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30" yWindow="107" windowWidth="19805" windowHeight="8060" activeTab="1"/>
  </bookViews>
  <sheets>
    <sheet name="2018+01+02" sheetId="1" r:id="rId1"/>
    <sheet name="звіт будинок 2018-2019" sheetId="5" r:id="rId2"/>
    <sheet name="поточний ремонт" sheetId="7" r:id="rId3"/>
    <sheet name="звіт ПР - будинок" sheetId="8" r:id="rId4"/>
  </sheets>
  <externalReferences>
    <externalReference r:id="rId5"/>
    <externalReference r:id="rId6"/>
  </externalReferences>
  <definedNames>
    <definedName name="_xlnm._FilterDatabase" localSheetId="0" hidden="1">'2018+01+02'!$A$5:$BY$576</definedName>
    <definedName name="_xlnm._FilterDatabase" localSheetId="2" hidden="1">'поточний ремонт'!$A$6:$AV$574</definedName>
    <definedName name="_xlnm.Print_Area" localSheetId="1">'звіт будинок 2018-2019'!$A$1:$F$41</definedName>
  </definedNames>
  <calcPr calcId="145621"/>
</workbook>
</file>

<file path=xl/calcChain.xml><?xml version="1.0" encoding="utf-8"?>
<calcChain xmlns="http://schemas.openxmlformats.org/spreadsheetml/2006/main">
  <c r="AV280" i="7" l="1"/>
  <c r="U280" i="7"/>
  <c r="U247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9" i="7"/>
  <c r="S10" i="7"/>
  <c r="S11" i="7"/>
  <c r="S8" i="7"/>
  <c r="S7" i="7"/>
  <c r="U179" i="7" l="1"/>
  <c r="AV181" i="7"/>
  <c r="AV179" i="7"/>
  <c r="AT179" i="7" l="1"/>
  <c r="M172" i="7"/>
  <c r="T573" i="7"/>
  <c r="S573" i="7"/>
  <c r="T155" i="7"/>
  <c r="T143" i="7"/>
  <c r="T112" i="7"/>
  <c r="AF10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2" i="7"/>
  <c r="AE223" i="7"/>
  <c r="AE224" i="7"/>
  <c r="AE225" i="7"/>
  <c r="AE226" i="7"/>
  <c r="AE227" i="7"/>
  <c r="AE228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7" i="7"/>
  <c r="AF573" i="7"/>
  <c r="AE573" i="7" l="1"/>
  <c r="A3" i="8"/>
  <c r="C17" i="8" s="1"/>
  <c r="B17" i="8" s="1"/>
  <c r="C34" i="5" s="1"/>
  <c r="D14" i="8" l="1"/>
  <c r="D19" i="8"/>
  <c r="C19" i="8"/>
  <c r="C12" i="8"/>
  <c r="C15" i="8"/>
  <c r="B15" i="8" s="1"/>
  <c r="C32" i="5" s="1"/>
  <c r="C18" i="8"/>
  <c r="D10" i="8"/>
  <c r="C13" i="8"/>
  <c r="B13" i="8" s="1"/>
  <c r="C30" i="5" s="1"/>
  <c r="B7" i="8"/>
  <c r="C11" i="8"/>
  <c r="D12" i="8"/>
  <c r="C14" i="8"/>
  <c r="B14" i="8" s="1"/>
  <c r="C31" i="5" s="1"/>
  <c r="C16" i="8"/>
  <c r="B16" i="8" s="1"/>
  <c r="C33" i="5" s="1"/>
  <c r="D18" i="8"/>
  <c r="C10" i="8"/>
  <c r="D11" i="8"/>
  <c r="B10" i="8" l="1"/>
  <c r="C27" i="5" s="1"/>
  <c r="B19" i="8"/>
  <c r="C36" i="5" s="1"/>
  <c r="B11" i="8"/>
  <c r="B18" i="8"/>
  <c r="C35" i="5" s="1"/>
  <c r="B12" i="8"/>
  <c r="C29" i="5" s="1"/>
  <c r="B8" i="8" l="1"/>
  <c r="C28" i="5"/>
  <c r="C37" i="5" s="1"/>
  <c r="BV575" i="1" l="1"/>
  <c r="BR580" i="1" l="1"/>
  <c r="BQ580" i="1"/>
  <c r="BA575" i="1"/>
  <c r="C575" i="1"/>
  <c r="BN574" i="1"/>
  <c r="BM574" i="1"/>
  <c r="BJ574" i="1"/>
  <c r="BI574" i="1"/>
  <c r="BF574" i="1"/>
  <c r="BE574" i="1"/>
  <c r="BD574" i="1"/>
  <c r="BC574" i="1"/>
  <c r="AX574" i="1"/>
  <c r="AW574" i="1"/>
  <c r="AT574" i="1"/>
  <c r="AS574" i="1"/>
  <c r="AP574" i="1"/>
  <c r="AO574" i="1"/>
  <c r="AL574" i="1"/>
  <c r="AK574" i="1"/>
  <c r="AH574" i="1"/>
  <c r="AG574" i="1"/>
  <c r="AD574" i="1"/>
  <c r="AC574" i="1"/>
  <c r="Z574" i="1"/>
  <c r="Y574" i="1"/>
  <c r="V574" i="1"/>
  <c r="U574" i="1"/>
  <c r="R574" i="1"/>
  <c r="Q574" i="1"/>
  <c r="N574" i="1"/>
  <c r="M574" i="1"/>
  <c r="J574" i="1"/>
  <c r="I574" i="1"/>
  <c r="F574" i="1"/>
  <c r="E574" i="1"/>
  <c r="BN573" i="1"/>
  <c r="BM573" i="1"/>
  <c r="BJ573" i="1"/>
  <c r="BI573" i="1"/>
  <c r="BF573" i="1"/>
  <c r="BE573" i="1"/>
  <c r="BD573" i="1"/>
  <c r="BC573" i="1"/>
  <c r="AX573" i="1"/>
  <c r="AW573" i="1"/>
  <c r="AT573" i="1"/>
  <c r="AS573" i="1"/>
  <c r="AP573" i="1"/>
  <c r="AO573" i="1"/>
  <c r="AL573" i="1"/>
  <c r="AK573" i="1"/>
  <c r="AH573" i="1"/>
  <c r="AG573" i="1"/>
  <c r="AD573" i="1"/>
  <c r="AC573" i="1"/>
  <c r="Z573" i="1"/>
  <c r="Y573" i="1"/>
  <c r="V573" i="1"/>
  <c r="U573" i="1"/>
  <c r="R573" i="1"/>
  <c r="Q573" i="1"/>
  <c r="N573" i="1"/>
  <c r="M573" i="1"/>
  <c r="J573" i="1"/>
  <c r="I573" i="1"/>
  <c r="F573" i="1"/>
  <c r="E573" i="1"/>
  <c r="BN572" i="1"/>
  <c r="BM572" i="1"/>
  <c r="BJ572" i="1"/>
  <c r="BI572" i="1"/>
  <c r="BF572" i="1"/>
  <c r="BE572" i="1"/>
  <c r="BD572" i="1"/>
  <c r="BC572" i="1"/>
  <c r="AX572" i="1"/>
  <c r="AW572" i="1"/>
  <c r="AT572" i="1"/>
  <c r="AS572" i="1"/>
  <c r="AP572" i="1"/>
  <c r="AO572" i="1"/>
  <c r="AL572" i="1"/>
  <c r="AK572" i="1"/>
  <c r="AH572" i="1"/>
  <c r="AG572" i="1"/>
  <c r="AD572" i="1"/>
  <c r="AC572" i="1"/>
  <c r="Z572" i="1"/>
  <c r="Y572" i="1"/>
  <c r="V572" i="1"/>
  <c r="U572" i="1"/>
  <c r="R572" i="1"/>
  <c r="Q572" i="1"/>
  <c r="N572" i="1"/>
  <c r="M572" i="1"/>
  <c r="J572" i="1"/>
  <c r="I572" i="1"/>
  <c r="F572" i="1"/>
  <c r="E572" i="1"/>
  <c r="BN571" i="1"/>
  <c r="BM571" i="1"/>
  <c r="BJ571" i="1"/>
  <c r="BI571" i="1"/>
  <c r="BF571" i="1"/>
  <c r="BE571" i="1"/>
  <c r="BD571" i="1"/>
  <c r="BC571" i="1"/>
  <c r="AX571" i="1"/>
  <c r="AW571" i="1"/>
  <c r="AT571" i="1"/>
  <c r="AS571" i="1"/>
  <c r="AP571" i="1"/>
  <c r="AO571" i="1"/>
  <c r="AL571" i="1"/>
  <c r="AK571" i="1"/>
  <c r="AH571" i="1"/>
  <c r="AG571" i="1"/>
  <c r="AD571" i="1"/>
  <c r="AC571" i="1"/>
  <c r="Z571" i="1"/>
  <c r="Y571" i="1"/>
  <c r="V571" i="1"/>
  <c r="U571" i="1"/>
  <c r="R571" i="1"/>
  <c r="Q571" i="1"/>
  <c r="N571" i="1"/>
  <c r="M571" i="1"/>
  <c r="J571" i="1"/>
  <c r="I571" i="1"/>
  <c r="F571" i="1"/>
  <c r="E571" i="1"/>
  <c r="BN570" i="1"/>
  <c r="BM570" i="1"/>
  <c r="BJ570" i="1"/>
  <c r="BI570" i="1"/>
  <c r="BF570" i="1"/>
  <c r="BE570" i="1"/>
  <c r="BD570" i="1"/>
  <c r="BC570" i="1"/>
  <c r="AX570" i="1"/>
  <c r="AW570" i="1"/>
  <c r="AT570" i="1"/>
  <c r="AS570" i="1"/>
  <c r="AP570" i="1"/>
  <c r="AO570" i="1"/>
  <c r="AL570" i="1"/>
  <c r="AK570" i="1"/>
  <c r="AH570" i="1"/>
  <c r="AG570" i="1"/>
  <c r="AD570" i="1"/>
  <c r="AC570" i="1"/>
  <c r="Z570" i="1"/>
  <c r="Y570" i="1"/>
  <c r="V570" i="1"/>
  <c r="U570" i="1"/>
  <c r="R570" i="1"/>
  <c r="Q570" i="1"/>
  <c r="N570" i="1"/>
  <c r="M570" i="1"/>
  <c r="J570" i="1"/>
  <c r="I570" i="1"/>
  <c r="F570" i="1"/>
  <c r="E570" i="1"/>
  <c r="BN569" i="1"/>
  <c r="BM569" i="1"/>
  <c r="BJ569" i="1"/>
  <c r="BI569" i="1"/>
  <c r="BF569" i="1"/>
  <c r="BE569" i="1"/>
  <c r="BD569" i="1"/>
  <c r="BC569" i="1"/>
  <c r="AX569" i="1"/>
  <c r="AW569" i="1"/>
  <c r="AT569" i="1"/>
  <c r="AS569" i="1"/>
  <c r="AP569" i="1"/>
  <c r="AO569" i="1"/>
  <c r="AL569" i="1"/>
  <c r="AK569" i="1"/>
  <c r="AH569" i="1"/>
  <c r="AG569" i="1"/>
  <c r="AD569" i="1"/>
  <c r="AC569" i="1"/>
  <c r="Z569" i="1"/>
  <c r="Y569" i="1"/>
  <c r="V569" i="1"/>
  <c r="U569" i="1"/>
  <c r="R569" i="1"/>
  <c r="Q569" i="1"/>
  <c r="N569" i="1"/>
  <c r="M569" i="1"/>
  <c r="J569" i="1"/>
  <c r="I569" i="1"/>
  <c r="F569" i="1"/>
  <c r="E569" i="1"/>
  <c r="BN568" i="1"/>
  <c r="BM568" i="1"/>
  <c r="BJ568" i="1"/>
  <c r="BI568" i="1"/>
  <c r="BF568" i="1"/>
  <c r="BE568" i="1"/>
  <c r="BD568" i="1"/>
  <c r="BC568" i="1"/>
  <c r="AX568" i="1"/>
  <c r="AW568" i="1"/>
  <c r="AT568" i="1"/>
  <c r="AS568" i="1"/>
  <c r="AP568" i="1"/>
  <c r="AO568" i="1"/>
  <c r="AL568" i="1"/>
  <c r="AK568" i="1"/>
  <c r="AH568" i="1"/>
  <c r="AG568" i="1"/>
  <c r="AD568" i="1"/>
  <c r="AC568" i="1"/>
  <c r="Z568" i="1"/>
  <c r="Y568" i="1"/>
  <c r="V568" i="1"/>
  <c r="U568" i="1"/>
  <c r="R568" i="1"/>
  <c r="Q568" i="1"/>
  <c r="N568" i="1"/>
  <c r="M568" i="1"/>
  <c r="J568" i="1"/>
  <c r="I568" i="1"/>
  <c r="F568" i="1"/>
  <c r="E568" i="1"/>
  <c r="BN567" i="1"/>
  <c r="BM567" i="1"/>
  <c r="BJ567" i="1"/>
  <c r="BI567" i="1"/>
  <c r="BF567" i="1"/>
  <c r="BE567" i="1"/>
  <c r="BD567" i="1"/>
  <c r="BC567" i="1"/>
  <c r="AX567" i="1"/>
  <c r="AW567" i="1"/>
  <c r="AT567" i="1"/>
  <c r="AS567" i="1"/>
  <c r="AP567" i="1"/>
  <c r="AO567" i="1"/>
  <c r="AL567" i="1"/>
  <c r="AK567" i="1"/>
  <c r="AH567" i="1"/>
  <c r="AG567" i="1"/>
  <c r="AD567" i="1"/>
  <c r="AC567" i="1"/>
  <c r="Z567" i="1"/>
  <c r="Y567" i="1"/>
  <c r="V567" i="1"/>
  <c r="U567" i="1"/>
  <c r="R567" i="1"/>
  <c r="Q567" i="1"/>
  <c r="N567" i="1"/>
  <c r="M567" i="1"/>
  <c r="J567" i="1"/>
  <c r="I567" i="1"/>
  <c r="F567" i="1"/>
  <c r="E567" i="1"/>
  <c r="BN566" i="1"/>
  <c r="BM566" i="1"/>
  <c r="BJ566" i="1"/>
  <c r="BI566" i="1"/>
  <c r="BF566" i="1"/>
  <c r="BE566" i="1"/>
  <c r="BD566" i="1"/>
  <c r="BC566" i="1"/>
  <c r="AX566" i="1"/>
  <c r="AW566" i="1"/>
  <c r="AT566" i="1"/>
  <c r="AS566" i="1"/>
  <c r="AP566" i="1"/>
  <c r="AO566" i="1"/>
  <c r="AL566" i="1"/>
  <c r="AK566" i="1"/>
  <c r="AH566" i="1"/>
  <c r="AG566" i="1"/>
  <c r="AD566" i="1"/>
  <c r="AC566" i="1"/>
  <c r="Z566" i="1"/>
  <c r="Y566" i="1"/>
  <c r="V566" i="1"/>
  <c r="U566" i="1"/>
  <c r="R566" i="1"/>
  <c r="Q566" i="1"/>
  <c r="N566" i="1"/>
  <c r="M566" i="1"/>
  <c r="J566" i="1"/>
  <c r="I566" i="1"/>
  <c r="F566" i="1"/>
  <c r="E566" i="1"/>
  <c r="BN565" i="1"/>
  <c r="BM565" i="1"/>
  <c r="BJ565" i="1"/>
  <c r="BI565" i="1"/>
  <c r="BF565" i="1"/>
  <c r="BE565" i="1"/>
  <c r="BD565" i="1"/>
  <c r="BC565" i="1"/>
  <c r="AX565" i="1"/>
  <c r="AW565" i="1"/>
  <c r="AT565" i="1"/>
  <c r="AS565" i="1"/>
  <c r="AP565" i="1"/>
  <c r="AO565" i="1"/>
  <c r="AL565" i="1"/>
  <c r="AK565" i="1"/>
  <c r="AH565" i="1"/>
  <c r="AG565" i="1"/>
  <c r="AD565" i="1"/>
  <c r="AC565" i="1"/>
  <c r="Z565" i="1"/>
  <c r="Y565" i="1"/>
  <c r="V565" i="1"/>
  <c r="U565" i="1"/>
  <c r="R565" i="1"/>
  <c r="Q565" i="1"/>
  <c r="N565" i="1"/>
  <c r="M565" i="1"/>
  <c r="J565" i="1"/>
  <c r="I565" i="1"/>
  <c r="F565" i="1"/>
  <c r="E565" i="1"/>
  <c r="BN564" i="1"/>
  <c r="BM564" i="1"/>
  <c r="BJ564" i="1"/>
  <c r="BI564" i="1"/>
  <c r="BF564" i="1"/>
  <c r="BE564" i="1"/>
  <c r="BD564" i="1"/>
  <c r="BC564" i="1"/>
  <c r="AX564" i="1"/>
  <c r="AW564" i="1"/>
  <c r="AT564" i="1"/>
  <c r="AS564" i="1"/>
  <c r="AP564" i="1"/>
  <c r="AO564" i="1"/>
  <c r="AL564" i="1"/>
  <c r="AK564" i="1"/>
  <c r="AH564" i="1"/>
  <c r="AG564" i="1"/>
  <c r="AD564" i="1"/>
  <c r="AC564" i="1"/>
  <c r="Z564" i="1"/>
  <c r="Y564" i="1"/>
  <c r="V564" i="1"/>
  <c r="U564" i="1"/>
  <c r="R564" i="1"/>
  <c r="Q564" i="1"/>
  <c r="N564" i="1"/>
  <c r="M564" i="1"/>
  <c r="J564" i="1"/>
  <c r="I564" i="1"/>
  <c r="F564" i="1"/>
  <c r="E564" i="1"/>
  <c r="BN563" i="1"/>
  <c r="BM563" i="1"/>
  <c r="BJ563" i="1"/>
  <c r="BI563" i="1"/>
  <c r="BF563" i="1"/>
  <c r="BE563" i="1"/>
  <c r="BD563" i="1"/>
  <c r="BC563" i="1"/>
  <c r="AX563" i="1"/>
  <c r="AW563" i="1"/>
  <c r="AT563" i="1"/>
  <c r="AS563" i="1"/>
  <c r="AP563" i="1"/>
  <c r="AO563" i="1"/>
  <c r="AL563" i="1"/>
  <c r="AK563" i="1"/>
  <c r="AH563" i="1"/>
  <c r="AG563" i="1"/>
  <c r="AD563" i="1"/>
  <c r="AC563" i="1"/>
  <c r="Z563" i="1"/>
  <c r="Y563" i="1"/>
  <c r="V563" i="1"/>
  <c r="U563" i="1"/>
  <c r="R563" i="1"/>
  <c r="Q563" i="1"/>
  <c r="N563" i="1"/>
  <c r="M563" i="1"/>
  <c r="J563" i="1"/>
  <c r="I563" i="1"/>
  <c r="F563" i="1"/>
  <c r="E563" i="1"/>
  <c r="BN562" i="1"/>
  <c r="BM562" i="1"/>
  <c r="BJ562" i="1"/>
  <c r="BI562" i="1"/>
  <c r="BF562" i="1"/>
  <c r="BE562" i="1"/>
  <c r="BD562" i="1"/>
  <c r="BC562" i="1"/>
  <c r="AX562" i="1"/>
  <c r="AW562" i="1"/>
  <c r="AT562" i="1"/>
  <c r="AS562" i="1"/>
  <c r="AP562" i="1"/>
  <c r="AO562" i="1"/>
  <c r="AL562" i="1"/>
  <c r="AK562" i="1"/>
  <c r="AH562" i="1"/>
  <c r="AG562" i="1"/>
  <c r="AD562" i="1"/>
  <c r="AC562" i="1"/>
  <c r="Z562" i="1"/>
  <c r="Y562" i="1"/>
  <c r="V562" i="1"/>
  <c r="U562" i="1"/>
  <c r="R562" i="1"/>
  <c r="Q562" i="1"/>
  <c r="N562" i="1"/>
  <c r="M562" i="1"/>
  <c r="J562" i="1"/>
  <c r="I562" i="1"/>
  <c r="F562" i="1"/>
  <c r="E562" i="1"/>
  <c r="BN561" i="1"/>
  <c r="BM561" i="1"/>
  <c r="BJ561" i="1"/>
  <c r="BI561" i="1"/>
  <c r="BF561" i="1"/>
  <c r="BE561" i="1"/>
  <c r="BD561" i="1"/>
  <c r="BC561" i="1"/>
  <c r="AX561" i="1"/>
  <c r="AW561" i="1"/>
  <c r="AT561" i="1"/>
  <c r="AS561" i="1"/>
  <c r="AP561" i="1"/>
  <c r="AO561" i="1"/>
  <c r="AL561" i="1"/>
  <c r="AK561" i="1"/>
  <c r="AH561" i="1"/>
  <c r="AG561" i="1"/>
  <c r="AD561" i="1"/>
  <c r="AC561" i="1"/>
  <c r="Z561" i="1"/>
  <c r="Y561" i="1"/>
  <c r="V561" i="1"/>
  <c r="U561" i="1"/>
  <c r="R561" i="1"/>
  <c r="Q561" i="1"/>
  <c r="N561" i="1"/>
  <c r="M561" i="1"/>
  <c r="J561" i="1"/>
  <c r="I561" i="1"/>
  <c r="F561" i="1"/>
  <c r="E561" i="1"/>
  <c r="BN560" i="1"/>
  <c r="BM560" i="1"/>
  <c r="BJ560" i="1"/>
  <c r="BI560" i="1"/>
  <c r="BF560" i="1"/>
  <c r="BE560" i="1"/>
  <c r="BD560" i="1"/>
  <c r="BC560" i="1"/>
  <c r="AX560" i="1"/>
  <c r="AW560" i="1"/>
  <c r="AT560" i="1"/>
  <c r="AS560" i="1"/>
  <c r="AP560" i="1"/>
  <c r="AO560" i="1"/>
  <c r="AL560" i="1"/>
  <c r="AK560" i="1"/>
  <c r="AH560" i="1"/>
  <c r="AG560" i="1"/>
  <c r="AD560" i="1"/>
  <c r="AC560" i="1"/>
  <c r="Z560" i="1"/>
  <c r="Y560" i="1"/>
  <c r="V560" i="1"/>
  <c r="U560" i="1"/>
  <c r="R560" i="1"/>
  <c r="Q560" i="1"/>
  <c r="N560" i="1"/>
  <c r="M560" i="1"/>
  <c r="J560" i="1"/>
  <c r="I560" i="1"/>
  <c r="F560" i="1"/>
  <c r="E560" i="1"/>
  <c r="BN559" i="1"/>
  <c r="BM559" i="1"/>
  <c r="BJ559" i="1"/>
  <c r="BI559" i="1"/>
  <c r="BF559" i="1"/>
  <c r="BE559" i="1"/>
  <c r="BD559" i="1"/>
  <c r="BC559" i="1"/>
  <c r="AX559" i="1"/>
  <c r="AW559" i="1"/>
  <c r="AT559" i="1"/>
  <c r="AS559" i="1"/>
  <c r="AP559" i="1"/>
  <c r="AO559" i="1"/>
  <c r="AL559" i="1"/>
  <c r="AK559" i="1"/>
  <c r="AH559" i="1"/>
  <c r="AG559" i="1"/>
  <c r="AD559" i="1"/>
  <c r="AC559" i="1"/>
  <c r="Z559" i="1"/>
  <c r="Y559" i="1"/>
  <c r="V559" i="1"/>
  <c r="U559" i="1"/>
  <c r="R559" i="1"/>
  <c r="Q559" i="1"/>
  <c r="N559" i="1"/>
  <c r="M559" i="1"/>
  <c r="J559" i="1"/>
  <c r="I559" i="1"/>
  <c r="F559" i="1"/>
  <c r="E559" i="1"/>
  <c r="BN558" i="1"/>
  <c r="BM558" i="1"/>
  <c r="BJ558" i="1"/>
  <c r="BI558" i="1"/>
  <c r="BF558" i="1"/>
  <c r="BE558" i="1"/>
  <c r="BD558" i="1"/>
  <c r="BC558" i="1"/>
  <c r="AX558" i="1"/>
  <c r="AW558" i="1"/>
  <c r="AT558" i="1"/>
  <c r="AS558" i="1"/>
  <c r="AP558" i="1"/>
  <c r="AO558" i="1"/>
  <c r="AL558" i="1"/>
  <c r="AK558" i="1"/>
  <c r="AH558" i="1"/>
  <c r="AG558" i="1"/>
  <c r="AD558" i="1"/>
  <c r="AC558" i="1"/>
  <c r="Z558" i="1"/>
  <c r="Y558" i="1"/>
  <c r="V558" i="1"/>
  <c r="U558" i="1"/>
  <c r="R558" i="1"/>
  <c r="Q558" i="1"/>
  <c r="N558" i="1"/>
  <c r="M558" i="1"/>
  <c r="J558" i="1"/>
  <c r="I558" i="1"/>
  <c r="F558" i="1"/>
  <c r="E558" i="1"/>
  <c r="BN557" i="1"/>
  <c r="BM557" i="1"/>
  <c r="BJ557" i="1"/>
  <c r="BI557" i="1"/>
  <c r="BF557" i="1"/>
  <c r="BE557" i="1"/>
  <c r="BD557" i="1"/>
  <c r="BC557" i="1"/>
  <c r="AX557" i="1"/>
  <c r="AW557" i="1"/>
  <c r="AT557" i="1"/>
  <c r="AS557" i="1"/>
  <c r="AP557" i="1"/>
  <c r="AO557" i="1"/>
  <c r="AL557" i="1"/>
  <c r="AK557" i="1"/>
  <c r="AH557" i="1"/>
  <c r="AG557" i="1"/>
  <c r="AD557" i="1"/>
  <c r="AC557" i="1"/>
  <c r="Z557" i="1"/>
  <c r="Y557" i="1"/>
  <c r="V557" i="1"/>
  <c r="U557" i="1"/>
  <c r="R557" i="1"/>
  <c r="Q557" i="1"/>
  <c r="N557" i="1"/>
  <c r="M557" i="1"/>
  <c r="J557" i="1"/>
  <c r="I557" i="1"/>
  <c r="F557" i="1"/>
  <c r="E557" i="1"/>
  <c r="BN556" i="1"/>
  <c r="BM556" i="1"/>
  <c r="BJ556" i="1"/>
  <c r="BI556" i="1"/>
  <c r="BF556" i="1"/>
  <c r="BE556" i="1"/>
  <c r="BD556" i="1"/>
  <c r="BC556" i="1"/>
  <c r="AX556" i="1"/>
  <c r="AW556" i="1"/>
  <c r="AT556" i="1"/>
  <c r="AS556" i="1"/>
  <c r="AP556" i="1"/>
  <c r="AO556" i="1"/>
  <c r="AL556" i="1"/>
  <c r="AK556" i="1"/>
  <c r="AH556" i="1"/>
  <c r="AG556" i="1"/>
  <c r="AD556" i="1"/>
  <c r="AC556" i="1"/>
  <c r="Z556" i="1"/>
  <c r="Y556" i="1"/>
  <c r="V556" i="1"/>
  <c r="U556" i="1"/>
  <c r="R556" i="1"/>
  <c r="Q556" i="1"/>
  <c r="N556" i="1"/>
  <c r="M556" i="1"/>
  <c r="J556" i="1"/>
  <c r="I556" i="1"/>
  <c r="F556" i="1"/>
  <c r="E556" i="1"/>
  <c r="BN555" i="1"/>
  <c r="BM555" i="1"/>
  <c r="BJ555" i="1"/>
  <c r="BI555" i="1"/>
  <c r="BF555" i="1"/>
  <c r="BE555" i="1"/>
  <c r="BD555" i="1"/>
  <c r="BC555" i="1"/>
  <c r="AX555" i="1"/>
  <c r="AW555" i="1"/>
  <c r="AT555" i="1"/>
  <c r="AS555" i="1"/>
  <c r="AP555" i="1"/>
  <c r="AO555" i="1"/>
  <c r="AL555" i="1"/>
  <c r="AK555" i="1"/>
  <c r="AH555" i="1"/>
  <c r="AG555" i="1"/>
  <c r="AD555" i="1"/>
  <c r="AC555" i="1"/>
  <c r="Z555" i="1"/>
  <c r="Y555" i="1"/>
  <c r="V555" i="1"/>
  <c r="U555" i="1"/>
  <c r="R555" i="1"/>
  <c r="Q555" i="1"/>
  <c r="N555" i="1"/>
  <c r="M555" i="1"/>
  <c r="J555" i="1"/>
  <c r="I555" i="1"/>
  <c r="F555" i="1"/>
  <c r="E555" i="1"/>
  <c r="BN554" i="1"/>
  <c r="BM554" i="1"/>
  <c r="BJ554" i="1"/>
  <c r="BI554" i="1"/>
  <c r="BF554" i="1"/>
  <c r="BE554" i="1"/>
  <c r="BD554" i="1"/>
  <c r="BC554" i="1"/>
  <c r="AX554" i="1"/>
  <c r="AW554" i="1"/>
  <c r="AT554" i="1"/>
  <c r="AS554" i="1"/>
  <c r="AP554" i="1"/>
  <c r="AO554" i="1"/>
  <c r="AL554" i="1"/>
  <c r="AK554" i="1"/>
  <c r="AH554" i="1"/>
  <c r="AG554" i="1"/>
  <c r="AD554" i="1"/>
  <c r="AC554" i="1"/>
  <c r="Z554" i="1"/>
  <c r="Y554" i="1"/>
  <c r="V554" i="1"/>
  <c r="U554" i="1"/>
  <c r="R554" i="1"/>
  <c r="Q554" i="1"/>
  <c r="N554" i="1"/>
  <c r="M554" i="1"/>
  <c r="J554" i="1"/>
  <c r="I554" i="1"/>
  <c r="F554" i="1"/>
  <c r="E554" i="1"/>
  <c r="BN553" i="1"/>
  <c r="BM553" i="1"/>
  <c r="BJ553" i="1"/>
  <c r="BI553" i="1"/>
  <c r="BF553" i="1"/>
  <c r="BE553" i="1"/>
  <c r="BD553" i="1"/>
  <c r="BC553" i="1"/>
  <c r="AX553" i="1"/>
  <c r="AW553" i="1"/>
  <c r="AT553" i="1"/>
  <c r="AS553" i="1"/>
  <c r="AP553" i="1"/>
  <c r="AO553" i="1"/>
  <c r="AL553" i="1"/>
  <c r="AK553" i="1"/>
  <c r="AH553" i="1"/>
  <c r="AG553" i="1"/>
  <c r="AD553" i="1"/>
  <c r="AC553" i="1"/>
  <c r="Z553" i="1"/>
  <c r="Y553" i="1"/>
  <c r="V553" i="1"/>
  <c r="U553" i="1"/>
  <c r="R553" i="1"/>
  <c r="Q553" i="1"/>
  <c r="N553" i="1"/>
  <c r="M553" i="1"/>
  <c r="J553" i="1"/>
  <c r="I553" i="1"/>
  <c r="F553" i="1"/>
  <c r="E553" i="1"/>
  <c r="BN552" i="1"/>
  <c r="BM552" i="1"/>
  <c r="BJ552" i="1"/>
  <c r="BI552" i="1"/>
  <c r="BF552" i="1"/>
  <c r="BE552" i="1"/>
  <c r="BD552" i="1"/>
  <c r="BC552" i="1"/>
  <c r="AX552" i="1"/>
  <c r="AW552" i="1"/>
  <c r="AT552" i="1"/>
  <c r="AS552" i="1"/>
  <c r="AP552" i="1"/>
  <c r="AO552" i="1"/>
  <c r="AL552" i="1"/>
  <c r="AK552" i="1"/>
  <c r="AH552" i="1"/>
  <c r="AG552" i="1"/>
  <c r="AD552" i="1"/>
  <c r="AC552" i="1"/>
  <c r="Z552" i="1"/>
  <c r="Y552" i="1"/>
  <c r="V552" i="1"/>
  <c r="U552" i="1"/>
  <c r="R552" i="1"/>
  <c r="Q552" i="1"/>
  <c r="N552" i="1"/>
  <c r="M552" i="1"/>
  <c r="J552" i="1"/>
  <c r="I552" i="1"/>
  <c r="F552" i="1"/>
  <c r="E552" i="1"/>
  <c r="BN551" i="1"/>
  <c r="BM551" i="1"/>
  <c r="BJ551" i="1"/>
  <c r="BI551" i="1"/>
  <c r="BF551" i="1"/>
  <c r="BE551" i="1"/>
  <c r="BD551" i="1"/>
  <c r="BC551" i="1"/>
  <c r="AX551" i="1"/>
  <c r="AW551" i="1"/>
  <c r="AT551" i="1"/>
  <c r="AS551" i="1"/>
  <c r="AP551" i="1"/>
  <c r="AO551" i="1"/>
  <c r="AL551" i="1"/>
  <c r="AK551" i="1"/>
  <c r="AH551" i="1"/>
  <c r="AG551" i="1"/>
  <c r="AD551" i="1"/>
  <c r="AC551" i="1"/>
  <c r="Z551" i="1"/>
  <c r="Y551" i="1"/>
  <c r="V551" i="1"/>
  <c r="U551" i="1"/>
  <c r="R551" i="1"/>
  <c r="Q551" i="1"/>
  <c r="N551" i="1"/>
  <c r="M551" i="1"/>
  <c r="J551" i="1"/>
  <c r="I551" i="1"/>
  <c r="F551" i="1"/>
  <c r="E551" i="1"/>
  <c r="BN550" i="1"/>
  <c r="BM550" i="1"/>
  <c r="BJ550" i="1"/>
  <c r="BI550" i="1"/>
  <c r="BF550" i="1"/>
  <c r="BE550" i="1"/>
  <c r="BD550" i="1"/>
  <c r="BC550" i="1"/>
  <c r="AX550" i="1"/>
  <c r="AW550" i="1"/>
  <c r="AT550" i="1"/>
  <c r="AS550" i="1"/>
  <c r="AP550" i="1"/>
  <c r="AO550" i="1"/>
  <c r="AL550" i="1"/>
  <c r="AK550" i="1"/>
  <c r="AH550" i="1"/>
  <c r="AG550" i="1"/>
  <c r="AD550" i="1"/>
  <c r="AC550" i="1"/>
  <c r="Z550" i="1"/>
  <c r="Y550" i="1"/>
  <c r="V550" i="1"/>
  <c r="U550" i="1"/>
  <c r="R550" i="1"/>
  <c r="Q550" i="1"/>
  <c r="N550" i="1"/>
  <c r="M550" i="1"/>
  <c r="J550" i="1"/>
  <c r="I550" i="1"/>
  <c r="F550" i="1"/>
  <c r="E550" i="1"/>
  <c r="BN549" i="1"/>
  <c r="BM549" i="1"/>
  <c r="BJ549" i="1"/>
  <c r="BI549" i="1"/>
  <c r="BF549" i="1"/>
  <c r="BE549" i="1"/>
  <c r="BD549" i="1"/>
  <c r="BC549" i="1"/>
  <c r="AX549" i="1"/>
  <c r="AW549" i="1"/>
  <c r="AT549" i="1"/>
  <c r="AS549" i="1"/>
  <c r="AP549" i="1"/>
  <c r="AO549" i="1"/>
  <c r="AL549" i="1"/>
  <c r="AK549" i="1"/>
  <c r="AH549" i="1"/>
  <c r="AG549" i="1"/>
  <c r="AD549" i="1"/>
  <c r="AC549" i="1"/>
  <c r="Z549" i="1"/>
  <c r="Y549" i="1"/>
  <c r="V549" i="1"/>
  <c r="U549" i="1"/>
  <c r="R549" i="1"/>
  <c r="Q549" i="1"/>
  <c r="N549" i="1"/>
  <c r="M549" i="1"/>
  <c r="J549" i="1"/>
  <c r="I549" i="1"/>
  <c r="F549" i="1"/>
  <c r="E549" i="1"/>
  <c r="BN548" i="1"/>
  <c r="BM548" i="1"/>
  <c r="BJ548" i="1"/>
  <c r="BI548" i="1"/>
  <c r="BF548" i="1"/>
  <c r="BE548" i="1"/>
  <c r="BD548" i="1"/>
  <c r="BC548" i="1"/>
  <c r="AX548" i="1"/>
  <c r="AW548" i="1"/>
  <c r="AT548" i="1"/>
  <c r="AS548" i="1"/>
  <c r="AP548" i="1"/>
  <c r="AO548" i="1"/>
  <c r="AL548" i="1"/>
  <c r="AK548" i="1"/>
  <c r="AH548" i="1"/>
  <c r="AG548" i="1"/>
  <c r="AD548" i="1"/>
  <c r="AC548" i="1"/>
  <c r="Z548" i="1"/>
  <c r="Y548" i="1"/>
  <c r="V548" i="1"/>
  <c r="U548" i="1"/>
  <c r="R548" i="1"/>
  <c r="Q548" i="1"/>
  <c r="N548" i="1"/>
  <c r="M548" i="1"/>
  <c r="J548" i="1"/>
  <c r="I548" i="1"/>
  <c r="F548" i="1"/>
  <c r="E548" i="1"/>
  <c r="BN547" i="1"/>
  <c r="BM547" i="1"/>
  <c r="BJ547" i="1"/>
  <c r="BI547" i="1"/>
  <c r="BF547" i="1"/>
  <c r="BE547" i="1"/>
  <c r="BD547" i="1"/>
  <c r="BC547" i="1"/>
  <c r="AX547" i="1"/>
  <c r="AW547" i="1"/>
  <c r="AT547" i="1"/>
  <c r="AS547" i="1"/>
  <c r="AP547" i="1"/>
  <c r="AO547" i="1"/>
  <c r="AL547" i="1"/>
  <c r="AK547" i="1"/>
  <c r="AH547" i="1"/>
  <c r="AG547" i="1"/>
  <c r="AD547" i="1"/>
  <c r="AC547" i="1"/>
  <c r="Z547" i="1"/>
  <c r="Y547" i="1"/>
  <c r="V547" i="1"/>
  <c r="U547" i="1"/>
  <c r="R547" i="1"/>
  <c r="Q547" i="1"/>
  <c r="N547" i="1"/>
  <c r="M547" i="1"/>
  <c r="J547" i="1"/>
  <c r="I547" i="1"/>
  <c r="F547" i="1"/>
  <c r="E547" i="1"/>
  <c r="BN546" i="1"/>
  <c r="BM546" i="1"/>
  <c r="BJ546" i="1"/>
  <c r="BI546" i="1"/>
  <c r="BF546" i="1"/>
  <c r="BE546" i="1"/>
  <c r="BD546" i="1"/>
  <c r="BC546" i="1"/>
  <c r="AX546" i="1"/>
  <c r="AW546" i="1"/>
  <c r="AT546" i="1"/>
  <c r="AS546" i="1"/>
  <c r="AP546" i="1"/>
  <c r="AO546" i="1"/>
  <c r="AL546" i="1"/>
  <c r="AK546" i="1"/>
  <c r="AH546" i="1"/>
  <c r="AG546" i="1"/>
  <c r="AD546" i="1"/>
  <c r="AC546" i="1"/>
  <c r="Z546" i="1"/>
  <c r="Y546" i="1"/>
  <c r="V546" i="1"/>
  <c r="U546" i="1"/>
  <c r="R546" i="1"/>
  <c r="Q546" i="1"/>
  <c r="N546" i="1"/>
  <c r="M546" i="1"/>
  <c r="J546" i="1"/>
  <c r="I546" i="1"/>
  <c r="F546" i="1"/>
  <c r="E546" i="1"/>
  <c r="BN545" i="1"/>
  <c r="BM545" i="1"/>
  <c r="BJ545" i="1"/>
  <c r="BI545" i="1"/>
  <c r="BF545" i="1"/>
  <c r="BE545" i="1"/>
  <c r="BD545" i="1"/>
  <c r="BC545" i="1"/>
  <c r="AX545" i="1"/>
  <c r="AW545" i="1"/>
  <c r="AT545" i="1"/>
  <c r="AS545" i="1"/>
  <c r="AP545" i="1"/>
  <c r="AO545" i="1"/>
  <c r="AL545" i="1"/>
  <c r="AK545" i="1"/>
  <c r="AH545" i="1"/>
  <c r="AG545" i="1"/>
  <c r="AD545" i="1"/>
  <c r="AC545" i="1"/>
  <c r="Z545" i="1"/>
  <c r="Y545" i="1"/>
  <c r="V545" i="1"/>
  <c r="U545" i="1"/>
  <c r="R545" i="1"/>
  <c r="Q545" i="1"/>
  <c r="N545" i="1"/>
  <c r="M545" i="1"/>
  <c r="J545" i="1"/>
  <c r="I545" i="1"/>
  <c r="F545" i="1"/>
  <c r="E545" i="1"/>
  <c r="BN544" i="1"/>
  <c r="BM544" i="1"/>
  <c r="BJ544" i="1"/>
  <c r="BI544" i="1"/>
  <c r="BF544" i="1"/>
  <c r="BE544" i="1"/>
  <c r="BD544" i="1"/>
  <c r="BC544" i="1"/>
  <c r="AX544" i="1"/>
  <c r="AW544" i="1"/>
  <c r="AT544" i="1"/>
  <c r="AS544" i="1"/>
  <c r="AP544" i="1"/>
  <c r="AO544" i="1"/>
  <c r="AL544" i="1"/>
  <c r="AK544" i="1"/>
  <c r="AH544" i="1"/>
  <c r="AG544" i="1"/>
  <c r="AD544" i="1"/>
  <c r="AC544" i="1"/>
  <c r="Z544" i="1"/>
  <c r="Y544" i="1"/>
  <c r="V544" i="1"/>
  <c r="U544" i="1"/>
  <c r="R544" i="1"/>
  <c r="Q544" i="1"/>
  <c r="N544" i="1"/>
  <c r="M544" i="1"/>
  <c r="J544" i="1"/>
  <c r="I544" i="1"/>
  <c r="F544" i="1"/>
  <c r="E544" i="1"/>
  <c r="BN543" i="1"/>
  <c r="BM543" i="1"/>
  <c r="BJ543" i="1"/>
  <c r="BI543" i="1"/>
  <c r="BF543" i="1"/>
  <c r="BE543" i="1"/>
  <c r="BD543" i="1"/>
  <c r="BC543" i="1"/>
  <c r="AX543" i="1"/>
  <c r="AW543" i="1"/>
  <c r="AT543" i="1"/>
  <c r="AS543" i="1"/>
  <c r="AP543" i="1"/>
  <c r="AO543" i="1"/>
  <c r="AL543" i="1"/>
  <c r="AK543" i="1"/>
  <c r="AH543" i="1"/>
  <c r="AG543" i="1"/>
  <c r="AD543" i="1"/>
  <c r="AC543" i="1"/>
  <c r="Z543" i="1"/>
  <c r="Y543" i="1"/>
  <c r="V543" i="1"/>
  <c r="U543" i="1"/>
  <c r="R543" i="1"/>
  <c r="Q543" i="1"/>
  <c r="N543" i="1"/>
  <c r="M543" i="1"/>
  <c r="J543" i="1"/>
  <c r="I543" i="1"/>
  <c r="F543" i="1"/>
  <c r="E543" i="1"/>
  <c r="BN542" i="1"/>
  <c r="BM542" i="1"/>
  <c r="BJ542" i="1"/>
  <c r="BI542" i="1"/>
  <c r="BF542" i="1"/>
  <c r="BE542" i="1"/>
  <c r="BD542" i="1"/>
  <c r="BC542" i="1"/>
  <c r="AX542" i="1"/>
  <c r="AW542" i="1"/>
  <c r="AT542" i="1"/>
  <c r="AS542" i="1"/>
  <c r="AP542" i="1"/>
  <c r="AO542" i="1"/>
  <c r="AL542" i="1"/>
  <c r="AK542" i="1"/>
  <c r="AH542" i="1"/>
  <c r="AG542" i="1"/>
  <c r="AD542" i="1"/>
  <c r="AC542" i="1"/>
  <c r="Z542" i="1"/>
  <c r="Y542" i="1"/>
  <c r="V542" i="1"/>
  <c r="U542" i="1"/>
  <c r="R542" i="1"/>
  <c r="Q542" i="1"/>
  <c r="N542" i="1"/>
  <c r="M542" i="1"/>
  <c r="J542" i="1"/>
  <c r="I542" i="1"/>
  <c r="F542" i="1"/>
  <c r="E542" i="1"/>
  <c r="BN541" i="1"/>
  <c r="BM541" i="1"/>
  <c r="BJ541" i="1"/>
  <c r="BI541" i="1"/>
  <c r="BF541" i="1"/>
  <c r="BE541" i="1"/>
  <c r="BD541" i="1"/>
  <c r="BC541" i="1"/>
  <c r="AX541" i="1"/>
  <c r="AW541" i="1"/>
  <c r="AT541" i="1"/>
  <c r="AS541" i="1"/>
  <c r="AP541" i="1"/>
  <c r="AO541" i="1"/>
  <c r="AL541" i="1"/>
  <c r="AK541" i="1"/>
  <c r="AH541" i="1"/>
  <c r="AG541" i="1"/>
  <c r="AD541" i="1"/>
  <c r="AC541" i="1"/>
  <c r="Z541" i="1"/>
  <c r="Y541" i="1"/>
  <c r="V541" i="1"/>
  <c r="U541" i="1"/>
  <c r="R541" i="1"/>
  <c r="Q541" i="1"/>
  <c r="N541" i="1"/>
  <c r="M541" i="1"/>
  <c r="J541" i="1"/>
  <c r="I541" i="1"/>
  <c r="F541" i="1"/>
  <c r="E541" i="1"/>
  <c r="BN540" i="1"/>
  <c r="BM540" i="1"/>
  <c r="BJ540" i="1"/>
  <c r="BI540" i="1"/>
  <c r="BF540" i="1"/>
  <c r="BE540" i="1"/>
  <c r="BD540" i="1"/>
  <c r="BC540" i="1"/>
  <c r="AX540" i="1"/>
  <c r="AW540" i="1"/>
  <c r="AT540" i="1"/>
  <c r="AS540" i="1"/>
  <c r="AP540" i="1"/>
  <c r="AO540" i="1"/>
  <c r="AL540" i="1"/>
  <c r="AK540" i="1"/>
  <c r="AH540" i="1"/>
  <c r="AG540" i="1"/>
  <c r="AD540" i="1"/>
  <c r="AC540" i="1"/>
  <c r="Z540" i="1"/>
  <c r="Y540" i="1"/>
  <c r="V540" i="1"/>
  <c r="U540" i="1"/>
  <c r="R540" i="1"/>
  <c r="Q540" i="1"/>
  <c r="N540" i="1"/>
  <c r="M540" i="1"/>
  <c r="J540" i="1"/>
  <c r="I540" i="1"/>
  <c r="F540" i="1"/>
  <c r="E540" i="1"/>
  <c r="BN539" i="1"/>
  <c r="BM539" i="1"/>
  <c r="BJ539" i="1"/>
  <c r="BI539" i="1"/>
  <c r="BF539" i="1"/>
  <c r="BE539" i="1"/>
  <c r="BD539" i="1"/>
  <c r="BC539" i="1"/>
  <c r="AX539" i="1"/>
  <c r="AW539" i="1"/>
  <c r="AT539" i="1"/>
  <c r="AS539" i="1"/>
  <c r="AP539" i="1"/>
  <c r="AO539" i="1"/>
  <c r="AL539" i="1"/>
  <c r="AK539" i="1"/>
  <c r="AH539" i="1"/>
  <c r="AG539" i="1"/>
  <c r="AD539" i="1"/>
  <c r="AC539" i="1"/>
  <c r="Z539" i="1"/>
  <c r="Y539" i="1"/>
  <c r="V539" i="1"/>
  <c r="U539" i="1"/>
  <c r="R539" i="1"/>
  <c r="Q539" i="1"/>
  <c r="N539" i="1"/>
  <c r="M539" i="1"/>
  <c r="J539" i="1"/>
  <c r="I539" i="1"/>
  <c r="F539" i="1"/>
  <c r="E539" i="1"/>
  <c r="BN538" i="1"/>
  <c r="BM538" i="1"/>
  <c r="BJ538" i="1"/>
  <c r="BI538" i="1"/>
  <c r="BF538" i="1"/>
  <c r="BE538" i="1"/>
  <c r="BD538" i="1"/>
  <c r="BC538" i="1"/>
  <c r="AX538" i="1"/>
  <c r="AW538" i="1"/>
  <c r="AT538" i="1"/>
  <c r="AS538" i="1"/>
  <c r="AP538" i="1"/>
  <c r="AO538" i="1"/>
  <c r="AL538" i="1"/>
  <c r="AK538" i="1"/>
  <c r="AH538" i="1"/>
  <c r="AG538" i="1"/>
  <c r="AD538" i="1"/>
  <c r="AC538" i="1"/>
  <c r="Z538" i="1"/>
  <c r="Y538" i="1"/>
  <c r="V538" i="1"/>
  <c r="U538" i="1"/>
  <c r="R538" i="1"/>
  <c r="Q538" i="1"/>
  <c r="N538" i="1"/>
  <c r="M538" i="1"/>
  <c r="J538" i="1"/>
  <c r="I538" i="1"/>
  <c r="F538" i="1"/>
  <c r="E538" i="1"/>
  <c r="BN537" i="1"/>
  <c r="BM537" i="1"/>
  <c r="BJ537" i="1"/>
  <c r="BI537" i="1"/>
  <c r="BF537" i="1"/>
  <c r="BE537" i="1"/>
  <c r="BD537" i="1"/>
  <c r="BC537" i="1"/>
  <c r="AX537" i="1"/>
  <c r="AW537" i="1"/>
  <c r="AT537" i="1"/>
  <c r="AS537" i="1"/>
  <c r="AP537" i="1"/>
  <c r="AO537" i="1"/>
  <c r="AL537" i="1"/>
  <c r="AK537" i="1"/>
  <c r="AH537" i="1"/>
  <c r="AG537" i="1"/>
  <c r="AD537" i="1"/>
  <c r="AC537" i="1"/>
  <c r="Z537" i="1"/>
  <c r="Y537" i="1"/>
  <c r="V537" i="1"/>
  <c r="U537" i="1"/>
  <c r="R537" i="1"/>
  <c r="Q537" i="1"/>
  <c r="N537" i="1"/>
  <c r="M537" i="1"/>
  <c r="J537" i="1"/>
  <c r="I537" i="1"/>
  <c r="F537" i="1"/>
  <c r="E537" i="1"/>
  <c r="BN536" i="1"/>
  <c r="BM536" i="1"/>
  <c r="BJ536" i="1"/>
  <c r="BI536" i="1"/>
  <c r="BF536" i="1"/>
  <c r="BE536" i="1"/>
  <c r="BD536" i="1"/>
  <c r="BC536" i="1"/>
  <c r="AX536" i="1"/>
  <c r="AW536" i="1"/>
  <c r="AT536" i="1"/>
  <c r="AS536" i="1"/>
  <c r="AP536" i="1"/>
  <c r="AO536" i="1"/>
  <c r="AL536" i="1"/>
  <c r="AK536" i="1"/>
  <c r="AH536" i="1"/>
  <c r="AG536" i="1"/>
  <c r="AD536" i="1"/>
  <c r="AC536" i="1"/>
  <c r="Z536" i="1"/>
  <c r="Y536" i="1"/>
  <c r="V536" i="1"/>
  <c r="U536" i="1"/>
  <c r="R536" i="1"/>
  <c r="Q536" i="1"/>
  <c r="N536" i="1"/>
  <c r="M536" i="1"/>
  <c r="J536" i="1"/>
  <c r="I536" i="1"/>
  <c r="F536" i="1"/>
  <c r="E536" i="1"/>
  <c r="BN535" i="1"/>
  <c r="BM535" i="1"/>
  <c r="BJ535" i="1"/>
  <c r="BI535" i="1"/>
  <c r="BF535" i="1"/>
  <c r="BE535" i="1"/>
  <c r="BD535" i="1"/>
  <c r="BC535" i="1"/>
  <c r="AX535" i="1"/>
  <c r="AW535" i="1"/>
  <c r="AT535" i="1"/>
  <c r="AS535" i="1"/>
  <c r="AP535" i="1"/>
  <c r="AO535" i="1"/>
  <c r="AL535" i="1"/>
  <c r="AK535" i="1"/>
  <c r="AH535" i="1"/>
  <c r="AG535" i="1"/>
  <c r="AD535" i="1"/>
  <c r="AC535" i="1"/>
  <c r="Z535" i="1"/>
  <c r="Y535" i="1"/>
  <c r="V535" i="1"/>
  <c r="U535" i="1"/>
  <c r="R535" i="1"/>
  <c r="Q535" i="1"/>
  <c r="N535" i="1"/>
  <c r="M535" i="1"/>
  <c r="J535" i="1"/>
  <c r="I535" i="1"/>
  <c r="F535" i="1"/>
  <c r="E535" i="1"/>
  <c r="BN534" i="1"/>
  <c r="BM534" i="1"/>
  <c r="BJ534" i="1"/>
  <c r="BI534" i="1"/>
  <c r="BF534" i="1"/>
  <c r="BE534" i="1"/>
  <c r="BD534" i="1"/>
  <c r="BC534" i="1"/>
  <c r="AX534" i="1"/>
  <c r="AW534" i="1"/>
  <c r="AT534" i="1"/>
  <c r="AS534" i="1"/>
  <c r="AP534" i="1"/>
  <c r="AO534" i="1"/>
  <c r="AL534" i="1"/>
  <c r="AK534" i="1"/>
  <c r="AH534" i="1"/>
  <c r="AG534" i="1"/>
  <c r="AD534" i="1"/>
  <c r="AC534" i="1"/>
  <c r="Z534" i="1"/>
  <c r="Y534" i="1"/>
  <c r="V534" i="1"/>
  <c r="U534" i="1"/>
  <c r="R534" i="1"/>
  <c r="Q534" i="1"/>
  <c r="N534" i="1"/>
  <c r="M534" i="1"/>
  <c r="J534" i="1"/>
  <c r="I534" i="1"/>
  <c r="F534" i="1"/>
  <c r="E534" i="1"/>
  <c r="BN533" i="1"/>
  <c r="BM533" i="1"/>
  <c r="BJ533" i="1"/>
  <c r="BI533" i="1"/>
  <c r="BF533" i="1"/>
  <c r="BE533" i="1"/>
  <c r="BD533" i="1"/>
  <c r="BC533" i="1"/>
  <c r="AX533" i="1"/>
  <c r="AW533" i="1"/>
  <c r="AT533" i="1"/>
  <c r="AS533" i="1"/>
  <c r="AP533" i="1"/>
  <c r="AO533" i="1"/>
  <c r="AL533" i="1"/>
  <c r="AK533" i="1"/>
  <c r="AH533" i="1"/>
  <c r="AG533" i="1"/>
  <c r="AD533" i="1"/>
  <c r="AC533" i="1"/>
  <c r="Z533" i="1"/>
  <c r="Y533" i="1"/>
  <c r="V533" i="1"/>
  <c r="U533" i="1"/>
  <c r="R533" i="1"/>
  <c r="Q533" i="1"/>
  <c r="N533" i="1"/>
  <c r="M533" i="1"/>
  <c r="J533" i="1"/>
  <c r="I533" i="1"/>
  <c r="F533" i="1"/>
  <c r="E533" i="1"/>
  <c r="BN532" i="1"/>
  <c r="BM532" i="1"/>
  <c r="BJ532" i="1"/>
  <c r="BI532" i="1"/>
  <c r="BF532" i="1"/>
  <c r="BE532" i="1"/>
  <c r="BD532" i="1"/>
  <c r="BC532" i="1"/>
  <c r="AX532" i="1"/>
  <c r="AW532" i="1"/>
  <c r="AT532" i="1"/>
  <c r="AS532" i="1"/>
  <c r="AP532" i="1"/>
  <c r="AO532" i="1"/>
  <c r="AL532" i="1"/>
  <c r="AK532" i="1"/>
  <c r="AH532" i="1"/>
  <c r="AG532" i="1"/>
  <c r="AD532" i="1"/>
  <c r="AC532" i="1"/>
  <c r="Z532" i="1"/>
  <c r="Y532" i="1"/>
  <c r="V532" i="1"/>
  <c r="U532" i="1"/>
  <c r="R532" i="1"/>
  <c r="Q532" i="1"/>
  <c r="N532" i="1"/>
  <c r="M532" i="1"/>
  <c r="J532" i="1"/>
  <c r="I532" i="1"/>
  <c r="F532" i="1"/>
  <c r="E532" i="1"/>
  <c r="BN531" i="1"/>
  <c r="BM531" i="1"/>
  <c r="BJ531" i="1"/>
  <c r="BI531" i="1"/>
  <c r="BF531" i="1"/>
  <c r="BE531" i="1"/>
  <c r="BD531" i="1"/>
  <c r="BC531" i="1"/>
  <c r="AX531" i="1"/>
  <c r="AW531" i="1"/>
  <c r="AT531" i="1"/>
  <c r="AS531" i="1"/>
  <c r="AP531" i="1"/>
  <c r="AO531" i="1"/>
  <c r="AL531" i="1"/>
  <c r="AK531" i="1"/>
  <c r="AH531" i="1"/>
  <c r="AG531" i="1"/>
  <c r="AD531" i="1"/>
  <c r="AC531" i="1"/>
  <c r="Z531" i="1"/>
  <c r="Y531" i="1"/>
  <c r="V531" i="1"/>
  <c r="U531" i="1"/>
  <c r="R531" i="1"/>
  <c r="Q531" i="1"/>
  <c r="N531" i="1"/>
  <c r="M531" i="1"/>
  <c r="J531" i="1"/>
  <c r="I531" i="1"/>
  <c r="F531" i="1"/>
  <c r="E531" i="1"/>
  <c r="BN530" i="1"/>
  <c r="BM530" i="1"/>
  <c r="BJ530" i="1"/>
  <c r="BI530" i="1"/>
  <c r="BF530" i="1"/>
  <c r="BE530" i="1"/>
  <c r="BD530" i="1"/>
  <c r="BC530" i="1"/>
  <c r="AX530" i="1"/>
  <c r="AW530" i="1"/>
  <c r="AT530" i="1"/>
  <c r="AS530" i="1"/>
  <c r="AP530" i="1"/>
  <c r="AO530" i="1"/>
  <c r="AL530" i="1"/>
  <c r="AK530" i="1"/>
  <c r="AH530" i="1"/>
  <c r="AG530" i="1"/>
  <c r="AD530" i="1"/>
  <c r="AC530" i="1"/>
  <c r="Z530" i="1"/>
  <c r="Y530" i="1"/>
  <c r="V530" i="1"/>
  <c r="U530" i="1"/>
  <c r="R530" i="1"/>
  <c r="Q530" i="1"/>
  <c r="N530" i="1"/>
  <c r="M530" i="1"/>
  <c r="J530" i="1"/>
  <c r="I530" i="1"/>
  <c r="F530" i="1"/>
  <c r="E530" i="1"/>
  <c r="BN529" i="1"/>
  <c r="BM529" i="1"/>
  <c r="BJ529" i="1"/>
  <c r="BI529" i="1"/>
  <c r="BF529" i="1"/>
  <c r="BE529" i="1"/>
  <c r="BD529" i="1"/>
  <c r="BC529" i="1"/>
  <c r="AX529" i="1"/>
  <c r="AW529" i="1"/>
  <c r="AT529" i="1"/>
  <c r="AS529" i="1"/>
  <c r="AP529" i="1"/>
  <c r="AO529" i="1"/>
  <c r="AL529" i="1"/>
  <c r="AK529" i="1"/>
  <c r="AH529" i="1"/>
  <c r="AG529" i="1"/>
  <c r="AD529" i="1"/>
  <c r="AC529" i="1"/>
  <c r="Z529" i="1"/>
  <c r="Y529" i="1"/>
  <c r="V529" i="1"/>
  <c r="U529" i="1"/>
  <c r="R529" i="1"/>
  <c r="Q529" i="1"/>
  <c r="N529" i="1"/>
  <c r="M529" i="1"/>
  <c r="J529" i="1"/>
  <c r="I529" i="1"/>
  <c r="F529" i="1"/>
  <c r="E529" i="1"/>
  <c r="BN528" i="1"/>
  <c r="BM528" i="1"/>
  <c r="BJ528" i="1"/>
  <c r="BI528" i="1"/>
  <c r="BF528" i="1"/>
  <c r="BE528" i="1"/>
  <c r="BD528" i="1"/>
  <c r="BC528" i="1"/>
  <c r="AX528" i="1"/>
  <c r="AW528" i="1"/>
  <c r="AT528" i="1"/>
  <c r="AS528" i="1"/>
  <c r="AP528" i="1"/>
  <c r="AO528" i="1"/>
  <c r="AL528" i="1"/>
  <c r="AK528" i="1"/>
  <c r="AH528" i="1"/>
  <c r="AG528" i="1"/>
  <c r="AD528" i="1"/>
  <c r="AC528" i="1"/>
  <c r="Z528" i="1"/>
  <c r="Y528" i="1"/>
  <c r="V528" i="1"/>
  <c r="U528" i="1"/>
  <c r="R528" i="1"/>
  <c r="Q528" i="1"/>
  <c r="N528" i="1"/>
  <c r="M528" i="1"/>
  <c r="J528" i="1"/>
  <c r="I528" i="1"/>
  <c r="F528" i="1"/>
  <c r="E528" i="1"/>
  <c r="BN527" i="1"/>
  <c r="BM527" i="1"/>
  <c r="BJ527" i="1"/>
  <c r="BI527" i="1"/>
  <c r="BF527" i="1"/>
  <c r="BE527" i="1"/>
  <c r="BD527" i="1"/>
  <c r="BC527" i="1"/>
  <c r="AX527" i="1"/>
  <c r="AW527" i="1"/>
  <c r="AT527" i="1"/>
  <c r="AS527" i="1"/>
  <c r="AP527" i="1"/>
  <c r="AO527" i="1"/>
  <c r="AL527" i="1"/>
  <c r="AK527" i="1"/>
  <c r="AH527" i="1"/>
  <c r="AG527" i="1"/>
  <c r="AD527" i="1"/>
  <c r="AC527" i="1"/>
  <c r="Z527" i="1"/>
  <c r="Y527" i="1"/>
  <c r="V527" i="1"/>
  <c r="U527" i="1"/>
  <c r="R527" i="1"/>
  <c r="Q527" i="1"/>
  <c r="N527" i="1"/>
  <c r="M527" i="1"/>
  <c r="J527" i="1"/>
  <c r="I527" i="1"/>
  <c r="F527" i="1"/>
  <c r="E527" i="1"/>
  <c r="BN526" i="1"/>
  <c r="BM526" i="1"/>
  <c r="BJ526" i="1"/>
  <c r="BI526" i="1"/>
  <c r="BF526" i="1"/>
  <c r="BE526" i="1"/>
  <c r="BD526" i="1"/>
  <c r="BC526" i="1"/>
  <c r="AX526" i="1"/>
  <c r="AW526" i="1"/>
  <c r="AT526" i="1"/>
  <c r="AS526" i="1"/>
  <c r="AP526" i="1"/>
  <c r="AO526" i="1"/>
  <c r="AL526" i="1"/>
  <c r="AK526" i="1"/>
  <c r="AH526" i="1"/>
  <c r="AG526" i="1"/>
  <c r="AD526" i="1"/>
  <c r="AC526" i="1"/>
  <c r="Z526" i="1"/>
  <c r="Y526" i="1"/>
  <c r="V526" i="1"/>
  <c r="U526" i="1"/>
  <c r="R526" i="1"/>
  <c r="Q526" i="1"/>
  <c r="N526" i="1"/>
  <c r="M526" i="1"/>
  <c r="J526" i="1"/>
  <c r="I526" i="1"/>
  <c r="F526" i="1"/>
  <c r="E526" i="1"/>
  <c r="BN525" i="1"/>
  <c r="BM525" i="1"/>
  <c r="BJ525" i="1"/>
  <c r="BI525" i="1"/>
  <c r="BF525" i="1"/>
  <c r="BE525" i="1"/>
  <c r="BD525" i="1"/>
  <c r="BC525" i="1"/>
  <c r="AX525" i="1"/>
  <c r="AW525" i="1"/>
  <c r="AT525" i="1"/>
  <c r="AS525" i="1"/>
  <c r="AP525" i="1"/>
  <c r="AO525" i="1"/>
  <c r="AL525" i="1"/>
  <c r="AK525" i="1"/>
  <c r="AH525" i="1"/>
  <c r="AG525" i="1"/>
  <c r="AD525" i="1"/>
  <c r="AC525" i="1"/>
  <c r="Z525" i="1"/>
  <c r="Y525" i="1"/>
  <c r="V525" i="1"/>
  <c r="U525" i="1"/>
  <c r="R525" i="1"/>
  <c r="Q525" i="1"/>
  <c r="N525" i="1"/>
  <c r="M525" i="1"/>
  <c r="J525" i="1"/>
  <c r="I525" i="1"/>
  <c r="F525" i="1"/>
  <c r="E525" i="1"/>
  <c r="BN524" i="1"/>
  <c r="BM524" i="1"/>
  <c r="BJ524" i="1"/>
  <c r="BI524" i="1"/>
  <c r="BF524" i="1"/>
  <c r="BE524" i="1"/>
  <c r="BD524" i="1"/>
  <c r="BC524" i="1"/>
  <c r="AX524" i="1"/>
  <c r="AW524" i="1"/>
  <c r="AT524" i="1"/>
  <c r="AS524" i="1"/>
  <c r="AP524" i="1"/>
  <c r="AO524" i="1"/>
  <c r="AL524" i="1"/>
  <c r="AK524" i="1"/>
  <c r="AH524" i="1"/>
  <c r="AG524" i="1"/>
  <c r="AD524" i="1"/>
  <c r="AC524" i="1"/>
  <c r="Z524" i="1"/>
  <c r="Y524" i="1"/>
  <c r="V524" i="1"/>
  <c r="U524" i="1"/>
  <c r="R524" i="1"/>
  <c r="Q524" i="1"/>
  <c r="N524" i="1"/>
  <c r="M524" i="1"/>
  <c r="J524" i="1"/>
  <c r="I524" i="1"/>
  <c r="F524" i="1"/>
  <c r="E524" i="1"/>
  <c r="BN523" i="1"/>
  <c r="BM523" i="1"/>
  <c r="BJ523" i="1"/>
  <c r="BI523" i="1"/>
  <c r="BF523" i="1"/>
  <c r="BE523" i="1"/>
  <c r="BD523" i="1"/>
  <c r="BC523" i="1"/>
  <c r="AX523" i="1"/>
  <c r="AW523" i="1"/>
  <c r="AT523" i="1"/>
  <c r="AS523" i="1"/>
  <c r="AP523" i="1"/>
  <c r="AO523" i="1"/>
  <c r="AL523" i="1"/>
  <c r="AK523" i="1"/>
  <c r="AH523" i="1"/>
  <c r="AG523" i="1"/>
  <c r="AD523" i="1"/>
  <c r="AC523" i="1"/>
  <c r="Z523" i="1"/>
  <c r="Y523" i="1"/>
  <c r="V523" i="1"/>
  <c r="U523" i="1"/>
  <c r="R523" i="1"/>
  <c r="Q523" i="1"/>
  <c r="N523" i="1"/>
  <c r="M523" i="1"/>
  <c r="J523" i="1"/>
  <c r="I523" i="1"/>
  <c r="F523" i="1"/>
  <c r="E523" i="1"/>
  <c r="BN522" i="1"/>
  <c r="BM522" i="1"/>
  <c r="BJ522" i="1"/>
  <c r="BI522" i="1"/>
  <c r="BF522" i="1"/>
  <c r="BE522" i="1"/>
  <c r="BD522" i="1"/>
  <c r="BC522" i="1"/>
  <c r="AX522" i="1"/>
  <c r="AW522" i="1"/>
  <c r="AT522" i="1"/>
  <c r="AS522" i="1"/>
  <c r="AP522" i="1"/>
  <c r="AO522" i="1"/>
  <c r="AL522" i="1"/>
  <c r="AK522" i="1"/>
  <c r="AH522" i="1"/>
  <c r="AG522" i="1"/>
  <c r="AD522" i="1"/>
  <c r="AC522" i="1"/>
  <c r="Z522" i="1"/>
  <c r="Y522" i="1"/>
  <c r="V522" i="1"/>
  <c r="U522" i="1"/>
  <c r="R522" i="1"/>
  <c r="Q522" i="1"/>
  <c r="N522" i="1"/>
  <c r="M522" i="1"/>
  <c r="J522" i="1"/>
  <c r="I522" i="1"/>
  <c r="F522" i="1"/>
  <c r="E522" i="1"/>
  <c r="BN521" i="1"/>
  <c r="BM521" i="1"/>
  <c r="BJ521" i="1"/>
  <c r="BI521" i="1"/>
  <c r="BF521" i="1"/>
  <c r="BE521" i="1"/>
  <c r="BD521" i="1"/>
  <c r="BC521" i="1"/>
  <c r="AX521" i="1"/>
  <c r="AW521" i="1"/>
  <c r="AT521" i="1"/>
  <c r="AS521" i="1"/>
  <c r="AP521" i="1"/>
  <c r="AO521" i="1"/>
  <c r="AL521" i="1"/>
  <c r="AK521" i="1"/>
  <c r="AH521" i="1"/>
  <c r="AG521" i="1"/>
  <c r="AD521" i="1"/>
  <c r="AC521" i="1"/>
  <c r="Z521" i="1"/>
  <c r="Y521" i="1"/>
  <c r="V521" i="1"/>
  <c r="U521" i="1"/>
  <c r="R521" i="1"/>
  <c r="Q521" i="1"/>
  <c r="N521" i="1"/>
  <c r="M521" i="1"/>
  <c r="J521" i="1"/>
  <c r="I521" i="1"/>
  <c r="F521" i="1"/>
  <c r="E521" i="1"/>
  <c r="BN520" i="1"/>
  <c r="BM520" i="1"/>
  <c r="BJ520" i="1"/>
  <c r="BI520" i="1"/>
  <c r="BF520" i="1"/>
  <c r="BE520" i="1"/>
  <c r="BD520" i="1"/>
  <c r="BC520" i="1"/>
  <c r="AX520" i="1"/>
  <c r="AW520" i="1"/>
  <c r="AT520" i="1"/>
  <c r="AS520" i="1"/>
  <c r="AP520" i="1"/>
  <c r="AO520" i="1"/>
  <c r="AL520" i="1"/>
  <c r="AK520" i="1"/>
  <c r="AH520" i="1"/>
  <c r="AG520" i="1"/>
  <c r="AD520" i="1"/>
  <c r="AC520" i="1"/>
  <c r="Z520" i="1"/>
  <c r="Y520" i="1"/>
  <c r="V520" i="1"/>
  <c r="U520" i="1"/>
  <c r="R520" i="1"/>
  <c r="Q520" i="1"/>
  <c r="N520" i="1"/>
  <c r="M520" i="1"/>
  <c r="J520" i="1"/>
  <c r="I520" i="1"/>
  <c r="F520" i="1"/>
  <c r="E520" i="1"/>
  <c r="BN519" i="1"/>
  <c r="BM519" i="1"/>
  <c r="BJ519" i="1"/>
  <c r="BI519" i="1"/>
  <c r="BF519" i="1"/>
  <c r="BE519" i="1"/>
  <c r="BD519" i="1"/>
  <c r="BC519" i="1"/>
  <c r="AX519" i="1"/>
  <c r="AW519" i="1"/>
  <c r="AT519" i="1"/>
  <c r="AS519" i="1"/>
  <c r="AP519" i="1"/>
  <c r="AO519" i="1"/>
  <c r="AL519" i="1"/>
  <c r="AK519" i="1"/>
  <c r="AH519" i="1"/>
  <c r="AG519" i="1"/>
  <c r="AD519" i="1"/>
  <c r="AC519" i="1"/>
  <c r="Z519" i="1"/>
  <c r="Y519" i="1"/>
  <c r="V519" i="1"/>
  <c r="U519" i="1"/>
  <c r="R519" i="1"/>
  <c r="Q519" i="1"/>
  <c r="N519" i="1"/>
  <c r="M519" i="1"/>
  <c r="J519" i="1"/>
  <c r="I519" i="1"/>
  <c r="F519" i="1"/>
  <c r="E519" i="1"/>
  <c r="BN518" i="1"/>
  <c r="BM518" i="1"/>
  <c r="BJ518" i="1"/>
  <c r="BI518" i="1"/>
  <c r="BF518" i="1"/>
  <c r="BE518" i="1"/>
  <c r="BD518" i="1"/>
  <c r="BC518" i="1"/>
  <c r="AX518" i="1"/>
  <c r="AW518" i="1"/>
  <c r="AT518" i="1"/>
  <c r="AS518" i="1"/>
  <c r="AP518" i="1"/>
  <c r="AO518" i="1"/>
  <c r="AL518" i="1"/>
  <c r="AK518" i="1"/>
  <c r="AH518" i="1"/>
  <c r="AG518" i="1"/>
  <c r="AD518" i="1"/>
  <c r="AC518" i="1"/>
  <c r="Z518" i="1"/>
  <c r="Y518" i="1"/>
  <c r="V518" i="1"/>
  <c r="U518" i="1"/>
  <c r="R518" i="1"/>
  <c r="Q518" i="1"/>
  <c r="N518" i="1"/>
  <c r="M518" i="1"/>
  <c r="J518" i="1"/>
  <c r="I518" i="1"/>
  <c r="F518" i="1"/>
  <c r="E518" i="1"/>
  <c r="BN517" i="1"/>
  <c r="BM517" i="1"/>
  <c r="BJ517" i="1"/>
  <c r="BI517" i="1"/>
  <c r="BF517" i="1"/>
  <c r="BE517" i="1"/>
  <c r="BD517" i="1"/>
  <c r="BC517" i="1"/>
  <c r="AX517" i="1"/>
  <c r="AW517" i="1"/>
  <c r="AT517" i="1"/>
  <c r="AS517" i="1"/>
  <c r="AP517" i="1"/>
  <c r="AO517" i="1"/>
  <c r="AL517" i="1"/>
  <c r="AK517" i="1"/>
  <c r="AH517" i="1"/>
  <c r="AG517" i="1"/>
  <c r="AD517" i="1"/>
  <c r="AC517" i="1"/>
  <c r="Z517" i="1"/>
  <c r="Y517" i="1"/>
  <c r="V517" i="1"/>
  <c r="U517" i="1"/>
  <c r="R517" i="1"/>
  <c r="Q517" i="1"/>
  <c r="N517" i="1"/>
  <c r="M517" i="1"/>
  <c r="J517" i="1"/>
  <c r="I517" i="1"/>
  <c r="F517" i="1"/>
  <c r="E517" i="1"/>
  <c r="BN516" i="1"/>
  <c r="BM516" i="1"/>
  <c r="BJ516" i="1"/>
  <c r="BI516" i="1"/>
  <c r="BF516" i="1"/>
  <c r="BE516" i="1"/>
  <c r="BD516" i="1"/>
  <c r="BC516" i="1"/>
  <c r="AX516" i="1"/>
  <c r="AW516" i="1"/>
  <c r="AT516" i="1"/>
  <c r="AS516" i="1"/>
  <c r="AP516" i="1"/>
  <c r="AO516" i="1"/>
  <c r="AL516" i="1"/>
  <c r="AK516" i="1"/>
  <c r="AH516" i="1"/>
  <c r="AG516" i="1"/>
  <c r="AD516" i="1"/>
  <c r="AC516" i="1"/>
  <c r="Z516" i="1"/>
  <c r="Y516" i="1"/>
  <c r="V516" i="1"/>
  <c r="U516" i="1"/>
  <c r="R516" i="1"/>
  <c r="Q516" i="1"/>
  <c r="N516" i="1"/>
  <c r="M516" i="1"/>
  <c r="J516" i="1"/>
  <c r="I516" i="1"/>
  <c r="F516" i="1"/>
  <c r="E516" i="1"/>
  <c r="BN515" i="1"/>
  <c r="BM515" i="1"/>
  <c r="BJ515" i="1"/>
  <c r="BI515" i="1"/>
  <c r="BF515" i="1"/>
  <c r="BE515" i="1"/>
  <c r="BD515" i="1"/>
  <c r="BC515" i="1"/>
  <c r="AX515" i="1"/>
  <c r="AW515" i="1"/>
  <c r="AT515" i="1"/>
  <c r="AS515" i="1"/>
  <c r="AP515" i="1"/>
  <c r="AO515" i="1"/>
  <c r="AL515" i="1"/>
  <c r="AK515" i="1"/>
  <c r="AH515" i="1"/>
  <c r="AG515" i="1"/>
  <c r="AD515" i="1"/>
  <c r="AC515" i="1"/>
  <c r="Z515" i="1"/>
  <c r="Y515" i="1"/>
  <c r="V515" i="1"/>
  <c r="U515" i="1"/>
  <c r="R515" i="1"/>
  <c r="Q515" i="1"/>
  <c r="N515" i="1"/>
  <c r="M515" i="1"/>
  <c r="J515" i="1"/>
  <c r="I515" i="1"/>
  <c r="F515" i="1"/>
  <c r="E515" i="1"/>
  <c r="BN514" i="1"/>
  <c r="BM514" i="1"/>
  <c r="BJ514" i="1"/>
  <c r="BI514" i="1"/>
  <c r="BF514" i="1"/>
  <c r="BE514" i="1"/>
  <c r="BD514" i="1"/>
  <c r="BC514" i="1"/>
  <c r="AX514" i="1"/>
  <c r="AW514" i="1"/>
  <c r="AT514" i="1"/>
  <c r="AS514" i="1"/>
  <c r="AP514" i="1"/>
  <c r="AO514" i="1"/>
  <c r="AL514" i="1"/>
  <c r="AK514" i="1"/>
  <c r="AH514" i="1"/>
  <c r="AG514" i="1"/>
  <c r="AD514" i="1"/>
  <c r="AC514" i="1"/>
  <c r="Z514" i="1"/>
  <c r="Y514" i="1"/>
  <c r="V514" i="1"/>
  <c r="U514" i="1"/>
  <c r="R514" i="1"/>
  <c r="Q514" i="1"/>
  <c r="N514" i="1"/>
  <c r="M514" i="1"/>
  <c r="J514" i="1"/>
  <c r="I514" i="1"/>
  <c r="F514" i="1"/>
  <c r="E514" i="1"/>
  <c r="BN513" i="1"/>
  <c r="BM513" i="1"/>
  <c r="BJ513" i="1"/>
  <c r="BI513" i="1"/>
  <c r="BF513" i="1"/>
  <c r="BE513" i="1"/>
  <c r="BD513" i="1"/>
  <c r="BC513" i="1"/>
  <c r="AX513" i="1"/>
  <c r="AW513" i="1"/>
  <c r="AT513" i="1"/>
  <c r="AS513" i="1"/>
  <c r="AP513" i="1"/>
  <c r="AO513" i="1"/>
  <c r="AL513" i="1"/>
  <c r="AK513" i="1"/>
  <c r="AH513" i="1"/>
  <c r="AG513" i="1"/>
  <c r="AD513" i="1"/>
  <c r="AC513" i="1"/>
  <c r="Z513" i="1"/>
  <c r="Y513" i="1"/>
  <c r="V513" i="1"/>
  <c r="U513" i="1"/>
  <c r="R513" i="1"/>
  <c r="Q513" i="1"/>
  <c r="N513" i="1"/>
  <c r="M513" i="1"/>
  <c r="J513" i="1"/>
  <c r="I513" i="1"/>
  <c r="F513" i="1"/>
  <c r="E513" i="1"/>
  <c r="BN512" i="1"/>
  <c r="BM512" i="1"/>
  <c r="BJ512" i="1"/>
  <c r="BI512" i="1"/>
  <c r="BF512" i="1"/>
  <c r="BE512" i="1"/>
  <c r="BD512" i="1"/>
  <c r="BC512" i="1"/>
  <c r="AX512" i="1"/>
  <c r="AW512" i="1"/>
  <c r="AT512" i="1"/>
  <c r="AS512" i="1"/>
  <c r="AP512" i="1"/>
  <c r="AO512" i="1"/>
  <c r="AL512" i="1"/>
  <c r="AK512" i="1"/>
  <c r="AH512" i="1"/>
  <c r="AG512" i="1"/>
  <c r="AD512" i="1"/>
  <c r="AC512" i="1"/>
  <c r="Z512" i="1"/>
  <c r="Y512" i="1"/>
  <c r="V512" i="1"/>
  <c r="U512" i="1"/>
  <c r="R512" i="1"/>
  <c r="Q512" i="1"/>
  <c r="N512" i="1"/>
  <c r="M512" i="1"/>
  <c r="J512" i="1"/>
  <c r="I512" i="1"/>
  <c r="F512" i="1"/>
  <c r="E512" i="1"/>
  <c r="BN511" i="1"/>
  <c r="BM511" i="1"/>
  <c r="BJ511" i="1"/>
  <c r="BI511" i="1"/>
  <c r="BF511" i="1"/>
  <c r="BE511" i="1"/>
  <c r="BD511" i="1"/>
  <c r="BC511" i="1"/>
  <c r="AX511" i="1"/>
  <c r="AW511" i="1"/>
  <c r="AT511" i="1"/>
  <c r="AS511" i="1"/>
  <c r="AP511" i="1"/>
  <c r="AO511" i="1"/>
  <c r="AL511" i="1"/>
  <c r="AK511" i="1"/>
  <c r="AH511" i="1"/>
  <c r="AG511" i="1"/>
  <c r="AD511" i="1"/>
  <c r="AC511" i="1"/>
  <c r="Z511" i="1"/>
  <c r="Y511" i="1"/>
  <c r="V511" i="1"/>
  <c r="U511" i="1"/>
  <c r="R511" i="1"/>
  <c r="Q511" i="1"/>
  <c r="N511" i="1"/>
  <c r="M511" i="1"/>
  <c r="J511" i="1"/>
  <c r="I511" i="1"/>
  <c r="F511" i="1"/>
  <c r="E511" i="1"/>
  <c r="BN510" i="1"/>
  <c r="BM510" i="1"/>
  <c r="BJ510" i="1"/>
  <c r="BI510" i="1"/>
  <c r="BF510" i="1"/>
  <c r="BE510" i="1"/>
  <c r="BD510" i="1"/>
  <c r="BC510" i="1"/>
  <c r="AX510" i="1"/>
  <c r="AW510" i="1"/>
  <c r="AT510" i="1"/>
  <c r="AS510" i="1"/>
  <c r="AP510" i="1"/>
  <c r="AO510" i="1"/>
  <c r="AL510" i="1"/>
  <c r="AK510" i="1"/>
  <c r="AH510" i="1"/>
  <c r="AG510" i="1"/>
  <c r="AD510" i="1"/>
  <c r="AC510" i="1"/>
  <c r="Z510" i="1"/>
  <c r="Y510" i="1"/>
  <c r="V510" i="1"/>
  <c r="U510" i="1"/>
  <c r="R510" i="1"/>
  <c r="Q510" i="1"/>
  <c r="N510" i="1"/>
  <c r="M510" i="1"/>
  <c r="J510" i="1"/>
  <c r="I510" i="1"/>
  <c r="F510" i="1"/>
  <c r="E510" i="1"/>
  <c r="BN509" i="1"/>
  <c r="BM509" i="1"/>
  <c r="BJ509" i="1"/>
  <c r="BI509" i="1"/>
  <c r="BF509" i="1"/>
  <c r="BE509" i="1"/>
  <c r="BD509" i="1"/>
  <c r="BC509" i="1"/>
  <c r="AX509" i="1"/>
  <c r="AW509" i="1"/>
  <c r="AT509" i="1"/>
  <c r="AS509" i="1"/>
  <c r="AP509" i="1"/>
  <c r="AO509" i="1"/>
  <c r="AL509" i="1"/>
  <c r="AK509" i="1"/>
  <c r="AH509" i="1"/>
  <c r="AG509" i="1"/>
  <c r="AD509" i="1"/>
  <c r="AC509" i="1"/>
  <c r="Z509" i="1"/>
  <c r="Y509" i="1"/>
  <c r="V509" i="1"/>
  <c r="U509" i="1"/>
  <c r="R509" i="1"/>
  <c r="Q509" i="1"/>
  <c r="N509" i="1"/>
  <c r="M509" i="1"/>
  <c r="J509" i="1"/>
  <c r="I509" i="1"/>
  <c r="F509" i="1"/>
  <c r="E509" i="1"/>
  <c r="BN508" i="1"/>
  <c r="BM508" i="1"/>
  <c r="BJ508" i="1"/>
  <c r="BI508" i="1"/>
  <c r="BF508" i="1"/>
  <c r="BE508" i="1"/>
  <c r="BD508" i="1"/>
  <c r="BC508" i="1"/>
  <c r="AX508" i="1"/>
  <c r="AW508" i="1"/>
  <c r="AT508" i="1"/>
  <c r="AS508" i="1"/>
  <c r="AP508" i="1"/>
  <c r="AO508" i="1"/>
  <c r="AL508" i="1"/>
  <c r="AK508" i="1"/>
  <c r="AH508" i="1"/>
  <c r="AG508" i="1"/>
  <c r="AD508" i="1"/>
  <c r="AC508" i="1"/>
  <c r="Z508" i="1"/>
  <c r="Y508" i="1"/>
  <c r="V508" i="1"/>
  <c r="U508" i="1"/>
  <c r="R508" i="1"/>
  <c r="Q508" i="1"/>
  <c r="N508" i="1"/>
  <c r="M508" i="1"/>
  <c r="J508" i="1"/>
  <c r="I508" i="1"/>
  <c r="F508" i="1"/>
  <c r="E508" i="1"/>
  <c r="BN507" i="1"/>
  <c r="BM507" i="1"/>
  <c r="BJ507" i="1"/>
  <c r="BI507" i="1"/>
  <c r="BF507" i="1"/>
  <c r="BE507" i="1"/>
  <c r="BD507" i="1"/>
  <c r="BC507" i="1"/>
  <c r="AX507" i="1"/>
  <c r="AW507" i="1"/>
  <c r="AT507" i="1"/>
  <c r="AS507" i="1"/>
  <c r="AP507" i="1"/>
  <c r="AO507" i="1"/>
  <c r="AL507" i="1"/>
  <c r="AK507" i="1"/>
  <c r="AH507" i="1"/>
  <c r="AG507" i="1"/>
  <c r="AD507" i="1"/>
  <c r="AC507" i="1"/>
  <c r="Z507" i="1"/>
  <c r="Y507" i="1"/>
  <c r="V507" i="1"/>
  <c r="U507" i="1"/>
  <c r="R507" i="1"/>
  <c r="Q507" i="1"/>
  <c r="N507" i="1"/>
  <c r="M507" i="1"/>
  <c r="J507" i="1"/>
  <c r="I507" i="1"/>
  <c r="F507" i="1"/>
  <c r="E507" i="1"/>
  <c r="BN506" i="1"/>
  <c r="BM506" i="1"/>
  <c r="BJ506" i="1"/>
  <c r="BI506" i="1"/>
  <c r="BF506" i="1"/>
  <c r="BE506" i="1"/>
  <c r="BD506" i="1"/>
  <c r="BC506" i="1"/>
  <c r="AX506" i="1"/>
  <c r="AW506" i="1"/>
  <c r="AT506" i="1"/>
  <c r="AS506" i="1"/>
  <c r="AP506" i="1"/>
  <c r="AO506" i="1"/>
  <c r="AL506" i="1"/>
  <c r="AK506" i="1"/>
  <c r="AH506" i="1"/>
  <c r="AG506" i="1"/>
  <c r="AD506" i="1"/>
  <c r="AC506" i="1"/>
  <c r="Z506" i="1"/>
  <c r="Y506" i="1"/>
  <c r="V506" i="1"/>
  <c r="U506" i="1"/>
  <c r="R506" i="1"/>
  <c r="Q506" i="1"/>
  <c r="N506" i="1"/>
  <c r="M506" i="1"/>
  <c r="J506" i="1"/>
  <c r="I506" i="1"/>
  <c r="F506" i="1"/>
  <c r="E506" i="1"/>
  <c r="BN505" i="1"/>
  <c r="BM505" i="1"/>
  <c r="BJ505" i="1"/>
  <c r="BI505" i="1"/>
  <c r="BF505" i="1"/>
  <c r="BE505" i="1"/>
  <c r="BD505" i="1"/>
  <c r="BC505" i="1"/>
  <c r="AX505" i="1"/>
  <c r="AW505" i="1"/>
  <c r="AT505" i="1"/>
  <c r="AS505" i="1"/>
  <c r="AP505" i="1"/>
  <c r="AO505" i="1"/>
  <c r="AL505" i="1"/>
  <c r="AK505" i="1"/>
  <c r="AH505" i="1"/>
  <c r="AG505" i="1"/>
  <c r="AD505" i="1"/>
  <c r="AC505" i="1"/>
  <c r="Z505" i="1"/>
  <c r="Y505" i="1"/>
  <c r="V505" i="1"/>
  <c r="U505" i="1"/>
  <c r="R505" i="1"/>
  <c r="Q505" i="1"/>
  <c r="N505" i="1"/>
  <c r="M505" i="1"/>
  <c r="J505" i="1"/>
  <c r="I505" i="1"/>
  <c r="F505" i="1"/>
  <c r="E505" i="1"/>
  <c r="BN504" i="1"/>
  <c r="BM504" i="1"/>
  <c r="BJ504" i="1"/>
  <c r="BI504" i="1"/>
  <c r="BF504" i="1"/>
  <c r="BE504" i="1"/>
  <c r="BD504" i="1"/>
  <c r="BC504" i="1"/>
  <c r="AX504" i="1"/>
  <c r="AW504" i="1"/>
  <c r="AT504" i="1"/>
  <c r="AS504" i="1"/>
  <c r="AP504" i="1"/>
  <c r="AO504" i="1"/>
  <c r="AL504" i="1"/>
  <c r="AK504" i="1"/>
  <c r="AH504" i="1"/>
  <c r="AG504" i="1"/>
  <c r="AD504" i="1"/>
  <c r="AC504" i="1"/>
  <c r="Z504" i="1"/>
  <c r="Y504" i="1"/>
  <c r="V504" i="1"/>
  <c r="U504" i="1"/>
  <c r="R504" i="1"/>
  <c r="Q504" i="1"/>
  <c r="N504" i="1"/>
  <c r="M504" i="1"/>
  <c r="J504" i="1"/>
  <c r="I504" i="1"/>
  <c r="F504" i="1"/>
  <c r="E504" i="1"/>
  <c r="BN503" i="1"/>
  <c r="BM503" i="1"/>
  <c r="BJ503" i="1"/>
  <c r="BI503" i="1"/>
  <c r="BF503" i="1"/>
  <c r="BE503" i="1"/>
  <c r="BD503" i="1"/>
  <c r="BC503" i="1"/>
  <c r="AX503" i="1"/>
  <c r="AW503" i="1"/>
  <c r="AT503" i="1"/>
  <c r="AS503" i="1"/>
  <c r="AP503" i="1"/>
  <c r="AO503" i="1"/>
  <c r="AL503" i="1"/>
  <c r="AK503" i="1"/>
  <c r="AH503" i="1"/>
  <c r="AG503" i="1"/>
  <c r="AD503" i="1"/>
  <c r="AC503" i="1"/>
  <c r="Z503" i="1"/>
  <c r="Y503" i="1"/>
  <c r="V503" i="1"/>
  <c r="U503" i="1"/>
  <c r="R503" i="1"/>
  <c r="Q503" i="1"/>
  <c r="N503" i="1"/>
  <c r="M503" i="1"/>
  <c r="J503" i="1"/>
  <c r="I503" i="1"/>
  <c r="F503" i="1"/>
  <c r="E503" i="1"/>
  <c r="BN502" i="1"/>
  <c r="BM502" i="1"/>
  <c r="BJ502" i="1"/>
  <c r="BI502" i="1"/>
  <c r="BF502" i="1"/>
  <c r="BE502" i="1"/>
  <c r="BD502" i="1"/>
  <c r="BC502" i="1"/>
  <c r="AX502" i="1"/>
  <c r="AW502" i="1"/>
  <c r="AT502" i="1"/>
  <c r="AS502" i="1"/>
  <c r="AP502" i="1"/>
  <c r="AO502" i="1"/>
  <c r="AL502" i="1"/>
  <c r="AK502" i="1"/>
  <c r="AH502" i="1"/>
  <c r="AG502" i="1"/>
  <c r="AD502" i="1"/>
  <c r="AC502" i="1"/>
  <c r="Z502" i="1"/>
  <c r="Y502" i="1"/>
  <c r="V502" i="1"/>
  <c r="U502" i="1"/>
  <c r="R502" i="1"/>
  <c r="Q502" i="1"/>
  <c r="N502" i="1"/>
  <c r="M502" i="1"/>
  <c r="J502" i="1"/>
  <c r="I502" i="1"/>
  <c r="F502" i="1"/>
  <c r="E502" i="1"/>
  <c r="BN501" i="1"/>
  <c r="BM501" i="1"/>
  <c r="BJ501" i="1"/>
  <c r="BI501" i="1"/>
  <c r="BF501" i="1"/>
  <c r="BE501" i="1"/>
  <c r="BD501" i="1"/>
  <c r="BC501" i="1"/>
  <c r="AX501" i="1"/>
  <c r="AW501" i="1"/>
  <c r="AT501" i="1"/>
  <c r="AS501" i="1"/>
  <c r="AP501" i="1"/>
  <c r="AO501" i="1"/>
  <c r="AL501" i="1"/>
  <c r="AK501" i="1"/>
  <c r="AH501" i="1"/>
  <c r="AG501" i="1"/>
  <c r="AD501" i="1"/>
  <c r="AC501" i="1"/>
  <c r="Z501" i="1"/>
  <c r="Y501" i="1"/>
  <c r="V501" i="1"/>
  <c r="U501" i="1"/>
  <c r="R501" i="1"/>
  <c r="Q501" i="1"/>
  <c r="N501" i="1"/>
  <c r="M501" i="1"/>
  <c r="J501" i="1"/>
  <c r="I501" i="1"/>
  <c r="F501" i="1"/>
  <c r="E501" i="1"/>
  <c r="BN500" i="1"/>
  <c r="BM500" i="1"/>
  <c r="BJ500" i="1"/>
  <c r="BI500" i="1"/>
  <c r="BF500" i="1"/>
  <c r="BE500" i="1"/>
  <c r="BD500" i="1"/>
  <c r="BC500" i="1"/>
  <c r="AX500" i="1"/>
  <c r="AW500" i="1"/>
  <c r="AT500" i="1"/>
  <c r="AS500" i="1"/>
  <c r="AP500" i="1"/>
  <c r="AO500" i="1"/>
  <c r="AL500" i="1"/>
  <c r="AK500" i="1"/>
  <c r="AH500" i="1"/>
  <c r="AG500" i="1"/>
  <c r="AD500" i="1"/>
  <c r="AC500" i="1"/>
  <c r="Z500" i="1"/>
  <c r="Y500" i="1"/>
  <c r="V500" i="1"/>
  <c r="U500" i="1"/>
  <c r="R500" i="1"/>
  <c r="Q500" i="1"/>
  <c r="N500" i="1"/>
  <c r="M500" i="1"/>
  <c r="J500" i="1"/>
  <c r="I500" i="1"/>
  <c r="F500" i="1"/>
  <c r="E500" i="1"/>
  <c r="BN499" i="1"/>
  <c r="BM499" i="1"/>
  <c r="BJ499" i="1"/>
  <c r="BI499" i="1"/>
  <c r="BF499" i="1"/>
  <c r="BE499" i="1"/>
  <c r="BD499" i="1"/>
  <c r="BC499" i="1"/>
  <c r="AX499" i="1"/>
  <c r="AW499" i="1"/>
  <c r="AT499" i="1"/>
  <c r="AS499" i="1"/>
  <c r="AP499" i="1"/>
  <c r="AO499" i="1"/>
  <c r="AL499" i="1"/>
  <c r="AK499" i="1"/>
  <c r="AH499" i="1"/>
  <c r="AG499" i="1"/>
  <c r="AD499" i="1"/>
  <c r="AC499" i="1"/>
  <c r="Z499" i="1"/>
  <c r="Y499" i="1"/>
  <c r="V499" i="1"/>
  <c r="U499" i="1"/>
  <c r="R499" i="1"/>
  <c r="Q499" i="1"/>
  <c r="N499" i="1"/>
  <c r="M499" i="1"/>
  <c r="J499" i="1"/>
  <c r="I499" i="1"/>
  <c r="F499" i="1"/>
  <c r="E499" i="1"/>
  <c r="BN498" i="1"/>
  <c r="BM498" i="1"/>
  <c r="BJ498" i="1"/>
  <c r="BI498" i="1"/>
  <c r="BF498" i="1"/>
  <c r="BE498" i="1"/>
  <c r="BD498" i="1"/>
  <c r="BC498" i="1"/>
  <c r="AX498" i="1"/>
  <c r="AW498" i="1"/>
  <c r="AT498" i="1"/>
  <c r="AS498" i="1"/>
  <c r="AP498" i="1"/>
  <c r="AO498" i="1"/>
  <c r="AL498" i="1"/>
  <c r="AK498" i="1"/>
  <c r="AH498" i="1"/>
  <c r="AG498" i="1"/>
  <c r="AD498" i="1"/>
  <c r="AC498" i="1"/>
  <c r="Z498" i="1"/>
  <c r="Y498" i="1"/>
  <c r="V498" i="1"/>
  <c r="U498" i="1"/>
  <c r="R498" i="1"/>
  <c r="Q498" i="1"/>
  <c r="N498" i="1"/>
  <c r="M498" i="1"/>
  <c r="J498" i="1"/>
  <c r="I498" i="1"/>
  <c r="F498" i="1"/>
  <c r="E498" i="1"/>
  <c r="BN497" i="1"/>
  <c r="BM497" i="1"/>
  <c r="BJ497" i="1"/>
  <c r="BI497" i="1"/>
  <c r="BF497" i="1"/>
  <c r="BE497" i="1"/>
  <c r="BD497" i="1"/>
  <c r="BC497" i="1"/>
  <c r="AX497" i="1"/>
  <c r="AW497" i="1"/>
  <c r="AT497" i="1"/>
  <c r="AS497" i="1"/>
  <c r="AP497" i="1"/>
  <c r="AO497" i="1"/>
  <c r="AL497" i="1"/>
  <c r="AK497" i="1"/>
  <c r="AH497" i="1"/>
  <c r="AG497" i="1"/>
  <c r="AD497" i="1"/>
  <c r="AC497" i="1"/>
  <c r="Z497" i="1"/>
  <c r="Y497" i="1"/>
  <c r="V497" i="1"/>
  <c r="U497" i="1"/>
  <c r="R497" i="1"/>
  <c r="Q497" i="1"/>
  <c r="N497" i="1"/>
  <c r="M497" i="1"/>
  <c r="J497" i="1"/>
  <c r="I497" i="1"/>
  <c r="F497" i="1"/>
  <c r="E497" i="1"/>
  <c r="BN496" i="1"/>
  <c r="BM496" i="1"/>
  <c r="BJ496" i="1"/>
  <c r="BI496" i="1"/>
  <c r="BF496" i="1"/>
  <c r="BE496" i="1"/>
  <c r="BD496" i="1"/>
  <c r="BC496" i="1"/>
  <c r="AX496" i="1"/>
  <c r="AW496" i="1"/>
  <c r="AT496" i="1"/>
  <c r="AS496" i="1"/>
  <c r="AP496" i="1"/>
  <c r="AO496" i="1"/>
  <c r="AL496" i="1"/>
  <c r="AK496" i="1"/>
  <c r="AH496" i="1"/>
  <c r="AG496" i="1"/>
  <c r="AD496" i="1"/>
  <c r="AC496" i="1"/>
  <c r="Z496" i="1"/>
  <c r="Y496" i="1"/>
  <c r="V496" i="1"/>
  <c r="U496" i="1"/>
  <c r="R496" i="1"/>
  <c r="Q496" i="1"/>
  <c r="N496" i="1"/>
  <c r="M496" i="1"/>
  <c r="J496" i="1"/>
  <c r="I496" i="1"/>
  <c r="F496" i="1"/>
  <c r="E496" i="1"/>
  <c r="BN495" i="1"/>
  <c r="BM495" i="1"/>
  <c r="BJ495" i="1"/>
  <c r="BI495" i="1"/>
  <c r="BF495" i="1"/>
  <c r="BE495" i="1"/>
  <c r="BD495" i="1"/>
  <c r="BC495" i="1"/>
  <c r="AX495" i="1"/>
  <c r="AW495" i="1"/>
  <c r="AT495" i="1"/>
  <c r="AS495" i="1"/>
  <c r="AP495" i="1"/>
  <c r="AO495" i="1"/>
  <c r="AL495" i="1"/>
  <c r="AK495" i="1"/>
  <c r="AH495" i="1"/>
  <c r="AG495" i="1"/>
  <c r="AD495" i="1"/>
  <c r="AC495" i="1"/>
  <c r="Z495" i="1"/>
  <c r="Y495" i="1"/>
  <c r="V495" i="1"/>
  <c r="U495" i="1"/>
  <c r="R495" i="1"/>
  <c r="Q495" i="1"/>
  <c r="N495" i="1"/>
  <c r="M495" i="1"/>
  <c r="J495" i="1"/>
  <c r="I495" i="1"/>
  <c r="F495" i="1"/>
  <c r="E495" i="1"/>
  <c r="BN494" i="1"/>
  <c r="BM494" i="1"/>
  <c r="BJ494" i="1"/>
  <c r="BI494" i="1"/>
  <c r="BF494" i="1"/>
  <c r="BE494" i="1"/>
  <c r="BD494" i="1"/>
  <c r="BC494" i="1"/>
  <c r="AX494" i="1"/>
  <c r="AW494" i="1"/>
  <c r="AT494" i="1"/>
  <c r="AS494" i="1"/>
  <c r="AP494" i="1"/>
  <c r="AO494" i="1"/>
  <c r="AL494" i="1"/>
  <c r="AK494" i="1"/>
  <c r="AH494" i="1"/>
  <c r="AG494" i="1"/>
  <c r="AD494" i="1"/>
  <c r="AC494" i="1"/>
  <c r="Z494" i="1"/>
  <c r="Y494" i="1"/>
  <c r="V494" i="1"/>
  <c r="U494" i="1"/>
  <c r="R494" i="1"/>
  <c r="Q494" i="1"/>
  <c r="N494" i="1"/>
  <c r="M494" i="1"/>
  <c r="J494" i="1"/>
  <c r="I494" i="1"/>
  <c r="F494" i="1"/>
  <c r="E494" i="1"/>
  <c r="BN493" i="1"/>
  <c r="BM493" i="1"/>
  <c r="BJ493" i="1"/>
  <c r="BI493" i="1"/>
  <c r="BF493" i="1"/>
  <c r="BE493" i="1"/>
  <c r="BD493" i="1"/>
  <c r="BC493" i="1"/>
  <c r="AX493" i="1"/>
  <c r="AW493" i="1"/>
  <c r="AT493" i="1"/>
  <c r="AS493" i="1"/>
  <c r="AP493" i="1"/>
  <c r="AO493" i="1"/>
  <c r="AL493" i="1"/>
  <c r="AK493" i="1"/>
  <c r="AH493" i="1"/>
  <c r="AG493" i="1"/>
  <c r="AD493" i="1"/>
  <c r="AC493" i="1"/>
  <c r="Z493" i="1"/>
  <c r="Y493" i="1"/>
  <c r="V493" i="1"/>
  <c r="U493" i="1"/>
  <c r="R493" i="1"/>
  <c r="Q493" i="1"/>
  <c r="N493" i="1"/>
  <c r="M493" i="1"/>
  <c r="J493" i="1"/>
  <c r="I493" i="1"/>
  <c r="F493" i="1"/>
  <c r="E493" i="1"/>
  <c r="BN492" i="1"/>
  <c r="BM492" i="1"/>
  <c r="BJ492" i="1"/>
  <c r="BI492" i="1"/>
  <c r="BF492" i="1"/>
  <c r="BE492" i="1"/>
  <c r="BD492" i="1"/>
  <c r="BC492" i="1"/>
  <c r="AX492" i="1"/>
  <c r="AW492" i="1"/>
  <c r="AT492" i="1"/>
  <c r="AS492" i="1"/>
  <c r="AP492" i="1"/>
  <c r="AO492" i="1"/>
  <c r="AL492" i="1"/>
  <c r="AK492" i="1"/>
  <c r="AH492" i="1"/>
  <c r="AG492" i="1"/>
  <c r="AD492" i="1"/>
  <c r="AC492" i="1"/>
  <c r="Z492" i="1"/>
  <c r="Y492" i="1"/>
  <c r="V492" i="1"/>
  <c r="U492" i="1"/>
  <c r="R492" i="1"/>
  <c r="Q492" i="1"/>
  <c r="N492" i="1"/>
  <c r="M492" i="1"/>
  <c r="J492" i="1"/>
  <c r="I492" i="1"/>
  <c r="F492" i="1"/>
  <c r="E492" i="1"/>
  <c r="BN491" i="1"/>
  <c r="BM491" i="1"/>
  <c r="BJ491" i="1"/>
  <c r="BI491" i="1"/>
  <c r="BF491" i="1"/>
  <c r="BE491" i="1"/>
  <c r="BD491" i="1"/>
  <c r="BC491" i="1"/>
  <c r="AX491" i="1"/>
  <c r="AW491" i="1"/>
  <c r="AT491" i="1"/>
  <c r="AS491" i="1"/>
  <c r="AP491" i="1"/>
  <c r="AO491" i="1"/>
  <c r="AL491" i="1"/>
  <c r="AK491" i="1"/>
  <c r="AH491" i="1"/>
  <c r="AG491" i="1"/>
  <c r="AD491" i="1"/>
  <c r="AC491" i="1"/>
  <c r="Z491" i="1"/>
  <c r="Y491" i="1"/>
  <c r="V491" i="1"/>
  <c r="U491" i="1"/>
  <c r="R491" i="1"/>
  <c r="Q491" i="1"/>
  <c r="N491" i="1"/>
  <c r="M491" i="1"/>
  <c r="J491" i="1"/>
  <c r="I491" i="1"/>
  <c r="F491" i="1"/>
  <c r="E491" i="1"/>
  <c r="BN490" i="1"/>
  <c r="BM490" i="1"/>
  <c r="BJ490" i="1"/>
  <c r="BI490" i="1"/>
  <c r="BF490" i="1"/>
  <c r="BE490" i="1"/>
  <c r="BD490" i="1"/>
  <c r="BC490" i="1"/>
  <c r="AX490" i="1"/>
  <c r="AW490" i="1"/>
  <c r="AT490" i="1"/>
  <c r="AS490" i="1"/>
  <c r="AP490" i="1"/>
  <c r="AO490" i="1"/>
  <c r="AL490" i="1"/>
  <c r="AK490" i="1"/>
  <c r="AH490" i="1"/>
  <c r="AG490" i="1"/>
  <c r="AD490" i="1"/>
  <c r="AC490" i="1"/>
  <c r="Z490" i="1"/>
  <c r="Y490" i="1"/>
  <c r="V490" i="1"/>
  <c r="U490" i="1"/>
  <c r="R490" i="1"/>
  <c r="Q490" i="1"/>
  <c r="N490" i="1"/>
  <c r="M490" i="1"/>
  <c r="J490" i="1"/>
  <c r="I490" i="1"/>
  <c r="F490" i="1"/>
  <c r="E490" i="1"/>
  <c r="BN489" i="1"/>
  <c r="BM489" i="1"/>
  <c r="BJ489" i="1"/>
  <c r="BI489" i="1"/>
  <c r="BF489" i="1"/>
  <c r="BE489" i="1"/>
  <c r="BD489" i="1"/>
  <c r="BC489" i="1"/>
  <c r="AX489" i="1"/>
  <c r="AW489" i="1"/>
  <c r="AT489" i="1"/>
  <c r="AS489" i="1"/>
  <c r="AP489" i="1"/>
  <c r="AO489" i="1"/>
  <c r="AL489" i="1"/>
  <c r="AK489" i="1"/>
  <c r="AH489" i="1"/>
  <c r="AG489" i="1"/>
  <c r="AD489" i="1"/>
  <c r="AC489" i="1"/>
  <c r="Z489" i="1"/>
  <c r="Y489" i="1"/>
  <c r="V489" i="1"/>
  <c r="U489" i="1"/>
  <c r="R489" i="1"/>
  <c r="Q489" i="1"/>
  <c r="N489" i="1"/>
  <c r="M489" i="1"/>
  <c r="J489" i="1"/>
  <c r="I489" i="1"/>
  <c r="F489" i="1"/>
  <c r="E489" i="1"/>
  <c r="BN488" i="1"/>
  <c r="BM488" i="1"/>
  <c r="BJ488" i="1"/>
  <c r="BI488" i="1"/>
  <c r="BF488" i="1"/>
  <c r="BE488" i="1"/>
  <c r="BD488" i="1"/>
  <c r="BC488" i="1"/>
  <c r="AX488" i="1"/>
  <c r="AW488" i="1"/>
  <c r="AT488" i="1"/>
  <c r="AS488" i="1"/>
  <c r="AP488" i="1"/>
  <c r="AO488" i="1"/>
  <c r="AL488" i="1"/>
  <c r="AK488" i="1"/>
  <c r="AH488" i="1"/>
  <c r="AG488" i="1"/>
  <c r="AD488" i="1"/>
  <c r="AC488" i="1"/>
  <c r="Z488" i="1"/>
  <c r="Y488" i="1"/>
  <c r="V488" i="1"/>
  <c r="U488" i="1"/>
  <c r="R488" i="1"/>
  <c r="Q488" i="1"/>
  <c r="N488" i="1"/>
  <c r="M488" i="1"/>
  <c r="J488" i="1"/>
  <c r="I488" i="1"/>
  <c r="F488" i="1"/>
  <c r="E488" i="1"/>
  <c r="BN487" i="1"/>
  <c r="BM487" i="1"/>
  <c r="BJ487" i="1"/>
  <c r="BI487" i="1"/>
  <c r="BF487" i="1"/>
  <c r="BE487" i="1"/>
  <c r="BD487" i="1"/>
  <c r="BC487" i="1"/>
  <c r="AX487" i="1"/>
  <c r="AW487" i="1"/>
  <c r="AT487" i="1"/>
  <c r="AS487" i="1"/>
  <c r="AP487" i="1"/>
  <c r="AO487" i="1"/>
  <c r="AL487" i="1"/>
  <c r="AK487" i="1"/>
  <c r="AH487" i="1"/>
  <c r="AG487" i="1"/>
  <c r="AD487" i="1"/>
  <c r="AC487" i="1"/>
  <c r="Z487" i="1"/>
  <c r="Y487" i="1"/>
  <c r="V487" i="1"/>
  <c r="U487" i="1"/>
  <c r="R487" i="1"/>
  <c r="Q487" i="1"/>
  <c r="N487" i="1"/>
  <c r="M487" i="1"/>
  <c r="J487" i="1"/>
  <c r="I487" i="1"/>
  <c r="F487" i="1"/>
  <c r="E487" i="1"/>
  <c r="BN486" i="1"/>
  <c r="BM486" i="1"/>
  <c r="BJ486" i="1"/>
  <c r="BI486" i="1"/>
  <c r="BF486" i="1"/>
  <c r="BE486" i="1"/>
  <c r="BD486" i="1"/>
  <c r="BC486" i="1"/>
  <c r="AX486" i="1"/>
  <c r="AW486" i="1"/>
  <c r="AT486" i="1"/>
  <c r="AS486" i="1"/>
  <c r="AP486" i="1"/>
  <c r="AO486" i="1"/>
  <c r="AL486" i="1"/>
  <c r="AK486" i="1"/>
  <c r="AH486" i="1"/>
  <c r="AG486" i="1"/>
  <c r="AD486" i="1"/>
  <c r="AC486" i="1"/>
  <c r="Z486" i="1"/>
  <c r="Y486" i="1"/>
  <c r="V486" i="1"/>
  <c r="U486" i="1"/>
  <c r="R486" i="1"/>
  <c r="Q486" i="1"/>
  <c r="N486" i="1"/>
  <c r="M486" i="1"/>
  <c r="J486" i="1"/>
  <c r="I486" i="1"/>
  <c r="F486" i="1"/>
  <c r="E486" i="1"/>
  <c r="BN485" i="1"/>
  <c r="BM485" i="1"/>
  <c r="BJ485" i="1"/>
  <c r="BI485" i="1"/>
  <c r="BF485" i="1"/>
  <c r="BE485" i="1"/>
  <c r="BD485" i="1"/>
  <c r="BC485" i="1"/>
  <c r="AX485" i="1"/>
  <c r="AW485" i="1"/>
  <c r="AT485" i="1"/>
  <c r="AS485" i="1"/>
  <c r="AP485" i="1"/>
  <c r="AO485" i="1"/>
  <c r="AL485" i="1"/>
  <c r="AK485" i="1"/>
  <c r="AH485" i="1"/>
  <c r="AG485" i="1"/>
  <c r="AD485" i="1"/>
  <c r="AC485" i="1"/>
  <c r="Z485" i="1"/>
  <c r="Y485" i="1"/>
  <c r="V485" i="1"/>
  <c r="U485" i="1"/>
  <c r="R485" i="1"/>
  <c r="Q485" i="1"/>
  <c r="N485" i="1"/>
  <c r="M485" i="1"/>
  <c r="J485" i="1"/>
  <c r="I485" i="1"/>
  <c r="F485" i="1"/>
  <c r="E485" i="1"/>
  <c r="BN484" i="1"/>
  <c r="BM484" i="1"/>
  <c r="BJ484" i="1"/>
  <c r="BI484" i="1"/>
  <c r="BF484" i="1"/>
  <c r="BE484" i="1"/>
  <c r="BD484" i="1"/>
  <c r="BC484" i="1"/>
  <c r="AX484" i="1"/>
  <c r="AW484" i="1"/>
  <c r="AT484" i="1"/>
  <c r="AS484" i="1"/>
  <c r="AP484" i="1"/>
  <c r="AO484" i="1"/>
  <c r="AL484" i="1"/>
  <c r="AK484" i="1"/>
  <c r="AH484" i="1"/>
  <c r="AG484" i="1"/>
  <c r="AD484" i="1"/>
  <c r="AC484" i="1"/>
  <c r="Z484" i="1"/>
  <c r="Y484" i="1"/>
  <c r="V484" i="1"/>
  <c r="U484" i="1"/>
  <c r="R484" i="1"/>
  <c r="Q484" i="1"/>
  <c r="N484" i="1"/>
  <c r="M484" i="1"/>
  <c r="J484" i="1"/>
  <c r="I484" i="1"/>
  <c r="F484" i="1"/>
  <c r="E484" i="1"/>
  <c r="BN483" i="1"/>
  <c r="BM483" i="1"/>
  <c r="BJ483" i="1"/>
  <c r="BI483" i="1"/>
  <c r="BF483" i="1"/>
  <c r="BE483" i="1"/>
  <c r="BD483" i="1"/>
  <c r="BC483" i="1"/>
  <c r="AX483" i="1"/>
  <c r="AW483" i="1"/>
  <c r="AT483" i="1"/>
  <c r="AS483" i="1"/>
  <c r="AP483" i="1"/>
  <c r="AO483" i="1"/>
  <c r="AL483" i="1"/>
  <c r="AK483" i="1"/>
  <c r="AH483" i="1"/>
  <c r="AG483" i="1"/>
  <c r="AD483" i="1"/>
  <c r="AC483" i="1"/>
  <c r="Z483" i="1"/>
  <c r="Y483" i="1"/>
  <c r="V483" i="1"/>
  <c r="U483" i="1"/>
  <c r="R483" i="1"/>
  <c r="Q483" i="1"/>
  <c r="N483" i="1"/>
  <c r="M483" i="1"/>
  <c r="J483" i="1"/>
  <c r="I483" i="1"/>
  <c r="F483" i="1"/>
  <c r="E483" i="1"/>
  <c r="BN482" i="1"/>
  <c r="BM482" i="1"/>
  <c r="BJ482" i="1"/>
  <c r="BI482" i="1"/>
  <c r="BF482" i="1"/>
  <c r="BE482" i="1"/>
  <c r="BD482" i="1"/>
  <c r="BC482" i="1"/>
  <c r="AX482" i="1"/>
  <c r="AW482" i="1"/>
  <c r="AT482" i="1"/>
  <c r="AS482" i="1"/>
  <c r="AP482" i="1"/>
  <c r="AO482" i="1"/>
  <c r="AL482" i="1"/>
  <c r="AK482" i="1"/>
  <c r="AH482" i="1"/>
  <c r="AG482" i="1"/>
  <c r="AD482" i="1"/>
  <c r="AC482" i="1"/>
  <c r="Z482" i="1"/>
  <c r="Y482" i="1"/>
  <c r="V482" i="1"/>
  <c r="U482" i="1"/>
  <c r="R482" i="1"/>
  <c r="Q482" i="1"/>
  <c r="N482" i="1"/>
  <c r="M482" i="1"/>
  <c r="J482" i="1"/>
  <c r="I482" i="1"/>
  <c r="F482" i="1"/>
  <c r="E482" i="1"/>
  <c r="BN481" i="1"/>
  <c r="BM481" i="1"/>
  <c r="BJ481" i="1"/>
  <c r="BI481" i="1"/>
  <c r="BF481" i="1"/>
  <c r="BE481" i="1"/>
  <c r="BD481" i="1"/>
  <c r="BC481" i="1"/>
  <c r="AX481" i="1"/>
  <c r="AW481" i="1"/>
  <c r="AT481" i="1"/>
  <c r="AS481" i="1"/>
  <c r="AP481" i="1"/>
  <c r="AO481" i="1"/>
  <c r="AL481" i="1"/>
  <c r="AK481" i="1"/>
  <c r="AH481" i="1"/>
  <c r="AG481" i="1"/>
  <c r="AD481" i="1"/>
  <c r="AC481" i="1"/>
  <c r="Z481" i="1"/>
  <c r="Y481" i="1"/>
  <c r="V481" i="1"/>
  <c r="U481" i="1"/>
  <c r="R481" i="1"/>
  <c r="Q481" i="1"/>
  <c r="N481" i="1"/>
  <c r="M481" i="1"/>
  <c r="J481" i="1"/>
  <c r="I481" i="1"/>
  <c r="F481" i="1"/>
  <c r="E481" i="1"/>
  <c r="BN480" i="1"/>
  <c r="BM480" i="1"/>
  <c r="BJ480" i="1"/>
  <c r="BI480" i="1"/>
  <c r="BF480" i="1"/>
  <c r="BE480" i="1"/>
  <c r="BD480" i="1"/>
  <c r="BC480" i="1"/>
  <c r="AX480" i="1"/>
  <c r="AW480" i="1"/>
  <c r="AT480" i="1"/>
  <c r="AS480" i="1"/>
  <c r="AP480" i="1"/>
  <c r="AO480" i="1"/>
  <c r="AL480" i="1"/>
  <c r="AK480" i="1"/>
  <c r="AH480" i="1"/>
  <c r="AG480" i="1"/>
  <c r="AD480" i="1"/>
  <c r="AC480" i="1"/>
  <c r="Z480" i="1"/>
  <c r="Y480" i="1"/>
  <c r="V480" i="1"/>
  <c r="U480" i="1"/>
  <c r="R480" i="1"/>
  <c r="Q480" i="1"/>
  <c r="N480" i="1"/>
  <c r="M480" i="1"/>
  <c r="J480" i="1"/>
  <c r="I480" i="1"/>
  <c r="F480" i="1"/>
  <c r="E480" i="1"/>
  <c r="BN479" i="1"/>
  <c r="BM479" i="1"/>
  <c r="BJ479" i="1"/>
  <c r="BI479" i="1"/>
  <c r="BF479" i="1"/>
  <c r="BE479" i="1"/>
  <c r="BD479" i="1"/>
  <c r="BC479" i="1"/>
  <c r="AX479" i="1"/>
  <c r="AW479" i="1"/>
  <c r="AT479" i="1"/>
  <c r="AS479" i="1"/>
  <c r="AP479" i="1"/>
  <c r="AO479" i="1"/>
  <c r="AL479" i="1"/>
  <c r="AK479" i="1"/>
  <c r="AH479" i="1"/>
  <c r="AG479" i="1"/>
  <c r="AD479" i="1"/>
  <c r="AC479" i="1"/>
  <c r="Z479" i="1"/>
  <c r="Y479" i="1"/>
  <c r="V479" i="1"/>
  <c r="U479" i="1"/>
  <c r="R479" i="1"/>
  <c r="Q479" i="1"/>
  <c r="N479" i="1"/>
  <c r="M479" i="1"/>
  <c r="J479" i="1"/>
  <c r="I479" i="1"/>
  <c r="F479" i="1"/>
  <c r="E479" i="1"/>
  <c r="BN478" i="1"/>
  <c r="BM478" i="1"/>
  <c r="BJ478" i="1"/>
  <c r="BI478" i="1"/>
  <c r="BF478" i="1"/>
  <c r="BE478" i="1"/>
  <c r="BD478" i="1"/>
  <c r="BC478" i="1"/>
  <c r="AX478" i="1"/>
  <c r="AW478" i="1"/>
  <c r="AT478" i="1"/>
  <c r="AS478" i="1"/>
  <c r="AP478" i="1"/>
  <c r="AO478" i="1"/>
  <c r="AL478" i="1"/>
  <c r="AK478" i="1"/>
  <c r="AH478" i="1"/>
  <c r="AG478" i="1"/>
  <c r="AD478" i="1"/>
  <c r="AC478" i="1"/>
  <c r="Z478" i="1"/>
  <c r="Y478" i="1"/>
  <c r="V478" i="1"/>
  <c r="U478" i="1"/>
  <c r="R478" i="1"/>
  <c r="Q478" i="1"/>
  <c r="N478" i="1"/>
  <c r="M478" i="1"/>
  <c r="J478" i="1"/>
  <c r="I478" i="1"/>
  <c r="F478" i="1"/>
  <c r="E478" i="1"/>
  <c r="BN477" i="1"/>
  <c r="BM477" i="1"/>
  <c r="BJ477" i="1"/>
  <c r="BI477" i="1"/>
  <c r="BF477" i="1"/>
  <c r="BE477" i="1"/>
  <c r="BD477" i="1"/>
  <c r="BC477" i="1"/>
  <c r="AX477" i="1"/>
  <c r="AW477" i="1"/>
  <c r="AT477" i="1"/>
  <c r="AS477" i="1"/>
  <c r="AP477" i="1"/>
  <c r="AO477" i="1"/>
  <c r="AL477" i="1"/>
  <c r="AK477" i="1"/>
  <c r="AH477" i="1"/>
  <c r="AG477" i="1"/>
  <c r="AD477" i="1"/>
  <c r="AC477" i="1"/>
  <c r="Z477" i="1"/>
  <c r="Y477" i="1"/>
  <c r="V477" i="1"/>
  <c r="U477" i="1"/>
  <c r="R477" i="1"/>
  <c r="Q477" i="1"/>
  <c r="N477" i="1"/>
  <c r="M477" i="1"/>
  <c r="J477" i="1"/>
  <c r="I477" i="1"/>
  <c r="F477" i="1"/>
  <c r="E477" i="1"/>
  <c r="BN476" i="1"/>
  <c r="BM476" i="1"/>
  <c r="BJ476" i="1"/>
  <c r="BI476" i="1"/>
  <c r="BF476" i="1"/>
  <c r="BE476" i="1"/>
  <c r="BD476" i="1"/>
  <c r="BC476" i="1"/>
  <c r="AX476" i="1"/>
  <c r="AW476" i="1"/>
  <c r="AT476" i="1"/>
  <c r="AS476" i="1"/>
  <c r="AP476" i="1"/>
  <c r="AO476" i="1"/>
  <c r="AL476" i="1"/>
  <c r="AK476" i="1"/>
  <c r="AH476" i="1"/>
  <c r="AG476" i="1"/>
  <c r="AD476" i="1"/>
  <c r="AC476" i="1"/>
  <c r="Z476" i="1"/>
  <c r="Y476" i="1"/>
  <c r="V476" i="1"/>
  <c r="U476" i="1"/>
  <c r="R476" i="1"/>
  <c r="Q476" i="1"/>
  <c r="N476" i="1"/>
  <c r="M476" i="1"/>
  <c r="J476" i="1"/>
  <c r="I476" i="1"/>
  <c r="F476" i="1"/>
  <c r="E476" i="1"/>
  <c r="BN475" i="1"/>
  <c r="BM475" i="1"/>
  <c r="BJ475" i="1"/>
  <c r="BI475" i="1"/>
  <c r="BF475" i="1"/>
  <c r="BE475" i="1"/>
  <c r="BD475" i="1"/>
  <c r="BC475" i="1"/>
  <c r="AX475" i="1"/>
  <c r="AW475" i="1"/>
  <c r="AT475" i="1"/>
  <c r="AS475" i="1"/>
  <c r="AP475" i="1"/>
  <c r="AO475" i="1"/>
  <c r="AL475" i="1"/>
  <c r="AK475" i="1"/>
  <c r="AH475" i="1"/>
  <c r="AG475" i="1"/>
  <c r="AD475" i="1"/>
  <c r="AC475" i="1"/>
  <c r="Z475" i="1"/>
  <c r="Y475" i="1"/>
  <c r="V475" i="1"/>
  <c r="U475" i="1"/>
  <c r="R475" i="1"/>
  <c r="Q475" i="1"/>
  <c r="N475" i="1"/>
  <c r="M475" i="1"/>
  <c r="J475" i="1"/>
  <c r="I475" i="1"/>
  <c r="F475" i="1"/>
  <c r="E475" i="1"/>
  <c r="BN474" i="1"/>
  <c r="BM474" i="1"/>
  <c r="BJ474" i="1"/>
  <c r="BI474" i="1"/>
  <c r="BF474" i="1"/>
  <c r="BE474" i="1"/>
  <c r="BD474" i="1"/>
  <c r="BC474" i="1"/>
  <c r="AX474" i="1"/>
  <c r="AW474" i="1"/>
  <c r="AT474" i="1"/>
  <c r="AS474" i="1"/>
  <c r="AP474" i="1"/>
  <c r="AO474" i="1"/>
  <c r="AL474" i="1"/>
  <c r="AK474" i="1"/>
  <c r="AH474" i="1"/>
  <c r="AG474" i="1"/>
  <c r="AD474" i="1"/>
  <c r="AC474" i="1"/>
  <c r="Z474" i="1"/>
  <c r="Y474" i="1"/>
  <c r="V474" i="1"/>
  <c r="U474" i="1"/>
  <c r="R474" i="1"/>
  <c r="Q474" i="1"/>
  <c r="N474" i="1"/>
  <c r="M474" i="1"/>
  <c r="J474" i="1"/>
  <c r="I474" i="1"/>
  <c r="F474" i="1"/>
  <c r="E474" i="1"/>
  <c r="BN473" i="1"/>
  <c r="BM473" i="1"/>
  <c r="BJ473" i="1"/>
  <c r="BI473" i="1"/>
  <c r="BF473" i="1"/>
  <c r="BE473" i="1"/>
  <c r="BD473" i="1"/>
  <c r="BC473" i="1"/>
  <c r="AX473" i="1"/>
  <c r="AW473" i="1"/>
  <c r="AT473" i="1"/>
  <c r="AS473" i="1"/>
  <c r="AP473" i="1"/>
  <c r="AO473" i="1"/>
  <c r="AL473" i="1"/>
  <c r="AK473" i="1"/>
  <c r="AH473" i="1"/>
  <c r="AG473" i="1"/>
  <c r="AD473" i="1"/>
  <c r="AC473" i="1"/>
  <c r="Z473" i="1"/>
  <c r="Y473" i="1"/>
  <c r="V473" i="1"/>
  <c r="U473" i="1"/>
  <c r="R473" i="1"/>
  <c r="Q473" i="1"/>
  <c r="N473" i="1"/>
  <c r="M473" i="1"/>
  <c r="J473" i="1"/>
  <c r="I473" i="1"/>
  <c r="F473" i="1"/>
  <c r="E473" i="1"/>
  <c r="BN472" i="1"/>
  <c r="BM472" i="1"/>
  <c r="BJ472" i="1"/>
  <c r="BI472" i="1"/>
  <c r="BF472" i="1"/>
  <c r="BE472" i="1"/>
  <c r="BD472" i="1"/>
  <c r="BC472" i="1"/>
  <c r="AX472" i="1"/>
  <c r="AW472" i="1"/>
  <c r="AT472" i="1"/>
  <c r="AS472" i="1"/>
  <c r="AP472" i="1"/>
  <c r="AO472" i="1"/>
  <c r="AL472" i="1"/>
  <c r="AK472" i="1"/>
  <c r="AH472" i="1"/>
  <c r="AG472" i="1"/>
  <c r="AD472" i="1"/>
  <c r="AC472" i="1"/>
  <c r="Z472" i="1"/>
  <c r="Y472" i="1"/>
  <c r="V472" i="1"/>
  <c r="U472" i="1"/>
  <c r="R472" i="1"/>
  <c r="Q472" i="1"/>
  <c r="N472" i="1"/>
  <c r="M472" i="1"/>
  <c r="J472" i="1"/>
  <c r="I472" i="1"/>
  <c r="F472" i="1"/>
  <c r="E472" i="1"/>
  <c r="BN471" i="1"/>
  <c r="BM471" i="1"/>
  <c r="BJ471" i="1"/>
  <c r="BI471" i="1"/>
  <c r="BF471" i="1"/>
  <c r="BE471" i="1"/>
  <c r="BD471" i="1"/>
  <c r="BC471" i="1"/>
  <c r="AX471" i="1"/>
  <c r="AW471" i="1"/>
  <c r="AT471" i="1"/>
  <c r="AS471" i="1"/>
  <c r="AP471" i="1"/>
  <c r="AO471" i="1"/>
  <c r="AL471" i="1"/>
  <c r="AK471" i="1"/>
  <c r="AH471" i="1"/>
  <c r="AG471" i="1"/>
  <c r="AD471" i="1"/>
  <c r="AC471" i="1"/>
  <c r="Z471" i="1"/>
  <c r="Y471" i="1"/>
  <c r="V471" i="1"/>
  <c r="U471" i="1"/>
  <c r="R471" i="1"/>
  <c r="Q471" i="1"/>
  <c r="N471" i="1"/>
  <c r="M471" i="1"/>
  <c r="J471" i="1"/>
  <c r="I471" i="1"/>
  <c r="F471" i="1"/>
  <c r="E471" i="1"/>
  <c r="BN470" i="1"/>
  <c r="BM470" i="1"/>
  <c r="BJ470" i="1"/>
  <c r="BI470" i="1"/>
  <c r="BF470" i="1"/>
  <c r="BE470" i="1"/>
  <c r="BD470" i="1"/>
  <c r="BC470" i="1"/>
  <c r="AX470" i="1"/>
  <c r="AW470" i="1"/>
  <c r="AT470" i="1"/>
  <c r="AS470" i="1"/>
  <c r="AP470" i="1"/>
  <c r="AO470" i="1"/>
  <c r="AL470" i="1"/>
  <c r="AK470" i="1"/>
  <c r="AH470" i="1"/>
  <c r="AG470" i="1"/>
  <c r="AD470" i="1"/>
  <c r="AC470" i="1"/>
  <c r="Z470" i="1"/>
  <c r="Y470" i="1"/>
  <c r="V470" i="1"/>
  <c r="U470" i="1"/>
  <c r="R470" i="1"/>
  <c r="Q470" i="1"/>
  <c r="N470" i="1"/>
  <c r="M470" i="1"/>
  <c r="J470" i="1"/>
  <c r="I470" i="1"/>
  <c r="F470" i="1"/>
  <c r="E470" i="1"/>
  <c r="BN469" i="1"/>
  <c r="BM469" i="1"/>
  <c r="BJ469" i="1"/>
  <c r="BI469" i="1"/>
  <c r="BF469" i="1"/>
  <c r="BE469" i="1"/>
  <c r="BD469" i="1"/>
  <c r="BC469" i="1"/>
  <c r="AX469" i="1"/>
  <c r="AW469" i="1"/>
  <c r="AT469" i="1"/>
  <c r="AS469" i="1"/>
  <c r="AP469" i="1"/>
  <c r="AO469" i="1"/>
  <c r="AL469" i="1"/>
  <c r="AK469" i="1"/>
  <c r="AH469" i="1"/>
  <c r="AG469" i="1"/>
  <c r="AD469" i="1"/>
  <c r="AC469" i="1"/>
  <c r="Z469" i="1"/>
  <c r="Y469" i="1"/>
  <c r="V469" i="1"/>
  <c r="U469" i="1"/>
  <c r="R469" i="1"/>
  <c r="Q469" i="1"/>
  <c r="N469" i="1"/>
  <c r="M469" i="1"/>
  <c r="J469" i="1"/>
  <c r="I469" i="1"/>
  <c r="F469" i="1"/>
  <c r="E469" i="1"/>
  <c r="BN468" i="1"/>
  <c r="BM468" i="1"/>
  <c r="BJ468" i="1"/>
  <c r="BI468" i="1"/>
  <c r="BF468" i="1"/>
  <c r="BE468" i="1"/>
  <c r="BD468" i="1"/>
  <c r="BC468" i="1"/>
  <c r="AX468" i="1"/>
  <c r="AW468" i="1"/>
  <c r="AT468" i="1"/>
  <c r="AS468" i="1"/>
  <c r="AP468" i="1"/>
  <c r="AO468" i="1"/>
  <c r="AL468" i="1"/>
  <c r="AK468" i="1"/>
  <c r="AH468" i="1"/>
  <c r="AG468" i="1"/>
  <c r="AD468" i="1"/>
  <c r="AC468" i="1"/>
  <c r="Z468" i="1"/>
  <c r="Y468" i="1"/>
  <c r="V468" i="1"/>
  <c r="U468" i="1"/>
  <c r="R468" i="1"/>
  <c r="Q468" i="1"/>
  <c r="N468" i="1"/>
  <c r="M468" i="1"/>
  <c r="J468" i="1"/>
  <c r="I468" i="1"/>
  <c r="F468" i="1"/>
  <c r="E468" i="1"/>
  <c r="BN467" i="1"/>
  <c r="BM467" i="1"/>
  <c r="BJ467" i="1"/>
  <c r="BI467" i="1"/>
  <c r="BF467" i="1"/>
  <c r="BE467" i="1"/>
  <c r="BD467" i="1"/>
  <c r="BC467" i="1"/>
  <c r="AX467" i="1"/>
  <c r="AW467" i="1"/>
  <c r="AT467" i="1"/>
  <c r="AS467" i="1"/>
  <c r="AP467" i="1"/>
  <c r="AO467" i="1"/>
  <c r="AL467" i="1"/>
  <c r="AK467" i="1"/>
  <c r="AH467" i="1"/>
  <c r="AG467" i="1"/>
  <c r="AD467" i="1"/>
  <c r="AC467" i="1"/>
  <c r="Z467" i="1"/>
  <c r="Y467" i="1"/>
  <c r="V467" i="1"/>
  <c r="U467" i="1"/>
  <c r="R467" i="1"/>
  <c r="Q467" i="1"/>
  <c r="N467" i="1"/>
  <c r="M467" i="1"/>
  <c r="J467" i="1"/>
  <c r="I467" i="1"/>
  <c r="F467" i="1"/>
  <c r="E467" i="1"/>
  <c r="BN466" i="1"/>
  <c r="BM466" i="1"/>
  <c r="BJ466" i="1"/>
  <c r="BI466" i="1"/>
  <c r="BF466" i="1"/>
  <c r="BE466" i="1"/>
  <c r="BD466" i="1"/>
  <c r="BC466" i="1"/>
  <c r="AX466" i="1"/>
  <c r="AW466" i="1"/>
  <c r="AT466" i="1"/>
  <c r="AS466" i="1"/>
  <c r="AP466" i="1"/>
  <c r="AO466" i="1"/>
  <c r="AL466" i="1"/>
  <c r="AK466" i="1"/>
  <c r="AH466" i="1"/>
  <c r="AG466" i="1"/>
  <c r="AD466" i="1"/>
  <c r="AC466" i="1"/>
  <c r="Z466" i="1"/>
  <c r="Y466" i="1"/>
  <c r="V466" i="1"/>
  <c r="U466" i="1"/>
  <c r="R466" i="1"/>
  <c r="Q466" i="1"/>
  <c r="N466" i="1"/>
  <c r="M466" i="1"/>
  <c r="J466" i="1"/>
  <c r="I466" i="1"/>
  <c r="F466" i="1"/>
  <c r="E466" i="1"/>
  <c r="BN465" i="1"/>
  <c r="BM465" i="1"/>
  <c r="BJ465" i="1"/>
  <c r="BI465" i="1"/>
  <c r="BF465" i="1"/>
  <c r="BE465" i="1"/>
  <c r="BD465" i="1"/>
  <c r="BC465" i="1"/>
  <c r="AX465" i="1"/>
  <c r="AW465" i="1"/>
  <c r="AT465" i="1"/>
  <c r="AS465" i="1"/>
  <c r="AP465" i="1"/>
  <c r="AO465" i="1"/>
  <c r="AL465" i="1"/>
  <c r="AK465" i="1"/>
  <c r="AH465" i="1"/>
  <c r="AG465" i="1"/>
  <c r="AD465" i="1"/>
  <c r="AC465" i="1"/>
  <c r="Z465" i="1"/>
  <c r="Y465" i="1"/>
  <c r="V465" i="1"/>
  <c r="U465" i="1"/>
  <c r="R465" i="1"/>
  <c r="Q465" i="1"/>
  <c r="N465" i="1"/>
  <c r="M465" i="1"/>
  <c r="J465" i="1"/>
  <c r="I465" i="1"/>
  <c r="F465" i="1"/>
  <c r="E465" i="1"/>
  <c r="BN464" i="1"/>
  <c r="BM464" i="1"/>
  <c r="BJ464" i="1"/>
  <c r="BI464" i="1"/>
  <c r="BF464" i="1"/>
  <c r="BE464" i="1"/>
  <c r="BD464" i="1"/>
  <c r="BC464" i="1"/>
  <c r="AX464" i="1"/>
  <c r="AW464" i="1"/>
  <c r="AT464" i="1"/>
  <c r="AS464" i="1"/>
  <c r="AP464" i="1"/>
  <c r="AO464" i="1"/>
  <c r="AL464" i="1"/>
  <c r="AK464" i="1"/>
  <c r="AH464" i="1"/>
  <c r="AG464" i="1"/>
  <c r="AD464" i="1"/>
  <c r="AC464" i="1"/>
  <c r="Z464" i="1"/>
  <c r="Y464" i="1"/>
  <c r="V464" i="1"/>
  <c r="U464" i="1"/>
  <c r="R464" i="1"/>
  <c r="Q464" i="1"/>
  <c r="N464" i="1"/>
  <c r="M464" i="1"/>
  <c r="J464" i="1"/>
  <c r="I464" i="1"/>
  <c r="F464" i="1"/>
  <c r="E464" i="1"/>
  <c r="BN463" i="1"/>
  <c r="BM463" i="1"/>
  <c r="BJ463" i="1"/>
  <c r="BI463" i="1"/>
  <c r="BF463" i="1"/>
  <c r="BE463" i="1"/>
  <c r="BD463" i="1"/>
  <c r="BC463" i="1"/>
  <c r="AX463" i="1"/>
  <c r="AW463" i="1"/>
  <c r="AT463" i="1"/>
  <c r="AS463" i="1"/>
  <c r="AP463" i="1"/>
  <c r="AO463" i="1"/>
  <c r="AL463" i="1"/>
  <c r="AK463" i="1"/>
  <c r="AH463" i="1"/>
  <c r="AG463" i="1"/>
  <c r="AD463" i="1"/>
  <c r="AC463" i="1"/>
  <c r="Z463" i="1"/>
  <c r="Y463" i="1"/>
  <c r="V463" i="1"/>
  <c r="U463" i="1"/>
  <c r="R463" i="1"/>
  <c r="Q463" i="1"/>
  <c r="N463" i="1"/>
  <c r="M463" i="1"/>
  <c r="J463" i="1"/>
  <c r="I463" i="1"/>
  <c r="F463" i="1"/>
  <c r="E463" i="1"/>
  <c r="BN462" i="1"/>
  <c r="BM462" i="1"/>
  <c r="BJ462" i="1"/>
  <c r="BI462" i="1"/>
  <c r="BF462" i="1"/>
  <c r="BE462" i="1"/>
  <c r="BD462" i="1"/>
  <c r="BC462" i="1"/>
  <c r="AX462" i="1"/>
  <c r="AW462" i="1"/>
  <c r="AT462" i="1"/>
  <c r="AS462" i="1"/>
  <c r="AP462" i="1"/>
  <c r="AO462" i="1"/>
  <c r="AL462" i="1"/>
  <c r="AK462" i="1"/>
  <c r="AH462" i="1"/>
  <c r="AG462" i="1"/>
  <c r="AD462" i="1"/>
  <c r="AC462" i="1"/>
  <c r="Z462" i="1"/>
  <c r="Y462" i="1"/>
  <c r="V462" i="1"/>
  <c r="U462" i="1"/>
  <c r="R462" i="1"/>
  <c r="Q462" i="1"/>
  <c r="N462" i="1"/>
  <c r="M462" i="1"/>
  <c r="J462" i="1"/>
  <c r="I462" i="1"/>
  <c r="F462" i="1"/>
  <c r="E462" i="1"/>
  <c r="BN461" i="1"/>
  <c r="BM461" i="1"/>
  <c r="BJ461" i="1"/>
  <c r="BI461" i="1"/>
  <c r="BF461" i="1"/>
  <c r="BE461" i="1"/>
  <c r="BD461" i="1"/>
  <c r="BC461" i="1"/>
  <c r="AX461" i="1"/>
  <c r="AW461" i="1"/>
  <c r="AT461" i="1"/>
  <c r="AS461" i="1"/>
  <c r="AP461" i="1"/>
  <c r="AO461" i="1"/>
  <c r="AL461" i="1"/>
  <c r="AK461" i="1"/>
  <c r="AH461" i="1"/>
  <c r="AG461" i="1"/>
  <c r="AD461" i="1"/>
  <c r="AC461" i="1"/>
  <c r="Z461" i="1"/>
  <c r="Y461" i="1"/>
  <c r="V461" i="1"/>
  <c r="U461" i="1"/>
  <c r="R461" i="1"/>
  <c r="Q461" i="1"/>
  <c r="N461" i="1"/>
  <c r="M461" i="1"/>
  <c r="J461" i="1"/>
  <c r="I461" i="1"/>
  <c r="F461" i="1"/>
  <c r="E461" i="1"/>
  <c r="BN460" i="1"/>
  <c r="BM460" i="1"/>
  <c r="BJ460" i="1"/>
  <c r="BI460" i="1"/>
  <c r="BF460" i="1"/>
  <c r="BE460" i="1"/>
  <c r="BD460" i="1"/>
  <c r="BC460" i="1"/>
  <c r="AX460" i="1"/>
  <c r="AW460" i="1"/>
  <c r="AT460" i="1"/>
  <c r="AS460" i="1"/>
  <c r="AP460" i="1"/>
  <c r="AO460" i="1"/>
  <c r="AL460" i="1"/>
  <c r="AK460" i="1"/>
  <c r="AH460" i="1"/>
  <c r="AG460" i="1"/>
  <c r="AD460" i="1"/>
  <c r="AC460" i="1"/>
  <c r="Z460" i="1"/>
  <c r="Y460" i="1"/>
  <c r="V460" i="1"/>
  <c r="U460" i="1"/>
  <c r="R460" i="1"/>
  <c r="Q460" i="1"/>
  <c r="N460" i="1"/>
  <c r="M460" i="1"/>
  <c r="J460" i="1"/>
  <c r="I460" i="1"/>
  <c r="F460" i="1"/>
  <c r="E460" i="1"/>
  <c r="BN459" i="1"/>
  <c r="BM459" i="1"/>
  <c r="BJ459" i="1"/>
  <c r="BI459" i="1"/>
  <c r="BF459" i="1"/>
  <c r="BE459" i="1"/>
  <c r="BD459" i="1"/>
  <c r="BC459" i="1"/>
  <c r="AX459" i="1"/>
  <c r="AW459" i="1"/>
  <c r="AT459" i="1"/>
  <c r="AS459" i="1"/>
  <c r="AP459" i="1"/>
  <c r="AO459" i="1"/>
  <c r="AL459" i="1"/>
  <c r="AK459" i="1"/>
  <c r="AH459" i="1"/>
  <c r="AG459" i="1"/>
  <c r="AD459" i="1"/>
  <c r="AC459" i="1"/>
  <c r="Z459" i="1"/>
  <c r="Y459" i="1"/>
  <c r="V459" i="1"/>
  <c r="U459" i="1"/>
  <c r="R459" i="1"/>
  <c r="Q459" i="1"/>
  <c r="N459" i="1"/>
  <c r="M459" i="1"/>
  <c r="J459" i="1"/>
  <c r="I459" i="1"/>
  <c r="F459" i="1"/>
  <c r="E459" i="1"/>
  <c r="BN458" i="1"/>
  <c r="BM458" i="1"/>
  <c r="BJ458" i="1"/>
  <c r="BI458" i="1"/>
  <c r="BF458" i="1"/>
  <c r="BE458" i="1"/>
  <c r="BD458" i="1"/>
  <c r="BC458" i="1"/>
  <c r="AX458" i="1"/>
  <c r="AW458" i="1"/>
  <c r="AT458" i="1"/>
  <c r="AS458" i="1"/>
  <c r="AP458" i="1"/>
  <c r="AO458" i="1"/>
  <c r="AL458" i="1"/>
  <c r="AK458" i="1"/>
  <c r="AH458" i="1"/>
  <c r="AG458" i="1"/>
  <c r="AD458" i="1"/>
  <c r="AC458" i="1"/>
  <c r="Z458" i="1"/>
  <c r="Y458" i="1"/>
  <c r="V458" i="1"/>
  <c r="U458" i="1"/>
  <c r="R458" i="1"/>
  <c r="Q458" i="1"/>
  <c r="N458" i="1"/>
  <c r="M458" i="1"/>
  <c r="J458" i="1"/>
  <c r="I458" i="1"/>
  <c r="F458" i="1"/>
  <c r="E458" i="1"/>
  <c r="BN457" i="1"/>
  <c r="BM457" i="1"/>
  <c r="BJ457" i="1"/>
  <c r="BI457" i="1"/>
  <c r="BF457" i="1"/>
  <c r="BE457" i="1"/>
  <c r="BD457" i="1"/>
  <c r="BC457" i="1"/>
  <c r="AX457" i="1"/>
  <c r="AW457" i="1"/>
  <c r="AT457" i="1"/>
  <c r="AS457" i="1"/>
  <c r="AP457" i="1"/>
  <c r="AO457" i="1"/>
  <c r="AL457" i="1"/>
  <c r="AK457" i="1"/>
  <c r="AH457" i="1"/>
  <c r="AG457" i="1"/>
  <c r="AD457" i="1"/>
  <c r="AC457" i="1"/>
  <c r="Z457" i="1"/>
  <c r="Y457" i="1"/>
  <c r="V457" i="1"/>
  <c r="U457" i="1"/>
  <c r="R457" i="1"/>
  <c r="Q457" i="1"/>
  <c r="N457" i="1"/>
  <c r="M457" i="1"/>
  <c r="J457" i="1"/>
  <c r="I457" i="1"/>
  <c r="F457" i="1"/>
  <c r="E457" i="1"/>
  <c r="BN456" i="1"/>
  <c r="BM456" i="1"/>
  <c r="BJ456" i="1"/>
  <c r="BI456" i="1"/>
  <c r="BF456" i="1"/>
  <c r="BE456" i="1"/>
  <c r="BD456" i="1"/>
  <c r="BC456" i="1"/>
  <c r="AX456" i="1"/>
  <c r="AW456" i="1"/>
  <c r="AT456" i="1"/>
  <c r="AS456" i="1"/>
  <c r="AP456" i="1"/>
  <c r="AO456" i="1"/>
  <c r="AL456" i="1"/>
  <c r="AK456" i="1"/>
  <c r="AH456" i="1"/>
  <c r="AG456" i="1"/>
  <c r="AD456" i="1"/>
  <c r="AC456" i="1"/>
  <c r="Z456" i="1"/>
  <c r="Y456" i="1"/>
  <c r="V456" i="1"/>
  <c r="U456" i="1"/>
  <c r="R456" i="1"/>
  <c r="Q456" i="1"/>
  <c r="N456" i="1"/>
  <c r="M456" i="1"/>
  <c r="J456" i="1"/>
  <c r="I456" i="1"/>
  <c r="F456" i="1"/>
  <c r="E456" i="1"/>
  <c r="BN455" i="1"/>
  <c r="BM455" i="1"/>
  <c r="BJ455" i="1"/>
  <c r="BI455" i="1"/>
  <c r="BF455" i="1"/>
  <c r="BE455" i="1"/>
  <c r="BD455" i="1"/>
  <c r="BC455" i="1"/>
  <c r="AX455" i="1"/>
  <c r="AW455" i="1"/>
  <c r="AT455" i="1"/>
  <c r="AS455" i="1"/>
  <c r="AP455" i="1"/>
  <c r="AO455" i="1"/>
  <c r="AL455" i="1"/>
  <c r="AK455" i="1"/>
  <c r="AH455" i="1"/>
  <c r="AG455" i="1"/>
  <c r="AD455" i="1"/>
  <c r="AC455" i="1"/>
  <c r="Z455" i="1"/>
  <c r="Y455" i="1"/>
  <c r="V455" i="1"/>
  <c r="U455" i="1"/>
  <c r="R455" i="1"/>
  <c r="Q455" i="1"/>
  <c r="N455" i="1"/>
  <c r="M455" i="1"/>
  <c r="J455" i="1"/>
  <c r="I455" i="1"/>
  <c r="F455" i="1"/>
  <c r="E455" i="1"/>
  <c r="BN454" i="1"/>
  <c r="BM454" i="1"/>
  <c r="BJ454" i="1"/>
  <c r="BI454" i="1"/>
  <c r="BF454" i="1"/>
  <c r="BE454" i="1"/>
  <c r="BD454" i="1"/>
  <c r="BC454" i="1"/>
  <c r="AX454" i="1"/>
  <c r="AW454" i="1"/>
  <c r="AT454" i="1"/>
  <c r="AS454" i="1"/>
  <c r="AP454" i="1"/>
  <c r="AO454" i="1"/>
  <c r="AL454" i="1"/>
  <c r="AK454" i="1"/>
  <c r="AH454" i="1"/>
  <c r="AG454" i="1"/>
  <c r="AD454" i="1"/>
  <c r="AC454" i="1"/>
  <c r="Z454" i="1"/>
  <c r="Y454" i="1"/>
  <c r="V454" i="1"/>
  <c r="U454" i="1"/>
  <c r="R454" i="1"/>
  <c r="Q454" i="1"/>
  <c r="N454" i="1"/>
  <c r="M454" i="1"/>
  <c r="J454" i="1"/>
  <c r="I454" i="1"/>
  <c r="F454" i="1"/>
  <c r="E454" i="1"/>
  <c r="BN453" i="1"/>
  <c r="BM453" i="1"/>
  <c r="BJ453" i="1"/>
  <c r="BI453" i="1"/>
  <c r="BF453" i="1"/>
  <c r="BE453" i="1"/>
  <c r="BD453" i="1"/>
  <c r="BC453" i="1"/>
  <c r="AX453" i="1"/>
  <c r="AW453" i="1"/>
  <c r="AT453" i="1"/>
  <c r="AS453" i="1"/>
  <c r="AP453" i="1"/>
  <c r="AO453" i="1"/>
  <c r="AL453" i="1"/>
  <c r="AK453" i="1"/>
  <c r="AH453" i="1"/>
  <c r="AG453" i="1"/>
  <c r="AD453" i="1"/>
  <c r="AC453" i="1"/>
  <c r="Z453" i="1"/>
  <c r="Y453" i="1"/>
  <c r="V453" i="1"/>
  <c r="U453" i="1"/>
  <c r="R453" i="1"/>
  <c r="Q453" i="1"/>
  <c r="N453" i="1"/>
  <c r="M453" i="1"/>
  <c r="J453" i="1"/>
  <c r="I453" i="1"/>
  <c r="F453" i="1"/>
  <c r="E453" i="1"/>
  <c r="BN452" i="1"/>
  <c r="BM452" i="1"/>
  <c r="BJ452" i="1"/>
  <c r="BI452" i="1"/>
  <c r="BF452" i="1"/>
  <c r="BE452" i="1"/>
  <c r="BD452" i="1"/>
  <c r="BC452" i="1"/>
  <c r="AX452" i="1"/>
  <c r="AW452" i="1"/>
  <c r="AT452" i="1"/>
  <c r="AS452" i="1"/>
  <c r="AP452" i="1"/>
  <c r="AO452" i="1"/>
  <c r="AL452" i="1"/>
  <c r="AK452" i="1"/>
  <c r="AH452" i="1"/>
  <c r="AG452" i="1"/>
  <c r="AD452" i="1"/>
  <c r="AC452" i="1"/>
  <c r="Z452" i="1"/>
  <c r="Y452" i="1"/>
  <c r="V452" i="1"/>
  <c r="U452" i="1"/>
  <c r="R452" i="1"/>
  <c r="Q452" i="1"/>
  <c r="N452" i="1"/>
  <c r="M452" i="1"/>
  <c r="J452" i="1"/>
  <c r="I452" i="1"/>
  <c r="F452" i="1"/>
  <c r="E452" i="1"/>
  <c r="BN451" i="1"/>
  <c r="BM451" i="1"/>
  <c r="BJ451" i="1"/>
  <c r="BI451" i="1"/>
  <c r="BF451" i="1"/>
  <c r="BE451" i="1"/>
  <c r="BD451" i="1"/>
  <c r="BC451" i="1"/>
  <c r="AX451" i="1"/>
  <c r="AW451" i="1"/>
  <c r="AT451" i="1"/>
  <c r="AS451" i="1"/>
  <c r="AP451" i="1"/>
  <c r="AO451" i="1"/>
  <c r="AL451" i="1"/>
  <c r="AK451" i="1"/>
  <c r="AH451" i="1"/>
  <c r="AG451" i="1"/>
  <c r="AD451" i="1"/>
  <c r="AC451" i="1"/>
  <c r="Z451" i="1"/>
  <c r="Y451" i="1"/>
  <c r="V451" i="1"/>
  <c r="U451" i="1"/>
  <c r="R451" i="1"/>
  <c r="Q451" i="1"/>
  <c r="N451" i="1"/>
  <c r="M451" i="1"/>
  <c r="J451" i="1"/>
  <c r="I451" i="1"/>
  <c r="F451" i="1"/>
  <c r="E451" i="1"/>
  <c r="BN450" i="1"/>
  <c r="BM450" i="1"/>
  <c r="BJ450" i="1"/>
  <c r="BI450" i="1"/>
  <c r="BF450" i="1"/>
  <c r="BE450" i="1"/>
  <c r="BD450" i="1"/>
  <c r="BC450" i="1"/>
  <c r="AX450" i="1"/>
  <c r="AW450" i="1"/>
  <c r="AT450" i="1"/>
  <c r="AS450" i="1"/>
  <c r="AP450" i="1"/>
  <c r="AO450" i="1"/>
  <c r="AL450" i="1"/>
  <c r="AK450" i="1"/>
  <c r="AH450" i="1"/>
  <c r="AG450" i="1"/>
  <c r="AD450" i="1"/>
  <c r="AC450" i="1"/>
  <c r="Z450" i="1"/>
  <c r="Y450" i="1"/>
  <c r="V450" i="1"/>
  <c r="U450" i="1"/>
  <c r="R450" i="1"/>
  <c r="Q450" i="1"/>
  <c r="N450" i="1"/>
  <c r="M450" i="1"/>
  <c r="J450" i="1"/>
  <c r="I450" i="1"/>
  <c r="F450" i="1"/>
  <c r="E450" i="1"/>
  <c r="BN449" i="1"/>
  <c r="BM449" i="1"/>
  <c r="BJ449" i="1"/>
  <c r="BI449" i="1"/>
  <c r="BF449" i="1"/>
  <c r="BE449" i="1"/>
  <c r="BD449" i="1"/>
  <c r="BC449" i="1"/>
  <c r="AX449" i="1"/>
  <c r="AW449" i="1"/>
  <c r="AT449" i="1"/>
  <c r="AS449" i="1"/>
  <c r="AP449" i="1"/>
  <c r="AO449" i="1"/>
  <c r="AL449" i="1"/>
  <c r="AK449" i="1"/>
  <c r="AH449" i="1"/>
  <c r="AG449" i="1"/>
  <c r="AD449" i="1"/>
  <c r="AC449" i="1"/>
  <c r="Z449" i="1"/>
  <c r="Y449" i="1"/>
  <c r="V449" i="1"/>
  <c r="U449" i="1"/>
  <c r="R449" i="1"/>
  <c r="Q449" i="1"/>
  <c r="N449" i="1"/>
  <c r="M449" i="1"/>
  <c r="J449" i="1"/>
  <c r="I449" i="1"/>
  <c r="F449" i="1"/>
  <c r="E449" i="1"/>
  <c r="BN448" i="1"/>
  <c r="BM448" i="1"/>
  <c r="BJ448" i="1"/>
  <c r="BI448" i="1"/>
  <c r="BF448" i="1"/>
  <c r="BE448" i="1"/>
  <c r="BD448" i="1"/>
  <c r="BC448" i="1"/>
  <c r="AX448" i="1"/>
  <c r="AW448" i="1"/>
  <c r="AT448" i="1"/>
  <c r="AS448" i="1"/>
  <c r="AP448" i="1"/>
  <c r="AO448" i="1"/>
  <c r="AL448" i="1"/>
  <c r="AK448" i="1"/>
  <c r="AH448" i="1"/>
  <c r="AG448" i="1"/>
  <c r="AD448" i="1"/>
  <c r="AC448" i="1"/>
  <c r="Z448" i="1"/>
  <c r="Y448" i="1"/>
  <c r="V448" i="1"/>
  <c r="U448" i="1"/>
  <c r="R448" i="1"/>
  <c r="Q448" i="1"/>
  <c r="N448" i="1"/>
  <c r="M448" i="1"/>
  <c r="J448" i="1"/>
  <c r="I448" i="1"/>
  <c r="F448" i="1"/>
  <c r="E448" i="1"/>
  <c r="BN447" i="1"/>
  <c r="BM447" i="1"/>
  <c r="BJ447" i="1"/>
  <c r="BI447" i="1"/>
  <c r="BF447" i="1"/>
  <c r="BE447" i="1"/>
  <c r="BD447" i="1"/>
  <c r="BC447" i="1"/>
  <c r="AX447" i="1"/>
  <c r="AW447" i="1"/>
  <c r="AT447" i="1"/>
  <c r="AS447" i="1"/>
  <c r="AP447" i="1"/>
  <c r="AO447" i="1"/>
  <c r="AL447" i="1"/>
  <c r="AK447" i="1"/>
  <c r="AH447" i="1"/>
  <c r="AG447" i="1"/>
  <c r="AD447" i="1"/>
  <c r="AC447" i="1"/>
  <c r="Z447" i="1"/>
  <c r="Y447" i="1"/>
  <c r="V447" i="1"/>
  <c r="U447" i="1"/>
  <c r="R447" i="1"/>
  <c r="Q447" i="1"/>
  <c r="N447" i="1"/>
  <c r="M447" i="1"/>
  <c r="J447" i="1"/>
  <c r="I447" i="1"/>
  <c r="F447" i="1"/>
  <c r="E447" i="1"/>
  <c r="BN446" i="1"/>
  <c r="BM446" i="1"/>
  <c r="BJ446" i="1"/>
  <c r="BI446" i="1"/>
  <c r="BF446" i="1"/>
  <c r="BE446" i="1"/>
  <c r="BD446" i="1"/>
  <c r="BC446" i="1"/>
  <c r="AX446" i="1"/>
  <c r="AW446" i="1"/>
  <c r="AT446" i="1"/>
  <c r="AS446" i="1"/>
  <c r="AP446" i="1"/>
  <c r="AO446" i="1"/>
  <c r="AL446" i="1"/>
  <c r="AK446" i="1"/>
  <c r="AH446" i="1"/>
  <c r="AG446" i="1"/>
  <c r="AD446" i="1"/>
  <c r="AC446" i="1"/>
  <c r="Z446" i="1"/>
  <c r="Y446" i="1"/>
  <c r="V446" i="1"/>
  <c r="U446" i="1"/>
  <c r="R446" i="1"/>
  <c r="Q446" i="1"/>
  <c r="N446" i="1"/>
  <c r="M446" i="1"/>
  <c r="J446" i="1"/>
  <c r="I446" i="1"/>
  <c r="F446" i="1"/>
  <c r="E446" i="1"/>
  <c r="BN445" i="1"/>
  <c r="BM445" i="1"/>
  <c r="BJ445" i="1"/>
  <c r="BI445" i="1"/>
  <c r="BF445" i="1"/>
  <c r="BE445" i="1"/>
  <c r="BD445" i="1"/>
  <c r="BC445" i="1"/>
  <c r="AX445" i="1"/>
  <c r="AW445" i="1"/>
  <c r="AT445" i="1"/>
  <c r="AS445" i="1"/>
  <c r="AP445" i="1"/>
  <c r="AO445" i="1"/>
  <c r="AL445" i="1"/>
  <c r="AK445" i="1"/>
  <c r="AH445" i="1"/>
  <c r="AG445" i="1"/>
  <c r="AD445" i="1"/>
  <c r="AC445" i="1"/>
  <c r="Z445" i="1"/>
  <c r="Y445" i="1"/>
  <c r="V445" i="1"/>
  <c r="U445" i="1"/>
  <c r="R445" i="1"/>
  <c r="Q445" i="1"/>
  <c r="N445" i="1"/>
  <c r="M445" i="1"/>
  <c r="J445" i="1"/>
  <c r="I445" i="1"/>
  <c r="F445" i="1"/>
  <c r="E445" i="1"/>
  <c r="BN444" i="1"/>
  <c r="BM444" i="1"/>
  <c r="BJ444" i="1"/>
  <c r="BI444" i="1"/>
  <c r="BF444" i="1"/>
  <c r="BE444" i="1"/>
  <c r="BD444" i="1"/>
  <c r="BC444" i="1"/>
  <c r="AX444" i="1"/>
  <c r="AW444" i="1"/>
  <c r="AT444" i="1"/>
  <c r="AS444" i="1"/>
  <c r="AP444" i="1"/>
  <c r="AO444" i="1"/>
  <c r="AL444" i="1"/>
  <c r="AK444" i="1"/>
  <c r="AH444" i="1"/>
  <c r="AG444" i="1"/>
  <c r="AD444" i="1"/>
  <c r="AC444" i="1"/>
  <c r="Z444" i="1"/>
  <c r="Y444" i="1"/>
  <c r="V444" i="1"/>
  <c r="U444" i="1"/>
  <c r="R444" i="1"/>
  <c r="Q444" i="1"/>
  <c r="N444" i="1"/>
  <c r="M444" i="1"/>
  <c r="J444" i="1"/>
  <c r="I444" i="1"/>
  <c r="F444" i="1"/>
  <c r="E444" i="1"/>
  <c r="BN443" i="1"/>
  <c r="BM443" i="1"/>
  <c r="BJ443" i="1"/>
  <c r="BI443" i="1"/>
  <c r="BF443" i="1"/>
  <c r="BE443" i="1"/>
  <c r="BD443" i="1"/>
  <c r="BC443" i="1"/>
  <c r="AX443" i="1"/>
  <c r="AW443" i="1"/>
  <c r="AT443" i="1"/>
  <c r="AS443" i="1"/>
  <c r="AP443" i="1"/>
  <c r="AO443" i="1"/>
  <c r="AL443" i="1"/>
  <c r="AK443" i="1"/>
  <c r="AH443" i="1"/>
  <c r="AG443" i="1"/>
  <c r="AD443" i="1"/>
  <c r="AC443" i="1"/>
  <c r="Z443" i="1"/>
  <c r="Y443" i="1"/>
  <c r="V443" i="1"/>
  <c r="U443" i="1"/>
  <c r="R443" i="1"/>
  <c r="Q443" i="1"/>
  <c r="N443" i="1"/>
  <c r="M443" i="1"/>
  <c r="J443" i="1"/>
  <c r="I443" i="1"/>
  <c r="F443" i="1"/>
  <c r="E443" i="1"/>
  <c r="BN442" i="1"/>
  <c r="BM442" i="1"/>
  <c r="BJ442" i="1"/>
  <c r="BI442" i="1"/>
  <c r="BF442" i="1"/>
  <c r="BE442" i="1"/>
  <c r="BD442" i="1"/>
  <c r="BC442" i="1"/>
  <c r="AX442" i="1"/>
  <c r="AW442" i="1"/>
  <c r="AT442" i="1"/>
  <c r="AS442" i="1"/>
  <c r="AP442" i="1"/>
  <c r="AO442" i="1"/>
  <c r="AL442" i="1"/>
  <c r="AK442" i="1"/>
  <c r="AH442" i="1"/>
  <c r="AG442" i="1"/>
  <c r="AD442" i="1"/>
  <c r="AC442" i="1"/>
  <c r="Z442" i="1"/>
  <c r="Y442" i="1"/>
  <c r="V442" i="1"/>
  <c r="U442" i="1"/>
  <c r="R442" i="1"/>
  <c r="Q442" i="1"/>
  <c r="N442" i="1"/>
  <c r="M442" i="1"/>
  <c r="J442" i="1"/>
  <c r="I442" i="1"/>
  <c r="F442" i="1"/>
  <c r="E442" i="1"/>
  <c r="BN441" i="1"/>
  <c r="BM441" i="1"/>
  <c r="BJ441" i="1"/>
  <c r="BI441" i="1"/>
  <c r="BF441" i="1"/>
  <c r="BE441" i="1"/>
  <c r="BD441" i="1"/>
  <c r="BC441" i="1"/>
  <c r="AX441" i="1"/>
  <c r="AW441" i="1"/>
  <c r="AT441" i="1"/>
  <c r="AS441" i="1"/>
  <c r="AP441" i="1"/>
  <c r="AO441" i="1"/>
  <c r="AL441" i="1"/>
  <c r="AK441" i="1"/>
  <c r="AH441" i="1"/>
  <c r="AG441" i="1"/>
  <c r="AD441" i="1"/>
  <c r="AC441" i="1"/>
  <c r="Z441" i="1"/>
  <c r="Y441" i="1"/>
  <c r="V441" i="1"/>
  <c r="U441" i="1"/>
  <c r="R441" i="1"/>
  <c r="Q441" i="1"/>
  <c r="N441" i="1"/>
  <c r="M441" i="1"/>
  <c r="J441" i="1"/>
  <c r="I441" i="1"/>
  <c r="F441" i="1"/>
  <c r="E441" i="1"/>
  <c r="BN440" i="1"/>
  <c r="BM440" i="1"/>
  <c r="BJ440" i="1"/>
  <c r="BI440" i="1"/>
  <c r="BF440" i="1"/>
  <c r="BE440" i="1"/>
  <c r="BD440" i="1"/>
  <c r="BC440" i="1"/>
  <c r="AX440" i="1"/>
  <c r="AW440" i="1"/>
  <c r="AT440" i="1"/>
  <c r="AS440" i="1"/>
  <c r="AP440" i="1"/>
  <c r="AO440" i="1"/>
  <c r="AL440" i="1"/>
  <c r="AK440" i="1"/>
  <c r="AH440" i="1"/>
  <c r="AG440" i="1"/>
  <c r="AD440" i="1"/>
  <c r="AC440" i="1"/>
  <c r="Z440" i="1"/>
  <c r="Y440" i="1"/>
  <c r="V440" i="1"/>
  <c r="U440" i="1"/>
  <c r="R440" i="1"/>
  <c r="Q440" i="1"/>
  <c r="N440" i="1"/>
  <c r="M440" i="1"/>
  <c r="J440" i="1"/>
  <c r="I440" i="1"/>
  <c r="F440" i="1"/>
  <c r="E440" i="1"/>
  <c r="BN439" i="1"/>
  <c r="BM439" i="1"/>
  <c r="BJ439" i="1"/>
  <c r="BI439" i="1"/>
  <c r="BF439" i="1"/>
  <c r="BE439" i="1"/>
  <c r="BD439" i="1"/>
  <c r="BC439" i="1"/>
  <c r="AX439" i="1"/>
  <c r="AW439" i="1"/>
  <c r="AT439" i="1"/>
  <c r="AS439" i="1"/>
  <c r="AP439" i="1"/>
  <c r="AO439" i="1"/>
  <c r="AL439" i="1"/>
  <c r="AK439" i="1"/>
  <c r="AH439" i="1"/>
  <c r="AG439" i="1"/>
  <c r="AD439" i="1"/>
  <c r="AC439" i="1"/>
  <c r="Z439" i="1"/>
  <c r="Y439" i="1"/>
  <c r="V439" i="1"/>
  <c r="U439" i="1"/>
  <c r="R439" i="1"/>
  <c r="Q439" i="1"/>
  <c r="N439" i="1"/>
  <c r="M439" i="1"/>
  <c r="J439" i="1"/>
  <c r="I439" i="1"/>
  <c r="F439" i="1"/>
  <c r="E439" i="1"/>
  <c r="BN438" i="1"/>
  <c r="BM438" i="1"/>
  <c r="BJ438" i="1"/>
  <c r="BI438" i="1"/>
  <c r="BF438" i="1"/>
  <c r="BE438" i="1"/>
  <c r="BD438" i="1"/>
  <c r="BC438" i="1"/>
  <c r="AX438" i="1"/>
  <c r="AW438" i="1"/>
  <c r="AT438" i="1"/>
  <c r="AS438" i="1"/>
  <c r="AP438" i="1"/>
  <c r="AO438" i="1"/>
  <c r="AL438" i="1"/>
  <c r="AK438" i="1"/>
  <c r="AH438" i="1"/>
  <c r="AG438" i="1"/>
  <c r="AD438" i="1"/>
  <c r="AC438" i="1"/>
  <c r="Z438" i="1"/>
  <c r="Y438" i="1"/>
  <c r="V438" i="1"/>
  <c r="U438" i="1"/>
  <c r="R438" i="1"/>
  <c r="Q438" i="1"/>
  <c r="N438" i="1"/>
  <c r="M438" i="1"/>
  <c r="J438" i="1"/>
  <c r="I438" i="1"/>
  <c r="F438" i="1"/>
  <c r="E438" i="1"/>
  <c r="BN437" i="1"/>
  <c r="BM437" i="1"/>
  <c r="BJ437" i="1"/>
  <c r="BI437" i="1"/>
  <c r="BF437" i="1"/>
  <c r="BE437" i="1"/>
  <c r="BD437" i="1"/>
  <c r="BC437" i="1"/>
  <c r="AX437" i="1"/>
  <c r="AW437" i="1"/>
  <c r="AT437" i="1"/>
  <c r="AS437" i="1"/>
  <c r="AP437" i="1"/>
  <c r="AO437" i="1"/>
  <c r="AL437" i="1"/>
  <c r="AK437" i="1"/>
  <c r="AH437" i="1"/>
  <c r="AG437" i="1"/>
  <c r="AD437" i="1"/>
  <c r="AC437" i="1"/>
  <c r="Z437" i="1"/>
  <c r="Y437" i="1"/>
  <c r="V437" i="1"/>
  <c r="U437" i="1"/>
  <c r="R437" i="1"/>
  <c r="Q437" i="1"/>
  <c r="N437" i="1"/>
  <c r="M437" i="1"/>
  <c r="J437" i="1"/>
  <c r="I437" i="1"/>
  <c r="F437" i="1"/>
  <c r="E437" i="1"/>
  <c r="BN436" i="1"/>
  <c r="BM436" i="1"/>
  <c r="BJ436" i="1"/>
  <c r="BI436" i="1"/>
  <c r="BF436" i="1"/>
  <c r="BE436" i="1"/>
  <c r="BD436" i="1"/>
  <c r="BC436" i="1"/>
  <c r="AX436" i="1"/>
  <c r="AW436" i="1"/>
  <c r="AT436" i="1"/>
  <c r="AS436" i="1"/>
  <c r="AP436" i="1"/>
  <c r="AO436" i="1"/>
  <c r="AL436" i="1"/>
  <c r="AK436" i="1"/>
  <c r="AH436" i="1"/>
  <c r="AG436" i="1"/>
  <c r="AD436" i="1"/>
  <c r="AC436" i="1"/>
  <c r="Z436" i="1"/>
  <c r="Y436" i="1"/>
  <c r="V436" i="1"/>
  <c r="U436" i="1"/>
  <c r="R436" i="1"/>
  <c r="Q436" i="1"/>
  <c r="N436" i="1"/>
  <c r="M436" i="1"/>
  <c r="J436" i="1"/>
  <c r="I436" i="1"/>
  <c r="F436" i="1"/>
  <c r="E436" i="1"/>
  <c r="BN435" i="1"/>
  <c r="BM435" i="1"/>
  <c r="BJ435" i="1"/>
  <c r="BI435" i="1"/>
  <c r="BF435" i="1"/>
  <c r="BE435" i="1"/>
  <c r="BD435" i="1"/>
  <c r="BC435" i="1"/>
  <c r="AX435" i="1"/>
  <c r="AW435" i="1"/>
  <c r="AT435" i="1"/>
  <c r="AS435" i="1"/>
  <c r="AP435" i="1"/>
  <c r="AO435" i="1"/>
  <c r="AL435" i="1"/>
  <c r="AK435" i="1"/>
  <c r="AH435" i="1"/>
  <c r="AG435" i="1"/>
  <c r="AD435" i="1"/>
  <c r="AC435" i="1"/>
  <c r="Z435" i="1"/>
  <c r="Y435" i="1"/>
  <c r="V435" i="1"/>
  <c r="U435" i="1"/>
  <c r="R435" i="1"/>
  <c r="Q435" i="1"/>
  <c r="N435" i="1"/>
  <c r="M435" i="1"/>
  <c r="J435" i="1"/>
  <c r="I435" i="1"/>
  <c r="F435" i="1"/>
  <c r="E435" i="1"/>
  <c r="BN434" i="1"/>
  <c r="BM434" i="1"/>
  <c r="BJ434" i="1"/>
  <c r="BI434" i="1"/>
  <c r="BF434" i="1"/>
  <c r="BE434" i="1"/>
  <c r="BD434" i="1"/>
  <c r="BC434" i="1"/>
  <c r="AX434" i="1"/>
  <c r="AW434" i="1"/>
  <c r="AT434" i="1"/>
  <c r="AS434" i="1"/>
  <c r="AP434" i="1"/>
  <c r="AO434" i="1"/>
  <c r="AL434" i="1"/>
  <c r="AK434" i="1"/>
  <c r="AH434" i="1"/>
  <c r="AG434" i="1"/>
  <c r="AD434" i="1"/>
  <c r="AC434" i="1"/>
  <c r="Z434" i="1"/>
  <c r="Y434" i="1"/>
  <c r="V434" i="1"/>
  <c r="U434" i="1"/>
  <c r="R434" i="1"/>
  <c r="Q434" i="1"/>
  <c r="N434" i="1"/>
  <c r="M434" i="1"/>
  <c r="J434" i="1"/>
  <c r="I434" i="1"/>
  <c r="F434" i="1"/>
  <c r="E434" i="1"/>
  <c r="BN433" i="1"/>
  <c r="BM433" i="1"/>
  <c r="BJ433" i="1"/>
  <c r="BI433" i="1"/>
  <c r="BF433" i="1"/>
  <c r="BE433" i="1"/>
  <c r="BD433" i="1"/>
  <c r="BC433" i="1"/>
  <c r="AX433" i="1"/>
  <c r="AW433" i="1"/>
  <c r="AT433" i="1"/>
  <c r="AS433" i="1"/>
  <c r="AP433" i="1"/>
  <c r="AO433" i="1"/>
  <c r="AL433" i="1"/>
  <c r="AK433" i="1"/>
  <c r="AH433" i="1"/>
  <c r="AG433" i="1"/>
  <c r="AD433" i="1"/>
  <c r="AC433" i="1"/>
  <c r="Z433" i="1"/>
  <c r="Y433" i="1"/>
  <c r="V433" i="1"/>
  <c r="U433" i="1"/>
  <c r="R433" i="1"/>
  <c r="Q433" i="1"/>
  <c r="N433" i="1"/>
  <c r="M433" i="1"/>
  <c r="J433" i="1"/>
  <c r="I433" i="1"/>
  <c r="F433" i="1"/>
  <c r="E433" i="1"/>
  <c r="BN432" i="1"/>
  <c r="BM432" i="1"/>
  <c r="BJ432" i="1"/>
  <c r="BI432" i="1"/>
  <c r="BF432" i="1"/>
  <c r="BE432" i="1"/>
  <c r="BD432" i="1"/>
  <c r="BC432" i="1"/>
  <c r="AX432" i="1"/>
  <c r="AW432" i="1"/>
  <c r="AT432" i="1"/>
  <c r="AS432" i="1"/>
  <c r="AP432" i="1"/>
  <c r="AO432" i="1"/>
  <c r="AL432" i="1"/>
  <c r="AK432" i="1"/>
  <c r="AH432" i="1"/>
  <c r="AG432" i="1"/>
  <c r="AD432" i="1"/>
  <c r="AC432" i="1"/>
  <c r="Z432" i="1"/>
  <c r="Y432" i="1"/>
  <c r="V432" i="1"/>
  <c r="U432" i="1"/>
  <c r="R432" i="1"/>
  <c r="Q432" i="1"/>
  <c r="N432" i="1"/>
  <c r="M432" i="1"/>
  <c r="J432" i="1"/>
  <c r="I432" i="1"/>
  <c r="F432" i="1"/>
  <c r="E432" i="1"/>
  <c r="BN431" i="1"/>
  <c r="BM431" i="1"/>
  <c r="BJ431" i="1"/>
  <c r="BI431" i="1"/>
  <c r="BF431" i="1"/>
  <c r="BE431" i="1"/>
  <c r="BD431" i="1"/>
  <c r="BC431" i="1"/>
  <c r="AX431" i="1"/>
  <c r="AW431" i="1"/>
  <c r="AT431" i="1"/>
  <c r="AS431" i="1"/>
  <c r="AP431" i="1"/>
  <c r="AO431" i="1"/>
  <c r="AL431" i="1"/>
  <c r="AK431" i="1"/>
  <c r="AH431" i="1"/>
  <c r="AG431" i="1"/>
  <c r="AD431" i="1"/>
  <c r="AC431" i="1"/>
  <c r="Z431" i="1"/>
  <c r="Y431" i="1"/>
  <c r="V431" i="1"/>
  <c r="U431" i="1"/>
  <c r="R431" i="1"/>
  <c r="Q431" i="1"/>
  <c r="N431" i="1"/>
  <c r="M431" i="1"/>
  <c r="J431" i="1"/>
  <c r="I431" i="1"/>
  <c r="F431" i="1"/>
  <c r="E431" i="1"/>
  <c r="BN430" i="1"/>
  <c r="BM430" i="1"/>
  <c r="BJ430" i="1"/>
  <c r="BI430" i="1"/>
  <c r="BF430" i="1"/>
  <c r="BE430" i="1"/>
  <c r="BD430" i="1"/>
  <c r="BC430" i="1"/>
  <c r="AX430" i="1"/>
  <c r="AW430" i="1"/>
  <c r="AT430" i="1"/>
  <c r="AS430" i="1"/>
  <c r="AP430" i="1"/>
  <c r="AO430" i="1"/>
  <c r="AL430" i="1"/>
  <c r="AK430" i="1"/>
  <c r="AH430" i="1"/>
  <c r="AG430" i="1"/>
  <c r="AD430" i="1"/>
  <c r="AC430" i="1"/>
  <c r="Z430" i="1"/>
  <c r="Y430" i="1"/>
  <c r="V430" i="1"/>
  <c r="U430" i="1"/>
  <c r="R430" i="1"/>
  <c r="Q430" i="1"/>
  <c r="N430" i="1"/>
  <c r="M430" i="1"/>
  <c r="J430" i="1"/>
  <c r="I430" i="1"/>
  <c r="F430" i="1"/>
  <c r="E430" i="1"/>
  <c r="BN429" i="1"/>
  <c r="BM429" i="1"/>
  <c r="BJ429" i="1"/>
  <c r="BI429" i="1"/>
  <c r="BF429" i="1"/>
  <c r="BE429" i="1"/>
  <c r="BD429" i="1"/>
  <c r="BC429" i="1"/>
  <c r="AX429" i="1"/>
  <c r="AW429" i="1"/>
  <c r="AT429" i="1"/>
  <c r="AS429" i="1"/>
  <c r="AP429" i="1"/>
  <c r="AO429" i="1"/>
  <c r="AL429" i="1"/>
  <c r="AK429" i="1"/>
  <c r="AH429" i="1"/>
  <c r="AG429" i="1"/>
  <c r="AD429" i="1"/>
  <c r="AC429" i="1"/>
  <c r="Z429" i="1"/>
  <c r="Y429" i="1"/>
  <c r="V429" i="1"/>
  <c r="U429" i="1"/>
  <c r="R429" i="1"/>
  <c r="Q429" i="1"/>
  <c r="N429" i="1"/>
  <c r="M429" i="1"/>
  <c r="J429" i="1"/>
  <c r="I429" i="1"/>
  <c r="F429" i="1"/>
  <c r="E429" i="1"/>
  <c r="BN428" i="1"/>
  <c r="BM428" i="1"/>
  <c r="BJ428" i="1"/>
  <c r="BI428" i="1"/>
  <c r="BF428" i="1"/>
  <c r="BE428" i="1"/>
  <c r="BD428" i="1"/>
  <c r="BC428" i="1"/>
  <c r="AX428" i="1"/>
  <c r="AW428" i="1"/>
  <c r="AT428" i="1"/>
  <c r="AS428" i="1"/>
  <c r="AP428" i="1"/>
  <c r="AO428" i="1"/>
  <c r="AL428" i="1"/>
  <c r="AK428" i="1"/>
  <c r="AH428" i="1"/>
  <c r="AG428" i="1"/>
  <c r="AD428" i="1"/>
  <c r="AC428" i="1"/>
  <c r="Z428" i="1"/>
  <c r="Y428" i="1"/>
  <c r="V428" i="1"/>
  <c r="U428" i="1"/>
  <c r="R428" i="1"/>
  <c r="Q428" i="1"/>
  <c r="N428" i="1"/>
  <c r="M428" i="1"/>
  <c r="J428" i="1"/>
  <c r="I428" i="1"/>
  <c r="F428" i="1"/>
  <c r="E428" i="1"/>
  <c r="BN427" i="1"/>
  <c r="BM427" i="1"/>
  <c r="BJ427" i="1"/>
  <c r="BI427" i="1"/>
  <c r="BF427" i="1"/>
  <c r="BE427" i="1"/>
  <c r="BD427" i="1"/>
  <c r="BC427" i="1"/>
  <c r="AX427" i="1"/>
  <c r="AW427" i="1"/>
  <c r="AT427" i="1"/>
  <c r="AS427" i="1"/>
  <c r="AP427" i="1"/>
  <c r="AO427" i="1"/>
  <c r="AL427" i="1"/>
  <c r="AK427" i="1"/>
  <c r="AH427" i="1"/>
  <c r="AG427" i="1"/>
  <c r="AD427" i="1"/>
  <c r="AC427" i="1"/>
  <c r="Z427" i="1"/>
  <c r="Y427" i="1"/>
  <c r="V427" i="1"/>
  <c r="U427" i="1"/>
  <c r="R427" i="1"/>
  <c r="Q427" i="1"/>
  <c r="N427" i="1"/>
  <c r="M427" i="1"/>
  <c r="J427" i="1"/>
  <c r="I427" i="1"/>
  <c r="F427" i="1"/>
  <c r="E427" i="1"/>
  <c r="BN426" i="1"/>
  <c r="BM426" i="1"/>
  <c r="BJ426" i="1"/>
  <c r="BI426" i="1"/>
  <c r="BF426" i="1"/>
  <c r="BE426" i="1"/>
  <c r="BD426" i="1"/>
  <c r="BC426" i="1"/>
  <c r="AX426" i="1"/>
  <c r="AW426" i="1"/>
  <c r="AT426" i="1"/>
  <c r="AS426" i="1"/>
  <c r="AP426" i="1"/>
  <c r="AO426" i="1"/>
  <c r="AL426" i="1"/>
  <c r="AK426" i="1"/>
  <c r="AH426" i="1"/>
  <c r="AG426" i="1"/>
  <c r="AD426" i="1"/>
  <c r="AC426" i="1"/>
  <c r="Z426" i="1"/>
  <c r="Y426" i="1"/>
  <c r="V426" i="1"/>
  <c r="U426" i="1"/>
  <c r="R426" i="1"/>
  <c r="Q426" i="1"/>
  <c r="N426" i="1"/>
  <c r="M426" i="1"/>
  <c r="J426" i="1"/>
  <c r="I426" i="1"/>
  <c r="F426" i="1"/>
  <c r="E426" i="1"/>
  <c r="BN425" i="1"/>
  <c r="BM425" i="1"/>
  <c r="BJ425" i="1"/>
  <c r="BI425" i="1"/>
  <c r="BF425" i="1"/>
  <c r="BE425" i="1"/>
  <c r="BD425" i="1"/>
  <c r="BC425" i="1"/>
  <c r="AX425" i="1"/>
  <c r="AW425" i="1"/>
  <c r="AT425" i="1"/>
  <c r="AS425" i="1"/>
  <c r="AP425" i="1"/>
  <c r="AO425" i="1"/>
  <c r="AL425" i="1"/>
  <c r="AK425" i="1"/>
  <c r="AH425" i="1"/>
  <c r="AG425" i="1"/>
  <c r="AD425" i="1"/>
  <c r="AC425" i="1"/>
  <c r="Z425" i="1"/>
  <c r="Y425" i="1"/>
  <c r="V425" i="1"/>
  <c r="U425" i="1"/>
  <c r="R425" i="1"/>
  <c r="Q425" i="1"/>
  <c r="N425" i="1"/>
  <c r="M425" i="1"/>
  <c r="J425" i="1"/>
  <c r="I425" i="1"/>
  <c r="F425" i="1"/>
  <c r="E425" i="1"/>
  <c r="BN424" i="1"/>
  <c r="BM424" i="1"/>
  <c r="BJ424" i="1"/>
  <c r="BI424" i="1"/>
  <c r="BF424" i="1"/>
  <c r="BE424" i="1"/>
  <c r="BD424" i="1"/>
  <c r="BC424" i="1"/>
  <c r="AX424" i="1"/>
  <c r="AW424" i="1"/>
  <c r="AT424" i="1"/>
  <c r="AS424" i="1"/>
  <c r="AP424" i="1"/>
  <c r="AO424" i="1"/>
  <c r="AL424" i="1"/>
  <c r="AK424" i="1"/>
  <c r="AH424" i="1"/>
  <c r="AG424" i="1"/>
  <c r="AD424" i="1"/>
  <c r="AC424" i="1"/>
  <c r="Z424" i="1"/>
  <c r="Y424" i="1"/>
  <c r="V424" i="1"/>
  <c r="U424" i="1"/>
  <c r="R424" i="1"/>
  <c r="Q424" i="1"/>
  <c r="N424" i="1"/>
  <c r="M424" i="1"/>
  <c r="J424" i="1"/>
  <c r="I424" i="1"/>
  <c r="F424" i="1"/>
  <c r="E424" i="1"/>
  <c r="BN423" i="1"/>
  <c r="BM423" i="1"/>
  <c r="BJ423" i="1"/>
  <c r="BI423" i="1"/>
  <c r="BF423" i="1"/>
  <c r="BE423" i="1"/>
  <c r="BD423" i="1"/>
  <c r="BC423" i="1"/>
  <c r="AX423" i="1"/>
  <c r="AW423" i="1"/>
  <c r="AT423" i="1"/>
  <c r="AS423" i="1"/>
  <c r="AP423" i="1"/>
  <c r="AO423" i="1"/>
  <c r="AL423" i="1"/>
  <c r="AK423" i="1"/>
  <c r="AH423" i="1"/>
  <c r="AG423" i="1"/>
  <c r="AD423" i="1"/>
  <c r="AC423" i="1"/>
  <c r="Z423" i="1"/>
  <c r="Y423" i="1"/>
  <c r="V423" i="1"/>
  <c r="U423" i="1"/>
  <c r="R423" i="1"/>
  <c r="Q423" i="1"/>
  <c r="N423" i="1"/>
  <c r="M423" i="1"/>
  <c r="J423" i="1"/>
  <c r="I423" i="1"/>
  <c r="F423" i="1"/>
  <c r="E423" i="1"/>
  <c r="BN422" i="1"/>
  <c r="BM422" i="1"/>
  <c r="BJ422" i="1"/>
  <c r="BI422" i="1"/>
  <c r="BF422" i="1"/>
  <c r="BE422" i="1"/>
  <c r="BD422" i="1"/>
  <c r="BC422" i="1"/>
  <c r="AX422" i="1"/>
  <c r="AW422" i="1"/>
  <c r="AT422" i="1"/>
  <c r="AS422" i="1"/>
  <c r="AP422" i="1"/>
  <c r="AO422" i="1"/>
  <c r="AL422" i="1"/>
  <c r="AK422" i="1"/>
  <c r="AH422" i="1"/>
  <c r="AG422" i="1"/>
  <c r="AD422" i="1"/>
  <c r="AC422" i="1"/>
  <c r="Z422" i="1"/>
  <c r="Y422" i="1"/>
  <c r="V422" i="1"/>
  <c r="U422" i="1"/>
  <c r="R422" i="1"/>
  <c r="Q422" i="1"/>
  <c r="N422" i="1"/>
  <c r="M422" i="1"/>
  <c r="J422" i="1"/>
  <c r="I422" i="1"/>
  <c r="F422" i="1"/>
  <c r="E422" i="1"/>
  <c r="BN421" i="1"/>
  <c r="BM421" i="1"/>
  <c r="BJ421" i="1"/>
  <c r="BI421" i="1"/>
  <c r="BF421" i="1"/>
  <c r="BE421" i="1"/>
  <c r="BD421" i="1"/>
  <c r="BC421" i="1"/>
  <c r="AX421" i="1"/>
  <c r="AW421" i="1"/>
  <c r="AT421" i="1"/>
  <c r="AS421" i="1"/>
  <c r="AP421" i="1"/>
  <c r="AO421" i="1"/>
  <c r="AL421" i="1"/>
  <c r="AK421" i="1"/>
  <c r="AH421" i="1"/>
  <c r="AG421" i="1"/>
  <c r="AD421" i="1"/>
  <c r="AC421" i="1"/>
  <c r="Z421" i="1"/>
  <c r="Y421" i="1"/>
  <c r="V421" i="1"/>
  <c r="U421" i="1"/>
  <c r="R421" i="1"/>
  <c r="Q421" i="1"/>
  <c r="N421" i="1"/>
  <c r="M421" i="1"/>
  <c r="J421" i="1"/>
  <c r="I421" i="1"/>
  <c r="F421" i="1"/>
  <c r="E421" i="1"/>
  <c r="BN420" i="1"/>
  <c r="BM420" i="1"/>
  <c r="BJ420" i="1"/>
  <c r="BI420" i="1"/>
  <c r="BF420" i="1"/>
  <c r="BE420" i="1"/>
  <c r="BD420" i="1"/>
  <c r="BC420" i="1"/>
  <c r="AX420" i="1"/>
  <c r="AW420" i="1"/>
  <c r="AT420" i="1"/>
  <c r="AS420" i="1"/>
  <c r="AP420" i="1"/>
  <c r="AO420" i="1"/>
  <c r="AL420" i="1"/>
  <c r="AK420" i="1"/>
  <c r="AH420" i="1"/>
  <c r="AG420" i="1"/>
  <c r="AD420" i="1"/>
  <c r="AC420" i="1"/>
  <c r="Z420" i="1"/>
  <c r="Y420" i="1"/>
  <c r="V420" i="1"/>
  <c r="U420" i="1"/>
  <c r="R420" i="1"/>
  <c r="Q420" i="1"/>
  <c r="N420" i="1"/>
  <c r="M420" i="1"/>
  <c r="J420" i="1"/>
  <c r="I420" i="1"/>
  <c r="F420" i="1"/>
  <c r="E420" i="1"/>
  <c r="BN419" i="1"/>
  <c r="BM419" i="1"/>
  <c r="BJ419" i="1"/>
  <c r="BI419" i="1"/>
  <c r="BF419" i="1"/>
  <c r="BE419" i="1"/>
  <c r="BD419" i="1"/>
  <c r="BC419" i="1"/>
  <c r="AX419" i="1"/>
  <c r="AW419" i="1"/>
  <c r="AT419" i="1"/>
  <c r="AS419" i="1"/>
  <c r="AP419" i="1"/>
  <c r="AO419" i="1"/>
  <c r="AL419" i="1"/>
  <c r="AK419" i="1"/>
  <c r="AH419" i="1"/>
  <c r="AG419" i="1"/>
  <c r="AD419" i="1"/>
  <c r="AC419" i="1"/>
  <c r="Z419" i="1"/>
  <c r="Y419" i="1"/>
  <c r="V419" i="1"/>
  <c r="U419" i="1"/>
  <c r="R419" i="1"/>
  <c r="Q419" i="1"/>
  <c r="N419" i="1"/>
  <c r="M419" i="1"/>
  <c r="J419" i="1"/>
  <c r="I419" i="1"/>
  <c r="F419" i="1"/>
  <c r="E419" i="1"/>
  <c r="BN418" i="1"/>
  <c r="BM418" i="1"/>
  <c r="BJ418" i="1"/>
  <c r="BI418" i="1"/>
  <c r="BF418" i="1"/>
  <c r="BE418" i="1"/>
  <c r="BD418" i="1"/>
  <c r="BC418" i="1"/>
  <c r="AX418" i="1"/>
  <c r="AW418" i="1"/>
  <c r="AT418" i="1"/>
  <c r="AS418" i="1"/>
  <c r="AP418" i="1"/>
  <c r="AO418" i="1"/>
  <c r="AL418" i="1"/>
  <c r="AK418" i="1"/>
  <c r="AH418" i="1"/>
  <c r="AG418" i="1"/>
  <c r="AD418" i="1"/>
  <c r="AC418" i="1"/>
  <c r="Z418" i="1"/>
  <c r="Y418" i="1"/>
  <c r="V418" i="1"/>
  <c r="U418" i="1"/>
  <c r="R418" i="1"/>
  <c r="Q418" i="1"/>
  <c r="N418" i="1"/>
  <c r="M418" i="1"/>
  <c r="J418" i="1"/>
  <c r="I418" i="1"/>
  <c r="F418" i="1"/>
  <c r="E418" i="1"/>
  <c r="BN417" i="1"/>
  <c r="BM417" i="1"/>
  <c r="BJ417" i="1"/>
  <c r="BI417" i="1"/>
  <c r="BF417" i="1"/>
  <c r="BE417" i="1"/>
  <c r="BD417" i="1"/>
  <c r="BC417" i="1"/>
  <c r="AX417" i="1"/>
  <c r="AW417" i="1"/>
  <c r="AT417" i="1"/>
  <c r="AS417" i="1"/>
  <c r="AP417" i="1"/>
  <c r="AO417" i="1"/>
  <c r="AL417" i="1"/>
  <c r="AK417" i="1"/>
  <c r="AH417" i="1"/>
  <c r="AG417" i="1"/>
  <c r="AD417" i="1"/>
  <c r="AC417" i="1"/>
  <c r="Z417" i="1"/>
  <c r="Y417" i="1"/>
  <c r="V417" i="1"/>
  <c r="U417" i="1"/>
  <c r="R417" i="1"/>
  <c r="Q417" i="1"/>
  <c r="N417" i="1"/>
  <c r="M417" i="1"/>
  <c r="J417" i="1"/>
  <c r="I417" i="1"/>
  <c r="F417" i="1"/>
  <c r="E417" i="1"/>
  <c r="BN416" i="1"/>
  <c r="BM416" i="1"/>
  <c r="BJ416" i="1"/>
  <c r="BI416" i="1"/>
  <c r="BF416" i="1"/>
  <c r="BE416" i="1"/>
  <c r="BD416" i="1"/>
  <c r="BC416" i="1"/>
  <c r="AX416" i="1"/>
  <c r="AW416" i="1"/>
  <c r="AT416" i="1"/>
  <c r="AS416" i="1"/>
  <c r="AP416" i="1"/>
  <c r="AO416" i="1"/>
  <c r="AL416" i="1"/>
  <c r="AK416" i="1"/>
  <c r="AH416" i="1"/>
  <c r="AG416" i="1"/>
  <c r="AD416" i="1"/>
  <c r="AC416" i="1"/>
  <c r="Z416" i="1"/>
  <c r="Y416" i="1"/>
  <c r="V416" i="1"/>
  <c r="U416" i="1"/>
  <c r="R416" i="1"/>
  <c r="Q416" i="1"/>
  <c r="N416" i="1"/>
  <c r="M416" i="1"/>
  <c r="J416" i="1"/>
  <c r="I416" i="1"/>
  <c r="F416" i="1"/>
  <c r="E416" i="1"/>
  <c r="BN415" i="1"/>
  <c r="BM415" i="1"/>
  <c r="BJ415" i="1"/>
  <c r="BI415" i="1"/>
  <c r="BF415" i="1"/>
  <c r="BE415" i="1"/>
  <c r="BD415" i="1"/>
  <c r="BC415" i="1"/>
  <c r="AX415" i="1"/>
  <c r="AW415" i="1"/>
  <c r="AT415" i="1"/>
  <c r="AS415" i="1"/>
  <c r="AP415" i="1"/>
  <c r="AO415" i="1"/>
  <c r="AL415" i="1"/>
  <c r="AK415" i="1"/>
  <c r="AH415" i="1"/>
  <c r="AG415" i="1"/>
  <c r="AD415" i="1"/>
  <c r="AC415" i="1"/>
  <c r="Z415" i="1"/>
  <c r="Y415" i="1"/>
  <c r="V415" i="1"/>
  <c r="U415" i="1"/>
  <c r="R415" i="1"/>
  <c r="Q415" i="1"/>
  <c r="N415" i="1"/>
  <c r="M415" i="1"/>
  <c r="J415" i="1"/>
  <c r="I415" i="1"/>
  <c r="F415" i="1"/>
  <c r="E415" i="1"/>
  <c r="BN414" i="1"/>
  <c r="BM414" i="1"/>
  <c r="BJ414" i="1"/>
  <c r="BI414" i="1"/>
  <c r="BF414" i="1"/>
  <c r="BE414" i="1"/>
  <c r="BD414" i="1"/>
  <c r="BC414" i="1"/>
  <c r="AX414" i="1"/>
  <c r="AW414" i="1"/>
  <c r="AT414" i="1"/>
  <c r="AS414" i="1"/>
  <c r="AP414" i="1"/>
  <c r="AO414" i="1"/>
  <c r="AL414" i="1"/>
  <c r="AK414" i="1"/>
  <c r="AH414" i="1"/>
  <c r="AG414" i="1"/>
  <c r="AD414" i="1"/>
  <c r="AC414" i="1"/>
  <c r="Z414" i="1"/>
  <c r="Y414" i="1"/>
  <c r="V414" i="1"/>
  <c r="U414" i="1"/>
  <c r="R414" i="1"/>
  <c r="Q414" i="1"/>
  <c r="N414" i="1"/>
  <c r="M414" i="1"/>
  <c r="J414" i="1"/>
  <c r="I414" i="1"/>
  <c r="F414" i="1"/>
  <c r="E414" i="1"/>
  <c r="BN413" i="1"/>
  <c r="BM413" i="1"/>
  <c r="BJ413" i="1"/>
  <c r="BI413" i="1"/>
  <c r="BF413" i="1"/>
  <c r="BE413" i="1"/>
  <c r="BD413" i="1"/>
  <c r="BC413" i="1"/>
  <c r="AX413" i="1"/>
  <c r="AW413" i="1"/>
  <c r="AT413" i="1"/>
  <c r="AS413" i="1"/>
  <c r="AP413" i="1"/>
  <c r="AO413" i="1"/>
  <c r="AL413" i="1"/>
  <c r="AK413" i="1"/>
  <c r="AH413" i="1"/>
  <c r="AG413" i="1"/>
  <c r="AD413" i="1"/>
  <c r="AC413" i="1"/>
  <c r="Z413" i="1"/>
  <c r="Y413" i="1"/>
  <c r="V413" i="1"/>
  <c r="U413" i="1"/>
  <c r="R413" i="1"/>
  <c r="Q413" i="1"/>
  <c r="N413" i="1"/>
  <c r="M413" i="1"/>
  <c r="J413" i="1"/>
  <c r="I413" i="1"/>
  <c r="F413" i="1"/>
  <c r="E413" i="1"/>
  <c r="BN412" i="1"/>
  <c r="BM412" i="1"/>
  <c r="BJ412" i="1"/>
  <c r="BI412" i="1"/>
  <c r="BF412" i="1"/>
  <c r="BE412" i="1"/>
  <c r="BD412" i="1"/>
  <c r="BC412" i="1"/>
  <c r="AX412" i="1"/>
  <c r="AW412" i="1"/>
  <c r="AT412" i="1"/>
  <c r="AS412" i="1"/>
  <c r="AP412" i="1"/>
  <c r="AO412" i="1"/>
  <c r="AL412" i="1"/>
  <c r="AK412" i="1"/>
  <c r="AH412" i="1"/>
  <c r="AG412" i="1"/>
  <c r="AD412" i="1"/>
  <c r="AC412" i="1"/>
  <c r="Z412" i="1"/>
  <c r="Y412" i="1"/>
  <c r="V412" i="1"/>
  <c r="U412" i="1"/>
  <c r="R412" i="1"/>
  <c r="Q412" i="1"/>
  <c r="N412" i="1"/>
  <c r="M412" i="1"/>
  <c r="J412" i="1"/>
  <c r="I412" i="1"/>
  <c r="F412" i="1"/>
  <c r="E412" i="1"/>
  <c r="BN411" i="1"/>
  <c r="BM411" i="1"/>
  <c r="BJ411" i="1"/>
  <c r="BI411" i="1"/>
  <c r="BF411" i="1"/>
  <c r="BE411" i="1"/>
  <c r="BD411" i="1"/>
  <c r="BC411" i="1"/>
  <c r="AX411" i="1"/>
  <c r="AW411" i="1"/>
  <c r="AT411" i="1"/>
  <c r="AS411" i="1"/>
  <c r="AP411" i="1"/>
  <c r="AO411" i="1"/>
  <c r="AL411" i="1"/>
  <c r="AK411" i="1"/>
  <c r="AH411" i="1"/>
  <c r="AG411" i="1"/>
  <c r="AD411" i="1"/>
  <c r="AC411" i="1"/>
  <c r="Z411" i="1"/>
  <c r="Y411" i="1"/>
  <c r="V411" i="1"/>
  <c r="U411" i="1"/>
  <c r="R411" i="1"/>
  <c r="Q411" i="1"/>
  <c r="N411" i="1"/>
  <c r="M411" i="1"/>
  <c r="J411" i="1"/>
  <c r="I411" i="1"/>
  <c r="F411" i="1"/>
  <c r="E411" i="1"/>
  <c r="BN410" i="1"/>
  <c r="BM410" i="1"/>
  <c r="BJ410" i="1"/>
  <c r="BI410" i="1"/>
  <c r="BF410" i="1"/>
  <c r="BE410" i="1"/>
  <c r="BD410" i="1"/>
  <c r="BC410" i="1"/>
  <c r="AX410" i="1"/>
  <c r="AW410" i="1"/>
  <c r="AT410" i="1"/>
  <c r="AS410" i="1"/>
  <c r="AP410" i="1"/>
  <c r="AO410" i="1"/>
  <c r="AL410" i="1"/>
  <c r="AK410" i="1"/>
  <c r="AH410" i="1"/>
  <c r="AG410" i="1"/>
  <c r="AD410" i="1"/>
  <c r="AC410" i="1"/>
  <c r="Z410" i="1"/>
  <c r="Y410" i="1"/>
  <c r="V410" i="1"/>
  <c r="U410" i="1"/>
  <c r="R410" i="1"/>
  <c r="Q410" i="1"/>
  <c r="N410" i="1"/>
  <c r="M410" i="1"/>
  <c r="J410" i="1"/>
  <c r="I410" i="1"/>
  <c r="F410" i="1"/>
  <c r="E410" i="1"/>
  <c r="BN409" i="1"/>
  <c r="BM409" i="1"/>
  <c r="BJ409" i="1"/>
  <c r="BI409" i="1"/>
  <c r="BF409" i="1"/>
  <c r="BE409" i="1"/>
  <c r="BD409" i="1"/>
  <c r="BC409" i="1"/>
  <c r="AX409" i="1"/>
  <c r="AW409" i="1"/>
  <c r="AT409" i="1"/>
  <c r="AS409" i="1"/>
  <c r="AP409" i="1"/>
  <c r="AO409" i="1"/>
  <c r="AL409" i="1"/>
  <c r="AK409" i="1"/>
  <c r="AH409" i="1"/>
  <c r="AG409" i="1"/>
  <c r="AD409" i="1"/>
  <c r="AC409" i="1"/>
  <c r="Z409" i="1"/>
  <c r="Y409" i="1"/>
  <c r="V409" i="1"/>
  <c r="U409" i="1"/>
  <c r="R409" i="1"/>
  <c r="Q409" i="1"/>
  <c r="N409" i="1"/>
  <c r="M409" i="1"/>
  <c r="J409" i="1"/>
  <c r="I409" i="1"/>
  <c r="F409" i="1"/>
  <c r="E409" i="1"/>
  <c r="BN408" i="1"/>
  <c r="BM408" i="1"/>
  <c r="BJ408" i="1"/>
  <c r="BI408" i="1"/>
  <c r="BF408" i="1"/>
  <c r="BE408" i="1"/>
  <c r="BD408" i="1"/>
  <c r="BC408" i="1"/>
  <c r="AX408" i="1"/>
  <c r="AW408" i="1"/>
  <c r="AT408" i="1"/>
  <c r="AS408" i="1"/>
  <c r="AP408" i="1"/>
  <c r="AO408" i="1"/>
  <c r="AL408" i="1"/>
  <c r="AK408" i="1"/>
  <c r="AH408" i="1"/>
  <c r="AG408" i="1"/>
  <c r="AD408" i="1"/>
  <c r="AC408" i="1"/>
  <c r="Z408" i="1"/>
  <c r="Y408" i="1"/>
  <c r="V408" i="1"/>
  <c r="U408" i="1"/>
  <c r="R408" i="1"/>
  <c r="Q408" i="1"/>
  <c r="N408" i="1"/>
  <c r="M408" i="1"/>
  <c r="J408" i="1"/>
  <c r="I408" i="1"/>
  <c r="F408" i="1"/>
  <c r="E408" i="1"/>
  <c r="BN407" i="1"/>
  <c r="BM407" i="1"/>
  <c r="BJ407" i="1"/>
  <c r="BI407" i="1"/>
  <c r="BF407" i="1"/>
  <c r="BE407" i="1"/>
  <c r="BD407" i="1"/>
  <c r="BC407" i="1"/>
  <c r="AX407" i="1"/>
  <c r="AW407" i="1"/>
  <c r="AT407" i="1"/>
  <c r="AS407" i="1"/>
  <c r="AP407" i="1"/>
  <c r="AO407" i="1"/>
  <c r="AL407" i="1"/>
  <c r="AK407" i="1"/>
  <c r="AH407" i="1"/>
  <c r="AG407" i="1"/>
  <c r="AD407" i="1"/>
  <c r="AC407" i="1"/>
  <c r="Z407" i="1"/>
  <c r="Y407" i="1"/>
  <c r="V407" i="1"/>
  <c r="U407" i="1"/>
  <c r="R407" i="1"/>
  <c r="Q407" i="1"/>
  <c r="N407" i="1"/>
  <c r="M407" i="1"/>
  <c r="J407" i="1"/>
  <c r="I407" i="1"/>
  <c r="F407" i="1"/>
  <c r="E407" i="1"/>
  <c r="BN406" i="1"/>
  <c r="BM406" i="1"/>
  <c r="BJ406" i="1"/>
  <c r="BI406" i="1"/>
  <c r="BF406" i="1"/>
  <c r="BE406" i="1"/>
  <c r="BD406" i="1"/>
  <c r="BC406" i="1"/>
  <c r="AX406" i="1"/>
  <c r="AW406" i="1"/>
  <c r="AT406" i="1"/>
  <c r="AS406" i="1"/>
  <c r="AP406" i="1"/>
  <c r="AO406" i="1"/>
  <c r="AL406" i="1"/>
  <c r="AK406" i="1"/>
  <c r="AH406" i="1"/>
  <c r="AG406" i="1"/>
  <c r="AD406" i="1"/>
  <c r="AC406" i="1"/>
  <c r="Z406" i="1"/>
  <c r="Y406" i="1"/>
  <c r="V406" i="1"/>
  <c r="U406" i="1"/>
  <c r="R406" i="1"/>
  <c r="Q406" i="1"/>
  <c r="N406" i="1"/>
  <c r="M406" i="1"/>
  <c r="J406" i="1"/>
  <c r="I406" i="1"/>
  <c r="F406" i="1"/>
  <c r="E406" i="1"/>
  <c r="BN405" i="1"/>
  <c r="BM405" i="1"/>
  <c r="BJ405" i="1"/>
  <c r="BI405" i="1"/>
  <c r="BF405" i="1"/>
  <c r="BE405" i="1"/>
  <c r="BD405" i="1"/>
  <c r="BC405" i="1"/>
  <c r="AX405" i="1"/>
  <c r="AW405" i="1"/>
  <c r="AT405" i="1"/>
  <c r="AS405" i="1"/>
  <c r="AP405" i="1"/>
  <c r="AO405" i="1"/>
  <c r="AL405" i="1"/>
  <c r="AK405" i="1"/>
  <c r="AH405" i="1"/>
  <c r="AG405" i="1"/>
  <c r="AD405" i="1"/>
  <c r="AC405" i="1"/>
  <c r="Z405" i="1"/>
  <c r="Y405" i="1"/>
  <c r="V405" i="1"/>
  <c r="U405" i="1"/>
  <c r="R405" i="1"/>
  <c r="Q405" i="1"/>
  <c r="N405" i="1"/>
  <c r="M405" i="1"/>
  <c r="J405" i="1"/>
  <c r="I405" i="1"/>
  <c r="F405" i="1"/>
  <c r="E405" i="1"/>
  <c r="BN404" i="1"/>
  <c r="BM404" i="1"/>
  <c r="BJ404" i="1"/>
  <c r="BI404" i="1"/>
  <c r="BF404" i="1"/>
  <c r="BE404" i="1"/>
  <c r="BD404" i="1"/>
  <c r="BC404" i="1"/>
  <c r="AX404" i="1"/>
  <c r="AW404" i="1"/>
  <c r="AT404" i="1"/>
  <c r="AS404" i="1"/>
  <c r="AP404" i="1"/>
  <c r="AO404" i="1"/>
  <c r="AL404" i="1"/>
  <c r="AK404" i="1"/>
  <c r="AH404" i="1"/>
  <c r="AG404" i="1"/>
  <c r="AD404" i="1"/>
  <c r="AC404" i="1"/>
  <c r="Z404" i="1"/>
  <c r="Y404" i="1"/>
  <c r="V404" i="1"/>
  <c r="U404" i="1"/>
  <c r="R404" i="1"/>
  <c r="Q404" i="1"/>
  <c r="N404" i="1"/>
  <c r="M404" i="1"/>
  <c r="J404" i="1"/>
  <c r="I404" i="1"/>
  <c r="F404" i="1"/>
  <c r="E404" i="1"/>
  <c r="BN403" i="1"/>
  <c r="BM403" i="1"/>
  <c r="BJ403" i="1"/>
  <c r="BI403" i="1"/>
  <c r="BF403" i="1"/>
  <c r="BE403" i="1"/>
  <c r="BD403" i="1"/>
  <c r="BC403" i="1"/>
  <c r="AX403" i="1"/>
  <c r="AW403" i="1"/>
  <c r="AT403" i="1"/>
  <c r="AS403" i="1"/>
  <c r="AP403" i="1"/>
  <c r="AO403" i="1"/>
  <c r="AL403" i="1"/>
  <c r="AK403" i="1"/>
  <c r="AH403" i="1"/>
  <c r="AG403" i="1"/>
  <c r="AD403" i="1"/>
  <c r="AC403" i="1"/>
  <c r="Z403" i="1"/>
  <c r="Y403" i="1"/>
  <c r="V403" i="1"/>
  <c r="U403" i="1"/>
  <c r="R403" i="1"/>
  <c r="Q403" i="1"/>
  <c r="N403" i="1"/>
  <c r="M403" i="1"/>
  <c r="J403" i="1"/>
  <c r="I403" i="1"/>
  <c r="F403" i="1"/>
  <c r="E403" i="1"/>
  <c r="BN402" i="1"/>
  <c r="BM402" i="1"/>
  <c r="BJ402" i="1"/>
  <c r="BI402" i="1"/>
  <c r="BF402" i="1"/>
  <c r="BE402" i="1"/>
  <c r="BD402" i="1"/>
  <c r="BC402" i="1"/>
  <c r="AX402" i="1"/>
  <c r="AW402" i="1"/>
  <c r="AT402" i="1"/>
  <c r="AS402" i="1"/>
  <c r="AP402" i="1"/>
  <c r="AO402" i="1"/>
  <c r="AL402" i="1"/>
  <c r="AK402" i="1"/>
  <c r="AH402" i="1"/>
  <c r="AG402" i="1"/>
  <c r="AD402" i="1"/>
  <c r="AC402" i="1"/>
  <c r="Z402" i="1"/>
  <c r="Y402" i="1"/>
  <c r="V402" i="1"/>
  <c r="U402" i="1"/>
  <c r="R402" i="1"/>
  <c r="Q402" i="1"/>
  <c r="N402" i="1"/>
  <c r="M402" i="1"/>
  <c r="J402" i="1"/>
  <c r="I402" i="1"/>
  <c r="F402" i="1"/>
  <c r="E402" i="1"/>
  <c r="BN401" i="1"/>
  <c r="BM401" i="1"/>
  <c r="BJ401" i="1"/>
  <c r="BI401" i="1"/>
  <c r="BF401" i="1"/>
  <c r="BE401" i="1"/>
  <c r="BD401" i="1"/>
  <c r="BC401" i="1"/>
  <c r="AX401" i="1"/>
  <c r="AW401" i="1"/>
  <c r="AT401" i="1"/>
  <c r="AS401" i="1"/>
  <c r="AP401" i="1"/>
  <c r="AO401" i="1"/>
  <c r="AL401" i="1"/>
  <c r="AK401" i="1"/>
  <c r="AH401" i="1"/>
  <c r="AG401" i="1"/>
  <c r="AD401" i="1"/>
  <c r="AC401" i="1"/>
  <c r="Z401" i="1"/>
  <c r="Y401" i="1"/>
  <c r="V401" i="1"/>
  <c r="U401" i="1"/>
  <c r="R401" i="1"/>
  <c r="Q401" i="1"/>
  <c r="N401" i="1"/>
  <c r="M401" i="1"/>
  <c r="J401" i="1"/>
  <c r="I401" i="1"/>
  <c r="F401" i="1"/>
  <c r="E401" i="1"/>
  <c r="BN400" i="1"/>
  <c r="BM400" i="1"/>
  <c r="BJ400" i="1"/>
  <c r="BI400" i="1"/>
  <c r="BF400" i="1"/>
  <c r="BE400" i="1"/>
  <c r="BD400" i="1"/>
  <c r="BC400" i="1"/>
  <c r="AX400" i="1"/>
  <c r="AW400" i="1"/>
  <c r="AT400" i="1"/>
  <c r="AS400" i="1"/>
  <c r="AP400" i="1"/>
  <c r="AO400" i="1"/>
  <c r="AL400" i="1"/>
  <c r="AK400" i="1"/>
  <c r="AH400" i="1"/>
  <c r="AG400" i="1"/>
  <c r="AD400" i="1"/>
  <c r="AC400" i="1"/>
  <c r="Z400" i="1"/>
  <c r="Y400" i="1"/>
  <c r="V400" i="1"/>
  <c r="U400" i="1"/>
  <c r="R400" i="1"/>
  <c r="Q400" i="1"/>
  <c r="N400" i="1"/>
  <c r="M400" i="1"/>
  <c r="J400" i="1"/>
  <c r="I400" i="1"/>
  <c r="F400" i="1"/>
  <c r="E400" i="1"/>
  <c r="BN399" i="1"/>
  <c r="BM399" i="1"/>
  <c r="BJ399" i="1"/>
  <c r="BI399" i="1"/>
  <c r="BF399" i="1"/>
  <c r="BE399" i="1"/>
  <c r="BD399" i="1"/>
  <c r="BC399" i="1"/>
  <c r="AX399" i="1"/>
  <c r="AW399" i="1"/>
  <c r="AT399" i="1"/>
  <c r="AS399" i="1"/>
  <c r="AP399" i="1"/>
  <c r="AO399" i="1"/>
  <c r="AL399" i="1"/>
  <c r="AK399" i="1"/>
  <c r="AH399" i="1"/>
  <c r="AG399" i="1"/>
  <c r="AD399" i="1"/>
  <c r="AC399" i="1"/>
  <c r="Z399" i="1"/>
  <c r="Y399" i="1"/>
  <c r="V399" i="1"/>
  <c r="U399" i="1"/>
  <c r="R399" i="1"/>
  <c r="Q399" i="1"/>
  <c r="N399" i="1"/>
  <c r="M399" i="1"/>
  <c r="J399" i="1"/>
  <c r="I399" i="1"/>
  <c r="F399" i="1"/>
  <c r="E399" i="1"/>
  <c r="BN398" i="1"/>
  <c r="BM398" i="1"/>
  <c r="BJ398" i="1"/>
  <c r="BI398" i="1"/>
  <c r="BF398" i="1"/>
  <c r="BE398" i="1"/>
  <c r="BD398" i="1"/>
  <c r="BC398" i="1"/>
  <c r="AX398" i="1"/>
  <c r="AW398" i="1"/>
  <c r="AT398" i="1"/>
  <c r="AS398" i="1"/>
  <c r="AP398" i="1"/>
  <c r="AO398" i="1"/>
  <c r="AL398" i="1"/>
  <c r="AK398" i="1"/>
  <c r="AH398" i="1"/>
  <c r="AG398" i="1"/>
  <c r="AD398" i="1"/>
  <c r="AC398" i="1"/>
  <c r="Z398" i="1"/>
  <c r="Y398" i="1"/>
  <c r="V398" i="1"/>
  <c r="U398" i="1"/>
  <c r="R398" i="1"/>
  <c r="Q398" i="1"/>
  <c r="N398" i="1"/>
  <c r="M398" i="1"/>
  <c r="J398" i="1"/>
  <c r="I398" i="1"/>
  <c r="F398" i="1"/>
  <c r="E398" i="1"/>
  <c r="BN397" i="1"/>
  <c r="BM397" i="1"/>
  <c r="BJ397" i="1"/>
  <c r="BI397" i="1"/>
  <c r="BF397" i="1"/>
  <c r="BE397" i="1"/>
  <c r="BD397" i="1"/>
  <c r="BC397" i="1"/>
  <c r="AX397" i="1"/>
  <c r="AW397" i="1"/>
  <c r="AT397" i="1"/>
  <c r="AS397" i="1"/>
  <c r="AP397" i="1"/>
  <c r="AO397" i="1"/>
  <c r="AL397" i="1"/>
  <c r="AK397" i="1"/>
  <c r="AH397" i="1"/>
  <c r="AG397" i="1"/>
  <c r="AD397" i="1"/>
  <c r="AC397" i="1"/>
  <c r="Z397" i="1"/>
  <c r="Y397" i="1"/>
  <c r="V397" i="1"/>
  <c r="U397" i="1"/>
  <c r="R397" i="1"/>
  <c r="Q397" i="1"/>
  <c r="N397" i="1"/>
  <c r="M397" i="1"/>
  <c r="J397" i="1"/>
  <c r="I397" i="1"/>
  <c r="F397" i="1"/>
  <c r="E397" i="1"/>
  <c r="BN396" i="1"/>
  <c r="BM396" i="1"/>
  <c r="BJ396" i="1"/>
  <c r="BI396" i="1"/>
  <c r="BF396" i="1"/>
  <c r="BE396" i="1"/>
  <c r="BD396" i="1"/>
  <c r="BC396" i="1"/>
  <c r="AX396" i="1"/>
  <c r="AW396" i="1"/>
  <c r="AT396" i="1"/>
  <c r="AS396" i="1"/>
  <c r="AP396" i="1"/>
  <c r="AO396" i="1"/>
  <c r="AL396" i="1"/>
  <c r="AK396" i="1"/>
  <c r="AH396" i="1"/>
  <c r="AG396" i="1"/>
  <c r="AD396" i="1"/>
  <c r="AC396" i="1"/>
  <c r="Z396" i="1"/>
  <c r="Y396" i="1"/>
  <c r="V396" i="1"/>
  <c r="U396" i="1"/>
  <c r="R396" i="1"/>
  <c r="Q396" i="1"/>
  <c r="N396" i="1"/>
  <c r="M396" i="1"/>
  <c r="J396" i="1"/>
  <c r="I396" i="1"/>
  <c r="F396" i="1"/>
  <c r="E396" i="1"/>
  <c r="BN395" i="1"/>
  <c r="BM395" i="1"/>
  <c r="BJ395" i="1"/>
  <c r="BI395" i="1"/>
  <c r="BF395" i="1"/>
  <c r="BE395" i="1"/>
  <c r="BD395" i="1"/>
  <c r="BC395" i="1"/>
  <c r="AX395" i="1"/>
  <c r="AW395" i="1"/>
  <c r="AT395" i="1"/>
  <c r="AS395" i="1"/>
  <c r="AP395" i="1"/>
  <c r="AO395" i="1"/>
  <c r="AL395" i="1"/>
  <c r="AK395" i="1"/>
  <c r="AH395" i="1"/>
  <c r="AG395" i="1"/>
  <c r="AD395" i="1"/>
  <c r="AC395" i="1"/>
  <c r="Z395" i="1"/>
  <c r="Y395" i="1"/>
  <c r="V395" i="1"/>
  <c r="U395" i="1"/>
  <c r="R395" i="1"/>
  <c r="Q395" i="1"/>
  <c r="N395" i="1"/>
  <c r="M395" i="1"/>
  <c r="J395" i="1"/>
  <c r="I395" i="1"/>
  <c r="F395" i="1"/>
  <c r="E395" i="1"/>
  <c r="BN394" i="1"/>
  <c r="BM394" i="1"/>
  <c r="BJ394" i="1"/>
  <c r="BI394" i="1"/>
  <c r="BF394" i="1"/>
  <c r="BE394" i="1"/>
  <c r="BD394" i="1"/>
  <c r="BC394" i="1"/>
  <c r="AX394" i="1"/>
  <c r="AW394" i="1"/>
  <c r="AT394" i="1"/>
  <c r="AS394" i="1"/>
  <c r="AP394" i="1"/>
  <c r="AO394" i="1"/>
  <c r="AL394" i="1"/>
  <c r="AK394" i="1"/>
  <c r="AH394" i="1"/>
  <c r="AG394" i="1"/>
  <c r="AD394" i="1"/>
  <c r="AC394" i="1"/>
  <c r="Z394" i="1"/>
  <c r="Y394" i="1"/>
  <c r="V394" i="1"/>
  <c r="U394" i="1"/>
  <c r="R394" i="1"/>
  <c r="Q394" i="1"/>
  <c r="N394" i="1"/>
  <c r="M394" i="1"/>
  <c r="J394" i="1"/>
  <c r="I394" i="1"/>
  <c r="F394" i="1"/>
  <c r="E394" i="1"/>
  <c r="BN393" i="1"/>
  <c r="BM393" i="1"/>
  <c r="BJ393" i="1"/>
  <c r="BI393" i="1"/>
  <c r="BF393" i="1"/>
  <c r="BE393" i="1"/>
  <c r="BD393" i="1"/>
  <c r="BC393" i="1"/>
  <c r="AX393" i="1"/>
  <c r="AW393" i="1"/>
  <c r="AT393" i="1"/>
  <c r="AS393" i="1"/>
  <c r="AP393" i="1"/>
  <c r="AO393" i="1"/>
  <c r="AL393" i="1"/>
  <c r="AK393" i="1"/>
  <c r="AH393" i="1"/>
  <c r="AG393" i="1"/>
  <c r="AD393" i="1"/>
  <c r="AC393" i="1"/>
  <c r="Z393" i="1"/>
  <c r="Y393" i="1"/>
  <c r="V393" i="1"/>
  <c r="U393" i="1"/>
  <c r="R393" i="1"/>
  <c r="Q393" i="1"/>
  <c r="N393" i="1"/>
  <c r="M393" i="1"/>
  <c r="J393" i="1"/>
  <c r="I393" i="1"/>
  <c r="F393" i="1"/>
  <c r="E393" i="1"/>
  <c r="BN392" i="1"/>
  <c r="BM392" i="1"/>
  <c r="BJ392" i="1"/>
  <c r="BI392" i="1"/>
  <c r="BF392" i="1"/>
  <c r="BE392" i="1"/>
  <c r="BD392" i="1"/>
  <c r="BC392" i="1"/>
  <c r="AX392" i="1"/>
  <c r="AW392" i="1"/>
  <c r="AT392" i="1"/>
  <c r="AS392" i="1"/>
  <c r="AP392" i="1"/>
  <c r="AO392" i="1"/>
  <c r="AL392" i="1"/>
  <c r="AK392" i="1"/>
  <c r="AH392" i="1"/>
  <c r="AG392" i="1"/>
  <c r="AD392" i="1"/>
  <c r="AC392" i="1"/>
  <c r="Z392" i="1"/>
  <c r="Y392" i="1"/>
  <c r="V392" i="1"/>
  <c r="U392" i="1"/>
  <c r="R392" i="1"/>
  <c r="Q392" i="1"/>
  <c r="N392" i="1"/>
  <c r="M392" i="1"/>
  <c r="J392" i="1"/>
  <c r="I392" i="1"/>
  <c r="F392" i="1"/>
  <c r="E392" i="1"/>
  <c r="BN391" i="1"/>
  <c r="BM391" i="1"/>
  <c r="BJ391" i="1"/>
  <c r="BI391" i="1"/>
  <c r="BF391" i="1"/>
  <c r="BE391" i="1"/>
  <c r="BD391" i="1"/>
  <c r="BC391" i="1"/>
  <c r="AX391" i="1"/>
  <c r="AW391" i="1"/>
  <c r="AT391" i="1"/>
  <c r="AS391" i="1"/>
  <c r="AP391" i="1"/>
  <c r="AO391" i="1"/>
  <c r="AL391" i="1"/>
  <c r="AK391" i="1"/>
  <c r="AH391" i="1"/>
  <c r="AG391" i="1"/>
  <c r="AD391" i="1"/>
  <c r="AC391" i="1"/>
  <c r="Z391" i="1"/>
  <c r="Y391" i="1"/>
  <c r="V391" i="1"/>
  <c r="U391" i="1"/>
  <c r="R391" i="1"/>
  <c r="Q391" i="1"/>
  <c r="N391" i="1"/>
  <c r="M391" i="1"/>
  <c r="J391" i="1"/>
  <c r="I391" i="1"/>
  <c r="F391" i="1"/>
  <c r="E391" i="1"/>
  <c r="BN390" i="1"/>
  <c r="BM390" i="1"/>
  <c r="BJ390" i="1"/>
  <c r="BI390" i="1"/>
  <c r="BF390" i="1"/>
  <c r="BE390" i="1"/>
  <c r="BD390" i="1"/>
  <c r="BC390" i="1"/>
  <c r="AX390" i="1"/>
  <c r="AW390" i="1"/>
  <c r="AT390" i="1"/>
  <c r="AS390" i="1"/>
  <c r="AP390" i="1"/>
  <c r="AO390" i="1"/>
  <c r="AL390" i="1"/>
  <c r="AK390" i="1"/>
  <c r="AH390" i="1"/>
  <c r="AG390" i="1"/>
  <c r="AD390" i="1"/>
  <c r="AC390" i="1"/>
  <c r="Z390" i="1"/>
  <c r="Y390" i="1"/>
  <c r="V390" i="1"/>
  <c r="U390" i="1"/>
  <c r="R390" i="1"/>
  <c r="Q390" i="1"/>
  <c r="N390" i="1"/>
  <c r="M390" i="1"/>
  <c r="J390" i="1"/>
  <c r="I390" i="1"/>
  <c r="F390" i="1"/>
  <c r="E390" i="1"/>
  <c r="BN389" i="1"/>
  <c r="BM389" i="1"/>
  <c r="BJ389" i="1"/>
  <c r="BI389" i="1"/>
  <c r="BF389" i="1"/>
  <c r="BE389" i="1"/>
  <c r="BD389" i="1"/>
  <c r="BC389" i="1"/>
  <c r="AX389" i="1"/>
  <c r="AW389" i="1"/>
  <c r="AT389" i="1"/>
  <c r="AS389" i="1"/>
  <c r="AP389" i="1"/>
  <c r="AO389" i="1"/>
  <c r="AL389" i="1"/>
  <c r="AK389" i="1"/>
  <c r="AH389" i="1"/>
  <c r="AG389" i="1"/>
  <c r="AD389" i="1"/>
  <c r="AC389" i="1"/>
  <c r="Z389" i="1"/>
  <c r="Y389" i="1"/>
  <c r="V389" i="1"/>
  <c r="U389" i="1"/>
  <c r="R389" i="1"/>
  <c r="Q389" i="1"/>
  <c r="N389" i="1"/>
  <c r="M389" i="1"/>
  <c r="J389" i="1"/>
  <c r="I389" i="1"/>
  <c r="F389" i="1"/>
  <c r="E389" i="1"/>
  <c r="BN388" i="1"/>
  <c r="BM388" i="1"/>
  <c r="BJ388" i="1"/>
  <c r="BI388" i="1"/>
  <c r="BF388" i="1"/>
  <c r="BE388" i="1"/>
  <c r="BD388" i="1"/>
  <c r="BC388" i="1"/>
  <c r="AX388" i="1"/>
  <c r="AW388" i="1"/>
  <c r="AT388" i="1"/>
  <c r="AS388" i="1"/>
  <c r="AP388" i="1"/>
  <c r="AO388" i="1"/>
  <c r="AL388" i="1"/>
  <c r="AK388" i="1"/>
  <c r="AH388" i="1"/>
  <c r="AG388" i="1"/>
  <c r="AD388" i="1"/>
  <c r="AC388" i="1"/>
  <c r="Z388" i="1"/>
  <c r="Y388" i="1"/>
  <c r="V388" i="1"/>
  <c r="U388" i="1"/>
  <c r="R388" i="1"/>
  <c r="Q388" i="1"/>
  <c r="N388" i="1"/>
  <c r="M388" i="1"/>
  <c r="J388" i="1"/>
  <c r="I388" i="1"/>
  <c r="F388" i="1"/>
  <c r="E388" i="1"/>
  <c r="BN387" i="1"/>
  <c r="BM387" i="1"/>
  <c r="BJ387" i="1"/>
  <c r="BI387" i="1"/>
  <c r="BF387" i="1"/>
  <c r="BE387" i="1"/>
  <c r="BD387" i="1"/>
  <c r="BC387" i="1"/>
  <c r="AX387" i="1"/>
  <c r="AW387" i="1"/>
  <c r="AT387" i="1"/>
  <c r="AS387" i="1"/>
  <c r="AP387" i="1"/>
  <c r="AO387" i="1"/>
  <c r="AL387" i="1"/>
  <c r="AK387" i="1"/>
  <c r="AH387" i="1"/>
  <c r="AG387" i="1"/>
  <c r="AD387" i="1"/>
  <c r="AC387" i="1"/>
  <c r="Z387" i="1"/>
  <c r="Y387" i="1"/>
  <c r="V387" i="1"/>
  <c r="U387" i="1"/>
  <c r="R387" i="1"/>
  <c r="Q387" i="1"/>
  <c r="N387" i="1"/>
  <c r="M387" i="1"/>
  <c r="J387" i="1"/>
  <c r="I387" i="1"/>
  <c r="F387" i="1"/>
  <c r="E387" i="1"/>
  <c r="BN386" i="1"/>
  <c r="BM386" i="1"/>
  <c r="BJ386" i="1"/>
  <c r="BI386" i="1"/>
  <c r="BF386" i="1"/>
  <c r="BE386" i="1"/>
  <c r="BD386" i="1"/>
  <c r="BC386" i="1"/>
  <c r="AX386" i="1"/>
  <c r="AW386" i="1"/>
  <c r="AT386" i="1"/>
  <c r="AS386" i="1"/>
  <c r="AP386" i="1"/>
  <c r="AO386" i="1"/>
  <c r="AL386" i="1"/>
  <c r="AK386" i="1"/>
  <c r="AH386" i="1"/>
  <c r="AG386" i="1"/>
  <c r="AD386" i="1"/>
  <c r="AC386" i="1"/>
  <c r="Z386" i="1"/>
  <c r="Y386" i="1"/>
  <c r="V386" i="1"/>
  <c r="U386" i="1"/>
  <c r="R386" i="1"/>
  <c r="Q386" i="1"/>
  <c r="N386" i="1"/>
  <c r="M386" i="1"/>
  <c r="J386" i="1"/>
  <c r="I386" i="1"/>
  <c r="F386" i="1"/>
  <c r="E386" i="1"/>
  <c r="BN385" i="1"/>
  <c r="BM385" i="1"/>
  <c r="BJ385" i="1"/>
  <c r="BI385" i="1"/>
  <c r="BF385" i="1"/>
  <c r="BE385" i="1"/>
  <c r="BD385" i="1"/>
  <c r="BC385" i="1"/>
  <c r="AX385" i="1"/>
  <c r="AW385" i="1"/>
  <c r="AT385" i="1"/>
  <c r="AS385" i="1"/>
  <c r="AP385" i="1"/>
  <c r="AO385" i="1"/>
  <c r="AL385" i="1"/>
  <c r="AK385" i="1"/>
  <c r="AH385" i="1"/>
  <c r="AG385" i="1"/>
  <c r="AD385" i="1"/>
  <c r="AC385" i="1"/>
  <c r="Z385" i="1"/>
  <c r="Y385" i="1"/>
  <c r="V385" i="1"/>
  <c r="U385" i="1"/>
  <c r="R385" i="1"/>
  <c r="Q385" i="1"/>
  <c r="N385" i="1"/>
  <c r="M385" i="1"/>
  <c r="J385" i="1"/>
  <c r="I385" i="1"/>
  <c r="F385" i="1"/>
  <c r="E385" i="1"/>
  <c r="BN384" i="1"/>
  <c r="BM384" i="1"/>
  <c r="BJ384" i="1"/>
  <c r="BI384" i="1"/>
  <c r="BF384" i="1"/>
  <c r="BE384" i="1"/>
  <c r="BD384" i="1"/>
  <c r="BC384" i="1"/>
  <c r="AX384" i="1"/>
  <c r="AW384" i="1"/>
  <c r="AT384" i="1"/>
  <c r="AS384" i="1"/>
  <c r="AP384" i="1"/>
  <c r="AO384" i="1"/>
  <c r="AL384" i="1"/>
  <c r="AK384" i="1"/>
  <c r="AH384" i="1"/>
  <c r="AG384" i="1"/>
  <c r="AD384" i="1"/>
  <c r="AC384" i="1"/>
  <c r="Z384" i="1"/>
  <c r="Y384" i="1"/>
  <c r="V384" i="1"/>
  <c r="U384" i="1"/>
  <c r="R384" i="1"/>
  <c r="Q384" i="1"/>
  <c r="N384" i="1"/>
  <c r="M384" i="1"/>
  <c r="J384" i="1"/>
  <c r="I384" i="1"/>
  <c r="F384" i="1"/>
  <c r="E384" i="1"/>
  <c r="BN383" i="1"/>
  <c r="BM383" i="1"/>
  <c r="BJ383" i="1"/>
  <c r="BI383" i="1"/>
  <c r="BF383" i="1"/>
  <c r="BE383" i="1"/>
  <c r="BD383" i="1"/>
  <c r="BC383" i="1"/>
  <c r="AX383" i="1"/>
  <c r="AW383" i="1"/>
  <c r="AT383" i="1"/>
  <c r="AS383" i="1"/>
  <c r="AP383" i="1"/>
  <c r="AO383" i="1"/>
  <c r="AL383" i="1"/>
  <c r="AK383" i="1"/>
  <c r="AH383" i="1"/>
  <c r="AG383" i="1"/>
  <c r="AD383" i="1"/>
  <c r="AC383" i="1"/>
  <c r="Z383" i="1"/>
  <c r="Y383" i="1"/>
  <c r="V383" i="1"/>
  <c r="U383" i="1"/>
  <c r="R383" i="1"/>
  <c r="Q383" i="1"/>
  <c r="N383" i="1"/>
  <c r="M383" i="1"/>
  <c r="J383" i="1"/>
  <c r="I383" i="1"/>
  <c r="F383" i="1"/>
  <c r="E383" i="1"/>
  <c r="BN382" i="1"/>
  <c r="BM382" i="1"/>
  <c r="BJ382" i="1"/>
  <c r="BI382" i="1"/>
  <c r="BF382" i="1"/>
  <c r="BE382" i="1"/>
  <c r="BD382" i="1"/>
  <c r="BC382" i="1"/>
  <c r="AX382" i="1"/>
  <c r="AW382" i="1"/>
  <c r="AT382" i="1"/>
  <c r="AS382" i="1"/>
  <c r="AP382" i="1"/>
  <c r="AO382" i="1"/>
  <c r="AL382" i="1"/>
  <c r="AK382" i="1"/>
  <c r="AH382" i="1"/>
  <c r="AG382" i="1"/>
  <c r="AD382" i="1"/>
  <c r="AC382" i="1"/>
  <c r="Z382" i="1"/>
  <c r="Y382" i="1"/>
  <c r="V382" i="1"/>
  <c r="U382" i="1"/>
  <c r="R382" i="1"/>
  <c r="Q382" i="1"/>
  <c r="N382" i="1"/>
  <c r="M382" i="1"/>
  <c r="J382" i="1"/>
  <c r="I382" i="1"/>
  <c r="F382" i="1"/>
  <c r="E382" i="1"/>
  <c r="BN381" i="1"/>
  <c r="BM381" i="1"/>
  <c r="BJ381" i="1"/>
  <c r="BI381" i="1"/>
  <c r="BF381" i="1"/>
  <c r="BE381" i="1"/>
  <c r="BD381" i="1"/>
  <c r="BC381" i="1"/>
  <c r="AX381" i="1"/>
  <c r="AW381" i="1"/>
  <c r="AT381" i="1"/>
  <c r="AS381" i="1"/>
  <c r="AP381" i="1"/>
  <c r="AO381" i="1"/>
  <c r="AL381" i="1"/>
  <c r="AK381" i="1"/>
  <c r="AH381" i="1"/>
  <c r="AG381" i="1"/>
  <c r="AD381" i="1"/>
  <c r="AC381" i="1"/>
  <c r="Z381" i="1"/>
  <c r="Y381" i="1"/>
  <c r="V381" i="1"/>
  <c r="U381" i="1"/>
  <c r="R381" i="1"/>
  <c r="Q381" i="1"/>
  <c r="N381" i="1"/>
  <c r="M381" i="1"/>
  <c r="J381" i="1"/>
  <c r="I381" i="1"/>
  <c r="F381" i="1"/>
  <c r="E381" i="1"/>
  <c r="BN380" i="1"/>
  <c r="BM380" i="1"/>
  <c r="BJ380" i="1"/>
  <c r="BI380" i="1"/>
  <c r="BF380" i="1"/>
  <c r="BE380" i="1"/>
  <c r="BD380" i="1"/>
  <c r="BC380" i="1"/>
  <c r="AX380" i="1"/>
  <c r="AW380" i="1"/>
  <c r="AT380" i="1"/>
  <c r="AS380" i="1"/>
  <c r="AP380" i="1"/>
  <c r="AO380" i="1"/>
  <c r="AL380" i="1"/>
  <c r="AK380" i="1"/>
  <c r="AH380" i="1"/>
  <c r="AG380" i="1"/>
  <c r="AD380" i="1"/>
  <c r="AC380" i="1"/>
  <c r="Z380" i="1"/>
  <c r="Y380" i="1"/>
  <c r="V380" i="1"/>
  <c r="U380" i="1"/>
  <c r="R380" i="1"/>
  <c r="Q380" i="1"/>
  <c r="N380" i="1"/>
  <c r="M380" i="1"/>
  <c r="J380" i="1"/>
  <c r="I380" i="1"/>
  <c r="F380" i="1"/>
  <c r="E380" i="1"/>
  <c r="BN379" i="1"/>
  <c r="BM379" i="1"/>
  <c r="BJ379" i="1"/>
  <c r="BI379" i="1"/>
  <c r="BF379" i="1"/>
  <c r="BE379" i="1"/>
  <c r="BD379" i="1"/>
  <c r="BC379" i="1"/>
  <c r="AX379" i="1"/>
  <c r="AW379" i="1"/>
  <c r="AT379" i="1"/>
  <c r="AS379" i="1"/>
  <c r="AP379" i="1"/>
  <c r="AO379" i="1"/>
  <c r="AL379" i="1"/>
  <c r="AK379" i="1"/>
  <c r="AH379" i="1"/>
  <c r="AG379" i="1"/>
  <c r="AD379" i="1"/>
  <c r="AC379" i="1"/>
  <c r="Z379" i="1"/>
  <c r="Y379" i="1"/>
  <c r="V379" i="1"/>
  <c r="U379" i="1"/>
  <c r="R379" i="1"/>
  <c r="Q379" i="1"/>
  <c r="N379" i="1"/>
  <c r="M379" i="1"/>
  <c r="J379" i="1"/>
  <c r="I379" i="1"/>
  <c r="F379" i="1"/>
  <c r="E379" i="1"/>
  <c r="BN378" i="1"/>
  <c r="BM378" i="1"/>
  <c r="BJ378" i="1"/>
  <c r="BI378" i="1"/>
  <c r="BF378" i="1"/>
  <c r="BE378" i="1"/>
  <c r="BD378" i="1"/>
  <c r="BC378" i="1"/>
  <c r="AX378" i="1"/>
  <c r="AW378" i="1"/>
  <c r="AT378" i="1"/>
  <c r="AS378" i="1"/>
  <c r="AP378" i="1"/>
  <c r="AO378" i="1"/>
  <c r="AL378" i="1"/>
  <c r="AK378" i="1"/>
  <c r="AH378" i="1"/>
  <c r="AG378" i="1"/>
  <c r="AD378" i="1"/>
  <c r="AC378" i="1"/>
  <c r="Z378" i="1"/>
  <c r="Y378" i="1"/>
  <c r="V378" i="1"/>
  <c r="U378" i="1"/>
  <c r="R378" i="1"/>
  <c r="Q378" i="1"/>
  <c r="N378" i="1"/>
  <c r="M378" i="1"/>
  <c r="J378" i="1"/>
  <c r="I378" i="1"/>
  <c r="F378" i="1"/>
  <c r="E378" i="1"/>
  <c r="BN377" i="1"/>
  <c r="BM377" i="1"/>
  <c r="BJ377" i="1"/>
  <c r="BI377" i="1"/>
  <c r="BF377" i="1"/>
  <c r="BE377" i="1"/>
  <c r="BD377" i="1"/>
  <c r="BC377" i="1"/>
  <c r="AX377" i="1"/>
  <c r="AW377" i="1"/>
  <c r="AT377" i="1"/>
  <c r="AS377" i="1"/>
  <c r="AP377" i="1"/>
  <c r="AO377" i="1"/>
  <c r="AL377" i="1"/>
  <c r="AK377" i="1"/>
  <c r="AH377" i="1"/>
  <c r="AG377" i="1"/>
  <c r="AD377" i="1"/>
  <c r="AC377" i="1"/>
  <c r="Z377" i="1"/>
  <c r="Y377" i="1"/>
  <c r="V377" i="1"/>
  <c r="U377" i="1"/>
  <c r="R377" i="1"/>
  <c r="Q377" i="1"/>
  <c r="N377" i="1"/>
  <c r="M377" i="1"/>
  <c r="J377" i="1"/>
  <c r="I377" i="1"/>
  <c r="F377" i="1"/>
  <c r="E377" i="1"/>
  <c r="BN376" i="1"/>
  <c r="BM376" i="1"/>
  <c r="BJ376" i="1"/>
  <c r="BI376" i="1"/>
  <c r="BF376" i="1"/>
  <c r="BE376" i="1"/>
  <c r="BD376" i="1"/>
  <c r="BC376" i="1"/>
  <c r="AX376" i="1"/>
  <c r="AW376" i="1"/>
  <c r="AT376" i="1"/>
  <c r="AS376" i="1"/>
  <c r="AP376" i="1"/>
  <c r="AO376" i="1"/>
  <c r="AL376" i="1"/>
  <c r="AK376" i="1"/>
  <c r="AH376" i="1"/>
  <c r="AG376" i="1"/>
  <c r="AD376" i="1"/>
  <c r="AC376" i="1"/>
  <c r="Z376" i="1"/>
  <c r="Y376" i="1"/>
  <c r="V376" i="1"/>
  <c r="U376" i="1"/>
  <c r="R376" i="1"/>
  <c r="Q376" i="1"/>
  <c r="N376" i="1"/>
  <c r="M376" i="1"/>
  <c r="J376" i="1"/>
  <c r="I376" i="1"/>
  <c r="F376" i="1"/>
  <c r="E376" i="1"/>
  <c r="BN375" i="1"/>
  <c r="BM375" i="1"/>
  <c r="BJ375" i="1"/>
  <c r="BI375" i="1"/>
  <c r="BF375" i="1"/>
  <c r="BE375" i="1"/>
  <c r="BD375" i="1"/>
  <c r="BC375" i="1"/>
  <c r="AX375" i="1"/>
  <c r="AW375" i="1"/>
  <c r="AT375" i="1"/>
  <c r="AS375" i="1"/>
  <c r="AP375" i="1"/>
  <c r="AO375" i="1"/>
  <c r="AL375" i="1"/>
  <c r="AK375" i="1"/>
  <c r="AH375" i="1"/>
  <c r="AG375" i="1"/>
  <c r="AD375" i="1"/>
  <c r="AC375" i="1"/>
  <c r="Z375" i="1"/>
  <c r="Y375" i="1"/>
  <c r="V375" i="1"/>
  <c r="U375" i="1"/>
  <c r="R375" i="1"/>
  <c r="Q375" i="1"/>
  <c r="N375" i="1"/>
  <c r="M375" i="1"/>
  <c r="J375" i="1"/>
  <c r="I375" i="1"/>
  <c r="F375" i="1"/>
  <c r="E375" i="1"/>
  <c r="BN374" i="1"/>
  <c r="BM374" i="1"/>
  <c r="BJ374" i="1"/>
  <c r="BI374" i="1"/>
  <c r="BF374" i="1"/>
  <c r="BE374" i="1"/>
  <c r="BD374" i="1"/>
  <c r="BC374" i="1"/>
  <c r="AX374" i="1"/>
  <c r="AW374" i="1"/>
  <c r="AT374" i="1"/>
  <c r="AS374" i="1"/>
  <c r="AP374" i="1"/>
  <c r="AO374" i="1"/>
  <c r="AL374" i="1"/>
  <c r="AK374" i="1"/>
  <c r="AH374" i="1"/>
  <c r="AG374" i="1"/>
  <c r="AD374" i="1"/>
  <c r="AC374" i="1"/>
  <c r="Z374" i="1"/>
  <c r="Y374" i="1"/>
  <c r="V374" i="1"/>
  <c r="U374" i="1"/>
  <c r="R374" i="1"/>
  <c r="Q374" i="1"/>
  <c r="N374" i="1"/>
  <c r="M374" i="1"/>
  <c r="J374" i="1"/>
  <c r="I374" i="1"/>
  <c r="F374" i="1"/>
  <c r="E374" i="1"/>
  <c r="BN373" i="1"/>
  <c r="BM373" i="1"/>
  <c r="BJ373" i="1"/>
  <c r="BI373" i="1"/>
  <c r="BF373" i="1"/>
  <c r="BE373" i="1"/>
  <c r="BD373" i="1"/>
  <c r="BC373" i="1"/>
  <c r="AX373" i="1"/>
  <c r="AW373" i="1"/>
  <c r="AT373" i="1"/>
  <c r="AS373" i="1"/>
  <c r="AP373" i="1"/>
  <c r="AO373" i="1"/>
  <c r="AL373" i="1"/>
  <c r="AK373" i="1"/>
  <c r="AH373" i="1"/>
  <c r="AG373" i="1"/>
  <c r="AD373" i="1"/>
  <c r="AC373" i="1"/>
  <c r="Z373" i="1"/>
  <c r="Y373" i="1"/>
  <c r="V373" i="1"/>
  <c r="U373" i="1"/>
  <c r="R373" i="1"/>
  <c r="Q373" i="1"/>
  <c r="N373" i="1"/>
  <c r="M373" i="1"/>
  <c r="J373" i="1"/>
  <c r="I373" i="1"/>
  <c r="F373" i="1"/>
  <c r="E373" i="1"/>
  <c r="BN372" i="1"/>
  <c r="BM372" i="1"/>
  <c r="BJ372" i="1"/>
  <c r="BI372" i="1"/>
  <c r="BF372" i="1"/>
  <c r="BE372" i="1"/>
  <c r="BD372" i="1"/>
  <c r="BC372" i="1"/>
  <c r="AX372" i="1"/>
  <c r="AW372" i="1"/>
  <c r="AT372" i="1"/>
  <c r="AS372" i="1"/>
  <c r="AP372" i="1"/>
  <c r="AO372" i="1"/>
  <c r="AL372" i="1"/>
  <c r="AK372" i="1"/>
  <c r="AH372" i="1"/>
  <c r="AG372" i="1"/>
  <c r="AD372" i="1"/>
  <c r="AC372" i="1"/>
  <c r="Z372" i="1"/>
  <c r="Y372" i="1"/>
  <c r="V372" i="1"/>
  <c r="U372" i="1"/>
  <c r="R372" i="1"/>
  <c r="Q372" i="1"/>
  <c r="N372" i="1"/>
  <c r="M372" i="1"/>
  <c r="J372" i="1"/>
  <c r="I372" i="1"/>
  <c r="F372" i="1"/>
  <c r="E372" i="1"/>
  <c r="BN371" i="1"/>
  <c r="BM371" i="1"/>
  <c r="BJ371" i="1"/>
  <c r="BI371" i="1"/>
  <c r="BF371" i="1"/>
  <c r="BE371" i="1"/>
  <c r="BD371" i="1"/>
  <c r="BC371" i="1"/>
  <c r="AX371" i="1"/>
  <c r="AW371" i="1"/>
  <c r="AT371" i="1"/>
  <c r="AS371" i="1"/>
  <c r="AP371" i="1"/>
  <c r="AO371" i="1"/>
  <c r="AL371" i="1"/>
  <c r="AK371" i="1"/>
  <c r="AH371" i="1"/>
  <c r="AG371" i="1"/>
  <c r="AD371" i="1"/>
  <c r="AC371" i="1"/>
  <c r="Z371" i="1"/>
  <c r="Y371" i="1"/>
  <c r="V371" i="1"/>
  <c r="U371" i="1"/>
  <c r="R371" i="1"/>
  <c r="Q371" i="1"/>
  <c r="N371" i="1"/>
  <c r="M371" i="1"/>
  <c r="J371" i="1"/>
  <c r="I371" i="1"/>
  <c r="F371" i="1"/>
  <c r="E371" i="1"/>
  <c r="BN370" i="1"/>
  <c r="BM370" i="1"/>
  <c r="BJ370" i="1"/>
  <c r="BI370" i="1"/>
  <c r="BF370" i="1"/>
  <c r="BE370" i="1"/>
  <c r="BD370" i="1"/>
  <c r="BC370" i="1"/>
  <c r="AX370" i="1"/>
  <c r="AW370" i="1"/>
  <c r="AT370" i="1"/>
  <c r="AS370" i="1"/>
  <c r="AP370" i="1"/>
  <c r="AO370" i="1"/>
  <c r="AL370" i="1"/>
  <c r="AK370" i="1"/>
  <c r="AH370" i="1"/>
  <c r="AG370" i="1"/>
  <c r="AD370" i="1"/>
  <c r="AC370" i="1"/>
  <c r="Z370" i="1"/>
  <c r="Y370" i="1"/>
  <c r="V370" i="1"/>
  <c r="U370" i="1"/>
  <c r="R370" i="1"/>
  <c r="Q370" i="1"/>
  <c r="N370" i="1"/>
  <c r="M370" i="1"/>
  <c r="J370" i="1"/>
  <c r="I370" i="1"/>
  <c r="F370" i="1"/>
  <c r="E370" i="1"/>
  <c r="BN369" i="1"/>
  <c r="BM369" i="1"/>
  <c r="BJ369" i="1"/>
  <c r="BI369" i="1"/>
  <c r="BF369" i="1"/>
  <c r="BE369" i="1"/>
  <c r="BD369" i="1"/>
  <c r="BC369" i="1"/>
  <c r="AX369" i="1"/>
  <c r="AW369" i="1"/>
  <c r="AT369" i="1"/>
  <c r="AS369" i="1"/>
  <c r="AP369" i="1"/>
  <c r="AO369" i="1"/>
  <c r="AL369" i="1"/>
  <c r="AK369" i="1"/>
  <c r="AH369" i="1"/>
  <c r="AG369" i="1"/>
  <c r="AD369" i="1"/>
  <c r="AC369" i="1"/>
  <c r="Z369" i="1"/>
  <c r="Y369" i="1"/>
  <c r="V369" i="1"/>
  <c r="U369" i="1"/>
  <c r="R369" i="1"/>
  <c r="Q369" i="1"/>
  <c r="N369" i="1"/>
  <c r="M369" i="1"/>
  <c r="J369" i="1"/>
  <c r="I369" i="1"/>
  <c r="F369" i="1"/>
  <c r="E369" i="1"/>
  <c r="BN368" i="1"/>
  <c r="BM368" i="1"/>
  <c r="BJ368" i="1"/>
  <c r="BI368" i="1"/>
  <c r="BF368" i="1"/>
  <c r="BE368" i="1"/>
  <c r="BD368" i="1"/>
  <c r="BC368" i="1"/>
  <c r="AX368" i="1"/>
  <c r="AW368" i="1"/>
  <c r="AT368" i="1"/>
  <c r="AS368" i="1"/>
  <c r="AP368" i="1"/>
  <c r="AO368" i="1"/>
  <c r="AL368" i="1"/>
  <c r="AK368" i="1"/>
  <c r="AH368" i="1"/>
  <c r="AG368" i="1"/>
  <c r="AD368" i="1"/>
  <c r="AC368" i="1"/>
  <c r="Z368" i="1"/>
  <c r="Y368" i="1"/>
  <c r="V368" i="1"/>
  <c r="U368" i="1"/>
  <c r="R368" i="1"/>
  <c r="Q368" i="1"/>
  <c r="N368" i="1"/>
  <c r="M368" i="1"/>
  <c r="J368" i="1"/>
  <c r="I368" i="1"/>
  <c r="F368" i="1"/>
  <c r="E368" i="1"/>
  <c r="BN367" i="1"/>
  <c r="BM367" i="1"/>
  <c r="BJ367" i="1"/>
  <c r="BI367" i="1"/>
  <c r="BF367" i="1"/>
  <c r="BE367" i="1"/>
  <c r="BD367" i="1"/>
  <c r="BC367" i="1"/>
  <c r="AX367" i="1"/>
  <c r="AW367" i="1"/>
  <c r="AT367" i="1"/>
  <c r="AS367" i="1"/>
  <c r="AP367" i="1"/>
  <c r="AO367" i="1"/>
  <c r="AL367" i="1"/>
  <c r="AK367" i="1"/>
  <c r="AH367" i="1"/>
  <c r="AG367" i="1"/>
  <c r="AD367" i="1"/>
  <c r="AC367" i="1"/>
  <c r="Z367" i="1"/>
  <c r="Y367" i="1"/>
  <c r="V367" i="1"/>
  <c r="U367" i="1"/>
  <c r="R367" i="1"/>
  <c r="Q367" i="1"/>
  <c r="N367" i="1"/>
  <c r="M367" i="1"/>
  <c r="J367" i="1"/>
  <c r="I367" i="1"/>
  <c r="F367" i="1"/>
  <c r="E367" i="1"/>
  <c r="BN366" i="1"/>
  <c r="BM366" i="1"/>
  <c r="BJ366" i="1"/>
  <c r="BI366" i="1"/>
  <c r="BF366" i="1"/>
  <c r="BE366" i="1"/>
  <c r="BD366" i="1"/>
  <c r="BC366" i="1"/>
  <c r="AX366" i="1"/>
  <c r="AW366" i="1"/>
  <c r="AT366" i="1"/>
  <c r="AS366" i="1"/>
  <c r="AP366" i="1"/>
  <c r="AO366" i="1"/>
  <c r="AL366" i="1"/>
  <c r="AK366" i="1"/>
  <c r="AH366" i="1"/>
  <c r="AG366" i="1"/>
  <c r="AD366" i="1"/>
  <c r="AC366" i="1"/>
  <c r="Z366" i="1"/>
  <c r="Y366" i="1"/>
  <c r="V366" i="1"/>
  <c r="U366" i="1"/>
  <c r="R366" i="1"/>
  <c r="Q366" i="1"/>
  <c r="N366" i="1"/>
  <c r="M366" i="1"/>
  <c r="J366" i="1"/>
  <c r="I366" i="1"/>
  <c r="F366" i="1"/>
  <c r="E366" i="1"/>
  <c r="BN365" i="1"/>
  <c r="BM365" i="1"/>
  <c r="BJ365" i="1"/>
  <c r="BI365" i="1"/>
  <c r="BF365" i="1"/>
  <c r="BE365" i="1"/>
  <c r="BD365" i="1"/>
  <c r="BC365" i="1"/>
  <c r="AX365" i="1"/>
  <c r="AW365" i="1"/>
  <c r="AT365" i="1"/>
  <c r="AS365" i="1"/>
  <c r="AP365" i="1"/>
  <c r="AO365" i="1"/>
  <c r="AL365" i="1"/>
  <c r="AK365" i="1"/>
  <c r="AH365" i="1"/>
  <c r="AG365" i="1"/>
  <c r="AD365" i="1"/>
  <c r="AC365" i="1"/>
  <c r="Z365" i="1"/>
  <c r="Y365" i="1"/>
  <c r="V365" i="1"/>
  <c r="U365" i="1"/>
  <c r="R365" i="1"/>
  <c r="Q365" i="1"/>
  <c r="N365" i="1"/>
  <c r="M365" i="1"/>
  <c r="J365" i="1"/>
  <c r="I365" i="1"/>
  <c r="F365" i="1"/>
  <c r="E365" i="1"/>
  <c r="BN364" i="1"/>
  <c r="BM364" i="1"/>
  <c r="BJ364" i="1"/>
  <c r="BI364" i="1"/>
  <c r="BF364" i="1"/>
  <c r="BE364" i="1"/>
  <c r="BD364" i="1"/>
  <c r="BC364" i="1"/>
  <c r="AX364" i="1"/>
  <c r="AW364" i="1"/>
  <c r="AT364" i="1"/>
  <c r="AS364" i="1"/>
  <c r="AP364" i="1"/>
  <c r="AO364" i="1"/>
  <c r="AL364" i="1"/>
  <c r="AK364" i="1"/>
  <c r="AH364" i="1"/>
  <c r="AG364" i="1"/>
  <c r="AD364" i="1"/>
  <c r="AC364" i="1"/>
  <c r="Z364" i="1"/>
  <c r="Y364" i="1"/>
  <c r="V364" i="1"/>
  <c r="U364" i="1"/>
  <c r="R364" i="1"/>
  <c r="Q364" i="1"/>
  <c r="N364" i="1"/>
  <c r="M364" i="1"/>
  <c r="J364" i="1"/>
  <c r="I364" i="1"/>
  <c r="F364" i="1"/>
  <c r="E364" i="1"/>
  <c r="BN363" i="1"/>
  <c r="BM363" i="1"/>
  <c r="BJ363" i="1"/>
  <c r="BI363" i="1"/>
  <c r="BF363" i="1"/>
  <c r="BE363" i="1"/>
  <c r="BD363" i="1"/>
  <c r="BC363" i="1"/>
  <c r="AX363" i="1"/>
  <c r="AW363" i="1"/>
  <c r="AT363" i="1"/>
  <c r="AS363" i="1"/>
  <c r="AP363" i="1"/>
  <c r="AO363" i="1"/>
  <c r="AL363" i="1"/>
  <c r="AK363" i="1"/>
  <c r="AH363" i="1"/>
  <c r="AG363" i="1"/>
  <c r="AD363" i="1"/>
  <c r="AC363" i="1"/>
  <c r="Z363" i="1"/>
  <c r="Y363" i="1"/>
  <c r="V363" i="1"/>
  <c r="U363" i="1"/>
  <c r="R363" i="1"/>
  <c r="Q363" i="1"/>
  <c r="N363" i="1"/>
  <c r="M363" i="1"/>
  <c r="J363" i="1"/>
  <c r="I363" i="1"/>
  <c r="F363" i="1"/>
  <c r="E363" i="1"/>
  <c r="BN362" i="1"/>
  <c r="BM362" i="1"/>
  <c r="BJ362" i="1"/>
  <c r="BI362" i="1"/>
  <c r="BF362" i="1"/>
  <c r="BE362" i="1"/>
  <c r="BD362" i="1"/>
  <c r="BC362" i="1"/>
  <c r="AX362" i="1"/>
  <c r="AW362" i="1"/>
  <c r="AT362" i="1"/>
  <c r="AS362" i="1"/>
  <c r="AP362" i="1"/>
  <c r="AO362" i="1"/>
  <c r="AL362" i="1"/>
  <c r="AK362" i="1"/>
  <c r="AH362" i="1"/>
  <c r="AG362" i="1"/>
  <c r="AD362" i="1"/>
  <c r="AC362" i="1"/>
  <c r="Z362" i="1"/>
  <c r="Y362" i="1"/>
  <c r="V362" i="1"/>
  <c r="U362" i="1"/>
  <c r="R362" i="1"/>
  <c r="Q362" i="1"/>
  <c r="N362" i="1"/>
  <c r="M362" i="1"/>
  <c r="J362" i="1"/>
  <c r="I362" i="1"/>
  <c r="F362" i="1"/>
  <c r="E362" i="1"/>
  <c r="BN361" i="1"/>
  <c r="BM361" i="1"/>
  <c r="BJ361" i="1"/>
  <c r="BI361" i="1"/>
  <c r="BF361" i="1"/>
  <c r="BE361" i="1"/>
  <c r="BD361" i="1"/>
  <c r="BC361" i="1"/>
  <c r="AX361" i="1"/>
  <c r="AW361" i="1"/>
  <c r="AT361" i="1"/>
  <c r="AS361" i="1"/>
  <c r="AP361" i="1"/>
  <c r="AO361" i="1"/>
  <c r="AL361" i="1"/>
  <c r="AK361" i="1"/>
  <c r="AH361" i="1"/>
  <c r="AG361" i="1"/>
  <c r="AD361" i="1"/>
  <c r="AC361" i="1"/>
  <c r="Z361" i="1"/>
  <c r="Y361" i="1"/>
  <c r="V361" i="1"/>
  <c r="U361" i="1"/>
  <c r="R361" i="1"/>
  <c r="Q361" i="1"/>
  <c r="N361" i="1"/>
  <c r="M361" i="1"/>
  <c r="J361" i="1"/>
  <c r="I361" i="1"/>
  <c r="F361" i="1"/>
  <c r="E361" i="1"/>
  <c r="BN360" i="1"/>
  <c r="BM360" i="1"/>
  <c r="BJ360" i="1"/>
  <c r="BI360" i="1"/>
  <c r="BF360" i="1"/>
  <c r="BE360" i="1"/>
  <c r="BD360" i="1"/>
  <c r="BC360" i="1"/>
  <c r="AX360" i="1"/>
  <c r="AW360" i="1"/>
  <c r="AT360" i="1"/>
  <c r="AS360" i="1"/>
  <c r="AP360" i="1"/>
  <c r="AO360" i="1"/>
  <c r="AL360" i="1"/>
  <c r="AK360" i="1"/>
  <c r="AH360" i="1"/>
  <c r="AG360" i="1"/>
  <c r="AD360" i="1"/>
  <c r="AC360" i="1"/>
  <c r="Z360" i="1"/>
  <c r="Y360" i="1"/>
  <c r="V360" i="1"/>
  <c r="U360" i="1"/>
  <c r="R360" i="1"/>
  <c r="Q360" i="1"/>
  <c r="N360" i="1"/>
  <c r="M360" i="1"/>
  <c r="J360" i="1"/>
  <c r="I360" i="1"/>
  <c r="F360" i="1"/>
  <c r="E360" i="1"/>
  <c r="BN359" i="1"/>
  <c r="BM359" i="1"/>
  <c r="BJ359" i="1"/>
  <c r="BI359" i="1"/>
  <c r="BF359" i="1"/>
  <c r="BE359" i="1"/>
  <c r="BD359" i="1"/>
  <c r="BC359" i="1"/>
  <c r="AX359" i="1"/>
  <c r="AW359" i="1"/>
  <c r="AT359" i="1"/>
  <c r="AS359" i="1"/>
  <c r="AP359" i="1"/>
  <c r="AO359" i="1"/>
  <c r="AL359" i="1"/>
  <c r="AK359" i="1"/>
  <c r="AH359" i="1"/>
  <c r="AG359" i="1"/>
  <c r="AD359" i="1"/>
  <c r="AC359" i="1"/>
  <c r="Z359" i="1"/>
  <c r="Y359" i="1"/>
  <c r="V359" i="1"/>
  <c r="U359" i="1"/>
  <c r="R359" i="1"/>
  <c r="Q359" i="1"/>
  <c r="N359" i="1"/>
  <c r="M359" i="1"/>
  <c r="J359" i="1"/>
  <c r="I359" i="1"/>
  <c r="F359" i="1"/>
  <c r="E359" i="1"/>
  <c r="BN358" i="1"/>
  <c r="BM358" i="1"/>
  <c r="BJ358" i="1"/>
  <c r="BI358" i="1"/>
  <c r="BF358" i="1"/>
  <c r="BE358" i="1"/>
  <c r="BD358" i="1"/>
  <c r="BC358" i="1"/>
  <c r="AX358" i="1"/>
  <c r="AW358" i="1"/>
  <c r="AT358" i="1"/>
  <c r="AS358" i="1"/>
  <c r="AP358" i="1"/>
  <c r="AO358" i="1"/>
  <c r="AL358" i="1"/>
  <c r="AK358" i="1"/>
  <c r="AH358" i="1"/>
  <c r="AG358" i="1"/>
  <c r="AD358" i="1"/>
  <c r="AC358" i="1"/>
  <c r="Z358" i="1"/>
  <c r="Y358" i="1"/>
  <c r="V358" i="1"/>
  <c r="U358" i="1"/>
  <c r="R358" i="1"/>
  <c r="Q358" i="1"/>
  <c r="N358" i="1"/>
  <c r="M358" i="1"/>
  <c r="J358" i="1"/>
  <c r="I358" i="1"/>
  <c r="F358" i="1"/>
  <c r="E358" i="1"/>
  <c r="BN357" i="1"/>
  <c r="BM357" i="1"/>
  <c r="BJ357" i="1"/>
  <c r="BI357" i="1"/>
  <c r="BF357" i="1"/>
  <c r="BE357" i="1"/>
  <c r="BD357" i="1"/>
  <c r="BC357" i="1"/>
  <c r="AX357" i="1"/>
  <c r="AW357" i="1"/>
  <c r="AT357" i="1"/>
  <c r="AS357" i="1"/>
  <c r="AP357" i="1"/>
  <c r="AO357" i="1"/>
  <c r="AL357" i="1"/>
  <c r="AK357" i="1"/>
  <c r="AH357" i="1"/>
  <c r="AG357" i="1"/>
  <c r="AD357" i="1"/>
  <c r="AC357" i="1"/>
  <c r="Z357" i="1"/>
  <c r="Y357" i="1"/>
  <c r="V357" i="1"/>
  <c r="U357" i="1"/>
  <c r="R357" i="1"/>
  <c r="Q357" i="1"/>
  <c r="N357" i="1"/>
  <c r="M357" i="1"/>
  <c r="J357" i="1"/>
  <c r="I357" i="1"/>
  <c r="F357" i="1"/>
  <c r="E357" i="1"/>
  <c r="BN356" i="1"/>
  <c r="BM356" i="1"/>
  <c r="BJ356" i="1"/>
  <c r="BI356" i="1"/>
  <c r="BF356" i="1"/>
  <c r="BE356" i="1"/>
  <c r="BD356" i="1"/>
  <c r="BC356" i="1"/>
  <c r="AX356" i="1"/>
  <c r="AW356" i="1"/>
  <c r="AT356" i="1"/>
  <c r="AS356" i="1"/>
  <c r="AP356" i="1"/>
  <c r="AO356" i="1"/>
  <c r="AL356" i="1"/>
  <c r="AK356" i="1"/>
  <c r="AH356" i="1"/>
  <c r="AG356" i="1"/>
  <c r="AD356" i="1"/>
  <c r="AC356" i="1"/>
  <c r="Z356" i="1"/>
  <c r="Y356" i="1"/>
  <c r="V356" i="1"/>
  <c r="U356" i="1"/>
  <c r="R356" i="1"/>
  <c r="Q356" i="1"/>
  <c r="N356" i="1"/>
  <c r="M356" i="1"/>
  <c r="J356" i="1"/>
  <c r="I356" i="1"/>
  <c r="F356" i="1"/>
  <c r="E356" i="1"/>
  <c r="BN355" i="1"/>
  <c r="BM355" i="1"/>
  <c r="BJ355" i="1"/>
  <c r="BI355" i="1"/>
  <c r="BF355" i="1"/>
  <c r="BE355" i="1"/>
  <c r="BD355" i="1"/>
  <c r="BC355" i="1"/>
  <c r="AX355" i="1"/>
  <c r="AW355" i="1"/>
  <c r="AT355" i="1"/>
  <c r="AS355" i="1"/>
  <c r="AP355" i="1"/>
  <c r="AO355" i="1"/>
  <c r="AL355" i="1"/>
  <c r="AK355" i="1"/>
  <c r="AH355" i="1"/>
  <c r="AG355" i="1"/>
  <c r="AD355" i="1"/>
  <c r="AC355" i="1"/>
  <c r="Z355" i="1"/>
  <c r="Y355" i="1"/>
  <c r="V355" i="1"/>
  <c r="U355" i="1"/>
  <c r="R355" i="1"/>
  <c r="Q355" i="1"/>
  <c r="N355" i="1"/>
  <c r="M355" i="1"/>
  <c r="J355" i="1"/>
  <c r="I355" i="1"/>
  <c r="F355" i="1"/>
  <c r="E355" i="1"/>
  <c r="BN354" i="1"/>
  <c r="BM354" i="1"/>
  <c r="BJ354" i="1"/>
  <c r="BI354" i="1"/>
  <c r="BF354" i="1"/>
  <c r="BE354" i="1"/>
  <c r="BD354" i="1"/>
  <c r="BC354" i="1"/>
  <c r="AX354" i="1"/>
  <c r="AW354" i="1"/>
  <c r="AT354" i="1"/>
  <c r="AS354" i="1"/>
  <c r="AP354" i="1"/>
  <c r="AO354" i="1"/>
  <c r="AL354" i="1"/>
  <c r="AK354" i="1"/>
  <c r="AH354" i="1"/>
  <c r="AG354" i="1"/>
  <c r="AD354" i="1"/>
  <c r="AC354" i="1"/>
  <c r="Z354" i="1"/>
  <c r="Y354" i="1"/>
  <c r="V354" i="1"/>
  <c r="U354" i="1"/>
  <c r="R354" i="1"/>
  <c r="Q354" i="1"/>
  <c r="N354" i="1"/>
  <c r="M354" i="1"/>
  <c r="J354" i="1"/>
  <c r="I354" i="1"/>
  <c r="F354" i="1"/>
  <c r="E354" i="1"/>
  <c r="BN353" i="1"/>
  <c r="BM353" i="1"/>
  <c r="BJ353" i="1"/>
  <c r="BI353" i="1"/>
  <c r="BF353" i="1"/>
  <c r="BE353" i="1"/>
  <c r="BD353" i="1"/>
  <c r="BC353" i="1"/>
  <c r="AX353" i="1"/>
  <c r="AW353" i="1"/>
  <c r="AT353" i="1"/>
  <c r="AS353" i="1"/>
  <c r="AP353" i="1"/>
  <c r="AO353" i="1"/>
  <c r="AL353" i="1"/>
  <c r="AK353" i="1"/>
  <c r="AH353" i="1"/>
  <c r="AG353" i="1"/>
  <c r="AD353" i="1"/>
  <c r="AC353" i="1"/>
  <c r="Z353" i="1"/>
  <c r="Y353" i="1"/>
  <c r="V353" i="1"/>
  <c r="U353" i="1"/>
  <c r="R353" i="1"/>
  <c r="Q353" i="1"/>
  <c r="N353" i="1"/>
  <c r="M353" i="1"/>
  <c r="J353" i="1"/>
  <c r="I353" i="1"/>
  <c r="F353" i="1"/>
  <c r="E353" i="1"/>
  <c r="BN352" i="1"/>
  <c r="BM352" i="1"/>
  <c r="BJ352" i="1"/>
  <c r="BI352" i="1"/>
  <c r="BF352" i="1"/>
  <c r="BE352" i="1"/>
  <c r="BD352" i="1"/>
  <c r="BC352" i="1"/>
  <c r="AX352" i="1"/>
  <c r="AW352" i="1"/>
  <c r="AT352" i="1"/>
  <c r="AS352" i="1"/>
  <c r="AP352" i="1"/>
  <c r="AO352" i="1"/>
  <c r="AL352" i="1"/>
  <c r="AK352" i="1"/>
  <c r="AH352" i="1"/>
  <c r="AG352" i="1"/>
  <c r="AD352" i="1"/>
  <c r="AC352" i="1"/>
  <c r="Z352" i="1"/>
  <c r="Y352" i="1"/>
  <c r="V352" i="1"/>
  <c r="U352" i="1"/>
  <c r="R352" i="1"/>
  <c r="Q352" i="1"/>
  <c r="N352" i="1"/>
  <c r="M352" i="1"/>
  <c r="J352" i="1"/>
  <c r="I352" i="1"/>
  <c r="F352" i="1"/>
  <c r="E352" i="1"/>
  <c r="BN351" i="1"/>
  <c r="BM351" i="1"/>
  <c r="BJ351" i="1"/>
  <c r="BI351" i="1"/>
  <c r="BF351" i="1"/>
  <c r="BE351" i="1"/>
  <c r="BD351" i="1"/>
  <c r="BC351" i="1"/>
  <c r="AX351" i="1"/>
  <c r="AW351" i="1"/>
  <c r="AT351" i="1"/>
  <c r="AS351" i="1"/>
  <c r="AP351" i="1"/>
  <c r="AO351" i="1"/>
  <c r="AL351" i="1"/>
  <c r="AK351" i="1"/>
  <c r="AH351" i="1"/>
  <c r="AG351" i="1"/>
  <c r="AD351" i="1"/>
  <c r="AC351" i="1"/>
  <c r="Z351" i="1"/>
  <c r="Y351" i="1"/>
  <c r="V351" i="1"/>
  <c r="U351" i="1"/>
  <c r="R351" i="1"/>
  <c r="Q351" i="1"/>
  <c r="N351" i="1"/>
  <c r="M351" i="1"/>
  <c r="J351" i="1"/>
  <c r="I351" i="1"/>
  <c r="F351" i="1"/>
  <c r="E351" i="1"/>
  <c r="BN350" i="1"/>
  <c r="BM350" i="1"/>
  <c r="BJ350" i="1"/>
  <c r="BI350" i="1"/>
  <c r="BF350" i="1"/>
  <c r="BE350" i="1"/>
  <c r="BD350" i="1"/>
  <c r="BC350" i="1"/>
  <c r="AX350" i="1"/>
  <c r="AW350" i="1"/>
  <c r="AT350" i="1"/>
  <c r="AS350" i="1"/>
  <c r="AP350" i="1"/>
  <c r="AO350" i="1"/>
  <c r="AL350" i="1"/>
  <c r="AK350" i="1"/>
  <c r="AH350" i="1"/>
  <c r="AG350" i="1"/>
  <c r="AD350" i="1"/>
  <c r="AC350" i="1"/>
  <c r="Z350" i="1"/>
  <c r="Y350" i="1"/>
  <c r="V350" i="1"/>
  <c r="U350" i="1"/>
  <c r="R350" i="1"/>
  <c r="Q350" i="1"/>
  <c r="N350" i="1"/>
  <c r="M350" i="1"/>
  <c r="J350" i="1"/>
  <c r="I350" i="1"/>
  <c r="F350" i="1"/>
  <c r="E350" i="1"/>
  <c r="BN349" i="1"/>
  <c r="BM349" i="1"/>
  <c r="BJ349" i="1"/>
  <c r="BI349" i="1"/>
  <c r="BF349" i="1"/>
  <c r="BE349" i="1"/>
  <c r="BD349" i="1"/>
  <c r="BC349" i="1"/>
  <c r="AX349" i="1"/>
  <c r="AW349" i="1"/>
  <c r="AT349" i="1"/>
  <c r="AS349" i="1"/>
  <c r="AP349" i="1"/>
  <c r="AO349" i="1"/>
  <c r="AL349" i="1"/>
  <c r="AK349" i="1"/>
  <c r="AH349" i="1"/>
  <c r="AG349" i="1"/>
  <c r="AD349" i="1"/>
  <c r="AC349" i="1"/>
  <c r="Z349" i="1"/>
  <c r="Y349" i="1"/>
  <c r="V349" i="1"/>
  <c r="U349" i="1"/>
  <c r="R349" i="1"/>
  <c r="Q349" i="1"/>
  <c r="N349" i="1"/>
  <c r="M349" i="1"/>
  <c r="J349" i="1"/>
  <c r="I349" i="1"/>
  <c r="F349" i="1"/>
  <c r="E349" i="1"/>
  <c r="BN348" i="1"/>
  <c r="BM348" i="1"/>
  <c r="BJ348" i="1"/>
  <c r="BI348" i="1"/>
  <c r="BF348" i="1"/>
  <c r="BE348" i="1"/>
  <c r="BD348" i="1"/>
  <c r="BC348" i="1"/>
  <c r="AX348" i="1"/>
  <c r="AW348" i="1"/>
  <c r="AT348" i="1"/>
  <c r="AS348" i="1"/>
  <c r="AP348" i="1"/>
  <c r="AO348" i="1"/>
  <c r="AL348" i="1"/>
  <c r="AK348" i="1"/>
  <c r="AH348" i="1"/>
  <c r="AG348" i="1"/>
  <c r="AD348" i="1"/>
  <c r="AC348" i="1"/>
  <c r="Z348" i="1"/>
  <c r="Y348" i="1"/>
  <c r="V348" i="1"/>
  <c r="U348" i="1"/>
  <c r="R348" i="1"/>
  <c r="Q348" i="1"/>
  <c r="N348" i="1"/>
  <c r="M348" i="1"/>
  <c r="J348" i="1"/>
  <c r="I348" i="1"/>
  <c r="F348" i="1"/>
  <c r="E348" i="1"/>
  <c r="BN347" i="1"/>
  <c r="BM347" i="1"/>
  <c r="BJ347" i="1"/>
  <c r="BI347" i="1"/>
  <c r="BF347" i="1"/>
  <c r="BE347" i="1"/>
  <c r="BD347" i="1"/>
  <c r="BC347" i="1"/>
  <c r="AX347" i="1"/>
  <c r="AW347" i="1"/>
  <c r="AT347" i="1"/>
  <c r="AS347" i="1"/>
  <c r="AP347" i="1"/>
  <c r="AO347" i="1"/>
  <c r="AL347" i="1"/>
  <c r="AK347" i="1"/>
  <c r="AH347" i="1"/>
  <c r="AG347" i="1"/>
  <c r="AD347" i="1"/>
  <c r="AC347" i="1"/>
  <c r="Z347" i="1"/>
  <c r="Y347" i="1"/>
  <c r="V347" i="1"/>
  <c r="U347" i="1"/>
  <c r="R347" i="1"/>
  <c r="Q347" i="1"/>
  <c r="N347" i="1"/>
  <c r="M347" i="1"/>
  <c r="J347" i="1"/>
  <c r="I347" i="1"/>
  <c r="F347" i="1"/>
  <c r="E347" i="1"/>
  <c r="BN346" i="1"/>
  <c r="BM346" i="1"/>
  <c r="BJ346" i="1"/>
  <c r="BI346" i="1"/>
  <c r="BF346" i="1"/>
  <c r="BE346" i="1"/>
  <c r="BD346" i="1"/>
  <c r="BC346" i="1"/>
  <c r="AX346" i="1"/>
  <c r="AW346" i="1"/>
  <c r="AT346" i="1"/>
  <c r="AS346" i="1"/>
  <c r="AP346" i="1"/>
  <c r="AO346" i="1"/>
  <c r="AL346" i="1"/>
  <c r="AK346" i="1"/>
  <c r="AH346" i="1"/>
  <c r="AG346" i="1"/>
  <c r="AD346" i="1"/>
  <c r="AC346" i="1"/>
  <c r="Z346" i="1"/>
  <c r="Y346" i="1"/>
  <c r="V346" i="1"/>
  <c r="U346" i="1"/>
  <c r="R346" i="1"/>
  <c r="Q346" i="1"/>
  <c r="N346" i="1"/>
  <c r="M346" i="1"/>
  <c r="J346" i="1"/>
  <c r="I346" i="1"/>
  <c r="F346" i="1"/>
  <c r="E346" i="1"/>
  <c r="BN345" i="1"/>
  <c r="BM345" i="1"/>
  <c r="BJ345" i="1"/>
  <c r="BI345" i="1"/>
  <c r="BF345" i="1"/>
  <c r="BE345" i="1"/>
  <c r="BD345" i="1"/>
  <c r="BC345" i="1"/>
  <c r="AX345" i="1"/>
  <c r="AW345" i="1"/>
  <c r="AT345" i="1"/>
  <c r="AS345" i="1"/>
  <c r="AP345" i="1"/>
  <c r="AO345" i="1"/>
  <c r="AL345" i="1"/>
  <c r="AK345" i="1"/>
  <c r="AH345" i="1"/>
  <c r="AG345" i="1"/>
  <c r="AD345" i="1"/>
  <c r="AC345" i="1"/>
  <c r="Z345" i="1"/>
  <c r="Y345" i="1"/>
  <c r="V345" i="1"/>
  <c r="U345" i="1"/>
  <c r="R345" i="1"/>
  <c r="Q345" i="1"/>
  <c r="N345" i="1"/>
  <c r="M345" i="1"/>
  <c r="J345" i="1"/>
  <c r="I345" i="1"/>
  <c r="F345" i="1"/>
  <c r="E345" i="1"/>
  <c r="BN344" i="1"/>
  <c r="BM344" i="1"/>
  <c r="BJ344" i="1"/>
  <c r="BI344" i="1"/>
  <c r="BF344" i="1"/>
  <c r="BE344" i="1"/>
  <c r="BD344" i="1"/>
  <c r="BC344" i="1"/>
  <c r="AX344" i="1"/>
  <c r="AW344" i="1"/>
  <c r="AT344" i="1"/>
  <c r="AS344" i="1"/>
  <c r="AP344" i="1"/>
  <c r="AO344" i="1"/>
  <c r="AL344" i="1"/>
  <c r="AK344" i="1"/>
  <c r="AH344" i="1"/>
  <c r="AG344" i="1"/>
  <c r="AD344" i="1"/>
  <c r="AC344" i="1"/>
  <c r="Z344" i="1"/>
  <c r="Y344" i="1"/>
  <c r="V344" i="1"/>
  <c r="U344" i="1"/>
  <c r="R344" i="1"/>
  <c r="Q344" i="1"/>
  <c r="N344" i="1"/>
  <c r="M344" i="1"/>
  <c r="J344" i="1"/>
  <c r="I344" i="1"/>
  <c r="F344" i="1"/>
  <c r="E344" i="1"/>
  <c r="BN343" i="1"/>
  <c r="BM343" i="1"/>
  <c r="BJ343" i="1"/>
  <c r="BI343" i="1"/>
  <c r="BF343" i="1"/>
  <c r="BE343" i="1"/>
  <c r="BD343" i="1"/>
  <c r="BC343" i="1"/>
  <c r="AX343" i="1"/>
  <c r="AW343" i="1"/>
  <c r="AT343" i="1"/>
  <c r="AS343" i="1"/>
  <c r="AP343" i="1"/>
  <c r="AO343" i="1"/>
  <c r="AL343" i="1"/>
  <c r="AK343" i="1"/>
  <c r="AH343" i="1"/>
  <c r="AG343" i="1"/>
  <c r="AD343" i="1"/>
  <c r="AC343" i="1"/>
  <c r="Z343" i="1"/>
  <c r="Y343" i="1"/>
  <c r="V343" i="1"/>
  <c r="U343" i="1"/>
  <c r="R343" i="1"/>
  <c r="Q343" i="1"/>
  <c r="N343" i="1"/>
  <c r="M343" i="1"/>
  <c r="J343" i="1"/>
  <c r="I343" i="1"/>
  <c r="F343" i="1"/>
  <c r="E343" i="1"/>
  <c r="BN342" i="1"/>
  <c r="BM342" i="1"/>
  <c r="BJ342" i="1"/>
  <c r="BI342" i="1"/>
  <c r="BF342" i="1"/>
  <c r="BE342" i="1"/>
  <c r="BD342" i="1"/>
  <c r="BC342" i="1"/>
  <c r="AX342" i="1"/>
  <c r="AW342" i="1"/>
  <c r="AT342" i="1"/>
  <c r="AS342" i="1"/>
  <c r="AP342" i="1"/>
  <c r="AO342" i="1"/>
  <c r="AL342" i="1"/>
  <c r="AK342" i="1"/>
  <c r="AH342" i="1"/>
  <c r="AG342" i="1"/>
  <c r="AD342" i="1"/>
  <c r="AC342" i="1"/>
  <c r="Z342" i="1"/>
  <c r="Y342" i="1"/>
  <c r="V342" i="1"/>
  <c r="U342" i="1"/>
  <c r="R342" i="1"/>
  <c r="Q342" i="1"/>
  <c r="N342" i="1"/>
  <c r="M342" i="1"/>
  <c r="J342" i="1"/>
  <c r="I342" i="1"/>
  <c r="F342" i="1"/>
  <c r="E342" i="1"/>
  <c r="BN341" i="1"/>
  <c r="BM341" i="1"/>
  <c r="BJ341" i="1"/>
  <c r="BI341" i="1"/>
  <c r="BF341" i="1"/>
  <c r="BE341" i="1"/>
  <c r="BD341" i="1"/>
  <c r="BC341" i="1"/>
  <c r="AX341" i="1"/>
  <c r="AW341" i="1"/>
  <c r="AT341" i="1"/>
  <c r="AS341" i="1"/>
  <c r="AP341" i="1"/>
  <c r="AO341" i="1"/>
  <c r="AL341" i="1"/>
  <c r="AK341" i="1"/>
  <c r="AH341" i="1"/>
  <c r="AG341" i="1"/>
  <c r="AD341" i="1"/>
  <c r="AC341" i="1"/>
  <c r="Z341" i="1"/>
  <c r="Y341" i="1"/>
  <c r="V341" i="1"/>
  <c r="U341" i="1"/>
  <c r="R341" i="1"/>
  <c r="Q341" i="1"/>
  <c r="N341" i="1"/>
  <c r="M341" i="1"/>
  <c r="J341" i="1"/>
  <c r="I341" i="1"/>
  <c r="F341" i="1"/>
  <c r="E341" i="1"/>
  <c r="BN340" i="1"/>
  <c r="BM340" i="1"/>
  <c r="BJ340" i="1"/>
  <c r="BI340" i="1"/>
  <c r="BF340" i="1"/>
  <c r="BE340" i="1"/>
  <c r="BD340" i="1"/>
  <c r="BC340" i="1"/>
  <c r="AX340" i="1"/>
  <c r="AW340" i="1"/>
  <c r="AT340" i="1"/>
  <c r="AS340" i="1"/>
  <c r="AP340" i="1"/>
  <c r="AO340" i="1"/>
  <c r="AL340" i="1"/>
  <c r="AK340" i="1"/>
  <c r="AH340" i="1"/>
  <c r="AG340" i="1"/>
  <c r="AD340" i="1"/>
  <c r="AC340" i="1"/>
  <c r="Z340" i="1"/>
  <c r="Y340" i="1"/>
  <c r="V340" i="1"/>
  <c r="U340" i="1"/>
  <c r="R340" i="1"/>
  <c r="Q340" i="1"/>
  <c r="N340" i="1"/>
  <c r="M340" i="1"/>
  <c r="J340" i="1"/>
  <c r="I340" i="1"/>
  <c r="F340" i="1"/>
  <c r="E340" i="1"/>
  <c r="BN339" i="1"/>
  <c r="BM339" i="1"/>
  <c r="BJ339" i="1"/>
  <c r="BI339" i="1"/>
  <c r="BF339" i="1"/>
  <c r="BE339" i="1"/>
  <c r="BD339" i="1"/>
  <c r="BC339" i="1"/>
  <c r="AX339" i="1"/>
  <c r="AW339" i="1"/>
  <c r="AT339" i="1"/>
  <c r="AS339" i="1"/>
  <c r="AP339" i="1"/>
  <c r="AO339" i="1"/>
  <c r="AL339" i="1"/>
  <c r="AK339" i="1"/>
  <c r="AH339" i="1"/>
  <c r="AG339" i="1"/>
  <c r="AD339" i="1"/>
  <c r="AC339" i="1"/>
  <c r="Z339" i="1"/>
  <c r="Y339" i="1"/>
  <c r="V339" i="1"/>
  <c r="U339" i="1"/>
  <c r="R339" i="1"/>
  <c r="Q339" i="1"/>
  <c r="N339" i="1"/>
  <c r="M339" i="1"/>
  <c r="J339" i="1"/>
  <c r="I339" i="1"/>
  <c r="F339" i="1"/>
  <c r="E339" i="1"/>
  <c r="BN338" i="1"/>
  <c r="BM338" i="1"/>
  <c r="BJ338" i="1"/>
  <c r="BI338" i="1"/>
  <c r="BF338" i="1"/>
  <c r="BE338" i="1"/>
  <c r="BD338" i="1"/>
  <c r="BC338" i="1"/>
  <c r="AX338" i="1"/>
  <c r="AW338" i="1"/>
  <c r="AT338" i="1"/>
  <c r="AS338" i="1"/>
  <c r="AP338" i="1"/>
  <c r="AO338" i="1"/>
  <c r="AL338" i="1"/>
  <c r="AK338" i="1"/>
  <c r="AH338" i="1"/>
  <c r="AG338" i="1"/>
  <c r="AD338" i="1"/>
  <c r="AC338" i="1"/>
  <c r="Z338" i="1"/>
  <c r="Y338" i="1"/>
  <c r="V338" i="1"/>
  <c r="U338" i="1"/>
  <c r="R338" i="1"/>
  <c r="Q338" i="1"/>
  <c r="N338" i="1"/>
  <c r="M338" i="1"/>
  <c r="J338" i="1"/>
  <c r="I338" i="1"/>
  <c r="F338" i="1"/>
  <c r="E338" i="1"/>
  <c r="BN337" i="1"/>
  <c r="BM337" i="1"/>
  <c r="BJ337" i="1"/>
  <c r="BI337" i="1"/>
  <c r="BF337" i="1"/>
  <c r="BE337" i="1"/>
  <c r="BD337" i="1"/>
  <c r="BC337" i="1"/>
  <c r="AX337" i="1"/>
  <c r="AW337" i="1"/>
  <c r="AT337" i="1"/>
  <c r="AS337" i="1"/>
  <c r="AP337" i="1"/>
  <c r="AO337" i="1"/>
  <c r="AL337" i="1"/>
  <c r="AK337" i="1"/>
  <c r="AH337" i="1"/>
  <c r="AG337" i="1"/>
  <c r="AD337" i="1"/>
  <c r="AC337" i="1"/>
  <c r="Z337" i="1"/>
  <c r="Y337" i="1"/>
  <c r="V337" i="1"/>
  <c r="U337" i="1"/>
  <c r="R337" i="1"/>
  <c r="Q337" i="1"/>
  <c r="N337" i="1"/>
  <c r="M337" i="1"/>
  <c r="J337" i="1"/>
  <c r="I337" i="1"/>
  <c r="F337" i="1"/>
  <c r="E337" i="1"/>
  <c r="BN336" i="1"/>
  <c r="BM336" i="1"/>
  <c r="BJ336" i="1"/>
  <c r="BI336" i="1"/>
  <c r="BF336" i="1"/>
  <c r="BE336" i="1"/>
  <c r="BD336" i="1"/>
  <c r="BC336" i="1"/>
  <c r="AX336" i="1"/>
  <c r="AW336" i="1"/>
  <c r="AT336" i="1"/>
  <c r="AS336" i="1"/>
  <c r="AP336" i="1"/>
  <c r="AO336" i="1"/>
  <c r="AL336" i="1"/>
  <c r="AK336" i="1"/>
  <c r="AH336" i="1"/>
  <c r="AG336" i="1"/>
  <c r="AD336" i="1"/>
  <c r="AC336" i="1"/>
  <c r="Z336" i="1"/>
  <c r="Y336" i="1"/>
  <c r="V336" i="1"/>
  <c r="U336" i="1"/>
  <c r="R336" i="1"/>
  <c r="Q336" i="1"/>
  <c r="N336" i="1"/>
  <c r="M336" i="1"/>
  <c r="J336" i="1"/>
  <c r="I336" i="1"/>
  <c r="F336" i="1"/>
  <c r="E336" i="1"/>
  <c r="BN335" i="1"/>
  <c r="BM335" i="1"/>
  <c r="BJ335" i="1"/>
  <c r="BI335" i="1"/>
  <c r="BF335" i="1"/>
  <c r="BE335" i="1"/>
  <c r="BD335" i="1"/>
  <c r="BC335" i="1"/>
  <c r="AX335" i="1"/>
  <c r="AW335" i="1"/>
  <c r="AT335" i="1"/>
  <c r="AS335" i="1"/>
  <c r="AP335" i="1"/>
  <c r="AO335" i="1"/>
  <c r="AL335" i="1"/>
  <c r="AK335" i="1"/>
  <c r="AH335" i="1"/>
  <c r="AG335" i="1"/>
  <c r="AD335" i="1"/>
  <c r="AC335" i="1"/>
  <c r="Z335" i="1"/>
  <c r="Y335" i="1"/>
  <c r="V335" i="1"/>
  <c r="U335" i="1"/>
  <c r="R335" i="1"/>
  <c r="Q335" i="1"/>
  <c r="N335" i="1"/>
  <c r="M335" i="1"/>
  <c r="J335" i="1"/>
  <c r="I335" i="1"/>
  <c r="F335" i="1"/>
  <c r="E335" i="1"/>
  <c r="BN334" i="1"/>
  <c r="BM334" i="1"/>
  <c r="BJ334" i="1"/>
  <c r="BI334" i="1"/>
  <c r="BF334" i="1"/>
  <c r="BE334" i="1"/>
  <c r="BD334" i="1"/>
  <c r="BC334" i="1"/>
  <c r="AX334" i="1"/>
  <c r="AW334" i="1"/>
  <c r="AT334" i="1"/>
  <c r="AS334" i="1"/>
  <c r="AP334" i="1"/>
  <c r="AO334" i="1"/>
  <c r="AL334" i="1"/>
  <c r="AK334" i="1"/>
  <c r="AH334" i="1"/>
  <c r="AG334" i="1"/>
  <c r="AD334" i="1"/>
  <c r="AC334" i="1"/>
  <c r="Z334" i="1"/>
  <c r="Y334" i="1"/>
  <c r="V334" i="1"/>
  <c r="U334" i="1"/>
  <c r="R334" i="1"/>
  <c r="Q334" i="1"/>
  <c r="N334" i="1"/>
  <c r="M334" i="1"/>
  <c r="J334" i="1"/>
  <c r="I334" i="1"/>
  <c r="F334" i="1"/>
  <c r="E334" i="1"/>
  <c r="BN333" i="1"/>
  <c r="BM333" i="1"/>
  <c r="BJ333" i="1"/>
  <c r="BI333" i="1"/>
  <c r="BF333" i="1"/>
  <c r="BE333" i="1"/>
  <c r="BD333" i="1"/>
  <c r="BC333" i="1"/>
  <c r="AX333" i="1"/>
  <c r="AW333" i="1"/>
  <c r="AT333" i="1"/>
  <c r="AS333" i="1"/>
  <c r="AP333" i="1"/>
  <c r="AO333" i="1"/>
  <c r="AL333" i="1"/>
  <c r="AK333" i="1"/>
  <c r="AH333" i="1"/>
  <c r="AG333" i="1"/>
  <c r="AD333" i="1"/>
  <c r="AC333" i="1"/>
  <c r="Z333" i="1"/>
  <c r="Y333" i="1"/>
  <c r="V333" i="1"/>
  <c r="U333" i="1"/>
  <c r="R333" i="1"/>
  <c r="Q333" i="1"/>
  <c r="N333" i="1"/>
  <c r="M333" i="1"/>
  <c r="J333" i="1"/>
  <c r="I333" i="1"/>
  <c r="F333" i="1"/>
  <c r="E333" i="1"/>
  <c r="BN332" i="1"/>
  <c r="BM332" i="1"/>
  <c r="BJ332" i="1"/>
  <c r="BI332" i="1"/>
  <c r="BF332" i="1"/>
  <c r="BE332" i="1"/>
  <c r="BD332" i="1"/>
  <c r="BC332" i="1"/>
  <c r="AX332" i="1"/>
  <c r="AW332" i="1"/>
  <c r="AT332" i="1"/>
  <c r="AS332" i="1"/>
  <c r="AP332" i="1"/>
  <c r="AO332" i="1"/>
  <c r="AL332" i="1"/>
  <c r="AK332" i="1"/>
  <c r="AH332" i="1"/>
  <c r="AG332" i="1"/>
  <c r="AD332" i="1"/>
  <c r="AC332" i="1"/>
  <c r="Z332" i="1"/>
  <c r="Y332" i="1"/>
  <c r="V332" i="1"/>
  <c r="U332" i="1"/>
  <c r="R332" i="1"/>
  <c r="Q332" i="1"/>
  <c r="N332" i="1"/>
  <c r="M332" i="1"/>
  <c r="J332" i="1"/>
  <c r="I332" i="1"/>
  <c r="F332" i="1"/>
  <c r="E332" i="1"/>
  <c r="BN331" i="1"/>
  <c r="BM331" i="1"/>
  <c r="BJ331" i="1"/>
  <c r="BI331" i="1"/>
  <c r="BF331" i="1"/>
  <c r="BE331" i="1"/>
  <c r="BD331" i="1"/>
  <c r="BC331" i="1"/>
  <c r="AX331" i="1"/>
  <c r="AW331" i="1"/>
  <c r="AT331" i="1"/>
  <c r="AS331" i="1"/>
  <c r="AP331" i="1"/>
  <c r="AO331" i="1"/>
  <c r="AL331" i="1"/>
  <c r="AK331" i="1"/>
  <c r="AH331" i="1"/>
  <c r="AG331" i="1"/>
  <c r="AD331" i="1"/>
  <c r="AC331" i="1"/>
  <c r="Z331" i="1"/>
  <c r="Y331" i="1"/>
  <c r="V331" i="1"/>
  <c r="U331" i="1"/>
  <c r="R331" i="1"/>
  <c r="Q331" i="1"/>
  <c r="N331" i="1"/>
  <c r="M331" i="1"/>
  <c r="J331" i="1"/>
  <c r="I331" i="1"/>
  <c r="F331" i="1"/>
  <c r="E331" i="1"/>
  <c r="BN330" i="1"/>
  <c r="BM330" i="1"/>
  <c r="BJ330" i="1"/>
  <c r="BI330" i="1"/>
  <c r="BF330" i="1"/>
  <c r="BE330" i="1"/>
  <c r="BD330" i="1"/>
  <c r="BC330" i="1"/>
  <c r="AX330" i="1"/>
  <c r="AW330" i="1"/>
  <c r="AT330" i="1"/>
  <c r="AS330" i="1"/>
  <c r="AP330" i="1"/>
  <c r="AO330" i="1"/>
  <c r="AL330" i="1"/>
  <c r="AK330" i="1"/>
  <c r="AH330" i="1"/>
  <c r="AG330" i="1"/>
  <c r="AD330" i="1"/>
  <c r="AC330" i="1"/>
  <c r="Z330" i="1"/>
  <c r="Y330" i="1"/>
  <c r="V330" i="1"/>
  <c r="U330" i="1"/>
  <c r="R330" i="1"/>
  <c r="Q330" i="1"/>
  <c r="N330" i="1"/>
  <c r="M330" i="1"/>
  <c r="J330" i="1"/>
  <c r="I330" i="1"/>
  <c r="F330" i="1"/>
  <c r="E330" i="1"/>
  <c r="BN329" i="1"/>
  <c r="BM329" i="1"/>
  <c r="BJ329" i="1"/>
  <c r="BI329" i="1"/>
  <c r="BF329" i="1"/>
  <c r="BE329" i="1"/>
  <c r="BD329" i="1"/>
  <c r="BC329" i="1"/>
  <c r="AX329" i="1"/>
  <c r="AW329" i="1"/>
  <c r="AT329" i="1"/>
  <c r="AS329" i="1"/>
  <c r="AP329" i="1"/>
  <c r="AO329" i="1"/>
  <c r="AL329" i="1"/>
  <c r="AK329" i="1"/>
  <c r="AH329" i="1"/>
  <c r="AG329" i="1"/>
  <c r="AD329" i="1"/>
  <c r="AC329" i="1"/>
  <c r="Z329" i="1"/>
  <c r="Y329" i="1"/>
  <c r="V329" i="1"/>
  <c r="U329" i="1"/>
  <c r="R329" i="1"/>
  <c r="Q329" i="1"/>
  <c r="N329" i="1"/>
  <c r="M329" i="1"/>
  <c r="J329" i="1"/>
  <c r="I329" i="1"/>
  <c r="F329" i="1"/>
  <c r="E329" i="1"/>
  <c r="BN328" i="1"/>
  <c r="BM328" i="1"/>
  <c r="BJ328" i="1"/>
  <c r="BI328" i="1"/>
  <c r="BF328" i="1"/>
  <c r="BE328" i="1"/>
  <c r="BD328" i="1"/>
  <c r="BC328" i="1"/>
  <c r="AX328" i="1"/>
  <c r="AW328" i="1"/>
  <c r="AT328" i="1"/>
  <c r="AS328" i="1"/>
  <c r="AP328" i="1"/>
  <c r="AO328" i="1"/>
  <c r="AL328" i="1"/>
  <c r="AK328" i="1"/>
  <c r="AH328" i="1"/>
  <c r="AG328" i="1"/>
  <c r="AD328" i="1"/>
  <c r="AC328" i="1"/>
  <c r="Z328" i="1"/>
  <c r="Y328" i="1"/>
  <c r="V328" i="1"/>
  <c r="U328" i="1"/>
  <c r="R328" i="1"/>
  <c r="Q328" i="1"/>
  <c r="N328" i="1"/>
  <c r="M328" i="1"/>
  <c r="J328" i="1"/>
  <c r="I328" i="1"/>
  <c r="F328" i="1"/>
  <c r="E328" i="1"/>
  <c r="BN327" i="1"/>
  <c r="BM327" i="1"/>
  <c r="BJ327" i="1"/>
  <c r="BI327" i="1"/>
  <c r="BF327" i="1"/>
  <c r="BE327" i="1"/>
  <c r="BD327" i="1"/>
  <c r="BC327" i="1"/>
  <c r="AX327" i="1"/>
  <c r="AW327" i="1"/>
  <c r="AT327" i="1"/>
  <c r="AS327" i="1"/>
  <c r="AP327" i="1"/>
  <c r="AO327" i="1"/>
  <c r="AL327" i="1"/>
  <c r="AK327" i="1"/>
  <c r="AH327" i="1"/>
  <c r="AG327" i="1"/>
  <c r="AD327" i="1"/>
  <c r="AC327" i="1"/>
  <c r="Z327" i="1"/>
  <c r="Y327" i="1"/>
  <c r="V327" i="1"/>
  <c r="U327" i="1"/>
  <c r="R327" i="1"/>
  <c r="Q327" i="1"/>
  <c r="N327" i="1"/>
  <c r="M327" i="1"/>
  <c r="J327" i="1"/>
  <c r="I327" i="1"/>
  <c r="F327" i="1"/>
  <c r="E327" i="1"/>
  <c r="BN326" i="1"/>
  <c r="BM326" i="1"/>
  <c r="BJ326" i="1"/>
  <c r="BI326" i="1"/>
  <c r="BF326" i="1"/>
  <c r="BE326" i="1"/>
  <c r="BD326" i="1"/>
  <c r="BC326" i="1"/>
  <c r="AX326" i="1"/>
  <c r="AW326" i="1"/>
  <c r="AT326" i="1"/>
  <c r="AS326" i="1"/>
  <c r="AP326" i="1"/>
  <c r="AO326" i="1"/>
  <c r="AL326" i="1"/>
  <c r="AK326" i="1"/>
  <c r="AH326" i="1"/>
  <c r="AG326" i="1"/>
  <c r="AD326" i="1"/>
  <c r="AC326" i="1"/>
  <c r="Z326" i="1"/>
  <c r="Y326" i="1"/>
  <c r="V326" i="1"/>
  <c r="U326" i="1"/>
  <c r="R326" i="1"/>
  <c r="Q326" i="1"/>
  <c r="N326" i="1"/>
  <c r="M326" i="1"/>
  <c r="J326" i="1"/>
  <c r="I326" i="1"/>
  <c r="F326" i="1"/>
  <c r="E326" i="1"/>
  <c r="BN325" i="1"/>
  <c r="BM325" i="1"/>
  <c r="BJ325" i="1"/>
  <c r="BI325" i="1"/>
  <c r="BF325" i="1"/>
  <c r="BE325" i="1"/>
  <c r="BD325" i="1"/>
  <c r="BC325" i="1"/>
  <c r="AX325" i="1"/>
  <c r="AW325" i="1"/>
  <c r="AT325" i="1"/>
  <c r="AS325" i="1"/>
  <c r="AP325" i="1"/>
  <c r="AO325" i="1"/>
  <c r="AL325" i="1"/>
  <c r="AK325" i="1"/>
  <c r="AH325" i="1"/>
  <c r="AG325" i="1"/>
  <c r="AD325" i="1"/>
  <c r="AC325" i="1"/>
  <c r="Z325" i="1"/>
  <c r="Y325" i="1"/>
  <c r="V325" i="1"/>
  <c r="U325" i="1"/>
  <c r="R325" i="1"/>
  <c r="Q325" i="1"/>
  <c r="N325" i="1"/>
  <c r="M325" i="1"/>
  <c r="J325" i="1"/>
  <c r="I325" i="1"/>
  <c r="F325" i="1"/>
  <c r="E325" i="1"/>
  <c r="BN324" i="1"/>
  <c r="BM324" i="1"/>
  <c r="BJ324" i="1"/>
  <c r="BI324" i="1"/>
  <c r="BF324" i="1"/>
  <c r="BE324" i="1"/>
  <c r="BD324" i="1"/>
  <c r="BC324" i="1"/>
  <c r="AX324" i="1"/>
  <c r="AW324" i="1"/>
  <c r="AT324" i="1"/>
  <c r="AS324" i="1"/>
  <c r="AP324" i="1"/>
  <c r="AO324" i="1"/>
  <c r="AL324" i="1"/>
  <c r="AK324" i="1"/>
  <c r="AH324" i="1"/>
  <c r="AG324" i="1"/>
  <c r="AD324" i="1"/>
  <c r="AC324" i="1"/>
  <c r="Z324" i="1"/>
  <c r="Y324" i="1"/>
  <c r="V324" i="1"/>
  <c r="U324" i="1"/>
  <c r="R324" i="1"/>
  <c r="Q324" i="1"/>
  <c r="N324" i="1"/>
  <c r="M324" i="1"/>
  <c r="J324" i="1"/>
  <c r="I324" i="1"/>
  <c r="F324" i="1"/>
  <c r="E324" i="1"/>
  <c r="BN323" i="1"/>
  <c r="BM323" i="1"/>
  <c r="BJ323" i="1"/>
  <c r="BI323" i="1"/>
  <c r="BF323" i="1"/>
  <c r="BE323" i="1"/>
  <c r="BD323" i="1"/>
  <c r="BC323" i="1"/>
  <c r="AX323" i="1"/>
  <c r="AW323" i="1"/>
  <c r="AT323" i="1"/>
  <c r="AS323" i="1"/>
  <c r="AP323" i="1"/>
  <c r="AO323" i="1"/>
  <c r="AL323" i="1"/>
  <c r="AK323" i="1"/>
  <c r="AH323" i="1"/>
  <c r="AG323" i="1"/>
  <c r="AD323" i="1"/>
  <c r="AC323" i="1"/>
  <c r="Z323" i="1"/>
  <c r="Y323" i="1"/>
  <c r="V323" i="1"/>
  <c r="U323" i="1"/>
  <c r="R323" i="1"/>
  <c r="Q323" i="1"/>
  <c r="N323" i="1"/>
  <c r="M323" i="1"/>
  <c r="J323" i="1"/>
  <c r="I323" i="1"/>
  <c r="F323" i="1"/>
  <c r="E323" i="1"/>
  <c r="BN322" i="1"/>
  <c r="BM322" i="1"/>
  <c r="BJ322" i="1"/>
  <c r="BI322" i="1"/>
  <c r="BF322" i="1"/>
  <c r="BE322" i="1"/>
  <c r="BD322" i="1"/>
  <c r="BC322" i="1"/>
  <c r="AX322" i="1"/>
  <c r="AW322" i="1"/>
  <c r="AT322" i="1"/>
  <c r="AS322" i="1"/>
  <c r="AP322" i="1"/>
  <c r="AO322" i="1"/>
  <c r="AL322" i="1"/>
  <c r="AK322" i="1"/>
  <c r="AH322" i="1"/>
  <c r="AG322" i="1"/>
  <c r="AD322" i="1"/>
  <c r="AC322" i="1"/>
  <c r="Z322" i="1"/>
  <c r="Y322" i="1"/>
  <c r="V322" i="1"/>
  <c r="U322" i="1"/>
  <c r="R322" i="1"/>
  <c r="Q322" i="1"/>
  <c r="N322" i="1"/>
  <c r="M322" i="1"/>
  <c r="J322" i="1"/>
  <c r="I322" i="1"/>
  <c r="F322" i="1"/>
  <c r="E322" i="1"/>
  <c r="BN321" i="1"/>
  <c r="BM321" i="1"/>
  <c r="BJ321" i="1"/>
  <c r="BI321" i="1"/>
  <c r="BF321" i="1"/>
  <c r="BE321" i="1"/>
  <c r="BD321" i="1"/>
  <c r="BC321" i="1"/>
  <c r="AX321" i="1"/>
  <c r="AW321" i="1"/>
  <c r="AT321" i="1"/>
  <c r="AS321" i="1"/>
  <c r="AP321" i="1"/>
  <c r="AO321" i="1"/>
  <c r="AL321" i="1"/>
  <c r="AK321" i="1"/>
  <c r="AH321" i="1"/>
  <c r="AG321" i="1"/>
  <c r="AD321" i="1"/>
  <c r="AC321" i="1"/>
  <c r="Z321" i="1"/>
  <c r="Y321" i="1"/>
  <c r="V321" i="1"/>
  <c r="U321" i="1"/>
  <c r="R321" i="1"/>
  <c r="Q321" i="1"/>
  <c r="N321" i="1"/>
  <c r="M321" i="1"/>
  <c r="J321" i="1"/>
  <c r="I321" i="1"/>
  <c r="F321" i="1"/>
  <c r="E321" i="1"/>
  <c r="BN320" i="1"/>
  <c r="BM320" i="1"/>
  <c r="BJ320" i="1"/>
  <c r="BI320" i="1"/>
  <c r="BF320" i="1"/>
  <c r="BE320" i="1"/>
  <c r="BD320" i="1"/>
  <c r="BC320" i="1"/>
  <c r="AX320" i="1"/>
  <c r="AW320" i="1"/>
  <c r="AT320" i="1"/>
  <c r="AS320" i="1"/>
  <c r="AP320" i="1"/>
  <c r="AO320" i="1"/>
  <c r="AL320" i="1"/>
  <c r="AK320" i="1"/>
  <c r="AH320" i="1"/>
  <c r="AG320" i="1"/>
  <c r="AD320" i="1"/>
  <c r="AC320" i="1"/>
  <c r="Z320" i="1"/>
  <c r="Y320" i="1"/>
  <c r="V320" i="1"/>
  <c r="U320" i="1"/>
  <c r="R320" i="1"/>
  <c r="Q320" i="1"/>
  <c r="N320" i="1"/>
  <c r="M320" i="1"/>
  <c r="J320" i="1"/>
  <c r="I320" i="1"/>
  <c r="F320" i="1"/>
  <c r="E320" i="1"/>
  <c r="BN319" i="1"/>
  <c r="BM319" i="1"/>
  <c r="BJ319" i="1"/>
  <c r="BI319" i="1"/>
  <c r="BF319" i="1"/>
  <c r="BE319" i="1"/>
  <c r="BD319" i="1"/>
  <c r="BC319" i="1"/>
  <c r="AX319" i="1"/>
  <c r="AW319" i="1"/>
  <c r="AT319" i="1"/>
  <c r="AS319" i="1"/>
  <c r="AP319" i="1"/>
  <c r="AO319" i="1"/>
  <c r="AL319" i="1"/>
  <c r="AK319" i="1"/>
  <c r="AH319" i="1"/>
  <c r="AG319" i="1"/>
  <c r="AD319" i="1"/>
  <c r="AC319" i="1"/>
  <c r="Z319" i="1"/>
  <c r="Y319" i="1"/>
  <c r="V319" i="1"/>
  <c r="U319" i="1"/>
  <c r="R319" i="1"/>
  <c r="Q319" i="1"/>
  <c r="N319" i="1"/>
  <c r="M319" i="1"/>
  <c r="J319" i="1"/>
  <c r="I319" i="1"/>
  <c r="F319" i="1"/>
  <c r="E319" i="1"/>
  <c r="BN318" i="1"/>
  <c r="BM318" i="1"/>
  <c r="BJ318" i="1"/>
  <c r="BI318" i="1"/>
  <c r="BF318" i="1"/>
  <c r="BE318" i="1"/>
  <c r="BD318" i="1"/>
  <c r="BC318" i="1"/>
  <c r="AX318" i="1"/>
  <c r="AW318" i="1"/>
  <c r="AT318" i="1"/>
  <c r="AS318" i="1"/>
  <c r="AP318" i="1"/>
  <c r="AO318" i="1"/>
  <c r="AL318" i="1"/>
  <c r="AK318" i="1"/>
  <c r="AH318" i="1"/>
  <c r="AG318" i="1"/>
  <c r="AD318" i="1"/>
  <c r="AC318" i="1"/>
  <c r="Z318" i="1"/>
  <c r="Y318" i="1"/>
  <c r="V318" i="1"/>
  <c r="U318" i="1"/>
  <c r="R318" i="1"/>
  <c r="Q318" i="1"/>
  <c r="N318" i="1"/>
  <c r="M318" i="1"/>
  <c r="J318" i="1"/>
  <c r="I318" i="1"/>
  <c r="F318" i="1"/>
  <c r="E318" i="1"/>
  <c r="BN317" i="1"/>
  <c r="BM317" i="1"/>
  <c r="BJ317" i="1"/>
  <c r="BI317" i="1"/>
  <c r="BF317" i="1"/>
  <c r="BE317" i="1"/>
  <c r="BD317" i="1"/>
  <c r="BC317" i="1"/>
  <c r="AX317" i="1"/>
  <c r="AW317" i="1"/>
  <c r="AT317" i="1"/>
  <c r="AS317" i="1"/>
  <c r="AP317" i="1"/>
  <c r="AO317" i="1"/>
  <c r="AL317" i="1"/>
  <c r="AK317" i="1"/>
  <c r="AH317" i="1"/>
  <c r="AG317" i="1"/>
  <c r="AD317" i="1"/>
  <c r="AC317" i="1"/>
  <c r="Z317" i="1"/>
  <c r="Y317" i="1"/>
  <c r="V317" i="1"/>
  <c r="U317" i="1"/>
  <c r="R317" i="1"/>
  <c r="Q317" i="1"/>
  <c r="N317" i="1"/>
  <c r="M317" i="1"/>
  <c r="J317" i="1"/>
  <c r="I317" i="1"/>
  <c r="F317" i="1"/>
  <c r="E317" i="1"/>
  <c r="BN316" i="1"/>
  <c r="BM316" i="1"/>
  <c r="BJ316" i="1"/>
  <c r="BI316" i="1"/>
  <c r="BF316" i="1"/>
  <c r="BE316" i="1"/>
  <c r="BD316" i="1"/>
  <c r="BC316" i="1"/>
  <c r="AX316" i="1"/>
  <c r="AW316" i="1"/>
  <c r="AT316" i="1"/>
  <c r="AS316" i="1"/>
  <c r="AP316" i="1"/>
  <c r="AO316" i="1"/>
  <c r="AL316" i="1"/>
  <c r="AK316" i="1"/>
  <c r="AH316" i="1"/>
  <c r="AG316" i="1"/>
  <c r="AD316" i="1"/>
  <c r="AC316" i="1"/>
  <c r="Z316" i="1"/>
  <c r="Y316" i="1"/>
  <c r="V316" i="1"/>
  <c r="U316" i="1"/>
  <c r="R316" i="1"/>
  <c r="Q316" i="1"/>
  <c r="N316" i="1"/>
  <c r="M316" i="1"/>
  <c r="J316" i="1"/>
  <c r="I316" i="1"/>
  <c r="F316" i="1"/>
  <c r="E316" i="1"/>
  <c r="BN315" i="1"/>
  <c r="BM315" i="1"/>
  <c r="BJ315" i="1"/>
  <c r="BI315" i="1"/>
  <c r="BF315" i="1"/>
  <c r="BE315" i="1"/>
  <c r="BD315" i="1"/>
  <c r="BC315" i="1"/>
  <c r="AX315" i="1"/>
  <c r="AW315" i="1"/>
  <c r="AT315" i="1"/>
  <c r="AS315" i="1"/>
  <c r="AP315" i="1"/>
  <c r="AO315" i="1"/>
  <c r="AL315" i="1"/>
  <c r="AK315" i="1"/>
  <c r="AH315" i="1"/>
  <c r="AG315" i="1"/>
  <c r="AD315" i="1"/>
  <c r="AC315" i="1"/>
  <c r="Z315" i="1"/>
  <c r="Y315" i="1"/>
  <c r="V315" i="1"/>
  <c r="U315" i="1"/>
  <c r="R315" i="1"/>
  <c r="Q315" i="1"/>
  <c r="N315" i="1"/>
  <c r="M315" i="1"/>
  <c r="J315" i="1"/>
  <c r="I315" i="1"/>
  <c r="F315" i="1"/>
  <c r="E315" i="1"/>
  <c r="BN314" i="1"/>
  <c r="BM314" i="1"/>
  <c r="BJ314" i="1"/>
  <c r="BI314" i="1"/>
  <c r="BF314" i="1"/>
  <c r="BE314" i="1"/>
  <c r="BD314" i="1"/>
  <c r="BC314" i="1"/>
  <c r="AX314" i="1"/>
  <c r="AW314" i="1"/>
  <c r="AT314" i="1"/>
  <c r="AS314" i="1"/>
  <c r="AP314" i="1"/>
  <c r="AO314" i="1"/>
  <c r="AL314" i="1"/>
  <c r="AK314" i="1"/>
  <c r="AH314" i="1"/>
  <c r="AG314" i="1"/>
  <c r="AD314" i="1"/>
  <c r="AC314" i="1"/>
  <c r="Z314" i="1"/>
  <c r="Y314" i="1"/>
  <c r="V314" i="1"/>
  <c r="U314" i="1"/>
  <c r="R314" i="1"/>
  <c r="Q314" i="1"/>
  <c r="N314" i="1"/>
  <c r="M314" i="1"/>
  <c r="J314" i="1"/>
  <c r="I314" i="1"/>
  <c r="F314" i="1"/>
  <c r="E314" i="1"/>
  <c r="BN313" i="1"/>
  <c r="BM313" i="1"/>
  <c r="BJ313" i="1"/>
  <c r="BI313" i="1"/>
  <c r="BF313" i="1"/>
  <c r="BE313" i="1"/>
  <c r="AX313" i="1"/>
  <c r="AW313" i="1"/>
  <c r="AT313" i="1"/>
  <c r="AS313" i="1"/>
  <c r="AP313" i="1"/>
  <c r="AO313" i="1"/>
  <c r="AL313" i="1"/>
  <c r="AK313" i="1"/>
  <c r="AH313" i="1"/>
  <c r="AG313" i="1"/>
  <c r="AD313" i="1"/>
  <c r="AC313" i="1"/>
  <c r="Z313" i="1"/>
  <c r="Y313" i="1"/>
  <c r="V313" i="1"/>
  <c r="U313" i="1"/>
  <c r="R313" i="1"/>
  <c r="Q313" i="1"/>
  <c r="N313" i="1"/>
  <c r="M313" i="1"/>
  <c r="J313" i="1"/>
  <c r="I313" i="1"/>
  <c r="F313" i="1"/>
  <c r="E313" i="1"/>
  <c r="BN312" i="1"/>
  <c r="BM312" i="1"/>
  <c r="BJ312" i="1"/>
  <c r="BI312" i="1"/>
  <c r="BF312" i="1"/>
  <c r="BE312" i="1"/>
  <c r="BD312" i="1"/>
  <c r="BC312" i="1"/>
  <c r="AX312" i="1"/>
  <c r="AW312" i="1"/>
  <c r="AT312" i="1"/>
  <c r="AS312" i="1"/>
  <c r="AP312" i="1"/>
  <c r="AO312" i="1"/>
  <c r="AL312" i="1"/>
  <c r="AK312" i="1"/>
  <c r="AH312" i="1"/>
  <c r="AG312" i="1"/>
  <c r="AD312" i="1"/>
  <c r="AC312" i="1"/>
  <c r="Z312" i="1"/>
  <c r="Y312" i="1"/>
  <c r="V312" i="1"/>
  <c r="U312" i="1"/>
  <c r="R312" i="1"/>
  <c r="Q312" i="1"/>
  <c r="N312" i="1"/>
  <c r="M312" i="1"/>
  <c r="J312" i="1"/>
  <c r="I312" i="1"/>
  <c r="F312" i="1"/>
  <c r="E312" i="1"/>
  <c r="BN311" i="1"/>
  <c r="BM311" i="1"/>
  <c r="BJ311" i="1"/>
  <c r="BI311" i="1"/>
  <c r="BF311" i="1"/>
  <c r="BE311" i="1"/>
  <c r="BD311" i="1"/>
  <c r="BC311" i="1"/>
  <c r="AX311" i="1"/>
  <c r="AW311" i="1"/>
  <c r="AT311" i="1"/>
  <c r="AS311" i="1"/>
  <c r="AP311" i="1"/>
  <c r="AO311" i="1"/>
  <c r="AL311" i="1"/>
  <c r="AK311" i="1"/>
  <c r="AH311" i="1"/>
  <c r="AG311" i="1"/>
  <c r="AD311" i="1"/>
  <c r="AC311" i="1"/>
  <c r="Z311" i="1"/>
  <c r="Y311" i="1"/>
  <c r="V311" i="1"/>
  <c r="U311" i="1"/>
  <c r="R311" i="1"/>
  <c r="Q311" i="1"/>
  <c r="N311" i="1"/>
  <c r="M311" i="1"/>
  <c r="J311" i="1"/>
  <c r="I311" i="1"/>
  <c r="F311" i="1"/>
  <c r="E311" i="1"/>
  <c r="BN310" i="1"/>
  <c r="BM310" i="1"/>
  <c r="BJ310" i="1"/>
  <c r="BI310" i="1"/>
  <c r="BF310" i="1"/>
  <c r="BE310" i="1"/>
  <c r="BD310" i="1"/>
  <c r="BC310" i="1"/>
  <c r="AX310" i="1"/>
  <c r="AW310" i="1"/>
  <c r="AT310" i="1"/>
  <c r="AS310" i="1"/>
  <c r="AP310" i="1"/>
  <c r="AO310" i="1"/>
  <c r="AL310" i="1"/>
  <c r="AK310" i="1"/>
  <c r="AH310" i="1"/>
  <c r="AG310" i="1"/>
  <c r="AD310" i="1"/>
  <c r="AC310" i="1"/>
  <c r="Z310" i="1"/>
  <c r="Y310" i="1"/>
  <c r="V310" i="1"/>
  <c r="U310" i="1"/>
  <c r="R310" i="1"/>
  <c r="Q310" i="1"/>
  <c r="N310" i="1"/>
  <c r="M310" i="1"/>
  <c r="J310" i="1"/>
  <c r="I310" i="1"/>
  <c r="F310" i="1"/>
  <c r="E310" i="1"/>
  <c r="BN309" i="1"/>
  <c r="BM309" i="1"/>
  <c r="BJ309" i="1"/>
  <c r="BI309" i="1"/>
  <c r="BF309" i="1"/>
  <c r="BE309" i="1"/>
  <c r="BD309" i="1"/>
  <c r="BC309" i="1"/>
  <c r="AX309" i="1"/>
  <c r="AW309" i="1"/>
  <c r="AT309" i="1"/>
  <c r="AS309" i="1"/>
  <c r="AP309" i="1"/>
  <c r="AO309" i="1"/>
  <c r="AL309" i="1"/>
  <c r="AK309" i="1"/>
  <c r="AH309" i="1"/>
  <c r="AG309" i="1"/>
  <c r="AD309" i="1"/>
  <c r="AC309" i="1"/>
  <c r="Z309" i="1"/>
  <c r="Y309" i="1"/>
  <c r="V309" i="1"/>
  <c r="U309" i="1"/>
  <c r="R309" i="1"/>
  <c r="Q309" i="1"/>
  <c r="N309" i="1"/>
  <c r="M309" i="1"/>
  <c r="J309" i="1"/>
  <c r="I309" i="1"/>
  <c r="F309" i="1"/>
  <c r="E309" i="1"/>
  <c r="BN308" i="1"/>
  <c r="BM308" i="1"/>
  <c r="BJ308" i="1"/>
  <c r="BI308" i="1"/>
  <c r="BF308" i="1"/>
  <c r="BE308" i="1"/>
  <c r="BD308" i="1"/>
  <c r="BC308" i="1"/>
  <c r="AX308" i="1"/>
  <c r="AW308" i="1"/>
  <c r="AT308" i="1"/>
  <c r="AS308" i="1"/>
  <c r="AP308" i="1"/>
  <c r="AO308" i="1"/>
  <c r="AL308" i="1"/>
  <c r="AK308" i="1"/>
  <c r="AH308" i="1"/>
  <c r="AG308" i="1"/>
  <c r="AD308" i="1"/>
  <c r="AC308" i="1"/>
  <c r="Z308" i="1"/>
  <c r="Y308" i="1"/>
  <c r="V308" i="1"/>
  <c r="U308" i="1"/>
  <c r="R308" i="1"/>
  <c r="Q308" i="1"/>
  <c r="N308" i="1"/>
  <c r="M308" i="1"/>
  <c r="J308" i="1"/>
  <c r="I308" i="1"/>
  <c r="F308" i="1"/>
  <c r="E308" i="1"/>
  <c r="BN307" i="1"/>
  <c r="BM307" i="1"/>
  <c r="BJ307" i="1"/>
  <c r="BI307" i="1"/>
  <c r="BF307" i="1"/>
  <c r="BE307" i="1"/>
  <c r="BD307" i="1"/>
  <c r="BC307" i="1"/>
  <c r="AX307" i="1"/>
  <c r="AW307" i="1"/>
  <c r="AT307" i="1"/>
  <c r="AS307" i="1"/>
  <c r="AP307" i="1"/>
  <c r="AO307" i="1"/>
  <c r="AL307" i="1"/>
  <c r="AK307" i="1"/>
  <c r="AH307" i="1"/>
  <c r="AG307" i="1"/>
  <c r="AD307" i="1"/>
  <c r="AC307" i="1"/>
  <c r="Z307" i="1"/>
  <c r="Y307" i="1"/>
  <c r="V307" i="1"/>
  <c r="U307" i="1"/>
  <c r="R307" i="1"/>
  <c r="Q307" i="1"/>
  <c r="N307" i="1"/>
  <c r="M307" i="1"/>
  <c r="J307" i="1"/>
  <c r="I307" i="1"/>
  <c r="F307" i="1"/>
  <c r="E307" i="1"/>
  <c r="BN306" i="1"/>
  <c r="BM306" i="1"/>
  <c r="BJ306" i="1"/>
  <c r="BI306" i="1"/>
  <c r="BF306" i="1"/>
  <c r="BE306" i="1"/>
  <c r="BD306" i="1"/>
  <c r="BC306" i="1"/>
  <c r="AX306" i="1"/>
  <c r="AW306" i="1"/>
  <c r="AT306" i="1"/>
  <c r="AS306" i="1"/>
  <c r="AP306" i="1"/>
  <c r="AO306" i="1"/>
  <c r="AL306" i="1"/>
  <c r="AK306" i="1"/>
  <c r="AH306" i="1"/>
  <c r="AG306" i="1"/>
  <c r="AD306" i="1"/>
  <c r="AC306" i="1"/>
  <c r="Z306" i="1"/>
  <c r="Y306" i="1"/>
  <c r="V306" i="1"/>
  <c r="U306" i="1"/>
  <c r="R306" i="1"/>
  <c r="Q306" i="1"/>
  <c r="N306" i="1"/>
  <c r="M306" i="1"/>
  <c r="J306" i="1"/>
  <c r="I306" i="1"/>
  <c r="F306" i="1"/>
  <c r="E306" i="1"/>
  <c r="BN305" i="1"/>
  <c r="BM305" i="1"/>
  <c r="BJ305" i="1"/>
  <c r="BI305" i="1"/>
  <c r="BF305" i="1"/>
  <c r="BE305" i="1"/>
  <c r="BD305" i="1"/>
  <c r="BC305" i="1"/>
  <c r="AX305" i="1"/>
  <c r="AW305" i="1"/>
  <c r="AT305" i="1"/>
  <c r="AS305" i="1"/>
  <c r="AP305" i="1"/>
  <c r="AO305" i="1"/>
  <c r="AL305" i="1"/>
  <c r="AK305" i="1"/>
  <c r="AH305" i="1"/>
  <c r="AG305" i="1"/>
  <c r="AD305" i="1"/>
  <c r="AC305" i="1"/>
  <c r="Z305" i="1"/>
  <c r="Y305" i="1"/>
  <c r="V305" i="1"/>
  <c r="U305" i="1"/>
  <c r="R305" i="1"/>
  <c r="Q305" i="1"/>
  <c r="N305" i="1"/>
  <c r="M305" i="1"/>
  <c r="J305" i="1"/>
  <c r="I305" i="1"/>
  <c r="F305" i="1"/>
  <c r="E305" i="1"/>
  <c r="BN304" i="1"/>
  <c r="BM304" i="1"/>
  <c r="BJ304" i="1"/>
  <c r="BI304" i="1"/>
  <c r="BF304" i="1"/>
  <c r="BE304" i="1"/>
  <c r="BD304" i="1"/>
  <c r="BC304" i="1"/>
  <c r="AX304" i="1"/>
  <c r="AW304" i="1"/>
  <c r="AT304" i="1"/>
  <c r="AS304" i="1"/>
  <c r="AP304" i="1"/>
  <c r="AO304" i="1"/>
  <c r="AL304" i="1"/>
  <c r="AK304" i="1"/>
  <c r="AH304" i="1"/>
  <c r="AG304" i="1"/>
  <c r="AD304" i="1"/>
  <c r="AC304" i="1"/>
  <c r="Z304" i="1"/>
  <c r="Y304" i="1"/>
  <c r="V304" i="1"/>
  <c r="U304" i="1"/>
  <c r="R304" i="1"/>
  <c r="Q304" i="1"/>
  <c r="N304" i="1"/>
  <c r="M304" i="1"/>
  <c r="J304" i="1"/>
  <c r="I304" i="1"/>
  <c r="F304" i="1"/>
  <c r="E304" i="1"/>
  <c r="BN303" i="1"/>
  <c r="BM303" i="1"/>
  <c r="BJ303" i="1"/>
  <c r="BI303" i="1"/>
  <c r="BF303" i="1"/>
  <c r="BE303" i="1"/>
  <c r="BD303" i="1"/>
  <c r="BC303" i="1"/>
  <c r="AX303" i="1"/>
  <c r="AW303" i="1"/>
  <c r="AT303" i="1"/>
  <c r="AS303" i="1"/>
  <c r="AP303" i="1"/>
  <c r="AO303" i="1"/>
  <c r="AL303" i="1"/>
  <c r="AK303" i="1"/>
  <c r="AH303" i="1"/>
  <c r="AG303" i="1"/>
  <c r="AD303" i="1"/>
  <c r="AC303" i="1"/>
  <c r="Z303" i="1"/>
  <c r="Y303" i="1"/>
  <c r="V303" i="1"/>
  <c r="U303" i="1"/>
  <c r="R303" i="1"/>
  <c r="Q303" i="1"/>
  <c r="N303" i="1"/>
  <c r="M303" i="1"/>
  <c r="J303" i="1"/>
  <c r="I303" i="1"/>
  <c r="F303" i="1"/>
  <c r="E303" i="1"/>
  <c r="BN302" i="1"/>
  <c r="BM302" i="1"/>
  <c r="BJ302" i="1"/>
  <c r="BI302" i="1"/>
  <c r="BF302" i="1"/>
  <c r="BE302" i="1"/>
  <c r="BD302" i="1"/>
  <c r="BC302" i="1"/>
  <c r="AX302" i="1"/>
  <c r="AW302" i="1"/>
  <c r="AT302" i="1"/>
  <c r="AS302" i="1"/>
  <c r="AP302" i="1"/>
  <c r="AO302" i="1"/>
  <c r="AL302" i="1"/>
  <c r="AK302" i="1"/>
  <c r="AH302" i="1"/>
  <c r="AG302" i="1"/>
  <c r="AD302" i="1"/>
  <c r="AC302" i="1"/>
  <c r="Z302" i="1"/>
  <c r="Y302" i="1"/>
  <c r="V302" i="1"/>
  <c r="U302" i="1"/>
  <c r="R302" i="1"/>
  <c r="Q302" i="1"/>
  <c r="N302" i="1"/>
  <c r="M302" i="1"/>
  <c r="J302" i="1"/>
  <c r="I302" i="1"/>
  <c r="F302" i="1"/>
  <c r="E302" i="1"/>
  <c r="BN301" i="1"/>
  <c r="BM301" i="1"/>
  <c r="BJ301" i="1"/>
  <c r="BI301" i="1"/>
  <c r="BF301" i="1"/>
  <c r="BE301" i="1"/>
  <c r="BD301" i="1"/>
  <c r="BC301" i="1"/>
  <c r="AX301" i="1"/>
  <c r="AW301" i="1"/>
  <c r="AT301" i="1"/>
  <c r="AS301" i="1"/>
  <c r="AP301" i="1"/>
  <c r="AO301" i="1"/>
  <c r="AL301" i="1"/>
  <c r="AK301" i="1"/>
  <c r="AH301" i="1"/>
  <c r="AG301" i="1"/>
  <c r="AD301" i="1"/>
  <c r="AC301" i="1"/>
  <c r="Z301" i="1"/>
  <c r="Y301" i="1"/>
  <c r="V301" i="1"/>
  <c r="U301" i="1"/>
  <c r="R301" i="1"/>
  <c r="Q301" i="1"/>
  <c r="N301" i="1"/>
  <c r="M301" i="1"/>
  <c r="J301" i="1"/>
  <c r="I301" i="1"/>
  <c r="F301" i="1"/>
  <c r="E301" i="1"/>
  <c r="BN300" i="1"/>
  <c r="BM300" i="1"/>
  <c r="BJ300" i="1"/>
  <c r="BI300" i="1"/>
  <c r="BF300" i="1"/>
  <c r="BE300" i="1"/>
  <c r="BD300" i="1"/>
  <c r="BC300" i="1"/>
  <c r="AX300" i="1"/>
  <c r="AW300" i="1"/>
  <c r="AT300" i="1"/>
  <c r="AS300" i="1"/>
  <c r="AP300" i="1"/>
  <c r="AO300" i="1"/>
  <c r="AL300" i="1"/>
  <c r="AK300" i="1"/>
  <c r="AH300" i="1"/>
  <c r="AG300" i="1"/>
  <c r="AD300" i="1"/>
  <c r="AC300" i="1"/>
  <c r="Z300" i="1"/>
  <c r="Y300" i="1"/>
  <c r="V300" i="1"/>
  <c r="U300" i="1"/>
  <c r="R300" i="1"/>
  <c r="Q300" i="1"/>
  <c r="N300" i="1"/>
  <c r="M300" i="1"/>
  <c r="J300" i="1"/>
  <c r="I300" i="1"/>
  <c r="F300" i="1"/>
  <c r="E300" i="1"/>
  <c r="BN299" i="1"/>
  <c r="BM299" i="1"/>
  <c r="BJ299" i="1"/>
  <c r="BI299" i="1"/>
  <c r="BF299" i="1"/>
  <c r="BE299" i="1"/>
  <c r="BD299" i="1"/>
  <c r="BC299" i="1"/>
  <c r="AX299" i="1"/>
  <c r="AW299" i="1"/>
  <c r="AT299" i="1"/>
  <c r="AS299" i="1"/>
  <c r="AP299" i="1"/>
  <c r="AO299" i="1"/>
  <c r="AL299" i="1"/>
  <c r="AK299" i="1"/>
  <c r="AH299" i="1"/>
  <c r="AG299" i="1"/>
  <c r="AD299" i="1"/>
  <c r="AC299" i="1"/>
  <c r="Z299" i="1"/>
  <c r="Y299" i="1"/>
  <c r="V299" i="1"/>
  <c r="U299" i="1"/>
  <c r="R299" i="1"/>
  <c r="Q299" i="1"/>
  <c r="N299" i="1"/>
  <c r="M299" i="1"/>
  <c r="J299" i="1"/>
  <c r="I299" i="1"/>
  <c r="F299" i="1"/>
  <c r="E299" i="1"/>
  <c r="BN298" i="1"/>
  <c r="BM298" i="1"/>
  <c r="BJ298" i="1"/>
  <c r="BI298" i="1"/>
  <c r="BF298" i="1"/>
  <c r="BE298" i="1"/>
  <c r="BD298" i="1"/>
  <c r="BC298" i="1"/>
  <c r="AX298" i="1"/>
  <c r="AW298" i="1"/>
  <c r="AT298" i="1"/>
  <c r="AS298" i="1"/>
  <c r="AP298" i="1"/>
  <c r="AO298" i="1"/>
  <c r="AL298" i="1"/>
  <c r="AK298" i="1"/>
  <c r="AH298" i="1"/>
  <c r="AG298" i="1"/>
  <c r="AD298" i="1"/>
  <c r="AC298" i="1"/>
  <c r="Z298" i="1"/>
  <c r="Y298" i="1"/>
  <c r="V298" i="1"/>
  <c r="U298" i="1"/>
  <c r="R298" i="1"/>
  <c r="Q298" i="1"/>
  <c r="N298" i="1"/>
  <c r="M298" i="1"/>
  <c r="J298" i="1"/>
  <c r="I298" i="1"/>
  <c r="F298" i="1"/>
  <c r="E298" i="1"/>
  <c r="BN297" i="1"/>
  <c r="BM297" i="1"/>
  <c r="BJ297" i="1"/>
  <c r="BI297" i="1"/>
  <c r="BF297" i="1"/>
  <c r="BE297" i="1"/>
  <c r="BD297" i="1"/>
  <c r="BC297" i="1"/>
  <c r="AX297" i="1"/>
  <c r="AW297" i="1"/>
  <c r="AT297" i="1"/>
  <c r="AS297" i="1"/>
  <c r="AP297" i="1"/>
  <c r="AO297" i="1"/>
  <c r="AL297" i="1"/>
  <c r="AK297" i="1"/>
  <c r="AH297" i="1"/>
  <c r="AG297" i="1"/>
  <c r="AD297" i="1"/>
  <c r="AC297" i="1"/>
  <c r="Z297" i="1"/>
  <c r="Y297" i="1"/>
  <c r="V297" i="1"/>
  <c r="U297" i="1"/>
  <c r="R297" i="1"/>
  <c r="Q297" i="1"/>
  <c r="N297" i="1"/>
  <c r="M297" i="1"/>
  <c r="J297" i="1"/>
  <c r="I297" i="1"/>
  <c r="F297" i="1"/>
  <c r="E297" i="1"/>
  <c r="BN296" i="1"/>
  <c r="BM296" i="1"/>
  <c r="BJ296" i="1"/>
  <c r="BI296" i="1"/>
  <c r="BF296" i="1"/>
  <c r="BE296" i="1"/>
  <c r="BD296" i="1"/>
  <c r="BC296" i="1"/>
  <c r="AX296" i="1"/>
  <c r="AW296" i="1"/>
  <c r="AT296" i="1"/>
  <c r="AS296" i="1"/>
  <c r="AP296" i="1"/>
  <c r="AO296" i="1"/>
  <c r="AL296" i="1"/>
  <c r="AK296" i="1"/>
  <c r="AH296" i="1"/>
  <c r="AG296" i="1"/>
  <c r="AD296" i="1"/>
  <c r="AC296" i="1"/>
  <c r="Z296" i="1"/>
  <c r="Y296" i="1"/>
  <c r="V296" i="1"/>
  <c r="U296" i="1"/>
  <c r="R296" i="1"/>
  <c r="Q296" i="1"/>
  <c r="N296" i="1"/>
  <c r="M296" i="1"/>
  <c r="J296" i="1"/>
  <c r="I296" i="1"/>
  <c r="F296" i="1"/>
  <c r="E296" i="1"/>
  <c r="BN295" i="1"/>
  <c r="BM295" i="1"/>
  <c r="BJ295" i="1"/>
  <c r="BI295" i="1"/>
  <c r="BF295" i="1"/>
  <c r="BE295" i="1"/>
  <c r="BD295" i="1"/>
  <c r="BC295" i="1"/>
  <c r="AX295" i="1"/>
  <c r="AW295" i="1"/>
  <c r="AT295" i="1"/>
  <c r="AS295" i="1"/>
  <c r="AP295" i="1"/>
  <c r="AO295" i="1"/>
  <c r="AL295" i="1"/>
  <c r="AK295" i="1"/>
  <c r="AH295" i="1"/>
  <c r="AG295" i="1"/>
  <c r="AD295" i="1"/>
  <c r="AC295" i="1"/>
  <c r="Z295" i="1"/>
  <c r="Y295" i="1"/>
  <c r="V295" i="1"/>
  <c r="U295" i="1"/>
  <c r="R295" i="1"/>
  <c r="Q295" i="1"/>
  <c r="N295" i="1"/>
  <c r="M295" i="1"/>
  <c r="J295" i="1"/>
  <c r="I295" i="1"/>
  <c r="F295" i="1"/>
  <c r="E295" i="1"/>
  <c r="BN294" i="1"/>
  <c r="BM294" i="1"/>
  <c r="BJ294" i="1"/>
  <c r="BI294" i="1"/>
  <c r="BF294" i="1"/>
  <c r="BE294" i="1"/>
  <c r="BD294" i="1"/>
  <c r="BC294" i="1"/>
  <c r="AX294" i="1"/>
  <c r="AW294" i="1"/>
  <c r="AT294" i="1"/>
  <c r="AS294" i="1"/>
  <c r="AP294" i="1"/>
  <c r="AO294" i="1"/>
  <c r="AL294" i="1"/>
  <c r="AK294" i="1"/>
  <c r="AH294" i="1"/>
  <c r="AG294" i="1"/>
  <c r="AD294" i="1"/>
  <c r="AC294" i="1"/>
  <c r="Z294" i="1"/>
  <c r="Y294" i="1"/>
  <c r="V294" i="1"/>
  <c r="U294" i="1"/>
  <c r="R294" i="1"/>
  <c r="Q294" i="1"/>
  <c r="N294" i="1"/>
  <c r="M294" i="1"/>
  <c r="J294" i="1"/>
  <c r="I294" i="1"/>
  <c r="F294" i="1"/>
  <c r="E294" i="1"/>
  <c r="BN293" i="1"/>
  <c r="BM293" i="1"/>
  <c r="BJ293" i="1"/>
  <c r="BI293" i="1"/>
  <c r="BF293" i="1"/>
  <c r="BE293" i="1"/>
  <c r="BD293" i="1"/>
  <c r="BC293" i="1"/>
  <c r="AX293" i="1"/>
  <c r="AW293" i="1"/>
  <c r="AT293" i="1"/>
  <c r="AS293" i="1"/>
  <c r="AP293" i="1"/>
  <c r="AO293" i="1"/>
  <c r="AL293" i="1"/>
  <c r="AK293" i="1"/>
  <c r="AH293" i="1"/>
  <c r="AG293" i="1"/>
  <c r="AD293" i="1"/>
  <c r="AC293" i="1"/>
  <c r="Z293" i="1"/>
  <c r="Y293" i="1"/>
  <c r="V293" i="1"/>
  <c r="U293" i="1"/>
  <c r="R293" i="1"/>
  <c r="Q293" i="1"/>
  <c r="N293" i="1"/>
  <c r="M293" i="1"/>
  <c r="J293" i="1"/>
  <c r="I293" i="1"/>
  <c r="F293" i="1"/>
  <c r="E293" i="1"/>
  <c r="BN292" i="1"/>
  <c r="BM292" i="1"/>
  <c r="BJ292" i="1"/>
  <c r="BI292" i="1"/>
  <c r="BF292" i="1"/>
  <c r="BE292" i="1"/>
  <c r="BD292" i="1"/>
  <c r="BC292" i="1"/>
  <c r="AX292" i="1"/>
  <c r="AW292" i="1"/>
  <c r="AT292" i="1"/>
  <c r="AS292" i="1"/>
  <c r="AP292" i="1"/>
  <c r="AO292" i="1"/>
  <c r="AL292" i="1"/>
  <c r="AK292" i="1"/>
  <c r="AH292" i="1"/>
  <c r="AG292" i="1"/>
  <c r="AD292" i="1"/>
  <c r="AC292" i="1"/>
  <c r="Z292" i="1"/>
  <c r="Y292" i="1"/>
  <c r="V292" i="1"/>
  <c r="U292" i="1"/>
  <c r="R292" i="1"/>
  <c r="Q292" i="1"/>
  <c r="N292" i="1"/>
  <c r="M292" i="1"/>
  <c r="J292" i="1"/>
  <c r="I292" i="1"/>
  <c r="F292" i="1"/>
  <c r="E292" i="1"/>
  <c r="BN291" i="1"/>
  <c r="BM291" i="1"/>
  <c r="BJ291" i="1"/>
  <c r="BI291" i="1"/>
  <c r="BF291" i="1"/>
  <c r="BE291" i="1"/>
  <c r="BD291" i="1"/>
  <c r="BC291" i="1"/>
  <c r="AX291" i="1"/>
  <c r="AW291" i="1"/>
  <c r="AT291" i="1"/>
  <c r="AS291" i="1"/>
  <c r="AP291" i="1"/>
  <c r="AO291" i="1"/>
  <c r="AL291" i="1"/>
  <c r="AK291" i="1"/>
  <c r="AH291" i="1"/>
  <c r="AG291" i="1"/>
  <c r="AD291" i="1"/>
  <c r="AC291" i="1"/>
  <c r="Z291" i="1"/>
  <c r="Y291" i="1"/>
  <c r="V291" i="1"/>
  <c r="U291" i="1"/>
  <c r="R291" i="1"/>
  <c r="Q291" i="1"/>
  <c r="N291" i="1"/>
  <c r="M291" i="1"/>
  <c r="J291" i="1"/>
  <c r="I291" i="1"/>
  <c r="F291" i="1"/>
  <c r="E291" i="1"/>
  <c r="BN290" i="1"/>
  <c r="BM290" i="1"/>
  <c r="BJ290" i="1"/>
  <c r="BI290" i="1"/>
  <c r="BF290" i="1"/>
  <c r="BE290" i="1"/>
  <c r="BD290" i="1"/>
  <c r="BC290" i="1"/>
  <c r="AX290" i="1"/>
  <c r="AW290" i="1"/>
  <c r="AT290" i="1"/>
  <c r="AS290" i="1"/>
  <c r="AP290" i="1"/>
  <c r="AO290" i="1"/>
  <c r="AL290" i="1"/>
  <c r="AK290" i="1"/>
  <c r="AH290" i="1"/>
  <c r="AG290" i="1"/>
  <c r="AD290" i="1"/>
  <c r="AC290" i="1"/>
  <c r="Z290" i="1"/>
  <c r="Y290" i="1"/>
  <c r="V290" i="1"/>
  <c r="U290" i="1"/>
  <c r="R290" i="1"/>
  <c r="Q290" i="1"/>
  <c r="N290" i="1"/>
  <c r="M290" i="1"/>
  <c r="J290" i="1"/>
  <c r="I290" i="1"/>
  <c r="F290" i="1"/>
  <c r="E290" i="1"/>
  <c r="BN289" i="1"/>
  <c r="BM289" i="1"/>
  <c r="BJ289" i="1"/>
  <c r="BI289" i="1"/>
  <c r="BF289" i="1"/>
  <c r="BE289" i="1"/>
  <c r="BD289" i="1"/>
  <c r="BC289" i="1"/>
  <c r="AX289" i="1"/>
  <c r="AW289" i="1"/>
  <c r="AT289" i="1"/>
  <c r="AS289" i="1"/>
  <c r="AP289" i="1"/>
  <c r="AO289" i="1"/>
  <c r="AL289" i="1"/>
  <c r="AK289" i="1"/>
  <c r="AH289" i="1"/>
  <c r="AG289" i="1"/>
  <c r="AD289" i="1"/>
  <c r="AC289" i="1"/>
  <c r="Z289" i="1"/>
  <c r="Y289" i="1"/>
  <c r="V289" i="1"/>
  <c r="U289" i="1"/>
  <c r="R289" i="1"/>
  <c r="Q289" i="1"/>
  <c r="N289" i="1"/>
  <c r="M289" i="1"/>
  <c r="J289" i="1"/>
  <c r="I289" i="1"/>
  <c r="F289" i="1"/>
  <c r="E289" i="1"/>
  <c r="BN288" i="1"/>
  <c r="BM288" i="1"/>
  <c r="BJ288" i="1"/>
  <c r="BI288" i="1"/>
  <c r="BF288" i="1"/>
  <c r="BE288" i="1"/>
  <c r="BD288" i="1"/>
  <c r="BC288" i="1"/>
  <c r="AX288" i="1"/>
  <c r="AW288" i="1"/>
  <c r="AT288" i="1"/>
  <c r="AS288" i="1"/>
  <c r="AP288" i="1"/>
  <c r="AO288" i="1"/>
  <c r="AL288" i="1"/>
  <c r="AK288" i="1"/>
  <c r="AH288" i="1"/>
  <c r="AG288" i="1"/>
  <c r="AD288" i="1"/>
  <c r="AC288" i="1"/>
  <c r="Z288" i="1"/>
  <c r="Y288" i="1"/>
  <c r="V288" i="1"/>
  <c r="U288" i="1"/>
  <c r="R288" i="1"/>
  <c r="Q288" i="1"/>
  <c r="N288" i="1"/>
  <c r="M288" i="1"/>
  <c r="J288" i="1"/>
  <c r="I288" i="1"/>
  <c r="F288" i="1"/>
  <c r="E288" i="1"/>
  <c r="BN287" i="1"/>
  <c r="BM287" i="1"/>
  <c r="BJ287" i="1"/>
  <c r="BI287" i="1"/>
  <c r="BF287" i="1"/>
  <c r="BE287" i="1"/>
  <c r="BD287" i="1"/>
  <c r="BC287" i="1"/>
  <c r="AX287" i="1"/>
  <c r="AW287" i="1"/>
  <c r="AT287" i="1"/>
  <c r="AS287" i="1"/>
  <c r="AP287" i="1"/>
  <c r="AO287" i="1"/>
  <c r="AL287" i="1"/>
  <c r="AK287" i="1"/>
  <c r="AH287" i="1"/>
  <c r="AG287" i="1"/>
  <c r="AD287" i="1"/>
  <c r="AC287" i="1"/>
  <c r="Z287" i="1"/>
  <c r="Y287" i="1"/>
  <c r="V287" i="1"/>
  <c r="U287" i="1"/>
  <c r="R287" i="1"/>
  <c r="Q287" i="1"/>
  <c r="N287" i="1"/>
  <c r="M287" i="1"/>
  <c r="J287" i="1"/>
  <c r="I287" i="1"/>
  <c r="F287" i="1"/>
  <c r="E287" i="1"/>
  <c r="BN286" i="1"/>
  <c r="BM286" i="1"/>
  <c r="BJ286" i="1"/>
  <c r="BI286" i="1"/>
  <c r="BF286" i="1"/>
  <c r="BE286" i="1"/>
  <c r="BD286" i="1"/>
  <c r="BC286" i="1"/>
  <c r="AX286" i="1"/>
  <c r="AW286" i="1"/>
  <c r="AT286" i="1"/>
  <c r="AS286" i="1"/>
  <c r="AP286" i="1"/>
  <c r="AO286" i="1"/>
  <c r="AL286" i="1"/>
  <c r="AK286" i="1"/>
  <c r="AH286" i="1"/>
  <c r="AG286" i="1"/>
  <c r="AD286" i="1"/>
  <c r="AC286" i="1"/>
  <c r="Z286" i="1"/>
  <c r="Y286" i="1"/>
  <c r="V286" i="1"/>
  <c r="U286" i="1"/>
  <c r="R286" i="1"/>
  <c r="Q286" i="1"/>
  <c r="N286" i="1"/>
  <c r="M286" i="1"/>
  <c r="J286" i="1"/>
  <c r="I286" i="1"/>
  <c r="F286" i="1"/>
  <c r="E286" i="1"/>
  <c r="BN285" i="1"/>
  <c r="BM285" i="1"/>
  <c r="BJ285" i="1"/>
  <c r="BI285" i="1"/>
  <c r="BF285" i="1"/>
  <c r="BE285" i="1"/>
  <c r="BD285" i="1"/>
  <c r="BC285" i="1"/>
  <c r="AX285" i="1"/>
  <c r="AW285" i="1"/>
  <c r="AT285" i="1"/>
  <c r="AS285" i="1"/>
  <c r="AP285" i="1"/>
  <c r="AO285" i="1"/>
  <c r="AL285" i="1"/>
  <c r="AK285" i="1"/>
  <c r="AH285" i="1"/>
  <c r="AG285" i="1"/>
  <c r="AD285" i="1"/>
  <c r="AC285" i="1"/>
  <c r="Z285" i="1"/>
  <c r="Y285" i="1"/>
  <c r="V285" i="1"/>
  <c r="U285" i="1"/>
  <c r="R285" i="1"/>
  <c r="Q285" i="1"/>
  <c r="N285" i="1"/>
  <c r="M285" i="1"/>
  <c r="J285" i="1"/>
  <c r="I285" i="1"/>
  <c r="F285" i="1"/>
  <c r="E285" i="1"/>
  <c r="BN284" i="1"/>
  <c r="BM284" i="1"/>
  <c r="BJ284" i="1"/>
  <c r="BI284" i="1"/>
  <c r="BF284" i="1"/>
  <c r="BE284" i="1"/>
  <c r="BD284" i="1"/>
  <c r="BC284" i="1"/>
  <c r="AX284" i="1"/>
  <c r="AW284" i="1"/>
  <c r="AT284" i="1"/>
  <c r="AS284" i="1"/>
  <c r="AP284" i="1"/>
  <c r="AO284" i="1"/>
  <c r="AL284" i="1"/>
  <c r="AK284" i="1"/>
  <c r="AH284" i="1"/>
  <c r="AG284" i="1"/>
  <c r="AD284" i="1"/>
  <c r="AC284" i="1"/>
  <c r="Z284" i="1"/>
  <c r="Y284" i="1"/>
  <c r="V284" i="1"/>
  <c r="U284" i="1"/>
  <c r="R284" i="1"/>
  <c r="Q284" i="1"/>
  <c r="N284" i="1"/>
  <c r="M284" i="1"/>
  <c r="J284" i="1"/>
  <c r="I284" i="1"/>
  <c r="F284" i="1"/>
  <c r="E284" i="1"/>
  <c r="BN283" i="1"/>
  <c r="BM283" i="1"/>
  <c r="BJ283" i="1"/>
  <c r="BI283" i="1"/>
  <c r="BF283" i="1"/>
  <c r="BE283" i="1"/>
  <c r="BD283" i="1"/>
  <c r="BC283" i="1"/>
  <c r="AX283" i="1"/>
  <c r="AW283" i="1"/>
  <c r="AT283" i="1"/>
  <c r="AS283" i="1"/>
  <c r="AP283" i="1"/>
  <c r="AO283" i="1"/>
  <c r="AL283" i="1"/>
  <c r="AK283" i="1"/>
  <c r="AH283" i="1"/>
  <c r="AG283" i="1"/>
  <c r="AD283" i="1"/>
  <c r="AC283" i="1"/>
  <c r="Z283" i="1"/>
  <c r="Y283" i="1"/>
  <c r="V283" i="1"/>
  <c r="U283" i="1"/>
  <c r="R283" i="1"/>
  <c r="Q283" i="1"/>
  <c r="N283" i="1"/>
  <c r="M283" i="1"/>
  <c r="J283" i="1"/>
  <c r="I283" i="1"/>
  <c r="F283" i="1"/>
  <c r="E283" i="1"/>
  <c r="BN282" i="1"/>
  <c r="BM282" i="1"/>
  <c r="BJ282" i="1"/>
  <c r="BI282" i="1"/>
  <c r="BF282" i="1"/>
  <c r="BE282" i="1"/>
  <c r="BD282" i="1"/>
  <c r="BC282" i="1"/>
  <c r="AX282" i="1"/>
  <c r="AW282" i="1"/>
  <c r="AT282" i="1"/>
  <c r="AS282" i="1"/>
  <c r="AP282" i="1"/>
  <c r="AO282" i="1"/>
  <c r="AL282" i="1"/>
  <c r="AK282" i="1"/>
  <c r="AH282" i="1"/>
  <c r="AG282" i="1"/>
  <c r="AD282" i="1"/>
  <c r="AC282" i="1"/>
  <c r="Z282" i="1"/>
  <c r="Y282" i="1"/>
  <c r="V282" i="1"/>
  <c r="U282" i="1"/>
  <c r="R282" i="1"/>
  <c r="Q282" i="1"/>
  <c r="N282" i="1"/>
  <c r="M282" i="1"/>
  <c r="J282" i="1"/>
  <c r="I282" i="1"/>
  <c r="F282" i="1"/>
  <c r="E282" i="1"/>
  <c r="BN281" i="1"/>
  <c r="BM281" i="1"/>
  <c r="BJ281" i="1"/>
  <c r="BI281" i="1"/>
  <c r="BF281" i="1"/>
  <c r="BE281" i="1"/>
  <c r="BD281" i="1"/>
  <c r="BC281" i="1"/>
  <c r="AX281" i="1"/>
  <c r="AW281" i="1"/>
  <c r="AT281" i="1"/>
  <c r="AS281" i="1"/>
  <c r="AP281" i="1"/>
  <c r="AO281" i="1"/>
  <c r="AL281" i="1"/>
  <c r="AK281" i="1"/>
  <c r="AH281" i="1"/>
  <c r="AG281" i="1"/>
  <c r="AD281" i="1"/>
  <c r="AC281" i="1"/>
  <c r="Z281" i="1"/>
  <c r="Y281" i="1"/>
  <c r="V281" i="1"/>
  <c r="U281" i="1"/>
  <c r="R281" i="1"/>
  <c r="Q281" i="1"/>
  <c r="N281" i="1"/>
  <c r="M281" i="1"/>
  <c r="J281" i="1"/>
  <c r="I281" i="1"/>
  <c r="F281" i="1"/>
  <c r="E281" i="1"/>
  <c r="BN280" i="1"/>
  <c r="BM280" i="1"/>
  <c r="BJ280" i="1"/>
  <c r="BI280" i="1"/>
  <c r="BF280" i="1"/>
  <c r="BE280" i="1"/>
  <c r="BD280" i="1"/>
  <c r="BC280" i="1"/>
  <c r="AX280" i="1"/>
  <c r="AW280" i="1"/>
  <c r="AT280" i="1"/>
  <c r="AS280" i="1"/>
  <c r="AP280" i="1"/>
  <c r="AO280" i="1"/>
  <c r="AL280" i="1"/>
  <c r="AK280" i="1"/>
  <c r="AH280" i="1"/>
  <c r="AG280" i="1"/>
  <c r="AD280" i="1"/>
  <c r="AC280" i="1"/>
  <c r="Z280" i="1"/>
  <c r="Y280" i="1"/>
  <c r="V280" i="1"/>
  <c r="U280" i="1"/>
  <c r="R280" i="1"/>
  <c r="Q280" i="1"/>
  <c r="N280" i="1"/>
  <c r="M280" i="1"/>
  <c r="J280" i="1"/>
  <c r="I280" i="1"/>
  <c r="F280" i="1"/>
  <c r="E280" i="1"/>
  <c r="BN279" i="1"/>
  <c r="BM279" i="1"/>
  <c r="BJ279" i="1"/>
  <c r="BI279" i="1"/>
  <c r="BF279" i="1"/>
  <c r="BE279" i="1"/>
  <c r="BD279" i="1"/>
  <c r="BC279" i="1"/>
  <c r="AX279" i="1"/>
  <c r="AW279" i="1"/>
  <c r="AT279" i="1"/>
  <c r="AS279" i="1"/>
  <c r="AP279" i="1"/>
  <c r="AO279" i="1"/>
  <c r="AL279" i="1"/>
  <c r="AK279" i="1"/>
  <c r="AH279" i="1"/>
  <c r="AG279" i="1"/>
  <c r="AD279" i="1"/>
  <c r="AC279" i="1"/>
  <c r="Z279" i="1"/>
  <c r="Y279" i="1"/>
  <c r="V279" i="1"/>
  <c r="U279" i="1"/>
  <c r="R279" i="1"/>
  <c r="Q279" i="1"/>
  <c r="N279" i="1"/>
  <c r="M279" i="1"/>
  <c r="J279" i="1"/>
  <c r="I279" i="1"/>
  <c r="F279" i="1"/>
  <c r="E279" i="1"/>
  <c r="BN278" i="1"/>
  <c r="BM278" i="1"/>
  <c r="BJ278" i="1"/>
  <c r="BI278" i="1"/>
  <c r="BF278" i="1"/>
  <c r="BE278" i="1"/>
  <c r="BD278" i="1"/>
  <c r="BC278" i="1"/>
  <c r="AX278" i="1"/>
  <c r="AW278" i="1"/>
  <c r="AT278" i="1"/>
  <c r="AS278" i="1"/>
  <c r="AP278" i="1"/>
  <c r="AO278" i="1"/>
  <c r="AL278" i="1"/>
  <c r="AK278" i="1"/>
  <c r="AH278" i="1"/>
  <c r="AG278" i="1"/>
  <c r="AD278" i="1"/>
  <c r="AC278" i="1"/>
  <c r="Z278" i="1"/>
  <c r="Y278" i="1"/>
  <c r="V278" i="1"/>
  <c r="U278" i="1"/>
  <c r="R278" i="1"/>
  <c r="Q278" i="1"/>
  <c r="N278" i="1"/>
  <c r="M278" i="1"/>
  <c r="J278" i="1"/>
  <c r="I278" i="1"/>
  <c r="F278" i="1"/>
  <c r="E278" i="1"/>
  <c r="BN277" i="1"/>
  <c r="BM277" i="1"/>
  <c r="BJ277" i="1"/>
  <c r="BI277" i="1"/>
  <c r="BF277" i="1"/>
  <c r="BE277" i="1"/>
  <c r="BD277" i="1"/>
  <c r="BC277" i="1"/>
  <c r="AX277" i="1"/>
  <c r="AW277" i="1"/>
  <c r="AT277" i="1"/>
  <c r="AS277" i="1"/>
  <c r="AP277" i="1"/>
  <c r="AO277" i="1"/>
  <c r="AL277" i="1"/>
  <c r="AK277" i="1"/>
  <c r="AH277" i="1"/>
  <c r="AG277" i="1"/>
  <c r="AD277" i="1"/>
  <c r="AC277" i="1"/>
  <c r="Z277" i="1"/>
  <c r="Y277" i="1"/>
  <c r="V277" i="1"/>
  <c r="U277" i="1"/>
  <c r="R277" i="1"/>
  <c r="Q277" i="1"/>
  <c r="N277" i="1"/>
  <c r="M277" i="1"/>
  <c r="J277" i="1"/>
  <c r="I277" i="1"/>
  <c r="F277" i="1"/>
  <c r="E277" i="1"/>
  <c r="BN276" i="1"/>
  <c r="BM276" i="1"/>
  <c r="BJ276" i="1"/>
  <c r="BI276" i="1"/>
  <c r="BF276" i="1"/>
  <c r="BE276" i="1"/>
  <c r="BD276" i="1"/>
  <c r="BC276" i="1"/>
  <c r="AX276" i="1"/>
  <c r="AW276" i="1"/>
  <c r="AT276" i="1"/>
  <c r="AS276" i="1"/>
  <c r="AP276" i="1"/>
  <c r="AO276" i="1"/>
  <c r="AL276" i="1"/>
  <c r="AK276" i="1"/>
  <c r="AH276" i="1"/>
  <c r="AG276" i="1"/>
  <c r="AD276" i="1"/>
  <c r="AC276" i="1"/>
  <c r="Z276" i="1"/>
  <c r="Y276" i="1"/>
  <c r="V276" i="1"/>
  <c r="U276" i="1"/>
  <c r="R276" i="1"/>
  <c r="Q276" i="1"/>
  <c r="N276" i="1"/>
  <c r="M276" i="1"/>
  <c r="J276" i="1"/>
  <c r="I276" i="1"/>
  <c r="F276" i="1"/>
  <c r="E276" i="1"/>
  <c r="BN275" i="1"/>
  <c r="BM275" i="1"/>
  <c r="BJ275" i="1"/>
  <c r="BI275" i="1"/>
  <c r="BF275" i="1"/>
  <c r="BE275" i="1"/>
  <c r="BD275" i="1"/>
  <c r="BC275" i="1"/>
  <c r="AX275" i="1"/>
  <c r="AW275" i="1"/>
  <c r="AT275" i="1"/>
  <c r="AS275" i="1"/>
  <c r="AP275" i="1"/>
  <c r="AO275" i="1"/>
  <c r="AL275" i="1"/>
  <c r="AK275" i="1"/>
  <c r="AH275" i="1"/>
  <c r="AG275" i="1"/>
  <c r="AD275" i="1"/>
  <c r="AC275" i="1"/>
  <c r="Z275" i="1"/>
  <c r="Y275" i="1"/>
  <c r="V275" i="1"/>
  <c r="U275" i="1"/>
  <c r="R275" i="1"/>
  <c r="Q275" i="1"/>
  <c r="N275" i="1"/>
  <c r="M275" i="1"/>
  <c r="J275" i="1"/>
  <c r="I275" i="1"/>
  <c r="F275" i="1"/>
  <c r="E275" i="1"/>
  <c r="BN274" i="1"/>
  <c r="BM274" i="1"/>
  <c r="BJ274" i="1"/>
  <c r="BI274" i="1"/>
  <c r="BF274" i="1"/>
  <c r="BE274" i="1"/>
  <c r="BD274" i="1"/>
  <c r="BC274" i="1"/>
  <c r="AX274" i="1"/>
  <c r="AW274" i="1"/>
  <c r="AT274" i="1"/>
  <c r="AS274" i="1"/>
  <c r="AP274" i="1"/>
  <c r="AO274" i="1"/>
  <c r="AL274" i="1"/>
  <c r="AK274" i="1"/>
  <c r="AH274" i="1"/>
  <c r="AG274" i="1"/>
  <c r="AD274" i="1"/>
  <c r="AC274" i="1"/>
  <c r="Z274" i="1"/>
  <c r="Y274" i="1"/>
  <c r="V274" i="1"/>
  <c r="U274" i="1"/>
  <c r="R274" i="1"/>
  <c r="Q274" i="1"/>
  <c r="N274" i="1"/>
  <c r="M274" i="1"/>
  <c r="J274" i="1"/>
  <c r="I274" i="1"/>
  <c r="F274" i="1"/>
  <c r="E274" i="1"/>
  <c r="BN273" i="1"/>
  <c r="BM273" i="1"/>
  <c r="BJ273" i="1"/>
  <c r="BI273" i="1"/>
  <c r="BF273" i="1"/>
  <c r="BE273" i="1"/>
  <c r="BD273" i="1"/>
  <c r="BC273" i="1"/>
  <c r="AX273" i="1"/>
  <c r="AW273" i="1"/>
  <c r="AT273" i="1"/>
  <c r="AS273" i="1"/>
  <c r="AP273" i="1"/>
  <c r="AO273" i="1"/>
  <c r="AL273" i="1"/>
  <c r="AK273" i="1"/>
  <c r="AH273" i="1"/>
  <c r="AG273" i="1"/>
  <c r="AD273" i="1"/>
  <c r="AC273" i="1"/>
  <c r="Z273" i="1"/>
  <c r="Y273" i="1"/>
  <c r="V273" i="1"/>
  <c r="U273" i="1"/>
  <c r="R273" i="1"/>
  <c r="Q273" i="1"/>
  <c r="N273" i="1"/>
  <c r="M273" i="1"/>
  <c r="J273" i="1"/>
  <c r="I273" i="1"/>
  <c r="F273" i="1"/>
  <c r="E273" i="1"/>
  <c r="BN272" i="1"/>
  <c r="BM272" i="1"/>
  <c r="BJ272" i="1"/>
  <c r="BI272" i="1"/>
  <c r="BF272" i="1"/>
  <c r="BE272" i="1"/>
  <c r="BD272" i="1"/>
  <c r="BC272" i="1"/>
  <c r="AX272" i="1"/>
  <c r="AW272" i="1"/>
  <c r="AT272" i="1"/>
  <c r="AS272" i="1"/>
  <c r="AP272" i="1"/>
  <c r="AO272" i="1"/>
  <c r="AL272" i="1"/>
  <c r="AK272" i="1"/>
  <c r="AH272" i="1"/>
  <c r="AG272" i="1"/>
  <c r="AD272" i="1"/>
  <c r="AC272" i="1"/>
  <c r="Z272" i="1"/>
  <c r="Y272" i="1"/>
  <c r="V272" i="1"/>
  <c r="U272" i="1"/>
  <c r="R272" i="1"/>
  <c r="Q272" i="1"/>
  <c r="N272" i="1"/>
  <c r="M272" i="1"/>
  <c r="J272" i="1"/>
  <c r="I272" i="1"/>
  <c r="F272" i="1"/>
  <c r="E272" i="1"/>
  <c r="BN271" i="1"/>
  <c r="BM271" i="1"/>
  <c r="BJ271" i="1"/>
  <c r="BI271" i="1"/>
  <c r="BF271" i="1"/>
  <c r="BE271" i="1"/>
  <c r="BD271" i="1"/>
  <c r="BC271" i="1"/>
  <c r="AX271" i="1"/>
  <c r="AW271" i="1"/>
  <c r="AT271" i="1"/>
  <c r="AS271" i="1"/>
  <c r="AP271" i="1"/>
  <c r="AO271" i="1"/>
  <c r="AL271" i="1"/>
  <c r="AK271" i="1"/>
  <c r="AH271" i="1"/>
  <c r="AG271" i="1"/>
  <c r="AD271" i="1"/>
  <c r="AC271" i="1"/>
  <c r="Z271" i="1"/>
  <c r="Y271" i="1"/>
  <c r="V271" i="1"/>
  <c r="U271" i="1"/>
  <c r="R271" i="1"/>
  <c r="Q271" i="1"/>
  <c r="N271" i="1"/>
  <c r="M271" i="1"/>
  <c r="J271" i="1"/>
  <c r="I271" i="1"/>
  <c r="F271" i="1"/>
  <c r="E271" i="1"/>
  <c r="BN270" i="1"/>
  <c r="BM270" i="1"/>
  <c r="BJ270" i="1"/>
  <c r="BI270" i="1"/>
  <c r="BF270" i="1"/>
  <c r="BE270" i="1"/>
  <c r="BD270" i="1"/>
  <c r="BC270" i="1"/>
  <c r="AX270" i="1"/>
  <c r="AW270" i="1"/>
  <c r="AT270" i="1"/>
  <c r="AS270" i="1"/>
  <c r="AP270" i="1"/>
  <c r="AO270" i="1"/>
  <c r="AL270" i="1"/>
  <c r="AK270" i="1"/>
  <c r="AH270" i="1"/>
  <c r="AG270" i="1"/>
  <c r="AD270" i="1"/>
  <c r="AC270" i="1"/>
  <c r="Z270" i="1"/>
  <c r="Y270" i="1"/>
  <c r="V270" i="1"/>
  <c r="U270" i="1"/>
  <c r="R270" i="1"/>
  <c r="Q270" i="1"/>
  <c r="N270" i="1"/>
  <c r="M270" i="1"/>
  <c r="J270" i="1"/>
  <c r="I270" i="1"/>
  <c r="F270" i="1"/>
  <c r="E270" i="1"/>
  <c r="BN269" i="1"/>
  <c r="BM269" i="1"/>
  <c r="BJ269" i="1"/>
  <c r="BI269" i="1"/>
  <c r="BF269" i="1"/>
  <c r="BE269" i="1"/>
  <c r="BD269" i="1"/>
  <c r="BC269" i="1"/>
  <c r="AX269" i="1"/>
  <c r="AW269" i="1"/>
  <c r="AT269" i="1"/>
  <c r="AS269" i="1"/>
  <c r="AP269" i="1"/>
  <c r="AO269" i="1"/>
  <c r="AL269" i="1"/>
  <c r="AK269" i="1"/>
  <c r="AH269" i="1"/>
  <c r="AG269" i="1"/>
  <c r="AD269" i="1"/>
  <c r="AC269" i="1"/>
  <c r="Z269" i="1"/>
  <c r="Y269" i="1"/>
  <c r="V269" i="1"/>
  <c r="U269" i="1"/>
  <c r="R269" i="1"/>
  <c r="Q269" i="1"/>
  <c r="N269" i="1"/>
  <c r="M269" i="1"/>
  <c r="J269" i="1"/>
  <c r="I269" i="1"/>
  <c r="F269" i="1"/>
  <c r="E269" i="1"/>
  <c r="BN268" i="1"/>
  <c r="BM268" i="1"/>
  <c r="BJ268" i="1"/>
  <c r="BI268" i="1"/>
  <c r="BF268" i="1"/>
  <c r="BE268" i="1"/>
  <c r="BD268" i="1"/>
  <c r="BC268" i="1"/>
  <c r="AX268" i="1"/>
  <c r="AW268" i="1"/>
  <c r="AT268" i="1"/>
  <c r="AS268" i="1"/>
  <c r="AP268" i="1"/>
  <c r="AO268" i="1"/>
  <c r="AL268" i="1"/>
  <c r="AK268" i="1"/>
  <c r="AH268" i="1"/>
  <c r="AG268" i="1"/>
  <c r="AD268" i="1"/>
  <c r="AC268" i="1"/>
  <c r="Z268" i="1"/>
  <c r="Y268" i="1"/>
  <c r="V268" i="1"/>
  <c r="U268" i="1"/>
  <c r="R268" i="1"/>
  <c r="Q268" i="1"/>
  <c r="N268" i="1"/>
  <c r="M268" i="1"/>
  <c r="J268" i="1"/>
  <c r="I268" i="1"/>
  <c r="F268" i="1"/>
  <c r="E268" i="1"/>
  <c r="BN267" i="1"/>
  <c r="BM267" i="1"/>
  <c r="BJ267" i="1"/>
  <c r="BI267" i="1"/>
  <c r="BF267" i="1"/>
  <c r="BE267" i="1"/>
  <c r="BD267" i="1"/>
  <c r="BC267" i="1"/>
  <c r="AX267" i="1"/>
  <c r="AW267" i="1"/>
  <c r="AT267" i="1"/>
  <c r="AS267" i="1"/>
  <c r="AP267" i="1"/>
  <c r="AO267" i="1"/>
  <c r="AL267" i="1"/>
  <c r="AK267" i="1"/>
  <c r="AH267" i="1"/>
  <c r="AG267" i="1"/>
  <c r="AD267" i="1"/>
  <c r="AC267" i="1"/>
  <c r="Z267" i="1"/>
  <c r="Y267" i="1"/>
  <c r="V267" i="1"/>
  <c r="U267" i="1"/>
  <c r="R267" i="1"/>
  <c r="Q267" i="1"/>
  <c r="N267" i="1"/>
  <c r="M267" i="1"/>
  <c r="J267" i="1"/>
  <c r="I267" i="1"/>
  <c r="F267" i="1"/>
  <c r="E267" i="1"/>
  <c r="BN266" i="1"/>
  <c r="BM266" i="1"/>
  <c r="BJ266" i="1"/>
  <c r="BI266" i="1"/>
  <c r="BF266" i="1"/>
  <c r="BE266" i="1"/>
  <c r="BD266" i="1"/>
  <c r="BC266" i="1"/>
  <c r="AX266" i="1"/>
  <c r="AW266" i="1"/>
  <c r="AT266" i="1"/>
  <c r="AS266" i="1"/>
  <c r="AP266" i="1"/>
  <c r="AO266" i="1"/>
  <c r="AL266" i="1"/>
  <c r="AK266" i="1"/>
  <c r="AH266" i="1"/>
  <c r="AG266" i="1"/>
  <c r="AD266" i="1"/>
  <c r="AC266" i="1"/>
  <c r="Z266" i="1"/>
  <c r="Y266" i="1"/>
  <c r="V266" i="1"/>
  <c r="U266" i="1"/>
  <c r="R266" i="1"/>
  <c r="Q266" i="1"/>
  <c r="N266" i="1"/>
  <c r="M266" i="1"/>
  <c r="J266" i="1"/>
  <c r="I266" i="1"/>
  <c r="F266" i="1"/>
  <c r="E266" i="1"/>
  <c r="BN265" i="1"/>
  <c r="BM265" i="1"/>
  <c r="BJ265" i="1"/>
  <c r="BI265" i="1"/>
  <c r="BF265" i="1"/>
  <c r="BE265" i="1"/>
  <c r="BD265" i="1"/>
  <c r="BC265" i="1"/>
  <c r="AX265" i="1"/>
  <c r="AW265" i="1"/>
  <c r="AT265" i="1"/>
  <c r="AS265" i="1"/>
  <c r="AP265" i="1"/>
  <c r="AO265" i="1"/>
  <c r="AL265" i="1"/>
  <c r="AK265" i="1"/>
  <c r="AH265" i="1"/>
  <c r="AG265" i="1"/>
  <c r="AD265" i="1"/>
  <c r="AC265" i="1"/>
  <c r="Z265" i="1"/>
  <c r="Y265" i="1"/>
  <c r="V265" i="1"/>
  <c r="U265" i="1"/>
  <c r="R265" i="1"/>
  <c r="Q265" i="1"/>
  <c r="N265" i="1"/>
  <c r="M265" i="1"/>
  <c r="J265" i="1"/>
  <c r="I265" i="1"/>
  <c r="F265" i="1"/>
  <c r="E265" i="1"/>
  <c r="BN264" i="1"/>
  <c r="BM264" i="1"/>
  <c r="BJ264" i="1"/>
  <c r="BI264" i="1"/>
  <c r="BF264" i="1"/>
  <c r="BE264" i="1"/>
  <c r="BD264" i="1"/>
  <c r="BC264" i="1"/>
  <c r="AX264" i="1"/>
  <c r="AW264" i="1"/>
  <c r="AT264" i="1"/>
  <c r="AS264" i="1"/>
  <c r="AP264" i="1"/>
  <c r="AO264" i="1"/>
  <c r="AL264" i="1"/>
  <c r="AK264" i="1"/>
  <c r="AH264" i="1"/>
  <c r="AG264" i="1"/>
  <c r="AD264" i="1"/>
  <c r="AC264" i="1"/>
  <c r="Z264" i="1"/>
  <c r="Y264" i="1"/>
  <c r="V264" i="1"/>
  <c r="U264" i="1"/>
  <c r="R264" i="1"/>
  <c r="Q264" i="1"/>
  <c r="N264" i="1"/>
  <c r="M264" i="1"/>
  <c r="J264" i="1"/>
  <c r="I264" i="1"/>
  <c r="F264" i="1"/>
  <c r="E264" i="1"/>
  <c r="BN263" i="1"/>
  <c r="BM263" i="1"/>
  <c r="BJ263" i="1"/>
  <c r="BI263" i="1"/>
  <c r="BF263" i="1"/>
  <c r="BE263" i="1"/>
  <c r="BD263" i="1"/>
  <c r="BC263" i="1"/>
  <c r="AX263" i="1"/>
  <c r="AW263" i="1"/>
  <c r="AT263" i="1"/>
  <c r="AS263" i="1"/>
  <c r="AP263" i="1"/>
  <c r="AO263" i="1"/>
  <c r="AL263" i="1"/>
  <c r="AK263" i="1"/>
  <c r="AH263" i="1"/>
  <c r="AG263" i="1"/>
  <c r="AD263" i="1"/>
  <c r="AC263" i="1"/>
  <c r="Z263" i="1"/>
  <c r="Y263" i="1"/>
  <c r="V263" i="1"/>
  <c r="U263" i="1"/>
  <c r="R263" i="1"/>
  <c r="Q263" i="1"/>
  <c r="N263" i="1"/>
  <c r="M263" i="1"/>
  <c r="J263" i="1"/>
  <c r="I263" i="1"/>
  <c r="F263" i="1"/>
  <c r="E263" i="1"/>
  <c r="BN262" i="1"/>
  <c r="BM262" i="1"/>
  <c r="BJ262" i="1"/>
  <c r="BI262" i="1"/>
  <c r="BF262" i="1"/>
  <c r="BE262" i="1"/>
  <c r="BD262" i="1"/>
  <c r="BC262" i="1"/>
  <c r="AX262" i="1"/>
  <c r="AW262" i="1"/>
  <c r="AT262" i="1"/>
  <c r="AS262" i="1"/>
  <c r="AP262" i="1"/>
  <c r="AO262" i="1"/>
  <c r="AL262" i="1"/>
  <c r="AK262" i="1"/>
  <c r="AH262" i="1"/>
  <c r="AG262" i="1"/>
  <c r="AD262" i="1"/>
  <c r="AC262" i="1"/>
  <c r="Z262" i="1"/>
  <c r="Y262" i="1"/>
  <c r="V262" i="1"/>
  <c r="U262" i="1"/>
  <c r="R262" i="1"/>
  <c r="Q262" i="1"/>
  <c r="N262" i="1"/>
  <c r="M262" i="1"/>
  <c r="J262" i="1"/>
  <c r="I262" i="1"/>
  <c r="F262" i="1"/>
  <c r="E262" i="1"/>
  <c r="BN261" i="1"/>
  <c r="BM261" i="1"/>
  <c r="BJ261" i="1"/>
  <c r="BI261" i="1"/>
  <c r="BF261" i="1"/>
  <c r="BE261" i="1"/>
  <c r="BD261" i="1"/>
  <c r="BC261" i="1"/>
  <c r="AX261" i="1"/>
  <c r="AW261" i="1"/>
  <c r="AT261" i="1"/>
  <c r="AS261" i="1"/>
  <c r="AP261" i="1"/>
  <c r="AO261" i="1"/>
  <c r="AL261" i="1"/>
  <c r="AK261" i="1"/>
  <c r="AH261" i="1"/>
  <c r="AG261" i="1"/>
  <c r="AD261" i="1"/>
  <c r="AC261" i="1"/>
  <c r="Z261" i="1"/>
  <c r="Y261" i="1"/>
  <c r="V261" i="1"/>
  <c r="U261" i="1"/>
  <c r="R261" i="1"/>
  <c r="Q261" i="1"/>
  <c r="N261" i="1"/>
  <c r="M261" i="1"/>
  <c r="J261" i="1"/>
  <c r="I261" i="1"/>
  <c r="F261" i="1"/>
  <c r="E261" i="1"/>
  <c r="BN260" i="1"/>
  <c r="BM260" i="1"/>
  <c r="BJ260" i="1"/>
  <c r="BI260" i="1"/>
  <c r="BF260" i="1"/>
  <c r="BE260" i="1"/>
  <c r="BD260" i="1"/>
  <c r="BC260" i="1"/>
  <c r="AX260" i="1"/>
  <c r="AW260" i="1"/>
  <c r="AT260" i="1"/>
  <c r="AS260" i="1"/>
  <c r="AP260" i="1"/>
  <c r="AO260" i="1"/>
  <c r="AL260" i="1"/>
  <c r="AK260" i="1"/>
  <c r="AH260" i="1"/>
  <c r="AG260" i="1"/>
  <c r="AD260" i="1"/>
  <c r="AC260" i="1"/>
  <c r="Z260" i="1"/>
  <c r="Y260" i="1"/>
  <c r="V260" i="1"/>
  <c r="U260" i="1"/>
  <c r="R260" i="1"/>
  <c r="Q260" i="1"/>
  <c r="N260" i="1"/>
  <c r="M260" i="1"/>
  <c r="J260" i="1"/>
  <c r="I260" i="1"/>
  <c r="F260" i="1"/>
  <c r="E260" i="1"/>
  <c r="BN259" i="1"/>
  <c r="BM259" i="1"/>
  <c r="BJ259" i="1"/>
  <c r="BI259" i="1"/>
  <c r="BF259" i="1"/>
  <c r="BE259" i="1"/>
  <c r="BD259" i="1"/>
  <c r="BC259" i="1"/>
  <c r="AX259" i="1"/>
  <c r="AW259" i="1"/>
  <c r="AT259" i="1"/>
  <c r="AS259" i="1"/>
  <c r="AP259" i="1"/>
  <c r="AO259" i="1"/>
  <c r="AL259" i="1"/>
  <c r="AK259" i="1"/>
  <c r="AH259" i="1"/>
  <c r="AG259" i="1"/>
  <c r="AD259" i="1"/>
  <c r="AC259" i="1"/>
  <c r="Z259" i="1"/>
  <c r="Y259" i="1"/>
  <c r="V259" i="1"/>
  <c r="U259" i="1"/>
  <c r="R259" i="1"/>
  <c r="Q259" i="1"/>
  <c r="N259" i="1"/>
  <c r="M259" i="1"/>
  <c r="J259" i="1"/>
  <c r="I259" i="1"/>
  <c r="F259" i="1"/>
  <c r="E259" i="1"/>
  <c r="BN258" i="1"/>
  <c r="BM258" i="1"/>
  <c r="BJ258" i="1"/>
  <c r="BI258" i="1"/>
  <c r="BF258" i="1"/>
  <c r="BE258" i="1"/>
  <c r="BD258" i="1"/>
  <c r="BC258" i="1"/>
  <c r="AX258" i="1"/>
  <c r="AW258" i="1"/>
  <c r="AT258" i="1"/>
  <c r="AS258" i="1"/>
  <c r="AP258" i="1"/>
  <c r="AO258" i="1"/>
  <c r="AL258" i="1"/>
  <c r="AK258" i="1"/>
  <c r="AH258" i="1"/>
  <c r="AG258" i="1"/>
  <c r="AD258" i="1"/>
  <c r="AC258" i="1"/>
  <c r="Z258" i="1"/>
  <c r="Y258" i="1"/>
  <c r="V258" i="1"/>
  <c r="U258" i="1"/>
  <c r="R258" i="1"/>
  <c r="Q258" i="1"/>
  <c r="N258" i="1"/>
  <c r="M258" i="1"/>
  <c r="J258" i="1"/>
  <c r="I258" i="1"/>
  <c r="F258" i="1"/>
  <c r="E258" i="1"/>
  <c r="BN257" i="1"/>
  <c r="BM257" i="1"/>
  <c r="BJ257" i="1"/>
  <c r="BI257" i="1"/>
  <c r="BF257" i="1"/>
  <c r="BE257" i="1"/>
  <c r="BD257" i="1"/>
  <c r="BC257" i="1"/>
  <c r="AX257" i="1"/>
  <c r="AW257" i="1"/>
  <c r="AT257" i="1"/>
  <c r="AS257" i="1"/>
  <c r="AP257" i="1"/>
  <c r="AO257" i="1"/>
  <c r="AL257" i="1"/>
  <c r="AK257" i="1"/>
  <c r="AH257" i="1"/>
  <c r="AG257" i="1"/>
  <c r="AD257" i="1"/>
  <c r="AC257" i="1"/>
  <c r="Z257" i="1"/>
  <c r="Y257" i="1"/>
  <c r="V257" i="1"/>
  <c r="U257" i="1"/>
  <c r="R257" i="1"/>
  <c r="Q257" i="1"/>
  <c r="N257" i="1"/>
  <c r="M257" i="1"/>
  <c r="J257" i="1"/>
  <c r="I257" i="1"/>
  <c r="F257" i="1"/>
  <c r="E257" i="1"/>
  <c r="BN256" i="1"/>
  <c r="BM256" i="1"/>
  <c r="BJ256" i="1"/>
  <c r="BI256" i="1"/>
  <c r="BF256" i="1"/>
  <c r="BE256" i="1"/>
  <c r="BD256" i="1"/>
  <c r="BC256" i="1"/>
  <c r="AX256" i="1"/>
  <c r="AW256" i="1"/>
  <c r="AT256" i="1"/>
  <c r="AS256" i="1"/>
  <c r="AP256" i="1"/>
  <c r="AO256" i="1"/>
  <c r="AL256" i="1"/>
  <c r="AK256" i="1"/>
  <c r="AH256" i="1"/>
  <c r="AG256" i="1"/>
  <c r="AD256" i="1"/>
  <c r="AC256" i="1"/>
  <c r="Z256" i="1"/>
  <c r="Y256" i="1"/>
  <c r="V256" i="1"/>
  <c r="U256" i="1"/>
  <c r="R256" i="1"/>
  <c r="Q256" i="1"/>
  <c r="N256" i="1"/>
  <c r="M256" i="1"/>
  <c r="J256" i="1"/>
  <c r="I256" i="1"/>
  <c r="F256" i="1"/>
  <c r="E256" i="1"/>
  <c r="BN255" i="1"/>
  <c r="BM255" i="1"/>
  <c r="BJ255" i="1"/>
  <c r="BI255" i="1"/>
  <c r="BF255" i="1"/>
  <c r="BE255" i="1"/>
  <c r="BD255" i="1"/>
  <c r="BC255" i="1"/>
  <c r="AX255" i="1"/>
  <c r="AW255" i="1"/>
  <c r="AT255" i="1"/>
  <c r="AS255" i="1"/>
  <c r="AP255" i="1"/>
  <c r="AO255" i="1"/>
  <c r="AL255" i="1"/>
  <c r="AK255" i="1"/>
  <c r="AH255" i="1"/>
  <c r="AG255" i="1"/>
  <c r="AD255" i="1"/>
  <c r="AC255" i="1"/>
  <c r="Z255" i="1"/>
  <c r="Y255" i="1"/>
  <c r="V255" i="1"/>
  <c r="U255" i="1"/>
  <c r="R255" i="1"/>
  <c r="Q255" i="1"/>
  <c r="N255" i="1"/>
  <c r="M255" i="1"/>
  <c r="J255" i="1"/>
  <c r="I255" i="1"/>
  <c r="F255" i="1"/>
  <c r="E255" i="1"/>
  <c r="BN254" i="1"/>
  <c r="BM254" i="1"/>
  <c r="BJ254" i="1"/>
  <c r="BI254" i="1"/>
  <c r="BF254" i="1"/>
  <c r="BE254" i="1"/>
  <c r="BD254" i="1"/>
  <c r="BC254" i="1"/>
  <c r="AX254" i="1"/>
  <c r="AW254" i="1"/>
  <c r="AT254" i="1"/>
  <c r="AS254" i="1"/>
  <c r="AP254" i="1"/>
  <c r="AO254" i="1"/>
  <c r="AL254" i="1"/>
  <c r="AK254" i="1"/>
  <c r="AH254" i="1"/>
  <c r="AG254" i="1"/>
  <c r="AD254" i="1"/>
  <c r="AC254" i="1"/>
  <c r="Z254" i="1"/>
  <c r="Y254" i="1"/>
  <c r="V254" i="1"/>
  <c r="U254" i="1"/>
  <c r="R254" i="1"/>
  <c r="Q254" i="1"/>
  <c r="N254" i="1"/>
  <c r="M254" i="1"/>
  <c r="J254" i="1"/>
  <c r="I254" i="1"/>
  <c r="F254" i="1"/>
  <c r="E254" i="1"/>
  <c r="BN253" i="1"/>
  <c r="BM253" i="1"/>
  <c r="BJ253" i="1"/>
  <c r="BI253" i="1"/>
  <c r="BF253" i="1"/>
  <c r="BE253" i="1"/>
  <c r="BD253" i="1"/>
  <c r="BC253" i="1"/>
  <c r="AX253" i="1"/>
  <c r="AW253" i="1"/>
  <c r="AT253" i="1"/>
  <c r="AS253" i="1"/>
  <c r="AP253" i="1"/>
  <c r="AO253" i="1"/>
  <c r="AL253" i="1"/>
  <c r="AK253" i="1"/>
  <c r="AH253" i="1"/>
  <c r="AG253" i="1"/>
  <c r="AD253" i="1"/>
  <c r="AC253" i="1"/>
  <c r="Z253" i="1"/>
  <c r="Y253" i="1"/>
  <c r="V253" i="1"/>
  <c r="U253" i="1"/>
  <c r="R253" i="1"/>
  <c r="Q253" i="1"/>
  <c r="N253" i="1"/>
  <c r="M253" i="1"/>
  <c r="J253" i="1"/>
  <c r="I253" i="1"/>
  <c r="F253" i="1"/>
  <c r="E253" i="1"/>
  <c r="BN252" i="1"/>
  <c r="BM252" i="1"/>
  <c r="BJ252" i="1"/>
  <c r="BI252" i="1"/>
  <c r="BF252" i="1"/>
  <c r="BE252" i="1"/>
  <c r="BD252" i="1"/>
  <c r="BC252" i="1"/>
  <c r="AX252" i="1"/>
  <c r="AW252" i="1"/>
  <c r="AT252" i="1"/>
  <c r="AS252" i="1"/>
  <c r="AP252" i="1"/>
  <c r="AO252" i="1"/>
  <c r="AL252" i="1"/>
  <c r="AK252" i="1"/>
  <c r="AH252" i="1"/>
  <c r="AG252" i="1"/>
  <c r="AD252" i="1"/>
  <c r="AC252" i="1"/>
  <c r="Z252" i="1"/>
  <c r="Y252" i="1"/>
  <c r="V252" i="1"/>
  <c r="U252" i="1"/>
  <c r="R252" i="1"/>
  <c r="Q252" i="1"/>
  <c r="N252" i="1"/>
  <c r="M252" i="1"/>
  <c r="J252" i="1"/>
  <c r="I252" i="1"/>
  <c r="F252" i="1"/>
  <c r="E252" i="1"/>
  <c r="BN251" i="1"/>
  <c r="BM251" i="1"/>
  <c r="BJ251" i="1"/>
  <c r="BI251" i="1"/>
  <c r="BF251" i="1"/>
  <c r="BE251" i="1"/>
  <c r="BD251" i="1"/>
  <c r="BC251" i="1"/>
  <c r="AX251" i="1"/>
  <c r="AW251" i="1"/>
  <c r="AT251" i="1"/>
  <c r="AS251" i="1"/>
  <c r="AP251" i="1"/>
  <c r="AO251" i="1"/>
  <c r="AL251" i="1"/>
  <c r="AK251" i="1"/>
  <c r="AH251" i="1"/>
  <c r="AG251" i="1"/>
  <c r="AD251" i="1"/>
  <c r="AC251" i="1"/>
  <c r="Z251" i="1"/>
  <c r="Y251" i="1"/>
  <c r="V251" i="1"/>
  <c r="U251" i="1"/>
  <c r="R251" i="1"/>
  <c r="Q251" i="1"/>
  <c r="N251" i="1"/>
  <c r="M251" i="1"/>
  <c r="J251" i="1"/>
  <c r="I251" i="1"/>
  <c r="F251" i="1"/>
  <c r="E251" i="1"/>
  <c r="BN250" i="1"/>
  <c r="BM250" i="1"/>
  <c r="BJ250" i="1"/>
  <c r="BI250" i="1"/>
  <c r="BF250" i="1"/>
  <c r="BE250" i="1"/>
  <c r="BD250" i="1"/>
  <c r="BC250" i="1"/>
  <c r="AX250" i="1"/>
  <c r="AW250" i="1"/>
  <c r="AT250" i="1"/>
  <c r="AS250" i="1"/>
  <c r="AP250" i="1"/>
  <c r="AO250" i="1"/>
  <c r="AL250" i="1"/>
  <c r="AK250" i="1"/>
  <c r="AH250" i="1"/>
  <c r="AG250" i="1"/>
  <c r="AD250" i="1"/>
  <c r="AC250" i="1"/>
  <c r="Z250" i="1"/>
  <c r="Y250" i="1"/>
  <c r="V250" i="1"/>
  <c r="U250" i="1"/>
  <c r="R250" i="1"/>
  <c r="Q250" i="1"/>
  <c r="N250" i="1"/>
  <c r="M250" i="1"/>
  <c r="J250" i="1"/>
  <c r="I250" i="1"/>
  <c r="F250" i="1"/>
  <c r="E250" i="1"/>
  <c r="BN249" i="1"/>
  <c r="BM249" i="1"/>
  <c r="BJ249" i="1"/>
  <c r="BI249" i="1"/>
  <c r="BF249" i="1"/>
  <c r="BE249" i="1"/>
  <c r="BD249" i="1"/>
  <c r="BC249" i="1"/>
  <c r="AX249" i="1"/>
  <c r="AW249" i="1"/>
  <c r="AT249" i="1"/>
  <c r="AS249" i="1"/>
  <c r="AP249" i="1"/>
  <c r="AO249" i="1"/>
  <c r="AL249" i="1"/>
  <c r="AK249" i="1"/>
  <c r="AH249" i="1"/>
  <c r="AG249" i="1"/>
  <c r="AD249" i="1"/>
  <c r="AC249" i="1"/>
  <c r="Z249" i="1"/>
  <c r="Y249" i="1"/>
  <c r="V249" i="1"/>
  <c r="U249" i="1"/>
  <c r="R249" i="1"/>
  <c r="Q249" i="1"/>
  <c r="N249" i="1"/>
  <c r="M249" i="1"/>
  <c r="J249" i="1"/>
  <c r="I249" i="1"/>
  <c r="F249" i="1"/>
  <c r="E249" i="1"/>
  <c r="BN248" i="1"/>
  <c r="BM248" i="1"/>
  <c r="BJ248" i="1"/>
  <c r="BI248" i="1"/>
  <c r="BF248" i="1"/>
  <c r="BE248" i="1"/>
  <c r="BD248" i="1"/>
  <c r="BC248" i="1"/>
  <c r="AX248" i="1"/>
  <c r="AW248" i="1"/>
  <c r="AT248" i="1"/>
  <c r="AS248" i="1"/>
  <c r="AP248" i="1"/>
  <c r="AO248" i="1"/>
  <c r="AL248" i="1"/>
  <c r="AK248" i="1"/>
  <c r="AH248" i="1"/>
  <c r="AG248" i="1"/>
  <c r="AD248" i="1"/>
  <c r="AC248" i="1"/>
  <c r="Z248" i="1"/>
  <c r="Y248" i="1"/>
  <c r="V248" i="1"/>
  <c r="U248" i="1"/>
  <c r="R248" i="1"/>
  <c r="Q248" i="1"/>
  <c r="N248" i="1"/>
  <c r="M248" i="1"/>
  <c r="J248" i="1"/>
  <c r="I248" i="1"/>
  <c r="F248" i="1"/>
  <c r="E248" i="1"/>
  <c r="BN247" i="1"/>
  <c r="BM247" i="1"/>
  <c r="BJ247" i="1"/>
  <c r="BI247" i="1"/>
  <c r="BF247" i="1"/>
  <c r="BE247" i="1"/>
  <c r="BD247" i="1"/>
  <c r="BC247" i="1"/>
  <c r="AX247" i="1"/>
  <c r="AW247" i="1"/>
  <c r="AT247" i="1"/>
  <c r="AS247" i="1"/>
  <c r="AP247" i="1"/>
  <c r="AO247" i="1"/>
  <c r="AL247" i="1"/>
  <c r="AK247" i="1"/>
  <c r="AH247" i="1"/>
  <c r="AG247" i="1"/>
  <c r="AD247" i="1"/>
  <c r="AC247" i="1"/>
  <c r="Z247" i="1"/>
  <c r="Y247" i="1"/>
  <c r="V247" i="1"/>
  <c r="U247" i="1"/>
  <c r="R247" i="1"/>
  <c r="Q247" i="1"/>
  <c r="N247" i="1"/>
  <c r="M247" i="1"/>
  <c r="J247" i="1"/>
  <c r="I247" i="1"/>
  <c r="F247" i="1"/>
  <c r="E247" i="1"/>
  <c r="BN246" i="1"/>
  <c r="BM246" i="1"/>
  <c r="BJ246" i="1"/>
  <c r="BI246" i="1"/>
  <c r="BF246" i="1"/>
  <c r="BE246" i="1"/>
  <c r="BD246" i="1"/>
  <c r="BC246" i="1"/>
  <c r="AX246" i="1"/>
  <c r="AW246" i="1"/>
  <c r="AT246" i="1"/>
  <c r="AS246" i="1"/>
  <c r="AP246" i="1"/>
  <c r="AO246" i="1"/>
  <c r="AL246" i="1"/>
  <c r="AK246" i="1"/>
  <c r="AH246" i="1"/>
  <c r="AG246" i="1"/>
  <c r="AD246" i="1"/>
  <c r="AC246" i="1"/>
  <c r="Z246" i="1"/>
  <c r="Y246" i="1"/>
  <c r="V246" i="1"/>
  <c r="U246" i="1"/>
  <c r="R246" i="1"/>
  <c r="Q246" i="1"/>
  <c r="N246" i="1"/>
  <c r="M246" i="1"/>
  <c r="J246" i="1"/>
  <c r="I246" i="1"/>
  <c r="F246" i="1"/>
  <c r="E246" i="1"/>
  <c r="BN245" i="1"/>
  <c r="BM245" i="1"/>
  <c r="BJ245" i="1"/>
  <c r="BI245" i="1"/>
  <c r="BF245" i="1"/>
  <c r="BE245" i="1"/>
  <c r="BD245" i="1"/>
  <c r="BC245" i="1"/>
  <c r="AX245" i="1"/>
  <c r="AW245" i="1"/>
  <c r="AT245" i="1"/>
  <c r="AS245" i="1"/>
  <c r="AP245" i="1"/>
  <c r="AO245" i="1"/>
  <c r="AL245" i="1"/>
  <c r="AK245" i="1"/>
  <c r="AH245" i="1"/>
  <c r="AG245" i="1"/>
  <c r="AD245" i="1"/>
  <c r="AC245" i="1"/>
  <c r="Z245" i="1"/>
  <c r="Y245" i="1"/>
  <c r="V245" i="1"/>
  <c r="U245" i="1"/>
  <c r="R245" i="1"/>
  <c r="Q245" i="1"/>
  <c r="N245" i="1"/>
  <c r="M245" i="1"/>
  <c r="J245" i="1"/>
  <c r="I245" i="1"/>
  <c r="F245" i="1"/>
  <c r="E245" i="1"/>
  <c r="BN244" i="1"/>
  <c r="BM244" i="1"/>
  <c r="BJ244" i="1"/>
  <c r="BI244" i="1"/>
  <c r="BF244" i="1"/>
  <c r="BE244" i="1"/>
  <c r="BD244" i="1"/>
  <c r="BC244" i="1"/>
  <c r="AX244" i="1"/>
  <c r="AW244" i="1"/>
  <c r="AT244" i="1"/>
  <c r="AS244" i="1"/>
  <c r="AP244" i="1"/>
  <c r="AO244" i="1"/>
  <c r="AL244" i="1"/>
  <c r="AK244" i="1"/>
  <c r="AH244" i="1"/>
  <c r="AG244" i="1"/>
  <c r="AD244" i="1"/>
  <c r="AC244" i="1"/>
  <c r="Z244" i="1"/>
  <c r="Y244" i="1"/>
  <c r="V244" i="1"/>
  <c r="U244" i="1"/>
  <c r="R244" i="1"/>
  <c r="Q244" i="1"/>
  <c r="N244" i="1"/>
  <c r="M244" i="1"/>
  <c r="J244" i="1"/>
  <c r="I244" i="1"/>
  <c r="F244" i="1"/>
  <c r="E244" i="1"/>
  <c r="BN243" i="1"/>
  <c r="BM243" i="1"/>
  <c r="BJ243" i="1"/>
  <c r="BI243" i="1"/>
  <c r="BF243" i="1"/>
  <c r="BE243" i="1"/>
  <c r="BD243" i="1"/>
  <c r="BC243" i="1"/>
  <c r="AX243" i="1"/>
  <c r="AW243" i="1"/>
  <c r="AT243" i="1"/>
  <c r="AS243" i="1"/>
  <c r="AP243" i="1"/>
  <c r="AO243" i="1"/>
  <c r="AL243" i="1"/>
  <c r="AK243" i="1"/>
  <c r="AH243" i="1"/>
  <c r="AG243" i="1"/>
  <c r="AD243" i="1"/>
  <c r="AC243" i="1"/>
  <c r="Z243" i="1"/>
  <c r="Y243" i="1"/>
  <c r="V243" i="1"/>
  <c r="U243" i="1"/>
  <c r="R243" i="1"/>
  <c r="Q243" i="1"/>
  <c r="N243" i="1"/>
  <c r="M243" i="1"/>
  <c r="J243" i="1"/>
  <c r="I243" i="1"/>
  <c r="F243" i="1"/>
  <c r="E243" i="1"/>
  <c r="BN242" i="1"/>
  <c r="BM242" i="1"/>
  <c r="BJ242" i="1"/>
  <c r="BI242" i="1"/>
  <c r="BF242" i="1"/>
  <c r="BE242" i="1"/>
  <c r="BD242" i="1"/>
  <c r="BC242" i="1"/>
  <c r="AX242" i="1"/>
  <c r="AW242" i="1"/>
  <c r="AT242" i="1"/>
  <c r="AS242" i="1"/>
  <c r="AP242" i="1"/>
  <c r="AO242" i="1"/>
  <c r="AL242" i="1"/>
  <c r="AK242" i="1"/>
  <c r="AH242" i="1"/>
  <c r="AG242" i="1"/>
  <c r="AD242" i="1"/>
  <c r="AC242" i="1"/>
  <c r="Z242" i="1"/>
  <c r="Y242" i="1"/>
  <c r="V242" i="1"/>
  <c r="U242" i="1"/>
  <c r="R242" i="1"/>
  <c r="Q242" i="1"/>
  <c r="N242" i="1"/>
  <c r="M242" i="1"/>
  <c r="J242" i="1"/>
  <c r="I242" i="1"/>
  <c r="F242" i="1"/>
  <c r="E242" i="1"/>
  <c r="BN241" i="1"/>
  <c r="BM241" i="1"/>
  <c r="BJ241" i="1"/>
  <c r="BI241" i="1"/>
  <c r="BF241" i="1"/>
  <c r="BE241" i="1"/>
  <c r="BD241" i="1"/>
  <c r="BC241" i="1"/>
  <c r="AX241" i="1"/>
  <c r="AW241" i="1"/>
  <c r="AT241" i="1"/>
  <c r="AS241" i="1"/>
  <c r="AP241" i="1"/>
  <c r="AO241" i="1"/>
  <c r="AL241" i="1"/>
  <c r="AK241" i="1"/>
  <c r="AH241" i="1"/>
  <c r="AG241" i="1"/>
  <c r="AD241" i="1"/>
  <c r="AC241" i="1"/>
  <c r="Z241" i="1"/>
  <c r="Y241" i="1"/>
  <c r="V241" i="1"/>
  <c r="U241" i="1"/>
  <c r="R241" i="1"/>
  <c r="Q241" i="1"/>
  <c r="N241" i="1"/>
  <c r="M241" i="1"/>
  <c r="J241" i="1"/>
  <c r="I241" i="1"/>
  <c r="F241" i="1"/>
  <c r="E241" i="1"/>
  <c r="BN240" i="1"/>
  <c r="BM240" i="1"/>
  <c r="BJ240" i="1"/>
  <c r="BI240" i="1"/>
  <c r="BF240" i="1"/>
  <c r="BE240" i="1"/>
  <c r="BD240" i="1"/>
  <c r="BC240" i="1"/>
  <c r="AX240" i="1"/>
  <c r="AW240" i="1"/>
  <c r="AT240" i="1"/>
  <c r="AS240" i="1"/>
  <c r="AP240" i="1"/>
  <c r="AO240" i="1"/>
  <c r="AL240" i="1"/>
  <c r="AK240" i="1"/>
  <c r="AH240" i="1"/>
  <c r="AG240" i="1"/>
  <c r="AD240" i="1"/>
  <c r="AC240" i="1"/>
  <c r="Z240" i="1"/>
  <c r="Y240" i="1"/>
  <c r="V240" i="1"/>
  <c r="U240" i="1"/>
  <c r="R240" i="1"/>
  <c r="Q240" i="1"/>
  <c r="N240" i="1"/>
  <c r="M240" i="1"/>
  <c r="J240" i="1"/>
  <c r="I240" i="1"/>
  <c r="F240" i="1"/>
  <c r="E240" i="1"/>
  <c r="BN239" i="1"/>
  <c r="BM239" i="1"/>
  <c r="BJ239" i="1"/>
  <c r="BI239" i="1"/>
  <c r="BF239" i="1"/>
  <c r="BE239" i="1"/>
  <c r="BD239" i="1"/>
  <c r="BC239" i="1"/>
  <c r="AX239" i="1"/>
  <c r="AW239" i="1"/>
  <c r="AT239" i="1"/>
  <c r="AS239" i="1"/>
  <c r="AP239" i="1"/>
  <c r="AO239" i="1"/>
  <c r="AL239" i="1"/>
  <c r="AK239" i="1"/>
  <c r="AH239" i="1"/>
  <c r="AG239" i="1"/>
  <c r="AD239" i="1"/>
  <c r="AC239" i="1"/>
  <c r="Z239" i="1"/>
  <c r="Y239" i="1"/>
  <c r="V239" i="1"/>
  <c r="U239" i="1"/>
  <c r="R239" i="1"/>
  <c r="Q239" i="1"/>
  <c r="N239" i="1"/>
  <c r="M239" i="1"/>
  <c r="J239" i="1"/>
  <c r="I239" i="1"/>
  <c r="F239" i="1"/>
  <c r="E239" i="1"/>
  <c r="BN238" i="1"/>
  <c r="BM238" i="1"/>
  <c r="BJ238" i="1"/>
  <c r="BI238" i="1"/>
  <c r="BF238" i="1"/>
  <c r="BE238" i="1"/>
  <c r="BD238" i="1"/>
  <c r="BC238" i="1"/>
  <c r="AX238" i="1"/>
  <c r="AW238" i="1"/>
  <c r="AT238" i="1"/>
  <c r="AS238" i="1"/>
  <c r="AP238" i="1"/>
  <c r="AO238" i="1"/>
  <c r="AL238" i="1"/>
  <c r="AK238" i="1"/>
  <c r="AH238" i="1"/>
  <c r="AG238" i="1"/>
  <c r="AD238" i="1"/>
  <c r="AC238" i="1"/>
  <c r="Z238" i="1"/>
  <c r="Y238" i="1"/>
  <c r="V238" i="1"/>
  <c r="U238" i="1"/>
  <c r="R238" i="1"/>
  <c r="Q238" i="1"/>
  <c r="N238" i="1"/>
  <c r="M238" i="1"/>
  <c r="J238" i="1"/>
  <c r="I238" i="1"/>
  <c r="F238" i="1"/>
  <c r="E238" i="1"/>
  <c r="BN237" i="1"/>
  <c r="BM237" i="1"/>
  <c r="BJ237" i="1"/>
  <c r="BI237" i="1"/>
  <c r="BF237" i="1"/>
  <c r="BE237" i="1"/>
  <c r="BD237" i="1"/>
  <c r="BC237" i="1"/>
  <c r="AX237" i="1"/>
  <c r="AW237" i="1"/>
  <c r="AT237" i="1"/>
  <c r="AS237" i="1"/>
  <c r="AP237" i="1"/>
  <c r="AO237" i="1"/>
  <c r="AL237" i="1"/>
  <c r="AK237" i="1"/>
  <c r="AH237" i="1"/>
  <c r="AG237" i="1"/>
  <c r="AD237" i="1"/>
  <c r="AC237" i="1"/>
  <c r="Z237" i="1"/>
  <c r="Y237" i="1"/>
  <c r="V237" i="1"/>
  <c r="U237" i="1"/>
  <c r="R237" i="1"/>
  <c r="Q237" i="1"/>
  <c r="N237" i="1"/>
  <c r="M237" i="1"/>
  <c r="J237" i="1"/>
  <c r="I237" i="1"/>
  <c r="F237" i="1"/>
  <c r="E237" i="1"/>
  <c r="BN236" i="1"/>
  <c r="BM236" i="1"/>
  <c r="BJ236" i="1"/>
  <c r="BI236" i="1"/>
  <c r="BF236" i="1"/>
  <c r="BE236" i="1"/>
  <c r="BD236" i="1"/>
  <c r="BC236" i="1"/>
  <c r="AX236" i="1"/>
  <c r="AW236" i="1"/>
  <c r="AT236" i="1"/>
  <c r="AS236" i="1"/>
  <c r="AP236" i="1"/>
  <c r="AO236" i="1"/>
  <c r="AL236" i="1"/>
  <c r="AK236" i="1"/>
  <c r="AH236" i="1"/>
  <c r="AG236" i="1"/>
  <c r="AD236" i="1"/>
  <c r="AC236" i="1"/>
  <c r="Z236" i="1"/>
  <c r="Y236" i="1"/>
  <c r="V236" i="1"/>
  <c r="U236" i="1"/>
  <c r="R236" i="1"/>
  <c r="Q236" i="1"/>
  <c r="N236" i="1"/>
  <c r="M236" i="1"/>
  <c r="J236" i="1"/>
  <c r="I236" i="1"/>
  <c r="F236" i="1"/>
  <c r="E236" i="1"/>
  <c r="BN235" i="1"/>
  <c r="BM235" i="1"/>
  <c r="BJ235" i="1"/>
  <c r="BI235" i="1"/>
  <c r="BF235" i="1"/>
  <c r="BE235" i="1"/>
  <c r="BD235" i="1"/>
  <c r="BC235" i="1"/>
  <c r="AX235" i="1"/>
  <c r="AW235" i="1"/>
  <c r="AT235" i="1"/>
  <c r="AS235" i="1"/>
  <c r="AP235" i="1"/>
  <c r="AO235" i="1"/>
  <c r="AL235" i="1"/>
  <c r="AK235" i="1"/>
  <c r="AH235" i="1"/>
  <c r="AG235" i="1"/>
  <c r="AD235" i="1"/>
  <c r="AC235" i="1"/>
  <c r="Z235" i="1"/>
  <c r="Y235" i="1"/>
  <c r="V235" i="1"/>
  <c r="U235" i="1"/>
  <c r="R235" i="1"/>
  <c r="Q235" i="1"/>
  <c r="N235" i="1"/>
  <c r="M235" i="1"/>
  <c r="J235" i="1"/>
  <c r="I235" i="1"/>
  <c r="F235" i="1"/>
  <c r="E235" i="1"/>
  <c r="BN234" i="1"/>
  <c r="BM234" i="1"/>
  <c r="BJ234" i="1"/>
  <c r="BI234" i="1"/>
  <c r="BF234" i="1"/>
  <c r="BE234" i="1"/>
  <c r="BD234" i="1"/>
  <c r="BC234" i="1"/>
  <c r="AX234" i="1"/>
  <c r="AW234" i="1"/>
  <c r="AT234" i="1"/>
  <c r="AS234" i="1"/>
  <c r="AP234" i="1"/>
  <c r="AO234" i="1"/>
  <c r="AL234" i="1"/>
  <c r="AK234" i="1"/>
  <c r="AH234" i="1"/>
  <c r="AG234" i="1"/>
  <c r="AD234" i="1"/>
  <c r="AC234" i="1"/>
  <c r="Z234" i="1"/>
  <c r="Y234" i="1"/>
  <c r="V234" i="1"/>
  <c r="U234" i="1"/>
  <c r="R234" i="1"/>
  <c r="Q234" i="1"/>
  <c r="N234" i="1"/>
  <c r="M234" i="1"/>
  <c r="J234" i="1"/>
  <c r="I234" i="1"/>
  <c r="F234" i="1"/>
  <c r="E234" i="1"/>
  <c r="BN233" i="1"/>
  <c r="BM233" i="1"/>
  <c r="BJ233" i="1"/>
  <c r="BI233" i="1"/>
  <c r="BF233" i="1"/>
  <c r="BE233" i="1"/>
  <c r="BD233" i="1"/>
  <c r="BC233" i="1"/>
  <c r="AX233" i="1"/>
  <c r="AW233" i="1"/>
  <c r="AT233" i="1"/>
  <c r="AS233" i="1"/>
  <c r="AP233" i="1"/>
  <c r="AO233" i="1"/>
  <c r="AL233" i="1"/>
  <c r="AK233" i="1"/>
  <c r="AH233" i="1"/>
  <c r="AG233" i="1"/>
  <c r="AD233" i="1"/>
  <c r="AC233" i="1"/>
  <c r="Z233" i="1"/>
  <c r="Y233" i="1"/>
  <c r="V233" i="1"/>
  <c r="U233" i="1"/>
  <c r="R233" i="1"/>
  <c r="Q233" i="1"/>
  <c r="N233" i="1"/>
  <c r="M233" i="1"/>
  <c r="J233" i="1"/>
  <c r="I233" i="1"/>
  <c r="F233" i="1"/>
  <c r="E233" i="1"/>
  <c r="BN232" i="1"/>
  <c r="BM232" i="1"/>
  <c r="BJ232" i="1"/>
  <c r="BI232" i="1"/>
  <c r="BF232" i="1"/>
  <c r="BE232" i="1"/>
  <c r="BD232" i="1"/>
  <c r="BC232" i="1"/>
  <c r="AX232" i="1"/>
  <c r="AW232" i="1"/>
  <c r="AT232" i="1"/>
  <c r="AS232" i="1"/>
  <c r="AP232" i="1"/>
  <c r="AO232" i="1"/>
  <c r="AL232" i="1"/>
  <c r="AK232" i="1"/>
  <c r="AH232" i="1"/>
  <c r="AG232" i="1"/>
  <c r="AD232" i="1"/>
  <c r="AC232" i="1"/>
  <c r="Z232" i="1"/>
  <c r="Y232" i="1"/>
  <c r="V232" i="1"/>
  <c r="U232" i="1"/>
  <c r="R232" i="1"/>
  <c r="Q232" i="1"/>
  <c r="N232" i="1"/>
  <c r="M232" i="1"/>
  <c r="J232" i="1"/>
  <c r="I232" i="1"/>
  <c r="F232" i="1"/>
  <c r="E232" i="1"/>
  <c r="BN231" i="1"/>
  <c r="BM231" i="1"/>
  <c r="BJ231" i="1"/>
  <c r="BI231" i="1"/>
  <c r="BF231" i="1"/>
  <c r="BE231" i="1"/>
  <c r="BD231" i="1"/>
  <c r="BC231" i="1"/>
  <c r="AX231" i="1"/>
  <c r="AW231" i="1"/>
  <c r="AT231" i="1"/>
  <c r="AS231" i="1"/>
  <c r="AP231" i="1"/>
  <c r="AO231" i="1"/>
  <c r="AL231" i="1"/>
  <c r="AK231" i="1"/>
  <c r="AH231" i="1"/>
  <c r="AG231" i="1"/>
  <c r="AD231" i="1"/>
  <c r="AC231" i="1"/>
  <c r="Z231" i="1"/>
  <c r="Y231" i="1"/>
  <c r="V231" i="1"/>
  <c r="U231" i="1"/>
  <c r="R231" i="1"/>
  <c r="Q231" i="1"/>
  <c r="N231" i="1"/>
  <c r="M231" i="1"/>
  <c r="J231" i="1"/>
  <c r="I231" i="1"/>
  <c r="F231" i="1"/>
  <c r="E231" i="1"/>
  <c r="BN230" i="1"/>
  <c r="BM230" i="1"/>
  <c r="BJ230" i="1"/>
  <c r="BI230" i="1"/>
  <c r="BF230" i="1"/>
  <c r="BE230" i="1"/>
  <c r="BD230" i="1"/>
  <c r="BC230" i="1"/>
  <c r="AX230" i="1"/>
  <c r="AW230" i="1"/>
  <c r="AT230" i="1"/>
  <c r="AS230" i="1"/>
  <c r="AP230" i="1"/>
  <c r="AO230" i="1"/>
  <c r="AL230" i="1"/>
  <c r="AK230" i="1"/>
  <c r="AH230" i="1"/>
  <c r="AG230" i="1"/>
  <c r="AD230" i="1"/>
  <c r="AC230" i="1"/>
  <c r="Z230" i="1"/>
  <c r="Y230" i="1"/>
  <c r="V230" i="1"/>
  <c r="U230" i="1"/>
  <c r="R230" i="1"/>
  <c r="Q230" i="1"/>
  <c r="N230" i="1"/>
  <c r="M230" i="1"/>
  <c r="J230" i="1"/>
  <c r="I230" i="1"/>
  <c r="F230" i="1"/>
  <c r="E230" i="1"/>
  <c r="BN229" i="1"/>
  <c r="BM229" i="1"/>
  <c r="BJ229" i="1"/>
  <c r="BI229" i="1"/>
  <c r="BF229" i="1"/>
  <c r="BE229" i="1"/>
  <c r="BD229" i="1"/>
  <c r="BC229" i="1"/>
  <c r="AX229" i="1"/>
  <c r="AW229" i="1"/>
  <c r="AT229" i="1"/>
  <c r="AS229" i="1"/>
  <c r="AP229" i="1"/>
  <c r="AO229" i="1"/>
  <c r="AL229" i="1"/>
  <c r="AK229" i="1"/>
  <c r="AH229" i="1"/>
  <c r="AG229" i="1"/>
  <c r="AD229" i="1"/>
  <c r="AC229" i="1"/>
  <c r="Z229" i="1"/>
  <c r="Y229" i="1"/>
  <c r="V229" i="1"/>
  <c r="U229" i="1"/>
  <c r="R229" i="1"/>
  <c r="Q229" i="1"/>
  <c r="N229" i="1"/>
  <c r="M229" i="1"/>
  <c r="J229" i="1"/>
  <c r="I229" i="1"/>
  <c r="F229" i="1"/>
  <c r="E229" i="1"/>
  <c r="BN228" i="1"/>
  <c r="BM228" i="1"/>
  <c r="BJ228" i="1"/>
  <c r="BI228" i="1"/>
  <c r="BF228" i="1"/>
  <c r="BE228" i="1"/>
  <c r="BD228" i="1"/>
  <c r="BC228" i="1"/>
  <c r="AX228" i="1"/>
  <c r="AW228" i="1"/>
  <c r="AT228" i="1"/>
  <c r="AS228" i="1"/>
  <c r="AP228" i="1"/>
  <c r="AO228" i="1"/>
  <c r="AL228" i="1"/>
  <c r="AK228" i="1"/>
  <c r="AH228" i="1"/>
  <c r="AG228" i="1"/>
  <c r="AD228" i="1"/>
  <c r="AC228" i="1"/>
  <c r="Z228" i="1"/>
  <c r="Y228" i="1"/>
  <c r="V228" i="1"/>
  <c r="U228" i="1"/>
  <c r="R228" i="1"/>
  <c r="Q228" i="1"/>
  <c r="N228" i="1"/>
  <c r="M228" i="1"/>
  <c r="J228" i="1"/>
  <c r="I228" i="1"/>
  <c r="F228" i="1"/>
  <c r="E228" i="1"/>
  <c r="BN227" i="1"/>
  <c r="BM227" i="1"/>
  <c r="BJ227" i="1"/>
  <c r="BI227" i="1"/>
  <c r="BF227" i="1"/>
  <c r="BE227" i="1"/>
  <c r="BD227" i="1"/>
  <c r="BC227" i="1"/>
  <c r="AX227" i="1"/>
  <c r="AW227" i="1"/>
  <c r="AT227" i="1"/>
  <c r="AS227" i="1"/>
  <c r="AP227" i="1"/>
  <c r="AO227" i="1"/>
  <c r="AL227" i="1"/>
  <c r="AK227" i="1"/>
  <c r="AH227" i="1"/>
  <c r="AG227" i="1"/>
  <c r="AD227" i="1"/>
  <c r="AC227" i="1"/>
  <c r="Z227" i="1"/>
  <c r="Y227" i="1"/>
  <c r="V227" i="1"/>
  <c r="U227" i="1"/>
  <c r="R227" i="1"/>
  <c r="Q227" i="1"/>
  <c r="N227" i="1"/>
  <c r="M227" i="1"/>
  <c r="J227" i="1"/>
  <c r="I227" i="1"/>
  <c r="F227" i="1"/>
  <c r="E227" i="1"/>
  <c r="BN226" i="1"/>
  <c r="BM226" i="1"/>
  <c r="BJ226" i="1"/>
  <c r="BI226" i="1"/>
  <c r="BF226" i="1"/>
  <c r="BE226" i="1"/>
  <c r="BD226" i="1"/>
  <c r="BC226" i="1"/>
  <c r="AX226" i="1"/>
  <c r="AW226" i="1"/>
  <c r="AT226" i="1"/>
  <c r="AS226" i="1"/>
  <c r="AP226" i="1"/>
  <c r="AO226" i="1"/>
  <c r="AL226" i="1"/>
  <c r="AK226" i="1"/>
  <c r="AH226" i="1"/>
  <c r="AG226" i="1"/>
  <c r="AD226" i="1"/>
  <c r="AC226" i="1"/>
  <c r="Z226" i="1"/>
  <c r="Y226" i="1"/>
  <c r="V226" i="1"/>
  <c r="U226" i="1"/>
  <c r="R226" i="1"/>
  <c r="Q226" i="1"/>
  <c r="N226" i="1"/>
  <c r="M226" i="1"/>
  <c r="J226" i="1"/>
  <c r="I226" i="1"/>
  <c r="F226" i="1"/>
  <c r="E226" i="1"/>
  <c r="BN225" i="1"/>
  <c r="BM225" i="1"/>
  <c r="BJ225" i="1"/>
  <c r="BI225" i="1"/>
  <c r="BF225" i="1"/>
  <c r="BE225" i="1"/>
  <c r="BD225" i="1"/>
  <c r="BC225" i="1"/>
  <c r="AX225" i="1"/>
  <c r="AW225" i="1"/>
  <c r="AT225" i="1"/>
  <c r="AS225" i="1"/>
  <c r="AP225" i="1"/>
  <c r="AO225" i="1"/>
  <c r="AL225" i="1"/>
  <c r="AK225" i="1"/>
  <c r="AH225" i="1"/>
  <c r="AG225" i="1"/>
  <c r="AD225" i="1"/>
  <c r="AC225" i="1"/>
  <c r="Z225" i="1"/>
  <c r="Y225" i="1"/>
  <c r="V225" i="1"/>
  <c r="U225" i="1"/>
  <c r="R225" i="1"/>
  <c r="Q225" i="1"/>
  <c r="N225" i="1"/>
  <c r="M225" i="1"/>
  <c r="J225" i="1"/>
  <c r="I225" i="1"/>
  <c r="F225" i="1"/>
  <c r="E225" i="1"/>
  <c r="BN224" i="1"/>
  <c r="BM224" i="1"/>
  <c r="BJ224" i="1"/>
  <c r="BI224" i="1"/>
  <c r="BF224" i="1"/>
  <c r="BE224" i="1"/>
  <c r="BD224" i="1"/>
  <c r="BC224" i="1"/>
  <c r="AX224" i="1"/>
  <c r="AW224" i="1"/>
  <c r="AT224" i="1"/>
  <c r="AS224" i="1"/>
  <c r="AP224" i="1"/>
  <c r="AO224" i="1"/>
  <c r="AL224" i="1"/>
  <c r="AK224" i="1"/>
  <c r="AH224" i="1"/>
  <c r="AG224" i="1"/>
  <c r="AD224" i="1"/>
  <c r="AC224" i="1"/>
  <c r="Z224" i="1"/>
  <c r="Y224" i="1"/>
  <c r="V224" i="1"/>
  <c r="U224" i="1"/>
  <c r="R224" i="1"/>
  <c r="Q224" i="1"/>
  <c r="N224" i="1"/>
  <c r="M224" i="1"/>
  <c r="J224" i="1"/>
  <c r="I224" i="1"/>
  <c r="F224" i="1"/>
  <c r="E224" i="1"/>
  <c r="BN223" i="1"/>
  <c r="BM223" i="1"/>
  <c r="BJ223" i="1"/>
  <c r="BI223" i="1"/>
  <c r="BF223" i="1"/>
  <c r="BE223" i="1"/>
  <c r="BD223" i="1"/>
  <c r="BC223" i="1"/>
  <c r="AX223" i="1"/>
  <c r="AW223" i="1"/>
  <c r="AT223" i="1"/>
  <c r="AS223" i="1"/>
  <c r="AP223" i="1"/>
  <c r="AO223" i="1"/>
  <c r="AL223" i="1"/>
  <c r="AK223" i="1"/>
  <c r="AH223" i="1"/>
  <c r="AG223" i="1"/>
  <c r="AD223" i="1"/>
  <c r="AC223" i="1"/>
  <c r="Z223" i="1"/>
  <c r="Y223" i="1"/>
  <c r="V223" i="1"/>
  <c r="U223" i="1"/>
  <c r="R223" i="1"/>
  <c r="Q223" i="1"/>
  <c r="N223" i="1"/>
  <c r="M223" i="1"/>
  <c r="J223" i="1"/>
  <c r="I223" i="1"/>
  <c r="F223" i="1"/>
  <c r="E223" i="1"/>
  <c r="BN222" i="1"/>
  <c r="BM222" i="1"/>
  <c r="BJ222" i="1"/>
  <c r="BI222" i="1"/>
  <c r="BF222" i="1"/>
  <c r="BE222" i="1"/>
  <c r="BD222" i="1"/>
  <c r="BC222" i="1"/>
  <c r="AX222" i="1"/>
  <c r="AW222" i="1"/>
  <c r="AT222" i="1"/>
  <c r="AS222" i="1"/>
  <c r="AP222" i="1"/>
  <c r="AO222" i="1"/>
  <c r="AL222" i="1"/>
  <c r="AK222" i="1"/>
  <c r="AH222" i="1"/>
  <c r="AG222" i="1"/>
  <c r="AD222" i="1"/>
  <c r="AC222" i="1"/>
  <c r="Z222" i="1"/>
  <c r="Y222" i="1"/>
  <c r="V222" i="1"/>
  <c r="U222" i="1"/>
  <c r="R222" i="1"/>
  <c r="Q222" i="1"/>
  <c r="N222" i="1"/>
  <c r="M222" i="1"/>
  <c r="J222" i="1"/>
  <c r="I222" i="1"/>
  <c r="F222" i="1"/>
  <c r="E222" i="1"/>
  <c r="BN221" i="1"/>
  <c r="BM221" i="1"/>
  <c r="BJ221" i="1"/>
  <c r="BI221" i="1"/>
  <c r="BF221" i="1"/>
  <c r="BE221" i="1"/>
  <c r="BD221" i="1"/>
  <c r="BC221" i="1"/>
  <c r="AX221" i="1"/>
  <c r="AW221" i="1"/>
  <c r="AT221" i="1"/>
  <c r="AS221" i="1"/>
  <c r="AP221" i="1"/>
  <c r="AO221" i="1"/>
  <c r="AL221" i="1"/>
  <c r="AK221" i="1"/>
  <c r="AH221" i="1"/>
  <c r="AG221" i="1"/>
  <c r="AD221" i="1"/>
  <c r="AC221" i="1"/>
  <c r="Z221" i="1"/>
  <c r="Y221" i="1"/>
  <c r="V221" i="1"/>
  <c r="U221" i="1"/>
  <c r="R221" i="1"/>
  <c r="Q221" i="1"/>
  <c r="N221" i="1"/>
  <c r="M221" i="1"/>
  <c r="J221" i="1"/>
  <c r="I221" i="1"/>
  <c r="F221" i="1"/>
  <c r="E221" i="1"/>
  <c r="BN220" i="1"/>
  <c r="BM220" i="1"/>
  <c r="BJ220" i="1"/>
  <c r="BI220" i="1"/>
  <c r="BF220" i="1"/>
  <c r="BE220" i="1"/>
  <c r="BD220" i="1"/>
  <c r="BC220" i="1"/>
  <c r="AX220" i="1"/>
  <c r="AW220" i="1"/>
  <c r="AT220" i="1"/>
  <c r="AS220" i="1"/>
  <c r="AP220" i="1"/>
  <c r="AO220" i="1"/>
  <c r="AL220" i="1"/>
  <c r="AK220" i="1"/>
  <c r="AH220" i="1"/>
  <c r="AG220" i="1"/>
  <c r="AD220" i="1"/>
  <c r="AC220" i="1"/>
  <c r="Z220" i="1"/>
  <c r="Y220" i="1"/>
  <c r="V220" i="1"/>
  <c r="U220" i="1"/>
  <c r="R220" i="1"/>
  <c r="Q220" i="1"/>
  <c r="N220" i="1"/>
  <c r="M220" i="1"/>
  <c r="J220" i="1"/>
  <c r="I220" i="1"/>
  <c r="F220" i="1"/>
  <c r="E220" i="1"/>
  <c r="BN219" i="1"/>
  <c r="BM219" i="1"/>
  <c r="BJ219" i="1"/>
  <c r="BI219" i="1"/>
  <c r="BF219" i="1"/>
  <c r="BE219" i="1"/>
  <c r="BD219" i="1"/>
  <c r="BC219" i="1"/>
  <c r="AX219" i="1"/>
  <c r="AW219" i="1"/>
  <c r="AT219" i="1"/>
  <c r="AS219" i="1"/>
  <c r="AP219" i="1"/>
  <c r="AO219" i="1"/>
  <c r="AL219" i="1"/>
  <c r="AK219" i="1"/>
  <c r="AH219" i="1"/>
  <c r="AG219" i="1"/>
  <c r="AD219" i="1"/>
  <c r="AC219" i="1"/>
  <c r="Z219" i="1"/>
  <c r="Y219" i="1"/>
  <c r="V219" i="1"/>
  <c r="U219" i="1"/>
  <c r="R219" i="1"/>
  <c r="Q219" i="1"/>
  <c r="N219" i="1"/>
  <c r="M219" i="1"/>
  <c r="J219" i="1"/>
  <c r="I219" i="1"/>
  <c r="F219" i="1"/>
  <c r="E219" i="1"/>
  <c r="BN218" i="1"/>
  <c r="BM218" i="1"/>
  <c r="BJ218" i="1"/>
  <c r="BI218" i="1"/>
  <c r="BF218" i="1"/>
  <c r="BE218" i="1"/>
  <c r="BD218" i="1"/>
  <c r="BC218" i="1"/>
  <c r="AX218" i="1"/>
  <c r="AW218" i="1"/>
  <c r="AT218" i="1"/>
  <c r="AS218" i="1"/>
  <c r="AP218" i="1"/>
  <c r="AO218" i="1"/>
  <c r="AL218" i="1"/>
  <c r="AK218" i="1"/>
  <c r="AH218" i="1"/>
  <c r="AG218" i="1"/>
  <c r="AD218" i="1"/>
  <c r="AC218" i="1"/>
  <c r="Z218" i="1"/>
  <c r="Y218" i="1"/>
  <c r="V218" i="1"/>
  <c r="U218" i="1"/>
  <c r="R218" i="1"/>
  <c r="Q218" i="1"/>
  <c r="N218" i="1"/>
  <c r="M218" i="1"/>
  <c r="J218" i="1"/>
  <c r="I218" i="1"/>
  <c r="F218" i="1"/>
  <c r="E218" i="1"/>
  <c r="BN217" i="1"/>
  <c r="BM217" i="1"/>
  <c r="BJ217" i="1"/>
  <c r="BI217" i="1"/>
  <c r="BF217" i="1"/>
  <c r="BE217" i="1"/>
  <c r="BD217" i="1"/>
  <c r="BC217" i="1"/>
  <c r="AX217" i="1"/>
  <c r="AW217" i="1"/>
  <c r="AT217" i="1"/>
  <c r="AS217" i="1"/>
  <c r="AP217" i="1"/>
  <c r="AO217" i="1"/>
  <c r="AL217" i="1"/>
  <c r="AK217" i="1"/>
  <c r="AH217" i="1"/>
  <c r="AG217" i="1"/>
  <c r="AD217" i="1"/>
  <c r="AC217" i="1"/>
  <c r="Z217" i="1"/>
  <c r="Y217" i="1"/>
  <c r="V217" i="1"/>
  <c r="U217" i="1"/>
  <c r="R217" i="1"/>
  <c r="Q217" i="1"/>
  <c r="N217" i="1"/>
  <c r="M217" i="1"/>
  <c r="J217" i="1"/>
  <c r="I217" i="1"/>
  <c r="F217" i="1"/>
  <c r="E217" i="1"/>
  <c r="BN216" i="1"/>
  <c r="BM216" i="1"/>
  <c r="BJ216" i="1"/>
  <c r="BI216" i="1"/>
  <c r="BF216" i="1"/>
  <c r="BE216" i="1"/>
  <c r="BD216" i="1"/>
  <c r="BC216" i="1"/>
  <c r="AX216" i="1"/>
  <c r="AW216" i="1"/>
  <c r="AT216" i="1"/>
  <c r="AS216" i="1"/>
  <c r="AP216" i="1"/>
  <c r="AO216" i="1"/>
  <c r="AL216" i="1"/>
  <c r="AK216" i="1"/>
  <c r="AH216" i="1"/>
  <c r="AG216" i="1"/>
  <c r="AD216" i="1"/>
  <c r="AC216" i="1"/>
  <c r="Z216" i="1"/>
  <c r="Y216" i="1"/>
  <c r="V216" i="1"/>
  <c r="U216" i="1"/>
  <c r="R216" i="1"/>
  <c r="Q216" i="1"/>
  <c r="N216" i="1"/>
  <c r="M216" i="1"/>
  <c r="J216" i="1"/>
  <c r="I216" i="1"/>
  <c r="F216" i="1"/>
  <c r="E216" i="1"/>
  <c r="BN215" i="1"/>
  <c r="BM215" i="1"/>
  <c r="BJ215" i="1"/>
  <c r="BI215" i="1"/>
  <c r="BF215" i="1"/>
  <c r="BE215" i="1"/>
  <c r="BD215" i="1"/>
  <c r="BC215" i="1"/>
  <c r="AX215" i="1"/>
  <c r="AW215" i="1"/>
  <c r="AT215" i="1"/>
  <c r="AS215" i="1"/>
  <c r="AP215" i="1"/>
  <c r="AO215" i="1"/>
  <c r="AL215" i="1"/>
  <c r="AK215" i="1"/>
  <c r="AH215" i="1"/>
  <c r="AG215" i="1"/>
  <c r="AD215" i="1"/>
  <c r="AC215" i="1"/>
  <c r="Z215" i="1"/>
  <c r="Y215" i="1"/>
  <c r="V215" i="1"/>
  <c r="U215" i="1"/>
  <c r="R215" i="1"/>
  <c r="Q215" i="1"/>
  <c r="N215" i="1"/>
  <c r="M215" i="1"/>
  <c r="J215" i="1"/>
  <c r="I215" i="1"/>
  <c r="F215" i="1"/>
  <c r="E215" i="1"/>
  <c r="BN214" i="1"/>
  <c r="BM214" i="1"/>
  <c r="BJ214" i="1"/>
  <c r="BI214" i="1"/>
  <c r="BF214" i="1"/>
  <c r="BE214" i="1"/>
  <c r="BD214" i="1"/>
  <c r="BC214" i="1"/>
  <c r="AX214" i="1"/>
  <c r="AW214" i="1"/>
  <c r="AT214" i="1"/>
  <c r="AS214" i="1"/>
  <c r="AP214" i="1"/>
  <c r="AO214" i="1"/>
  <c r="AL214" i="1"/>
  <c r="AK214" i="1"/>
  <c r="AH214" i="1"/>
  <c r="AG214" i="1"/>
  <c r="AD214" i="1"/>
  <c r="AC214" i="1"/>
  <c r="Z214" i="1"/>
  <c r="Y214" i="1"/>
  <c r="V214" i="1"/>
  <c r="U214" i="1"/>
  <c r="R214" i="1"/>
  <c r="Q214" i="1"/>
  <c r="N214" i="1"/>
  <c r="M214" i="1"/>
  <c r="J214" i="1"/>
  <c r="I214" i="1"/>
  <c r="F214" i="1"/>
  <c r="E214" i="1"/>
  <c r="BN213" i="1"/>
  <c r="BM213" i="1"/>
  <c r="BJ213" i="1"/>
  <c r="BI213" i="1"/>
  <c r="BF213" i="1"/>
  <c r="BE213" i="1"/>
  <c r="BD213" i="1"/>
  <c r="BC213" i="1"/>
  <c r="AX213" i="1"/>
  <c r="AW213" i="1"/>
  <c r="AT213" i="1"/>
  <c r="AS213" i="1"/>
  <c r="AP213" i="1"/>
  <c r="AO213" i="1"/>
  <c r="AL213" i="1"/>
  <c r="AK213" i="1"/>
  <c r="AH213" i="1"/>
  <c r="AG213" i="1"/>
  <c r="AD213" i="1"/>
  <c r="AC213" i="1"/>
  <c r="Z213" i="1"/>
  <c r="Y213" i="1"/>
  <c r="V213" i="1"/>
  <c r="U213" i="1"/>
  <c r="R213" i="1"/>
  <c r="Q213" i="1"/>
  <c r="N213" i="1"/>
  <c r="M213" i="1"/>
  <c r="J213" i="1"/>
  <c r="I213" i="1"/>
  <c r="F213" i="1"/>
  <c r="E213" i="1"/>
  <c r="BN212" i="1"/>
  <c r="BM212" i="1"/>
  <c r="BJ212" i="1"/>
  <c r="BI212" i="1"/>
  <c r="BF212" i="1"/>
  <c r="BE212" i="1"/>
  <c r="BD212" i="1"/>
  <c r="BC212" i="1"/>
  <c r="AX212" i="1"/>
  <c r="AW212" i="1"/>
  <c r="AT212" i="1"/>
  <c r="AS212" i="1"/>
  <c r="AP212" i="1"/>
  <c r="AO212" i="1"/>
  <c r="AL212" i="1"/>
  <c r="AK212" i="1"/>
  <c r="AH212" i="1"/>
  <c r="AG212" i="1"/>
  <c r="AD212" i="1"/>
  <c r="AC212" i="1"/>
  <c r="Z212" i="1"/>
  <c r="Y212" i="1"/>
  <c r="V212" i="1"/>
  <c r="U212" i="1"/>
  <c r="R212" i="1"/>
  <c r="Q212" i="1"/>
  <c r="N212" i="1"/>
  <c r="M212" i="1"/>
  <c r="J212" i="1"/>
  <c r="I212" i="1"/>
  <c r="F212" i="1"/>
  <c r="E212" i="1"/>
  <c r="BN211" i="1"/>
  <c r="BM211" i="1"/>
  <c r="BJ211" i="1"/>
  <c r="BI211" i="1"/>
  <c r="BF211" i="1"/>
  <c r="BE211" i="1"/>
  <c r="BD211" i="1"/>
  <c r="BC211" i="1"/>
  <c r="AX211" i="1"/>
  <c r="AW211" i="1"/>
  <c r="AT211" i="1"/>
  <c r="AS211" i="1"/>
  <c r="AP211" i="1"/>
  <c r="AO211" i="1"/>
  <c r="AL211" i="1"/>
  <c r="AK211" i="1"/>
  <c r="AH211" i="1"/>
  <c r="AG211" i="1"/>
  <c r="AD211" i="1"/>
  <c r="AC211" i="1"/>
  <c r="Z211" i="1"/>
  <c r="Y211" i="1"/>
  <c r="V211" i="1"/>
  <c r="U211" i="1"/>
  <c r="R211" i="1"/>
  <c r="Q211" i="1"/>
  <c r="N211" i="1"/>
  <c r="M211" i="1"/>
  <c r="J211" i="1"/>
  <c r="I211" i="1"/>
  <c r="F211" i="1"/>
  <c r="E211" i="1"/>
  <c r="BN210" i="1"/>
  <c r="BM210" i="1"/>
  <c r="BJ210" i="1"/>
  <c r="BI210" i="1"/>
  <c r="BF210" i="1"/>
  <c r="BE210" i="1"/>
  <c r="BD210" i="1"/>
  <c r="BC210" i="1"/>
  <c r="AX210" i="1"/>
  <c r="AW210" i="1"/>
  <c r="AT210" i="1"/>
  <c r="AS210" i="1"/>
  <c r="AP210" i="1"/>
  <c r="AO210" i="1"/>
  <c r="AL210" i="1"/>
  <c r="AK210" i="1"/>
  <c r="AH210" i="1"/>
  <c r="AG210" i="1"/>
  <c r="AD210" i="1"/>
  <c r="AC210" i="1"/>
  <c r="Z210" i="1"/>
  <c r="Y210" i="1"/>
  <c r="V210" i="1"/>
  <c r="U210" i="1"/>
  <c r="R210" i="1"/>
  <c r="Q210" i="1"/>
  <c r="N210" i="1"/>
  <c r="M210" i="1"/>
  <c r="J210" i="1"/>
  <c r="I210" i="1"/>
  <c r="F210" i="1"/>
  <c r="E210" i="1"/>
  <c r="BN209" i="1"/>
  <c r="BM209" i="1"/>
  <c r="BJ209" i="1"/>
  <c r="BI209" i="1"/>
  <c r="BF209" i="1"/>
  <c r="BE209" i="1"/>
  <c r="BD209" i="1"/>
  <c r="BC209" i="1"/>
  <c r="AX209" i="1"/>
  <c r="AW209" i="1"/>
  <c r="AT209" i="1"/>
  <c r="AS209" i="1"/>
  <c r="AP209" i="1"/>
  <c r="AO209" i="1"/>
  <c r="AL209" i="1"/>
  <c r="AK209" i="1"/>
  <c r="AH209" i="1"/>
  <c r="AG209" i="1"/>
  <c r="AD209" i="1"/>
  <c r="AC209" i="1"/>
  <c r="Z209" i="1"/>
  <c r="Y209" i="1"/>
  <c r="V209" i="1"/>
  <c r="U209" i="1"/>
  <c r="R209" i="1"/>
  <c r="Q209" i="1"/>
  <c r="N209" i="1"/>
  <c r="M209" i="1"/>
  <c r="J209" i="1"/>
  <c r="I209" i="1"/>
  <c r="F209" i="1"/>
  <c r="E209" i="1"/>
  <c r="BN208" i="1"/>
  <c r="BM208" i="1"/>
  <c r="BJ208" i="1"/>
  <c r="BI208" i="1"/>
  <c r="BF208" i="1"/>
  <c r="BE208" i="1"/>
  <c r="BD208" i="1"/>
  <c r="BC208" i="1"/>
  <c r="AX208" i="1"/>
  <c r="AW208" i="1"/>
  <c r="AT208" i="1"/>
  <c r="AS208" i="1"/>
  <c r="AP208" i="1"/>
  <c r="AO208" i="1"/>
  <c r="AL208" i="1"/>
  <c r="AK208" i="1"/>
  <c r="AH208" i="1"/>
  <c r="AG208" i="1"/>
  <c r="AD208" i="1"/>
  <c r="AC208" i="1"/>
  <c r="Z208" i="1"/>
  <c r="Y208" i="1"/>
  <c r="V208" i="1"/>
  <c r="U208" i="1"/>
  <c r="R208" i="1"/>
  <c r="Q208" i="1"/>
  <c r="N208" i="1"/>
  <c r="M208" i="1"/>
  <c r="J208" i="1"/>
  <c r="I208" i="1"/>
  <c r="F208" i="1"/>
  <c r="E208" i="1"/>
  <c r="BN207" i="1"/>
  <c r="BM207" i="1"/>
  <c r="BJ207" i="1"/>
  <c r="BI207" i="1"/>
  <c r="BF207" i="1"/>
  <c r="BE207" i="1"/>
  <c r="BD207" i="1"/>
  <c r="BC207" i="1"/>
  <c r="AX207" i="1"/>
  <c r="AW207" i="1"/>
  <c r="AT207" i="1"/>
  <c r="AS207" i="1"/>
  <c r="AP207" i="1"/>
  <c r="AO207" i="1"/>
  <c r="AL207" i="1"/>
  <c r="AK207" i="1"/>
  <c r="AH207" i="1"/>
  <c r="AG207" i="1"/>
  <c r="AD207" i="1"/>
  <c r="AC207" i="1"/>
  <c r="Z207" i="1"/>
  <c r="Y207" i="1"/>
  <c r="V207" i="1"/>
  <c r="U207" i="1"/>
  <c r="R207" i="1"/>
  <c r="Q207" i="1"/>
  <c r="N207" i="1"/>
  <c r="M207" i="1"/>
  <c r="J207" i="1"/>
  <c r="I207" i="1"/>
  <c r="F207" i="1"/>
  <c r="E207" i="1"/>
  <c r="BN206" i="1"/>
  <c r="BM206" i="1"/>
  <c r="BJ206" i="1"/>
  <c r="BI206" i="1"/>
  <c r="BF206" i="1"/>
  <c r="BE206" i="1"/>
  <c r="BD206" i="1"/>
  <c r="BC206" i="1"/>
  <c r="AX206" i="1"/>
  <c r="AW206" i="1"/>
  <c r="AT206" i="1"/>
  <c r="AS206" i="1"/>
  <c r="AP206" i="1"/>
  <c r="AO206" i="1"/>
  <c r="AL206" i="1"/>
  <c r="AK206" i="1"/>
  <c r="AH206" i="1"/>
  <c r="AG206" i="1"/>
  <c r="AD206" i="1"/>
  <c r="AC206" i="1"/>
  <c r="Z206" i="1"/>
  <c r="Y206" i="1"/>
  <c r="V206" i="1"/>
  <c r="U206" i="1"/>
  <c r="R206" i="1"/>
  <c r="Q206" i="1"/>
  <c r="N206" i="1"/>
  <c r="M206" i="1"/>
  <c r="J206" i="1"/>
  <c r="I206" i="1"/>
  <c r="F206" i="1"/>
  <c r="E206" i="1"/>
  <c r="BN205" i="1"/>
  <c r="BM205" i="1"/>
  <c r="BJ205" i="1"/>
  <c r="BI205" i="1"/>
  <c r="BF205" i="1"/>
  <c r="BE205" i="1"/>
  <c r="BD205" i="1"/>
  <c r="BC205" i="1"/>
  <c r="AX205" i="1"/>
  <c r="AW205" i="1"/>
  <c r="AT205" i="1"/>
  <c r="AS205" i="1"/>
  <c r="AP205" i="1"/>
  <c r="AO205" i="1"/>
  <c r="AL205" i="1"/>
  <c r="AK205" i="1"/>
  <c r="AH205" i="1"/>
  <c r="AG205" i="1"/>
  <c r="AD205" i="1"/>
  <c r="AC205" i="1"/>
  <c r="Z205" i="1"/>
  <c r="Y205" i="1"/>
  <c r="V205" i="1"/>
  <c r="U205" i="1"/>
  <c r="R205" i="1"/>
  <c r="Q205" i="1"/>
  <c r="N205" i="1"/>
  <c r="M205" i="1"/>
  <c r="J205" i="1"/>
  <c r="I205" i="1"/>
  <c r="F205" i="1"/>
  <c r="E205" i="1"/>
  <c r="BN204" i="1"/>
  <c r="BM204" i="1"/>
  <c r="BJ204" i="1"/>
  <c r="BI204" i="1"/>
  <c r="BF204" i="1"/>
  <c r="BE204" i="1"/>
  <c r="BD204" i="1"/>
  <c r="BC204" i="1"/>
  <c r="AX204" i="1"/>
  <c r="AW204" i="1"/>
  <c r="AT204" i="1"/>
  <c r="AS204" i="1"/>
  <c r="AP204" i="1"/>
  <c r="AO204" i="1"/>
  <c r="AL204" i="1"/>
  <c r="AK204" i="1"/>
  <c r="AH204" i="1"/>
  <c r="AG204" i="1"/>
  <c r="AD204" i="1"/>
  <c r="AC204" i="1"/>
  <c r="Z204" i="1"/>
  <c r="Y204" i="1"/>
  <c r="V204" i="1"/>
  <c r="U204" i="1"/>
  <c r="R204" i="1"/>
  <c r="Q204" i="1"/>
  <c r="N204" i="1"/>
  <c r="M204" i="1"/>
  <c r="J204" i="1"/>
  <c r="I204" i="1"/>
  <c r="F204" i="1"/>
  <c r="E204" i="1"/>
  <c r="BN203" i="1"/>
  <c r="BM203" i="1"/>
  <c r="BJ203" i="1"/>
  <c r="BI203" i="1"/>
  <c r="BF203" i="1"/>
  <c r="BE203" i="1"/>
  <c r="BD203" i="1"/>
  <c r="BC203" i="1"/>
  <c r="AX203" i="1"/>
  <c r="AW203" i="1"/>
  <c r="AT203" i="1"/>
  <c r="AS203" i="1"/>
  <c r="AP203" i="1"/>
  <c r="AO203" i="1"/>
  <c r="AL203" i="1"/>
  <c r="AK203" i="1"/>
  <c r="AH203" i="1"/>
  <c r="AG203" i="1"/>
  <c r="AD203" i="1"/>
  <c r="AC203" i="1"/>
  <c r="Z203" i="1"/>
  <c r="Y203" i="1"/>
  <c r="V203" i="1"/>
  <c r="U203" i="1"/>
  <c r="R203" i="1"/>
  <c r="Q203" i="1"/>
  <c r="N203" i="1"/>
  <c r="M203" i="1"/>
  <c r="J203" i="1"/>
  <c r="I203" i="1"/>
  <c r="F203" i="1"/>
  <c r="E203" i="1"/>
  <c r="BN202" i="1"/>
  <c r="BM202" i="1"/>
  <c r="BJ202" i="1"/>
  <c r="BI202" i="1"/>
  <c r="BF202" i="1"/>
  <c r="BE202" i="1"/>
  <c r="BD202" i="1"/>
  <c r="BC202" i="1"/>
  <c r="AX202" i="1"/>
  <c r="AW202" i="1"/>
  <c r="AT202" i="1"/>
  <c r="AS202" i="1"/>
  <c r="AP202" i="1"/>
  <c r="AO202" i="1"/>
  <c r="AL202" i="1"/>
  <c r="AK202" i="1"/>
  <c r="AH202" i="1"/>
  <c r="AG202" i="1"/>
  <c r="AD202" i="1"/>
  <c r="AC202" i="1"/>
  <c r="Z202" i="1"/>
  <c r="Y202" i="1"/>
  <c r="V202" i="1"/>
  <c r="U202" i="1"/>
  <c r="R202" i="1"/>
  <c r="Q202" i="1"/>
  <c r="N202" i="1"/>
  <c r="M202" i="1"/>
  <c r="J202" i="1"/>
  <c r="I202" i="1"/>
  <c r="F202" i="1"/>
  <c r="E202" i="1"/>
  <c r="BN201" i="1"/>
  <c r="BM201" i="1"/>
  <c r="BJ201" i="1"/>
  <c r="BI201" i="1"/>
  <c r="BF201" i="1"/>
  <c r="BE201" i="1"/>
  <c r="BD201" i="1"/>
  <c r="BC201" i="1"/>
  <c r="AX201" i="1"/>
  <c r="AW201" i="1"/>
  <c r="AT201" i="1"/>
  <c r="AS201" i="1"/>
  <c r="AP201" i="1"/>
  <c r="AO201" i="1"/>
  <c r="AL201" i="1"/>
  <c r="AK201" i="1"/>
  <c r="AH201" i="1"/>
  <c r="AG201" i="1"/>
  <c r="AD201" i="1"/>
  <c r="AC201" i="1"/>
  <c r="Z201" i="1"/>
  <c r="Y201" i="1"/>
  <c r="V201" i="1"/>
  <c r="U201" i="1"/>
  <c r="R201" i="1"/>
  <c r="Q201" i="1"/>
  <c r="N201" i="1"/>
  <c r="M201" i="1"/>
  <c r="J201" i="1"/>
  <c r="I201" i="1"/>
  <c r="F201" i="1"/>
  <c r="E201" i="1"/>
  <c r="BN200" i="1"/>
  <c r="BM200" i="1"/>
  <c r="BJ200" i="1"/>
  <c r="BI200" i="1"/>
  <c r="BF200" i="1"/>
  <c r="BE200" i="1"/>
  <c r="BD200" i="1"/>
  <c r="BC200" i="1"/>
  <c r="AX200" i="1"/>
  <c r="AW200" i="1"/>
  <c r="AT200" i="1"/>
  <c r="AS200" i="1"/>
  <c r="AP200" i="1"/>
  <c r="AO200" i="1"/>
  <c r="AL200" i="1"/>
  <c r="AK200" i="1"/>
  <c r="AH200" i="1"/>
  <c r="AG200" i="1"/>
  <c r="AD200" i="1"/>
  <c r="AC200" i="1"/>
  <c r="Z200" i="1"/>
  <c r="Y200" i="1"/>
  <c r="V200" i="1"/>
  <c r="U200" i="1"/>
  <c r="R200" i="1"/>
  <c r="Q200" i="1"/>
  <c r="N200" i="1"/>
  <c r="M200" i="1"/>
  <c r="J200" i="1"/>
  <c r="I200" i="1"/>
  <c r="F200" i="1"/>
  <c r="E200" i="1"/>
  <c r="BN199" i="1"/>
  <c r="BM199" i="1"/>
  <c r="BJ199" i="1"/>
  <c r="BI199" i="1"/>
  <c r="BF199" i="1"/>
  <c r="BE199" i="1"/>
  <c r="BD199" i="1"/>
  <c r="BC199" i="1"/>
  <c r="AX199" i="1"/>
  <c r="AW199" i="1"/>
  <c r="AT199" i="1"/>
  <c r="AS199" i="1"/>
  <c r="AP199" i="1"/>
  <c r="AO199" i="1"/>
  <c r="AL199" i="1"/>
  <c r="AK199" i="1"/>
  <c r="AH199" i="1"/>
  <c r="AG199" i="1"/>
  <c r="AD199" i="1"/>
  <c r="AC199" i="1"/>
  <c r="Z199" i="1"/>
  <c r="Y199" i="1"/>
  <c r="V199" i="1"/>
  <c r="U199" i="1"/>
  <c r="R199" i="1"/>
  <c r="Q199" i="1"/>
  <c r="N199" i="1"/>
  <c r="M199" i="1"/>
  <c r="J199" i="1"/>
  <c r="I199" i="1"/>
  <c r="F199" i="1"/>
  <c r="E199" i="1"/>
  <c r="BN198" i="1"/>
  <c r="BM198" i="1"/>
  <c r="BJ198" i="1"/>
  <c r="BI198" i="1"/>
  <c r="BF198" i="1"/>
  <c r="BE198" i="1"/>
  <c r="BD198" i="1"/>
  <c r="BC198" i="1"/>
  <c r="AX198" i="1"/>
  <c r="AW198" i="1"/>
  <c r="AT198" i="1"/>
  <c r="AS198" i="1"/>
  <c r="AP198" i="1"/>
  <c r="AO198" i="1"/>
  <c r="AL198" i="1"/>
  <c r="AK198" i="1"/>
  <c r="AH198" i="1"/>
  <c r="AG198" i="1"/>
  <c r="AD198" i="1"/>
  <c r="AC198" i="1"/>
  <c r="Z198" i="1"/>
  <c r="Y198" i="1"/>
  <c r="V198" i="1"/>
  <c r="U198" i="1"/>
  <c r="R198" i="1"/>
  <c r="Q198" i="1"/>
  <c r="N198" i="1"/>
  <c r="M198" i="1"/>
  <c r="J198" i="1"/>
  <c r="I198" i="1"/>
  <c r="F198" i="1"/>
  <c r="E198" i="1"/>
  <c r="BN197" i="1"/>
  <c r="BM197" i="1"/>
  <c r="BJ197" i="1"/>
  <c r="BI197" i="1"/>
  <c r="BF197" i="1"/>
  <c r="BE197" i="1"/>
  <c r="BD197" i="1"/>
  <c r="BC197" i="1"/>
  <c r="AX197" i="1"/>
  <c r="AW197" i="1"/>
  <c r="AT197" i="1"/>
  <c r="AS197" i="1"/>
  <c r="AP197" i="1"/>
  <c r="AO197" i="1"/>
  <c r="AL197" i="1"/>
  <c r="AK197" i="1"/>
  <c r="AH197" i="1"/>
  <c r="AG197" i="1"/>
  <c r="AD197" i="1"/>
  <c r="AC197" i="1"/>
  <c r="Z197" i="1"/>
  <c r="Y197" i="1"/>
  <c r="V197" i="1"/>
  <c r="U197" i="1"/>
  <c r="R197" i="1"/>
  <c r="Q197" i="1"/>
  <c r="N197" i="1"/>
  <c r="M197" i="1"/>
  <c r="J197" i="1"/>
  <c r="I197" i="1"/>
  <c r="F197" i="1"/>
  <c r="E197" i="1"/>
  <c r="BN196" i="1"/>
  <c r="BM196" i="1"/>
  <c r="BJ196" i="1"/>
  <c r="BI196" i="1"/>
  <c r="BF196" i="1"/>
  <c r="BE196" i="1"/>
  <c r="BD196" i="1"/>
  <c r="BC196" i="1"/>
  <c r="AX196" i="1"/>
  <c r="AW196" i="1"/>
  <c r="AT196" i="1"/>
  <c r="AS196" i="1"/>
  <c r="AP196" i="1"/>
  <c r="AO196" i="1"/>
  <c r="AL196" i="1"/>
  <c r="AK196" i="1"/>
  <c r="AH196" i="1"/>
  <c r="AG196" i="1"/>
  <c r="AD196" i="1"/>
  <c r="AC196" i="1"/>
  <c r="Z196" i="1"/>
  <c r="Y196" i="1"/>
  <c r="V196" i="1"/>
  <c r="U196" i="1"/>
  <c r="R196" i="1"/>
  <c r="Q196" i="1"/>
  <c r="N196" i="1"/>
  <c r="M196" i="1"/>
  <c r="J196" i="1"/>
  <c r="I196" i="1"/>
  <c r="F196" i="1"/>
  <c r="E196" i="1"/>
  <c r="BN195" i="1"/>
  <c r="BM195" i="1"/>
  <c r="BJ195" i="1"/>
  <c r="BI195" i="1"/>
  <c r="BF195" i="1"/>
  <c r="BE195" i="1"/>
  <c r="BD195" i="1"/>
  <c r="BC195" i="1"/>
  <c r="AX195" i="1"/>
  <c r="AW195" i="1"/>
  <c r="AT195" i="1"/>
  <c r="AS195" i="1"/>
  <c r="AP195" i="1"/>
  <c r="AO195" i="1"/>
  <c r="AL195" i="1"/>
  <c r="AK195" i="1"/>
  <c r="AH195" i="1"/>
  <c r="AG195" i="1"/>
  <c r="AD195" i="1"/>
  <c r="AC195" i="1"/>
  <c r="Z195" i="1"/>
  <c r="Y195" i="1"/>
  <c r="V195" i="1"/>
  <c r="U195" i="1"/>
  <c r="R195" i="1"/>
  <c r="Q195" i="1"/>
  <c r="N195" i="1"/>
  <c r="M195" i="1"/>
  <c r="J195" i="1"/>
  <c r="I195" i="1"/>
  <c r="F195" i="1"/>
  <c r="E195" i="1"/>
  <c r="BN194" i="1"/>
  <c r="BM194" i="1"/>
  <c r="BJ194" i="1"/>
  <c r="BI194" i="1"/>
  <c r="BF194" i="1"/>
  <c r="BE194" i="1"/>
  <c r="BD194" i="1"/>
  <c r="BC194" i="1"/>
  <c r="AX194" i="1"/>
  <c r="AW194" i="1"/>
  <c r="AT194" i="1"/>
  <c r="AS194" i="1"/>
  <c r="AP194" i="1"/>
  <c r="AO194" i="1"/>
  <c r="AL194" i="1"/>
  <c r="AK194" i="1"/>
  <c r="AH194" i="1"/>
  <c r="AG194" i="1"/>
  <c r="AD194" i="1"/>
  <c r="AC194" i="1"/>
  <c r="Z194" i="1"/>
  <c r="Y194" i="1"/>
  <c r="V194" i="1"/>
  <c r="U194" i="1"/>
  <c r="R194" i="1"/>
  <c r="Q194" i="1"/>
  <c r="N194" i="1"/>
  <c r="M194" i="1"/>
  <c r="J194" i="1"/>
  <c r="I194" i="1"/>
  <c r="F194" i="1"/>
  <c r="E194" i="1"/>
  <c r="BN193" i="1"/>
  <c r="BM193" i="1"/>
  <c r="BJ193" i="1"/>
  <c r="BI193" i="1"/>
  <c r="BF193" i="1"/>
  <c r="BE193" i="1"/>
  <c r="BD193" i="1"/>
  <c r="BC193" i="1"/>
  <c r="AX193" i="1"/>
  <c r="AW193" i="1"/>
  <c r="AT193" i="1"/>
  <c r="AS193" i="1"/>
  <c r="AP193" i="1"/>
  <c r="AO193" i="1"/>
  <c r="AL193" i="1"/>
  <c r="AK193" i="1"/>
  <c r="AH193" i="1"/>
  <c r="AG193" i="1"/>
  <c r="AD193" i="1"/>
  <c r="AC193" i="1"/>
  <c r="Z193" i="1"/>
  <c r="Y193" i="1"/>
  <c r="V193" i="1"/>
  <c r="U193" i="1"/>
  <c r="R193" i="1"/>
  <c r="Q193" i="1"/>
  <c r="N193" i="1"/>
  <c r="M193" i="1"/>
  <c r="J193" i="1"/>
  <c r="I193" i="1"/>
  <c r="F193" i="1"/>
  <c r="E193" i="1"/>
  <c r="BN192" i="1"/>
  <c r="BM192" i="1"/>
  <c r="BJ192" i="1"/>
  <c r="BI192" i="1"/>
  <c r="BF192" i="1"/>
  <c r="BE192" i="1"/>
  <c r="BD192" i="1"/>
  <c r="BC192" i="1"/>
  <c r="AX192" i="1"/>
  <c r="AW192" i="1"/>
  <c r="AT192" i="1"/>
  <c r="AS192" i="1"/>
  <c r="AP192" i="1"/>
  <c r="AO192" i="1"/>
  <c r="AL192" i="1"/>
  <c r="AK192" i="1"/>
  <c r="AH192" i="1"/>
  <c r="AG192" i="1"/>
  <c r="AD192" i="1"/>
  <c r="AC192" i="1"/>
  <c r="Z192" i="1"/>
  <c r="Y192" i="1"/>
  <c r="V192" i="1"/>
  <c r="U192" i="1"/>
  <c r="R192" i="1"/>
  <c r="Q192" i="1"/>
  <c r="N192" i="1"/>
  <c r="M192" i="1"/>
  <c r="J192" i="1"/>
  <c r="I192" i="1"/>
  <c r="F192" i="1"/>
  <c r="E192" i="1"/>
  <c r="BN191" i="1"/>
  <c r="BM191" i="1"/>
  <c r="BJ191" i="1"/>
  <c r="BI191" i="1"/>
  <c r="BF191" i="1"/>
  <c r="BE191" i="1"/>
  <c r="BD191" i="1"/>
  <c r="BC191" i="1"/>
  <c r="AX191" i="1"/>
  <c r="AW191" i="1"/>
  <c r="AT191" i="1"/>
  <c r="AS191" i="1"/>
  <c r="AP191" i="1"/>
  <c r="AO191" i="1"/>
  <c r="AL191" i="1"/>
  <c r="AK191" i="1"/>
  <c r="AH191" i="1"/>
  <c r="AG191" i="1"/>
  <c r="AD191" i="1"/>
  <c r="AC191" i="1"/>
  <c r="Z191" i="1"/>
  <c r="Y191" i="1"/>
  <c r="V191" i="1"/>
  <c r="U191" i="1"/>
  <c r="R191" i="1"/>
  <c r="Q191" i="1"/>
  <c r="N191" i="1"/>
  <c r="M191" i="1"/>
  <c r="J191" i="1"/>
  <c r="I191" i="1"/>
  <c r="F191" i="1"/>
  <c r="E191" i="1"/>
  <c r="BN190" i="1"/>
  <c r="BM190" i="1"/>
  <c r="BJ190" i="1"/>
  <c r="BI190" i="1"/>
  <c r="BF190" i="1"/>
  <c r="BE190" i="1"/>
  <c r="BD190" i="1"/>
  <c r="BC190" i="1"/>
  <c r="AX190" i="1"/>
  <c r="AW190" i="1"/>
  <c r="AT190" i="1"/>
  <c r="AS190" i="1"/>
  <c r="AP190" i="1"/>
  <c r="AO190" i="1"/>
  <c r="AL190" i="1"/>
  <c r="AK190" i="1"/>
  <c r="AH190" i="1"/>
  <c r="AG190" i="1"/>
  <c r="AD190" i="1"/>
  <c r="AC190" i="1"/>
  <c r="Z190" i="1"/>
  <c r="Y190" i="1"/>
  <c r="V190" i="1"/>
  <c r="U190" i="1"/>
  <c r="R190" i="1"/>
  <c r="Q190" i="1"/>
  <c r="N190" i="1"/>
  <c r="M190" i="1"/>
  <c r="J190" i="1"/>
  <c r="I190" i="1"/>
  <c r="F190" i="1"/>
  <c r="E190" i="1"/>
  <c r="BN189" i="1"/>
  <c r="BM189" i="1"/>
  <c r="BJ189" i="1"/>
  <c r="BI189" i="1"/>
  <c r="BF189" i="1"/>
  <c r="BE189" i="1"/>
  <c r="BD189" i="1"/>
  <c r="BC189" i="1"/>
  <c r="AX189" i="1"/>
  <c r="AW189" i="1"/>
  <c r="AT189" i="1"/>
  <c r="AS189" i="1"/>
  <c r="AP189" i="1"/>
  <c r="AO189" i="1"/>
  <c r="AL189" i="1"/>
  <c r="AK189" i="1"/>
  <c r="AH189" i="1"/>
  <c r="AG189" i="1"/>
  <c r="AD189" i="1"/>
  <c r="AC189" i="1"/>
  <c r="Z189" i="1"/>
  <c r="Y189" i="1"/>
  <c r="V189" i="1"/>
  <c r="U189" i="1"/>
  <c r="R189" i="1"/>
  <c r="Q189" i="1"/>
  <c r="N189" i="1"/>
  <c r="M189" i="1"/>
  <c r="J189" i="1"/>
  <c r="I189" i="1"/>
  <c r="F189" i="1"/>
  <c r="E189" i="1"/>
  <c r="BN188" i="1"/>
  <c r="BM188" i="1"/>
  <c r="BJ188" i="1"/>
  <c r="BI188" i="1"/>
  <c r="BF188" i="1"/>
  <c r="BE188" i="1"/>
  <c r="BD188" i="1"/>
  <c r="BC188" i="1"/>
  <c r="AX188" i="1"/>
  <c r="AW188" i="1"/>
  <c r="AT188" i="1"/>
  <c r="AS188" i="1"/>
  <c r="AP188" i="1"/>
  <c r="AO188" i="1"/>
  <c r="AL188" i="1"/>
  <c r="AK188" i="1"/>
  <c r="AH188" i="1"/>
  <c r="AG188" i="1"/>
  <c r="AD188" i="1"/>
  <c r="AC188" i="1"/>
  <c r="Z188" i="1"/>
  <c r="Y188" i="1"/>
  <c r="V188" i="1"/>
  <c r="U188" i="1"/>
  <c r="R188" i="1"/>
  <c r="Q188" i="1"/>
  <c r="N188" i="1"/>
  <c r="M188" i="1"/>
  <c r="J188" i="1"/>
  <c r="I188" i="1"/>
  <c r="F188" i="1"/>
  <c r="E188" i="1"/>
  <c r="BN187" i="1"/>
  <c r="BM187" i="1"/>
  <c r="BJ187" i="1"/>
  <c r="BI187" i="1"/>
  <c r="BF187" i="1"/>
  <c r="BE187" i="1"/>
  <c r="BD187" i="1"/>
  <c r="BC187" i="1"/>
  <c r="AX187" i="1"/>
  <c r="AW187" i="1"/>
  <c r="AT187" i="1"/>
  <c r="AS187" i="1"/>
  <c r="AP187" i="1"/>
  <c r="AO187" i="1"/>
  <c r="AL187" i="1"/>
  <c r="AK187" i="1"/>
  <c r="AH187" i="1"/>
  <c r="AG187" i="1"/>
  <c r="AD187" i="1"/>
  <c r="AC187" i="1"/>
  <c r="Z187" i="1"/>
  <c r="Y187" i="1"/>
  <c r="V187" i="1"/>
  <c r="U187" i="1"/>
  <c r="R187" i="1"/>
  <c r="Q187" i="1"/>
  <c r="N187" i="1"/>
  <c r="M187" i="1"/>
  <c r="J187" i="1"/>
  <c r="I187" i="1"/>
  <c r="F187" i="1"/>
  <c r="E187" i="1"/>
  <c r="BN186" i="1"/>
  <c r="BM186" i="1"/>
  <c r="BJ186" i="1"/>
  <c r="BI186" i="1"/>
  <c r="BF186" i="1"/>
  <c r="BE186" i="1"/>
  <c r="BD186" i="1"/>
  <c r="BC186" i="1"/>
  <c r="AX186" i="1"/>
  <c r="AW186" i="1"/>
  <c r="AT186" i="1"/>
  <c r="AS186" i="1"/>
  <c r="AP186" i="1"/>
  <c r="AO186" i="1"/>
  <c r="AL186" i="1"/>
  <c r="AK186" i="1"/>
  <c r="AH186" i="1"/>
  <c r="AG186" i="1"/>
  <c r="AD186" i="1"/>
  <c r="AC186" i="1"/>
  <c r="Z186" i="1"/>
  <c r="Y186" i="1"/>
  <c r="V186" i="1"/>
  <c r="U186" i="1"/>
  <c r="R186" i="1"/>
  <c r="Q186" i="1"/>
  <c r="N186" i="1"/>
  <c r="M186" i="1"/>
  <c r="J186" i="1"/>
  <c r="I186" i="1"/>
  <c r="F186" i="1"/>
  <c r="E186" i="1"/>
  <c r="BN185" i="1"/>
  <c r="BM185" i="1"/>
  <c r="BJ185" i="1"/>
  <c r="BI185" i="1"/>
  <c r="BF185" i="1"/>
  <c r="BE185" i="1"/>
  <c r="BD185" i="1"/>
  <c r="BC185" i="1"/>
  <c r="AX185" i="1"/>
  <c r="AW185" i="1"/>
  <c r="AT185" i="1"/>
  <c r="AS185" i="1"/>
  <c r="AP185" i="1"/>
  <c r="AO185" i="1"/>
  <c r="AL185" i="1"/>
  <c r="AK185" i="1"/>
  <c r="AH185" i="1"/>
  <c r="AG185" i="1"/>
  <c r="AD185" i="1"/>
  <c r="AC185" i="1"/>
  <c r="Z185" i="1"/>
  <c r="Y185" i="1"/>
  <c r="V185" i="1"/>
  <c r="U185" i="1"/>
  <c r="R185" i="1"/>
  <c r="Q185" i="1"/>
  <c r="N185" i="1"/>
  <c r="M185" i="1"/>
  <c r="J185" i="1"/>
  <c r="I185" i="1"/>
  <c r="F185" i="1"/>
  <c r="E185" i="1"/>
  <c r="BN184" i="1"/>
  <c r="BM184" i="1"/>
  <c r="BJ184" i="1"/>
  <c r="BI184" i="1"/>
  <c r="BF184" i="1"/>
  <c r="BE184" i="1"/>
  <c r="BD184" i="1"/>
  <c r="BC184" i="1"/>
  <c r="AX184" i="1"/>
  <c r="AW184" i="1"/>
  <c r="AT184" i="1"/>
  <c r="AS184" i="1"/>
  <c r="AP184" i="1"/>
  <c r="AO184" i="1"/>
  <c r="AL184" i="1"/>
  <c r="AK184" i="1"/>
  <c r="AH184" i="1"/>
  <c r="AG184" i="1"/>
  <c r="AD184" i="1"/>
  <c r="AC184" i="1"/>
  <c r="Z184" i="1"/>
  <c r="Y184" i="1"/>
  <c r="V184" i="1"/>
  <c r="U184" i="1"/>
  <c r="R184" i="1"/>
  <c r="Q184" i="1"/>
  <c r="N184" i="1"/>
  <c r="M184" i="1"/>
  <c r="J184" i="1"/>
  <c r="I184" i="1"/>
  <c r="F184" i="1"/>
  <c r="E184" i="1"/>
  <c r="BN183" i="1"/>
  <c r="BM183" i="1"/>
  <c r="BJ183" i="1"/>
  <c r="BI183" i="1"/>
  <c r="BF183" i="1"/>
  <c r="BE183" i="1"/>
  <c r="BD183" i="1"/>
  <c r="BC183" i="1"/>
  <c r="AX183" i="1"/>
  <c r="AW183" i="1"/>
  <c r="AT183" i="1"/>
  <c r="AS183" i="1"/>
  <c r="AP183" i="1"/>
  <c r="AO183" i="1"/>
  <c r="AL183" i="1"/>
  <c r="AK183" i="1"/>
  <c r="AH183" i="1"/>
  <c r="AG183" i="1"/>
  <c r="AD183" i="1"/>
  <c r="AC183" i="1"/>
  <c r="Z183" i="1"/>
  <c r="Y183" i="1"/>
  <c r="V183" i="1"/>
  <c r="U183" i="1"/>
  <c r="R183" i="1"/>
  <c r="Q183" i="1"/>
  <c r="N183" i="1"/>
  <c r="M183" i="1"/>
  <c r="J183" i="1"/>
  <c r="I183" i="1"/>
  <c r="F183" i="1"/>
  <c r="E183" i="1"/>
  <c r="BN182" i="1"/>
  <c r="BM182" i="1"/>
  <c r="BJ182" i="1"/>
  <c r="BI182" i="1"/>
  <c r="BF182" i="1"/>
  <c r="BE182" i="1"/>
  <c r="BD182" i="1"/>
  <c r="BC182" i="1"/>
  <c r="AX182" i="1"/>
  <c r="AW182" i="1"/>
  <c r="AT182" i="1"/>
  <c r="AS182" i="1"/>
  <c r="AP182" i="1"/>
  <c r="AO182" i="1"/>
  <c r="AL182" i="1"/>
  <c r="AK182" i="1"/>
  <c r="AH182" i="1"/>
  <c r="AG182" i="1"/>
  <c r="AD182" i="1"/>
  <c r="AC182" i="1"/>
  <c r="Z182" i="1"/>
  <c r="Y182" i="1"/>
  <c r="V182" i="1"/>
  <c r="U182" i="1"/>
  <c r="R182" i="1"/>
  <c r="Q182" i="1"/>
  <c r="N182" i="1"/>
  <c r="M182" i="1"/>
  <c r="J182" i="1"/>
  <c r="I182" i="1"/>
  <c r="F182" i="1"/>
  <c r="E182" i="1"/>
  <c r="BN181" i="1"/>
  <c r="BM181" i="1"/>
  <c r="BJ181" i="1"/>
  <c r="BI181" i="1"/>
  <c r="BF181" i="1"/>
  <c r="BE181" i="1"/>
  <c r="BD181" i="1"/>
  <c r="BC181" i="1"/>
  <c r="AX181" i="1"/>
  <c r="AW181" i="1"/>
  <c r="AT181" i="1"/>
  <c r="AS181" i="1"/>
  <c r="AP181" i="1"/>
  <c r="AO181" i="1"/>
  <c r="AL181" i="1"/>
  <c r="AK181" i="1"/>
  <c r="AH181" i="1"/>
  <c r="AG181" i="1"/>
  <c r="AD181" i="1"/>
  <c r="AC181" i="1"/>
  <c r="Z181" i="1"/>
  <c r="Y181" i="1"/>
  <c r="V181" i="1"/>
  <c r="U181" i="1"/>
  <c r="R181" i="1"/>
  <c r="Q181" i="1"/>
  <c r="N181" i="1"/>
  <c r="M181" i="1"/>
  <c r="J181" i="1"/>
  <c r="I181" i="1"/>
  <c r="F181" i="1"/>
  <c r="E181" i="1"/>
  <c r="BN180" i="1"/>
  <c r="BM180" i="1"/>
  <c r="BJ180" i="1"/>
  <c r="BI180" i="1"/>
  <c r="BF180" i="1"/>
  <c r="BE180" i="1"/>
  <c r="BD180" i="1"/>
  <c r="BC180" i="1"/>
  <c r="AX180" i="1"/>
  <c r="AW180" i="1"/>
  <c r="AT180" i="1"/>
  <c r="AS180" i="1"/>
  <c r="AP180" i="1"/>
  <c r="AO180" i="1"/>
  <c r="AL180" i="1"/>
  <c r="AK180" i="1"/>
  <c r="AH180" i="1"/>
  <c r="AG180" i="1"/>
  <c r="AD180" i="1"/>
  <c r="AC180" i="1"/>
  <c r="Z180" i="1"/>
  <c r="Y180" i="1"/>
  <c r="V180" i="1"/>
  <c r="U180" i="1"/>
  <c r="R180" i="1"/>
  <c r="Q180" i="1"/>
  <c r="N180" i="1"/>
  <c r="M180" i="1"/>
  <c r="J180" i="1"/>
  <c r="I180" i="1"/>
  <c r="F180" i="1"/>
  <c r="E180" i="1"/>
  <c r="BN179" i="1"/>
  <c r="BM179" i="1"/>
  <c r="BJ179" i="1"/>
  <c r="BI179" i="1"/>
  <c r="BF179" i="1"/>
  <c r="BE179" i="1"/>
  <c r="BD179" i="1"/>
  <c r="BC179" i="1"/>
  <c r="AX179" i="1"/>
  <c r="AW179" i="1"/>
  <c r="AT179" i="1"/>
  <c r="AS179" i="1"/>
  <c r="AP179" i="1"/>
  <c r="AO179" i="1"/>
  <c r="AL179" i="1"/>
  <c r="AK179" i="1"/>
  <c r="AH179" i="1"/>
  <c r="AG179" i="1"/>
  <c r="AD179" i="1"/>
  <c r="AC179" i="1"/>
  <c r="Z179" i="1"/>
  <c r="Y179" i="1"/>
  <c r="V179" i="1"/>
  <c r="U179" i="1"/>
  <c r="R179" i="1"/>
  <c r="Q179" i="1"/>
  <c r="N179" i="1"/>
  <c r="M179" i="1"/>
  <c r="J179" i="1"/>
  <c r="I179" i="1"/>
  <c r="F179" i="1"/>
  <c r="E179" i="1"/>
  <c r="BN178" i="1"/>
  <c r="BM178" i="1"/>
  <c r="BJ178" i="1"/>
  <c r="BI178" i="1"/>
  <c r="BF178" i="1"/>
  <c r="BE178" i="1"/>
  <c r="BD178" i="1"/>
  <c r="BC178" i="1"/>
  <c r="AX178" i="1"/>
  <c r="AW178" i="1"/>
  <c r="AT178" i="1"/>
  <c r="AS178" i="1"/>
  <c r="AP178" i="1"/>
  <c r="AO178" i="1"/>
  <c r="AL178" i="1"/>
  <c r="AK178" i="1"/>
  <c r="AH178" i="1"/>
  <c r="AG178" i="1"/>
  <c r="AD178" i="1"/>
  <c r="AC178" i="1"/>
  <c r="Z178" i="1"/>
  <c r="Y178" i="1"/>
  <c r="V178" i="1"/>
  <c r="U178" i="1"/>
  <c r="R178" i="1"/>
  <c r="Q178" i="1"/>
  <c r="N178" i="1"/>
  <c r="M178" i="1"/>
  <c r="J178" i="1"/>
  <c r="I178" i="1"/>
  <c r="F178" i="1"/>
  <c r="E178" i="1"/>
  <c r="BN177" i="1"/>
  <c r="BM177" i="1"/>
  <c r="BJ177" i="1"/>
  <c r="BI177" i="1"/>
  <c r="BF177" i="1"/>
  <c r="BE177" i="1"/>
  <c r="BD177" i="1"/>
  <c r="BC177" i="1"/>
  <c r="AX177" i="1"/>
  <c r="AW177" i="1"/>
  <c r="AT177" i="1"/>
  <c r="AS177" i="1"/>
  <c r="AP177" i="1"/>
  <c r="AO177" i="1"/>
  <c r="AL177" i="1"/>
  <c r="AK177" i="1"/>
  <c r="AH177" i="1"/>
  <c r="AG177" i="1"/>
  <c r="AD177" i="1"/>
  <c r="AC177" i="1"/>
  <c r="Z177" i="1"/>
  <c r="Y177" i="1"/>
  <c r="V177" i="1"/>
  <c r="U177" i="1"/>
  <c r="R177" i="1"/>
  <c r="Q177" i="1"/>
  <c r="N177" i="1"/>
  <c r="M177" i="1"/>
  <c r="J177" i="1"/>
  <c r="I177" i="1"/>
  <c r="F177" i="1"/>
  <c r="E177" i="1"/>
  <c r="BN176" i="1"/>
  <c r="BM176" i="1"/>
  <c r="BJ176" i="1"/>
  <c r="BI176" i="1"/>
  <c r="BF176" i="1"/>
  <c r="BE176" i="1"/>
  <c r="BD176" i="1"/>
  <c r="BC176" i="1"/>
  <c r="AX176" i="1"/>
  <c r="AW176" i="1"/>
  <c r="AT176" i="1"/>
  <c r="AS176" i="1"/>
  <c r="AP176" i="1"/>
  <c r="AO176" i="1"/>
  <c r="AL176" i="1"/>
  <c r="AK176" i="1"/>
  <c r="AH176" i="1"/>
  <c r="AG176" i="1"/>
  <c r="AD176" i="1"/>
  <c r="AC176" i="1"/>
  <c r="Z176" i="1"/>
  <c r="Y176" i="1"/>
  <c r="V176" i="1"/>
  <c r="U176" i="1"/>
  <c r="R176" i="1"/>
  <c r="Q176" i="1"/>
  <c r="N176" i="1"/>
  <c r="M176" i="1"/>
  <c r="J176" i="1"/>
  <c r="I176" i="1"/>
  <c r="F176" i="1"/>
  <c r="E176" i="1"/>
  <c r="BN175" i="1"/>
  <c r="BM175" i="1"/>
  <c r="BJ175" i="1"/>
  <c r="BI175" i="1"/>
  <c r="BF175" i="1"/>
  <c r="BE175" i="1"/>
  <c r="BD175" i="1"/>
  <c r="BC175" i="1"/>
  <c r="AX175" i="1"/>
  <c r="AW175" i="1"/>
  <c r="AT175" i="1"/>
  <c r="AS175" i="1"/>
  <c r="AP175" i="1"/>
  <c r="AO175" i="1"/>
  <c r="AL175" i="1"/>
  <c r="AK175" i="1"/>
  <c r="AH175" i="1"/>
  <c r="AG175" i="1"/>
  <c r="AD175" i="1"/>
  <c r="AC175" i="1"/>
  <c r="Z175" i="1"/>
  <c r="Y175" i="1"/>
  <c r="V175" i="1"/>
  <c r="U175" i="1"/>
  <c r="R175" i="1"/>
  <c r="Q175" i="1"/>
  <c r="N175" i="1"/>
  <c r="M175" i="1"/>
  <c r="J175" i="1"/>
  <c r="I175" i="1"/>
  <c r="F175" i="1"/>
  <c r="E175" i="1"/>
  <c r="BN174" i="1"/>
  <c r="BM174" i="1"/>
  <c r="BJ174" i="1"/>
  <c r="BI174" i="1"/>
  <c r="BF174" i="1"/>
  <c r="BE174" i="1"/>
  <c r="BD174" i="1"/>
  <c r="BC174" i="1"/>
  <c r="AX174" i="1"/>
  <c r="AW174" i="1"/>
  <c r="AT174" i="1"/>
  <c r="AS174" i="1"/>
  <c r="AP174" i="1"/>
  <c r="AO174" i="1"/>
  <c r="AL174" i="1"/>
  <c r="AK174" i="1"/>
  <c r="AH174" i="1"/>
  <c r="AG174" i="1"/>
  <c r="AD174" i="1"/>
  <c r="AC174" i="1"/>
  <c r="Z174" i="1"/>
  <c r="Y174" i="1"/>
  <c r="V174" i="1"/>
  <c r="U174" i="1"/>
  <c r="R174" i="1"/>
  <c r="Q174" i="1"/>
  <c r="N174" i="1"/>
  <c r="M174" i="1"/>
  <c r="J174" i="1"/>
  <c r="I174" i="1"/>
  <c r="F174" i="1"/>
  <c r="E174" i="1"/>
  <c r="BN173" i="1"/>
  <c r="BM173" i="1"/>
  <c r="BJ173" i="1"/>
  <c r="BI173" i="1"/>
  <c r="BF173" i="1"/>
  <c r="BE173" i="1"/>
  <c r="BD173" i="1"/>
  <c r="BC173" i="1"/>
  <c r="AX173" i="1"/>
  <c r="AW173" i="1"/>
  <c r="AT173" i="1"/>
  <c r="AS173" i="1"/>
  <c r="AP173" i="1"/>
  <c r="AO173" i="1"/>
  <c r="AL173" i="1"/>
  <c r="AK173" i="1"/>
  <c r="AH173" i="1"/>
  <c r="AG173" i="1"/>
  <c r="AD173" i="1"/>
  <c r="AC173" i="1"/>
  <c r="Z173" i="1"/>
  <c r="Y173" i="1"/>
  <c r="V173" i="1"/>
  <c r="U173" i="1"/>
  <c r="R173" i="1"/>
  <c r="Q173" i="1"/>
  <c r="N173" i="1"/>
  <c r="M173" i="1"/>
  <c r="J173" i="1"/>
  <c r="I173" i="1"/>
  <c r="F173" i="1"/>
  <c r="E173" i="1"/>
  <c r="BN172" i="1"/>
  <c r="BM172" i="1"/>
  <c r="BJ172" i="1"/>
  <c r="BI172" i="1"/>
  <c r="BF172" i="1"/>
  <c r="BE172" i="1"/>
  <c r="BD172" i="1"/>
  <c r="BC172" i="1"/>
  <c r="AX172" i="1"/>
  <c r="AW172" i="1"/>
  <c r="AT172" i="1"/>
  <c r="AS172" i="1"/>
  <c r="AP172" i="1"/>
  <c r="AO172" i="1"/>
  <c r="AL172" i="1"/>
  <c r="AK172" i="1"/>
  <c r="AH172" i="1"/>
  <c r="AG172" i="1"/>
  <c r="AD172" i="1"/>
  <c r="AC172" i="1"/>
  <c r="Z172" i="1"/>
  <c r="Y172" i="1"/>
  <c r="V172" i="1"/>
  <c r="U172" i="1"/>
  <c r="R172" i="1"/>
  <c r="Q172" i="1"/>
  <c r="N172" i="1"/>
  <c r="M172" i="1"/>
  <c r="J172" i="1"/>
  <c r="I172" i="1"/>
  <c r="F172" i="1"/>
  <c r="E172" i="1"/>
  <c r="BN171" i="1"/>
  <c r="BM171" i="1"/>
  <c r="BJ171" i="1"/>
  <c r="BI171" i="1"/>
  <c r="BF171" i="1"/>
  <c r="BE171" i="1"/>
  <c r="BD171" i="1"/>
  <c r="BC171" i="1"/>
  <c r="AX171" i="1"/>
  <c r="AW171" i="1"/>
  <c r="AT171" i="1"/>
  <c r="AS171" i="1"/>
  <c r="AP171" i="1"/>
  <c r="AO171" i="1"/>
  <c r="AL171" i="1"/>
  <c r="AK171" i="1"/>
  <c r="AH171" i="1"/>
  <c r="AG171" i="1"/>
  <c r="AD171" i="1"/>
  <c r="AC171" i="1"/>
  <c r="Z171" i="1"/>
  <c r="Y171" i="1"/>
  <c r="V171" i="1"/>
  <c r="U171" i="1"/>
  <c r="R171" i="1"/>
  <c r="Q171" i="1"/>
  <c r="N171" i="1"/>
  <c r="M171" i="1"/>
  <c r="J171" i="1"/>
  <c r="I171" i="1"/>
  <c r="F171" i="1"/>
  <c r="E171" i="1"/>
  <c r="BN170" i="1"/>
  <c r="BM170" i="1"/>
  <c r="BJ170" i="1"/>
  <c r="BI170" i="1"/>
  <c r="BF170" i="1"/>
  <c r="BE170" i="1"/>
  <c r="BD170" i="1"/>
  <c r="BC170" i="1"/>
  <c r="AX170" i="1"/>
  <c r="AW170" i="1"/>
  <c r="AT170" i="1"/>
  <c r="AS170" i="1"/>
  <c r="AP170" i="1"/>
  <c r="AO170" i="1"/>
  <c r="AL170" i="1"/>
  <c r="AK170" i="1"/>
  <c r="AH170" i="1"/>
  <c r="AG170" i="1"/>
  <c r="AD170" i="1"/>
  <c r="AC170" i="1"/>
  <c r="Z170" i="1"/>
  <c r="Y170" i="1"/>
  <c r="V170" i="1"/>
  <c r="U170" i="1"/>
  <c r="R170" i="1"/>
  <c r="Q170" i="1"/>
  <c r="N170" i="1"/>
  <c r="M170" i="1"/>
  <c r="J170" i="1"/>
  <c r="I170" i="1"/>
  <c r="F170" i="1"/>
  <c r="E170" i="1"/>
  <c r="BN169" i="1"/>
  <c r="BM169" i="1"/>
  <c r="BJ169" i="1"/>
  <c r="BI169" i="1"/>
  <c r="BF169" i="1"/>
  <c r="BE169" i="1"/>
  <c r="BD169" i="1"/>
  <c r="BC169" i="1"/>
  <c r="AX169" i="1"/>
  <c r="AW169" i="1"/>
  <c r="AT169" i="1"/>
  <c r="AS169" i="1"/>
  <c r="AP169" i="1"/>
  <c r="AO169" i="1"/>
  <c r="AL169" i="1"/>
  <c r="AK169" i="1"/>
  <c r="AH169" i="1"/>
  <c r="AG169" i="1"/>
  <c r="AD169" i="1"/>
  <c r="AC169" i="1"/>
  <c r="Z169" i="1"/>
  <c r="Y169" i="1"/>
  <c r="V169" i="1"/>
  <c r="U169" i="1"/>
  <c r="R169" i="1"/>
  <c r="Q169" i="1"/>
  <c r="N169" i="1"/>
  <c r="M169" i="1"/>
  <c r="J169" i="1"/>
  <c r="I169" i="1"/>
  <c r="F169" i="1"/>
  <c r="E169" i="1"/>
  <c r="BN168" i="1"/>
  <c r="BM168" i="1"/>
  <c r="BJ168" i="1"/>
  <c r="BI168" i="1"/>
  <c r="BF168" i="1"/>
  <c r="BE168" i="1"/>
  <c r="BD168" i="1"/>
  <c r="BC168" i="1"/>
  <c r="AX168" i="1"/>
  <c r="AW168" i="1"/>
  <c r="AT168" i="1"/>
  <c r="AS168" i="1"/>
  <c r="AP168" i="1"/>
  <c r="AO168" i="1"/>
  <c r="AL168" i="1"/>
  <c r="AK168" i="1"/>
  <c r="AH168" i="1"/>
  <c r="AG168" i="1"/>
  <c r="AD168" i="1"/>
  <c r="AC168" i="1"/>
  <c r="Z168" i="1"/>
  <c r="Y168" i="1"/>
  <c r="V168" i="1"/>
  <c r="U168" i="1"/>
  <c r="R168" i="1"/>
  <c r="Q168" i="1"/>
  <c r="N168" i="1"/>
  <c r="M168" i="1"/>
  <c r="J168" i="1"/>
  <c r="I168" i="1"/>
  <c r="F168" i="1"/>
  <c r="E168" i="1"/>
  <c r="BN167" i="1"/>
  <c r="BM167" i="1"/>
  <c r="BJ167" i="1"/>
  <c r="BI167" i="1"/>
  <c r="BF167" i="1"/>
  <c r="BE167" i="1"/>
  <c r="BD167" i="1"/>
  <c r="BC167" i="1"/>
  <c r="AX167" i="1"/>
  <c r="AW167" i="1"/>
  <c r="AT167" i="1"/>
  <c r="AS167" i="1"/>
  <c r="AP167" i="1"/>
  <c r="AO167" i="1"/>
  <c r="AL167" i="1"/>
  <c r="AK167" i="1"/>
  <c r="AH167" i="1"/>
  <c r="AG167" i="1"/>
  <c r="AD167" i="1"/>
  <c r="AC167" i="1"/>
  <c r="Z167" i="1"/>
  <c r="Y167" i="1"/>
  <c r="V167" i="1"/>
  <c r="U167" i="1"/>
  <c r="R167" i="1"/>
  <c r="Q167" i="1"/>
  <c r="N167" i="1"/>
  <c r="M167" i="1"/>
  <c r="J167" i="1"/>
  <c r="I167" i="1"/>
  <c r="F167" i="1"/>
  <c r="E167" i="1"/>
  <c r="BN166" i="1"/>
  <c r="BM166" i="1"/>
  <c r="BJ166" i="1"/>
  <c r="BI166" i="1"/>
  <c r="BF166" i="1"/>
  <c r="BE166" i="1"/>
  <c r="BD166" i="1"/>
  <c r="BC166" i="1"/>
  <c r="AX166" i="1"/>
  <c r="AW166" i="1"/>
  <c r="AT166" i="1"/>
  <c r="AS166" i="1"/>
  <c r="AP166" i="1"/>
  <c r="AO166" i="1"/>
  <c r="AL166" i="1"/>
  <c r="AK166" i="1"/>
  <c r="AH166" i="1"/>
  <c r="AG166" i="1"/>
  <c r="AD166" i="1"/>
  <c r="AC166" i="1"/>
  <c r="Z166" i="1"/>
  <c r="Y166" i="1"/>
  <c r="V166" i="1"/>
  <c r="U166" i="1"/>
  <c r="R166" i="1"/>
  <c r="Q166" i="1"/>
  <c r="N166" i="1"/>
  <c r="M166" i="1"/>
  <c r="J166" i="1"/>
  <c r="I166" i="1"/>
  <c r="F166" i="1"/>
  <c r="E166" i="1"/>
  <c r="BN165" i="1"/>
  <c r="BM165" i="1"/>
  <c r="BJ165" i="1"/>
  <c r="BI165" i="1"/>
  <c r="BF165" i="1"/>
  <c r="BE165" i="1"/>
  <c r="BD165" i="1"/>
  <c r="BC165" i="1"/>
  <c r="AX165" i="1"/>
  <c r="AW165" i="1"/>
  <c r="AT165" i="1"/>
  <c r="AS165" i="1"/>
  <c r="AP165" i="1"/>
  <c r="AO165" i="1"/>
  <c r="AL165" i="1"/>
  <c r="AK165" i="1"/>
  <c r="AH165" i="1"/>
  <c r="AG165" i="1"/>
  <c r="AD165" i="1"/>
  <c r="AC165" i="1"/>
  <c r="Z165" i="1"/>
  <c r="Y165" i="1"/>
  <c r="V165" i="1"/>
  <c r="U165" i="1"/>
  <c r="R165" i="1"/>
  <c r="Q165" i="1"/>
  <c r="N165" i="1"/>
  <c r="M165" i="1"/>
  <c r="J165" i="1"/>
  <c r="I165" i="1"/>
  <c r="F165" i="1"/>
  <c r="E165" i="1"/>
  <c r="BN164" i="1"/>
  <c r="BM164" i="1"/>
  <c r="BJ164" i="1"/>
  <c r="BI164" i="1"/>
  <c r="BF164" i="1"/>
  <c r="BE164" i="1"/>
  <c r="BD164" i="1"/>
  <c r="BC164" i="1"/>
  <c r="AX164" i="1"/>
  <c r="AW164" i="1"/>
  <c r="AT164" i="1"/>
  <c r="AS164" i="1"/>
  <c r="AP164" i="1"/>
  <c r="AO164" i="1"/>
  <c r="AL164" i="1"/>
  <c r="AK164" i="1"/>
  <c r="AH164" i="1"/>
  <c r="AG164" i="1"/>
  <c r="AD164" i="1"/>
  <c r="AC164" i="1"/>
  <c r="Z164" i="1"/>
  <c r="Y164" i="1"/>
  <c r="V164" i="1"/>
  <c r="U164" i="1"/>
  <c r="R164" i="1"/>
  <c r="Q164" i="1"/>
  <c r="N164" i="1"/>
  <c r="M164" i="1"/>
  <c r="J164" i="1"/>
  <c r="I164" i="1"/>
  <c r="F164" i="1"/>
  <c r="E164" i="1"/>
  <c r="BN163" i="1"/>
  <c r="BM163" i="1"/>
  <c r="BJ163" i="1"/>
  <c r="BI163" i="1"/>
  <c r="BF163" i="1"/>
  <c r="BE163" i="1"/>
  <c r="BD163" i="1"/>
  <c r="BC163" i="1"/>
  <c r="AX163" i="1"/>
  <c r="AW163" i="1"/>
  <c r="AT163" i="1"/>
  <c r="AS163" i="1"/>
  <c r="AP163" i="1"/>
  <c r="AO163" i="1"/>
  <c r="AL163" i="1"/>
  <c r="AK163" i="1"/>
  <c r="AH163" i="1"/>
  <c r="AG163" i="1"/>
  <c r="AD163" i="1"/>
  <c r="AC163" i="1"/>
  <c r="Z163" i="1"/>
  <c r="Y163" i="1"/>
  <c r="V163" i="1"/>
  <c r="U163" i="1"/>
  <c r="R163" i="1"/>
  <c r="Q163" i="1"/>
  <c r="N163" i="1"/>
  <c r="M163" i="1"/>
  <c r="J163" i="1"/>
  <c r="I163" i="1"/>
  <c r="F163" i="1"/>
  <c r="E163" i="1"/>
  <c r="BN162" i="1"/>
  <c r="BM162" i="1"/>
  <c r="BJ162" i="1"/>
  <c r="BI162" i="1"/>
  <c r="BF162" i="1"/>
  <c r="BE162" i="1"/>
  <c r="BD162" i="1"/>
  <c r="BC162" i="1"/>
  <c r="AX162" i="1"/>
  <c r="AW162" i="1"/>
  <c r="AT162" i="1"/>
  <c r="AS162" i="1"/>
  <c r="AP162" i="1"/>
  <c r="AO162" i="1"/>
  <c r="AL162" i="1"/>
  <c r="AK162" i="1"/>
  <c r="AH162" i="1"/>
  <c r="AG162" i="1"/>
  <c r="AD162" i="1"/>
  <c r="AC162" i="1"/>
  <c r="Z162" i="1"/>
  <c r="Y162" i="1"/>
  <c r="V162" i="1"/>
  <c r="U162" i="1"/>
  <c r="R162" i="1"/>
  <c r="Q162" i="1"/>
  <c r="N162" i="1"/>
  <c r="M162" i="1"/>
  <c r="J162" i="1"/>
  <c r="I162" i="1"/>
  <c r="F162" i="1"/>
  <c r="E162" i="1"/>
  <c r="BN161" i="1"/>
  <c r="BM161" i="1"/>
  <c r="BJ161" i="1"/>
  <c r="BI161" i="1"/>
  <c r="BF161" i="1"/>
  <c r="BE161" i="1"/>
  <c r="BD161" i="1"/>
  <c r="BC161" i="1"/>
  <c r="AX161" i="1"/>
  <c r="AW161" i="1"/>
  <c r="AT161" i="1"/>
  <c r="AS161" i="1"/>
  <c r="AP161" i="1"/>
  <c r="AO161" i="1"/>
  <c r="AL161" i="1"/>
  <c r="AK161" i="1"/>
  <c r="AH161" i="1"/>
  <c r="AG161" i="1"/>
  <c r="AD161" i="1"/>
  <c r="AC161" i="1"/>
  <c r="Z161" i="1"/>
  <c r="Y161" i="1"/>
  <c r="V161" i="1"/>
  <c r="U161" i="1"/>
  <c r="R161" i="1"/>
  <c r="Q161" i="1"/>
  <c r="N161" i="1"/>
  <c r="M161" i="1"/>
  <c r="J161" i="1"/>
  <c r="I161" i="1"/>
  <c r="F161" i="1"/>
  <c r="E161" i="1"/>
  <c r="BN160" i="1"/>
  <c r="BM160" i="1"/>
  <c r="BJ160" i="1"/>
  <c r="BI160" i="1"/>
  <c r="BF160" i="1"/>
  <c r="BE160" i="1"/>
  <c r="BD160" i="1"/>
  <c r="BC160" i="1"/>
  <c r="AX160" i="1"/>
  <c r="AW160" i="1"/>
  <c r="AT160" i="1"/>
  <c r="AS160" i="1"/>
  <c r="AP160" i="1"/>
  <c r="AO160" i="1"/>
  <c r="AL160" i="1"/>
  <c r="AK160" i="1"/>
  <c r="AH160" i="1"/>
  <c r="AG160" i="1"/>
  <c r="AD160" i="1"/>
  <c r="AC160" i="1"/>
  <c r="Z160" i="1"/>
  <c r="Y160" i="1"/>
  <c r="V160" i="1"/>
  <c r="U160" i="1"/>
  <c r="R160" i="1"/>
  <c r="Q160" i="1"/>
  <c r="N160" i="1"/>
  <c r="M160" i="1"/>
  <c r="J160" i="1"/>
  <c r="I160" i="1"/>
  <c r="F160" i="1"/>
  <c r="E160" i="1"/>
  <c r="BN159" i="1"/>
  <c r="BM159" i="1"/>
  <c r="BJ159" i="1"/>
  <c r="BI159" i="1"/>
  <c r="BF159" i="1"/>
  <c r="BE159" i="1"/>
  <c r="BD159" i="1"/>
  <c r="BC159" i="1"/>
  <c r="AX159" i="1"/>
  <c r="AW159" i="1"/>
  <c r="AT159" i="1"/>
  <c r="AS159" i="1"/>
  <c r="AP159" i="1"/>
  <c r="AO159" i="1"/>
  <c r="AL159" i="1"/>
  <c r="AK159" i="1"/>
  <c r="AH159" i="1"/>
  <c r="AG159" i="1"/>
  <c r="AD159" i="1"/>
  <c r="AC159" i="1"/>
  <c r="Z159" i="1"/>
  <c r="Y159" i="1"/>
  <c r="V159" i="1"/>
  <c r="U159" i="1"/>
  <c r="R159" i="1"/>
  <c r="Q159" i="1"/>
  <c r="N159" i="1"/>
  <c r="M159" i="1"/>
  <c r="J159" i="1"/>
  <c r="I159" i="1"/>
  <c r="F159" i="1"/>
  <c r="E159" i="1"/>
  <c r="BN158" i="1"/>
  <c r="BM158" i="1"/>
  <c r="BJ158" i="1"/>
  <c r="BI158" i="1"/>
  <c r="BF158" i="1"/>
  <c r="BE158" i="1"/>
  <c r="BD158" i="1"/>
  <c r="BC158" i="1"/>
  <c r="AX158" i="1"/>
  <c r="AW158" i="1"/>
  <c r="AT158" i="1"/>
  <c r="AS158" i="1"/>
  <c r="AP158" i="1"/>
  <c r="AO158" i="1"/>
  <c r="AL158" i="1"/>
  <c r="AK158" i="1"/>
  <c r="AH158" i="1"/>
  <c r="AG158" i="1"/>
  <c r="AD158" i="1"/>
  <c r="AC158" i="1"/>
  <c r="Z158" i="1"/>
  <c r="Y158" i="1"/>
  <c r="V158" i="1"/>
  <c r="U158" i="1"/>
  <c r="R158" i="1"/>
  <c r="Q158" i="1"/>
  <c r="N158" i="1"/>
  <c r="M158" i="1"/>
  <c r="J158" i="1"/>
  <c r="I158" i="1"/>
  <c r="F158" i="1"/>
  <c r="E158" i="1"/>
  <c r="BN157" i="1"/>
  <c r="BM157" i="1"/>
  <c r="BJ157" i="1"/>
  <c r="BI157" i="1"/>
  <c r="BF157" i="1"/>
  <c r="BE157" i="1"/>
  <c r="BD157" i="1"/>
  <c r="BC157" i="1"/>
  <c r="AX157" i="1"/>
  <c r="AW157" i="1"/>
  <c r="AT157" i="1"/>
  <c r="AS157" i="1"/>
  <c r="AP157" i="1"/>
  <c r="AO157" i="1"/>
  <c r="AL157" i="1"/>
  <c r="AK157" i="1"/>
  <c r="AH157" i="1"/>
  <c r="AG157" i="1"/>
  <c r="AD157" i="1"/>
  <c r="AC157" i="1"/>
  <c r="Z157" i="1"/>
  <c r="Y157" i="1"/>
  <c r="V157" i="1"/>
  <c r="U157" i="1"/>
  <c r="R157" i="1"/>
  <c r="Q157" i="1"/>
  <c r="N157" i="1"/>
  <c r="M157" i="1"/>
  <c r="J157" i="1"/>
  <c r="I157" i="1"/>
  <c r="F157" i="1"/>
  <c r="E157" i="1"/>
  <c r="BN156" i="1"/>
  <c r="BM156" i="1"/>
  <c r="BJ156" i="1"/>
  <c r="BI156" i="1"/>
  <c r="BF156" i="1"/>
  <c r="BE156" i="1"/>
  <c r="BD156" i="1"/>
  <c r="BC156" i="1"/>
  <c r="AX156" i="1"/>
  <c r="AW156" i="1"/>
  <c r="AT156" i="1"/>
  <c r="AS156" i="1"/>
  <c r="AP156" i="1"/>
  <c r="AO156" i="1"/>
  <c r="AL156" i="1"/>
  <c r="AK156" i="1"/>
  <c r="AH156" i="1"/>
  <c r="AG156" i="1"/>
  <c r="AD156" i="1"/>
  <c r="AC156" i="1"/>
  <c r="Z156" i="1"/>
  <c r="Y156" i="1"/>
  <c r="V156" i="1"/>
  <c r="U156" i="1"/>
  <c r="R156" i="1"/>
  <c r="Q156" i="1"/>
  <c r="N156" i="1"/>
  <c r="M156" i="1"/>
  <c r="J156" i="1"/>
  <c r="I156" i="1"/>
  <c r="F156" i="1"/>
  <c r="E156" i="1"/>
  <c r="BN155" i="1"/>
  <c r="BM155" i="1"/>
  <c r="BJ155" i="1"/>
  <c r="BI155" i="1"/>
  <c r="BF155" i="1"/>
  <c r="BE155" i="1"/>
  <c r="BD155" i="1"/>
  <c r="BC155" i="1"/>
  <c r="AX155" i="1"/>
  <c r="AW155" i="1"/>
  <c r="AT155" i="1"/>
  <c r="AS155" i="1"/>
  <c r="AP155" i="1"/>
  <c r="AO155" i="1"/>
  <c r="AL155" i="1"/>
  <c r="AK155" i="1"/>
  <c r="AH155" i="1"/>
  <c r="AG155" i="1"/>
  <c r="AD155" i="1"/>
  <c r="AC155" i="1"/>
  <c r="Z155" i="1"/>
  <c r="Y155" i="1"/>
  <c r="V155" i="1"/>
  <c r="U155" i="1"/>
  <c r="R155" i="1"/>
  <c r="Q155" i="1"/>
  <c r="N155" i="1"/>
  <c r="M155" i="1"/>
  <c r="J155" i="1"/>
  <c r="I155" i="1"/>
  <c r="F155" i="1"/>
  <c r="E155" i="1"/>
  <c r="BN154" i="1"/>
  <c r="BM154" i="1"/>
  <c r="BJ154" i="1"/>
  <c r="BI154" i="1"/>
  <c r="BF154" i="1"/>
  <c r="BE154" i="1"/>
  <c r="BD154" i="1"/>
  <c r="BC154" i="1"/>
  <c r="AX154" i="1"/>
  <c r="AW154" i="1"/>
  <c r="AT154" i="1"/>
  <c r="AS154" i="1"/>
  <c r="AP154" i="1"/>
  <c r="AO154" i="1"/>
  <c r="AL154" i="1"/>
  <c r="AK154" i="1"/>
  <c r="AH154" i="1"/>
  <c r="AG154" i="1"/>
  <c r="AD154" i="1"/>
  <c r="AC154" i="1"/>
  <c r="Z154" i="1"/>
  <c r="Y154" i="1"/>
  <c r="V154" i="1"/>
  <c r="U154" i="1"/>
  <c r="R154" i="1"/>
  <c r="Q154" i="1"/>
  <c r="N154" i="1"/>
  <c r="M154" i="1"/>
  <c r="J154" i="1"/>
  <c r="I154" i="1"/>
  <c r="F154" i="1"/>
  <c r="E154" i="1"/>
  <c r="BN153" i="1"/>
  <c r="BM153" i="1"/>
  <c r="BJ153" i="1"/>
  <c r="BI153" i="1"/>
  <c r="BF153" i="1"/>
  <c r="BE153" i="1"/>
  <c r="BD153" i="1"/>
  <c r="BC153" i="1"/>
  <c r="AX153" i="1"/>
  <c r="AW153" i="1"/>
  <c r="AT153" i="1"/>
  <c r="AS153" i="1"/>
  <c r="AP153" i="1"/>
  <c r="AO153" i="1"/>
  <c r="AL153" i="1"/>
  <c r="AK153" i="1"/>
  <c r="AH153" i="1"/>
  <c r="AG153" i="1"/>
  <c r="AD153" i="1"/>
  <c r="AC153" i="1"/>
  <c r="Z153" i="1"/>
  <c r="Y153" i="1"/>
  <c r="V153" i="1"/>
  <c r="U153" i="1"/>
  <c r="R153" i="1"/>
  <c r="Q153" i="1"/>
  <c r="N153" i="1"/>
  <c r="M153" i="1"/>
  <c r="J153" i="1"/>
  <c r="I153" i="1"/>
  <c r="F153" i="1"/>
  <c r="E153" i="1"/>
  <c r="BN152" i="1"/>
  <c r="BM152" i="1"/>
  <c r="BJ152" i="1"/>
  <c r="BI152" i="1"/>
  <c r="BF152" i="1"/>
  <c r="BE152" i="1"/>
  <c r="BD152" i="1"/>
  <c r="BC152" i="1"/>
  <c r="AX152" i="1"/>
  <c r="AW152" i="1"/>
  <c r="AT152" i="1"/>
  <c r="AS152" i="1"/>
  <c r="AP152" i="1"/>
  <c r="AO152" i="1"/>
  <c r="AL152" i="1"/>
  <c r="AK152" i="1"/>
  <c r="AH152" i="1"/>
  <c r="AG152" i="1"/>
  <c r="AD152" i="1"/>
  <c r="AC152" i="1"/>
  <c r="Z152" i="1"/>
  <c r="Y152" i="1"/>
  <c r="V152" i="1"/>
  <c r="U152" i="1"/>
  <c r="R152" i="1"/>
  <c r="Q152" i="1"/>
  <c r="N152" i="1"/>
  <c r="M152" i="1"/>
  <c r="J152" i="1"/>
  <c r="I152" i="1"/>
  <c r="F152" i="1"/>
  <c r="E152" i="1"/>
  <c r="BN151" i="1"/>
  <c r="BM151" i="1"/>
  <c r="BJ151" i="1"/>
  <c r="BI151" i="1"/>
  <c r="BF151" i="1"/>
  <c r="BE151" i="1"/>
  <c r="BD151" i="1"/>
  <c r="BC151" i="1"/>
  <c r="AX151" i="1"/>
  <c r="AW151" i="1"/>
  <c r="AT151" i="1"/>
  <c r="AS151" i="1"/>
  <c r="AP151" i="1"/>
  <c r="AQ151" i="1" s="1"/>
  <c r="AO151" i="1"/>
  <c r="AL151" i="1"/>
  <c r="AK151" i="1"/>
  <c r="AH151" i="1"/>
  <c r="AG151" i="1"/>
  <c r="AD151" i="1"/>
  <c r="AC151" i="1"/>
  <c r="Z151" i="1"/>
  <c r="Y151" i="1"/>
  <c r="V151" i="1"/>
  <c r="U151" i="1"/>
  <c r="R151" i="1"/>
  <c r="Q151" i="1"/>
  <c r="N151" i="1"/>
  <c r="M151" i="1"/>
  <c r="J151" i="1"/>
  <c r="I151" i="1"/>
  <c r="F151" i="1"/>
  <c r="E151" i="1"/>
  <c r="BN150" i="1"/>
  <c r="BM150" i="1"/>
  <c r="BJ150" i="1"/>
  <c r="BI150" i="1"/>
  <c r="BF150" i="1"/>
  <c r="BE150" i="1"/>
  <c r="BD150" i="1"/>
  <c r="BC150" i="1"/>
  <c r="AX150" i="1"/>
  <c r="AW150" i="1"/>
  <c r="AT150" i="1"/>
  <c r="AS150" i="1"/>
  <c r="AP150" i="1"/>
  <c r="AO150" i="1"/>
  <c r="AL150" i="1"/>
  <c r="AK150" i="1"/>
  <c r="AH150" i="1"/>
  <c r="AG150" i="1"/>
  <c r="AD150" i="1"/>
  <c r="AC150" i="1"/>
  <c r="Z150" i="1"/>
  <c r="Y150" i="1"/>
  <c r="V150" i="1"/>
  <c r="U150" i="1"/>
  <c r="R150" i="1"/>
  <c r="Q150" i="1"/>
  <c r="N150" i="1"/>
  <c r="M150" i="1"/>
  <c r="J150" i="1"/>
  <c r="I150" i="1"/>
  <c r="F150" i="1"/>
  <c r="E150" i="1"/>
  <c r="BN149" i="1"/>
  <c r="BM149" i="1"/>
  <c r="BJ149" i="1"/>
  <c r="BI149" i="1"/>
  <c r="BF149" i="1"/>
  <c r="BE149" i="1"/>
  <c r="BD149" i="1"/>
  <c r="BC149" i="1"/>
  <c r="AX149" i="1"/>
  <c r="AW149" i="1"/>
  <c r="AT149" i="1"/>
  <c r="AS149" i="1"/>
  <c r="AP149" i="1"/>
  <c r="AO149" i="1"/>
  <c r="AL149" i="1"/>
  <c r="AK149" i="1"/>
  <c r="AH149" i="1"/>
  <c r="AG149" i="1"/>
  <c r="AD149" i="1"/>
  <c r="AC149" i="1"/>
  <c r="Z149" i="1"/>
  <c r="AA149" i="1" s="1"/>
  <c r="Y149" i="1"/>
  <c r="V149" i="1"/>
  <c r="U149" i="1"/>
  <c r="R149" i="1"/>
  <c r="Q149" i="1"/>
  <c r="N149" i="1"/>
  <c r="M149" i="1"/>
  <c r="J149" i="1"/>
  <c r="I149" i="1"/>
  <c r="F149" i="1"/>
  <c r="E149" i="1"/>
  <c r="BN148" i="1"/>
  <c r="BM148" i="1"/>
  <c r="BJ148" i="1"/>
  <c r="BI148" i="1"/>
  <c r="BF148" i="1"/>
  <c r="BE148" i="1"/>
  <c r="BD148" i="1"/>
  <c r="BC148" i="1"/>
  <c r="AX148" i="1"/>
  <c r="AW148" i="1"/>
  <c r="AT148" i="1"/>
  <c r="AS148" i="1"/>
  <c r="AP148" i="1"/>
  <c r="AO148" i="1"/>
  <c r="AL148" i="1"/>
  <c r="AK148" i="1"/>
  <c r="AH148" i="1"/>
  <c r="AG148" i="1"/>
  <c r="AD148" i="1"/>
  <c r="AC148" i="1"/>
  <c r="Z148" i="1"/>
  <c r="Y148" i="1"/>
  <c r="V148" i="1"/>
  <c r="U148" i="1"/>
  <c r="R148" i="1"/>
  <c r="Q148" i="1"/>
  <c r="N148" i="1"/>
  <c r="M148" i="1"/>
  <c r="J148" i="1"/>
  <c r="I148" i="1"/>
  <c r="F148" i="1"/>
  <c r="E148" i="1"/>
  <c r="BN147" i="1"/>
  <c r="BM147" i="1"/>
  <c r="BJ147" i="1"/>
  <c r="BI147" i="1"/>
  <c r="BF147" i="1"/>
  <c r="BE147" i="1"/>
  <c r="BD147" i="1"/>
  <c r="BC147" i="1"/>
  <c r="AX147" i="1"/>
  <c r="AW147" i="1"/>
  <c r="AT147" i="1"/>
  <c r="AS147" i="1"/>
  <c r="AP147" i="1"/>
  <c r="AO147" i="1"/>
  <c r="AL147" i="1"/>
  <c r="AK147" i="1"/>
  <c r="AH147" i="1"/>
  <c r="AG147" i="1"/>
  <c r="AD147" i="1"/>
  <c r="AC147" i="1"/>
  <c r="Z147" i="1"/>
  <c r="Y147" i="1"/>
  <c r="V147" i="1"/>
  <c r="U147" i="1"/>
  <c r="R147" i="1"/>
  <c r="Q147" i="1"/>
  <c r="N147" i="1"/>
  <c r="M147" i="1"/>
  <c r="J147" i="1"/>
  <c r="I147" i="1"/>
  <c r="F147" i="1"/>
  <c r="E147" i="1"/>
  <c r="BN146" i="1"/>
  <c r="BM146" i="1"/>
  <c r="BJ146" i="1"/>
  <c r="BI146" i="1"/>
  <c r="BF146" i="1"/>
  <c r="BE146" i="1"/>
  <c r="BD146" i="1"/>
  <c r="BC146" i="1"/>
  <c r="AX146" i="1"/>
  <c r="AW146" i="1"/>
  <c r="AT146" i="1"/>
  <c r="AS146" i="1"/>
  <c r="AP146" i="1"/>
  <c r="AQ146" i="1" s="1"/>
  <c r="AO146" i="1"/>
  <c r="AL146" i="1"/>
  <c r="AK146" i="1"/>
  <c r="AH146" i="1"/>
  <c r="AG146" i="1"/>
  <c r="AD146" i="1"/>
  <c r="AC146" i="1"/>
  <c r="Z146" i="1"/>
  <c r="Y146" i="1"/>
  <c r="V146" i="1"/>
  <c r="U146" i="1"/>
  <c r="R146" i="1"/>
  <c r="Q146" i="1"/>
  <c r="N146" i="1"/>
  <c r="M146" i="1"/>
  <c r="J146" i="1"/>
  <c r="I146" i="1"/>
  <c r="F146" i="1"/>
  <c r="E146" i="1"/>
  <c r="BN145" i="1"/>
  <c r="BM145" i="1"/>
  <c r="BJ145" i="1"/>
  <c r="BI145" i="1"/>
  <c r="BF145" i="1"/>
  <c r="BE145" i="1"/>
  <c r="BD145" i="1"/>
  <c r="BC145" i="1"/>
  <c r="AX145" i="1"/>
  <c r="AW145" i="1"/>
  <c r="AT145" i="1"/>
  <c r="AS145" i="1"/>
  <c r="AP145" i="1"/>
  <c r="AO145" i="1"/>
  <c r="AL145" i="1"/>
  <c r="AK145" i="1"/>
  <c r="AH145" i="1"/>
  <c r="AG145" i="1"/>
  <c r="AD145" i="1"/>
  <c r="AC145" i="1"/>
  <c r="Z145" i="1"/>
  <c r="Y145" i="1"/>
  <c r="V145" i="1"/>
  <c r="U145" i="1"/>
  <c r="R145" i="1"/>
  <c r="Q145" i="1"/>
  <c r="N145" i="1"/>
  <c r="M145" i="1"/>
  <c r="J145" i="1"/>
  <c r="I145" i="1"/>
  <c r="F145" i="1"/>
  <c r="E145" i="1"/>
  <c r="BN144" i="1"/>
  <c r="BM144" i="1"/>
  <c r="BJ144" i="1"/>
  <c r="BI144" i="1"/>
  <c r="BF144" i="1"/>
  <c r="BE144" i="1"/>
  <c r="BD144" i="1"/>
  <c r="BC144" i="1"/>
  <c r="AX144" i="1"/>
  <c r="AW144" i="1"/>
  <c r="AT144" i="1"/>
  <c r="AS144" i="1"/>
  <c r="AP144" i="1"/>
  <c r="AO144" i="1"/>
  <c r="AL144" i="1"/>
  <c r="AK144" i="1"/>
  <c r="AH144" i="1"/>
  <c r="AG144" i="1"/>
  <c r="AD144" i="1"/>
  <c r="AC144" i="1"/>
  <c r="Z144" i="1"/>
  <c r="Y144" i="1"/>
  <c r="V144" i="1"/>
  <c r="U144" i="1"/>
  <c r="R144" i="1"/>
  <c r="Q144" i="1"/>
  <c r="N144" i="1"/>
  <c r="M144" i="1"/>
  <c r="J144" i="1"/>
  <c r="I144" i="1"/>
  <c r="F144" i="1"/>
  <c r="E144" i="1"/>
  <c r="BN143" i="1"/>
  <c r="BM143" i="1"/>
  <c r="BJ143" i="1"/>
  <c r="BI143" i="1"/>
  <c r="BF143" i="1"/>
  <c r="BE143" i="1"/>
  <c r="BD143" i="1"/>
  <c r="BC143" i="1"/>
  <c r="AX143" i="1"/>
  <c r="AW143" i="1"/>
  <c r="AT143" i="1"/>
  <c r="AS143" i="1"/>
  <c r="AP143" i="1"/>
  <c r="AO143" i="1"/>
  <c r="AL143" i="1"/>
  <c r="AK143" i="1"/>
  <c r="AH143" i="1"/>
  <c r="AG143" i="1"/>
  <c r="AD143" i="1"/>
  <c r="AC143" i="1"/>
  <c r="Z143" i="1"/>
  <c r="Y143" i="1"/>
  <c r="V143" i="1"/>
  <c r="U143" i="1"/>
  <c r="R143" i="1"/>
  <c r="Q143" i="1"/>
  <c r="N143" i="1"/>
  <c r="M143" i="1"/>
  <c r="J143" i="1"/>
  <c r="I143" i="1"/>
  <c r="F143" i="1"/>
  <c r="E143" i="1"/>
  <c r="BN142" i="1"/>
  <c r="BM142" i="1"/>
  <c r="BJ142" i="1"/>
  <c r="BI142" i="1"/>
  <c r="BF142" i="1"/>
  <c r="BE142" i="1"/>
  <c r="BD142" i="1"/>
  <c r="BC142" i="1"/>
  <c r="AX142" i="1"/>
  <c r="AW142" i="1"/>
  <c r="AT142" i="1"/>
  <c r="AS142" i="1"/>
  <c r="AP142" i="1"/>
  <c r="AO142" i="1"/>
  <c r="AL142" i="1"/>
  <c r="AK142" i="1"/>
  <c r="AH142" i="1"/>
  <c r="AG142" i="1"/>
  <c r="AD142" i="1"/>
  <c r="AC142" i="1"/>
  <c r="Z142" i="1"/>
  <c r="Y142" i="1"/>
  <c r="V142" i="1"/>
  <c r="U142" i="1"/>
  <c r="R142" i="1"/>
  <c r="Q142" i="1"/>
  <c r="N142" i="1"/>
  <c r="M142" i="1"/>
  <c r="J142" i="1"/>
  <c r="I142" i="1"/>
  <c r="F142" i="1"/>
  <c r="E142" i="1"/>
  <c r="BN141" i="1"/>
  <c r="BM141" i="1"/>
  <c r="BJ141" i="1"/>
  <c r="BI141" i="1"/>
  <c r="BF141" i="1"/>
  <c r="BE141" i="1"/>
  <c r="BD141" i="1"/>
  <c r="BC141" i="1"/>
  <c r="AX141" i="1"/>
  <c r="AW141" i="1"/>
  <c r="AT141" i="1"/>
  <c r="AS141" i="1"/>
  <c r="AP141" i="1"/>
  <c r="AO141" i="1"/>
  <c r="AL141" i="1"/>
  <c r="AK141" i="1"/>
  <c r="AH141" i="1"/>
  <c r="AG141" i="1"/>
  <c r="AD141" i="1"/>
  <c r="AC141" i="1"/>
  <c r="Z141" i="1"/>
  <c r="Y141" i="1"/>
  <c r="V141" i="1"/>
  <c r="U141" i="1"/>
  <c r="R141" i="1"/>
  <c r="Q141" i="1"/>
  <c r="N141" i="1"/>
  <c r="M141" i="1"/>
  <c r="J141" i="1"/>
  <c r="I141" i="1"/>
  <c r="F141" i="1"/>
  <c r="E141" i="1"/>
  <c r="BN140" i="1"/>
  <c r="BM140" i="1"/>
  <c r="BJ140" i="1"/>
  <c r="BI140" i="1"/>
  <c r="BF140" i="1"/>
  <c r="BE140" i="1"/>
  <c r="BD140" i="1"/>
  <c r="BC140" i="1"/>
  <c r="AX140" i="1"/>
  <c r="AW140" i="1"/>
  <c r="AT140" i="1"/>
  <c r="AS140" i="1"/>
  <c r="AP140" i="1"/>
  <c r="AO140" i="1"/>
  <c r="AL140" i="1"/>
  <c r="AK140" i="1"/>
  <c r="AH140" i="1"/>
  <c r="AG140" i="1"/>
  <c r="AD140" i="1"/>
  <c r="AC140" i="1"/>
  <c r="Z140" i="1"/>
  <c r="Y140" i="1"/>
  <c r="V140" i="1"/>
  <c r="U140" i="1"/>
  <c r="R140" i="1"/>
  <c r="Q140" i="1"/>
  <c r="N140" i="1"/>
  <c r="M140" i="1"/>
  <c r="J140" i="1"/>
  <c r="I140" i="1"/>
  <c r="F140" i="1"/>
  <c r="E140" i="1"/>
  <c r="BN139" i="1"/>
  <c r="BM139" i="1"/>
  <c r="BJ139" i="1"/>
  <c r="BI139" i="1"/>
  <c r="BF139" i="1"/>
  <c r="BE139" i="1"/>
  <c r="BD139" i="1"/>
  <c r="BC139" i="1"/>
  <c r="AX139" i="1"/>
  <c r="AW139" i="1"/>
  <c r="AT139" i="1"/>
  <c r="AS139" i="1"/>
  <c r="AP139" i="1"/>
  <c r="AO139" i="1"/>
  <c r="AL139" i="1"/>
  <c r="AK139" i="1"/>
  <c r="AH139" i="1"/>
  <c r="AG139" i="1"/>
  <c r="AD139" i="1"/>
  <c r="AC139" i="1"/>
  <c r="Z139" i="1"/>
  <c r="Y139" i="1"/>
  <c r="V139" i="1"/>
  <c r="U139" i="1"/>
  <c r="R139" i="1"/>
  <c r="Q139" i="1"/>
  <c r="N139" i="1"/>
  <c r="M139" i="1"/>
  <c r="J139" i="1"/>
  <c r="I139" i="1"/>
  <c r="F139" i="1"/>
  <c r="E139" i="1"/>
  <c r="BN138" i="1"/>
  <c r="BM138" i="1"/>
  <c r="BJ138" i="1"/>
  <c r="BI138" i="1"/>
  <c r="BF138" i="1"/>
  <c r="BE138" i="1"/>
  <c r="BD138" i="1"/>
  <c r="BC138" i="1"/>
  <c r="AX138" i="1"/>
  <c r="AW138" i="1"/>
  <c r="AT138" i="1"/>
  <c r="AS138" i="1"/>
  <c r="AP138" i="1"/>
  <c r="AO138" i="1"/>
  <c r="AL138" i="1"/>
  <c r="AK138" i="1"/>
  <c r="AH138" i="1"/>
  <c r="AG138" i="1"/>
  <c r="AD138" i="1"/>
  <c r="AC138" i="1"/>
  <c r="Z138" i="1"/>
  <c r="Y138" i="1"/>
  <c r="V138" i="1"/>
  <c r="U138" i="1"/>
  <c r="R138" i="1"/>
  <c r="Q138" i="1"/>
  <c r="N138" i="1"/>
  <c r="M138" i="1"/>
  <c r="J138" i="1"/>
  <c r="I138" i="1"/>
  <c r="F138" i="1"/>
  <c r="E138" i="1"/>
  <c r="BN137" i="1"/>
  <c r="BM137" i="1"/>
  <c r="BJ137" i="1"/>
  <c r="BI137" i="1"/>
  <c r="BF137" i="1"/>
  <c r="BE137" i="1"/>
  <c r="BD137" i="1"/>
  <c r="BC137" i="1"/>
  <c r="AX137" i="1"/>
  <c r="AW137" i="1"/>
  <c r="AT137" i="1"/>
  <c r="AS137" i="1"/>
  <c r="AP137" i="1"/>
  <c r="AO137" i="1"/>
  <c r="AL137" i="1"/>
  <c r="AK137" i="1"/>
  <c r="AH137" i="1"/>
  <c r="AG137" i="1"/>
  <c r="AD137" i="1"/>
  <c r="AC137" i="1"/>
  <c r="Z137" i="1"/>
  <c r="Y137" i="1"/>
  <c r="V137" i="1"/>
  <c r="U137" i="1"/>
  <c r="R137" i="1"/>
  <c r="Q137" i="1"/>
  <c r="N137" i="1"/>
  <c r="M137" i="1"/>
  <c r="J137" i="1"/>
  <c r="I137" i="1"/>
  <c r="F137" i="1"/>
  <c r="E137" i="1"/>
  <c r="BN136" i="1"/>
  <c r="BM136" i="1"/>
  <c r="BJ136" i="1"/>
  <c r="BI136" i="1"/>
  <c r="BF136" i="1"/>
  <c r="BE136" i="1"/>
  <c r="BD136" i="1"/>
  <c r="BC136" i="1"/>
  <c r="AX136" i="1"/>
  <c r="AW136" i="1"/>
  <c r="AT136" i="1"/>
  <c r="AS136" i="1"/>
  <c r="AP136" i="1"/>
  <c r="AO136" i="1"/>
  <c r="AL136" i="1"/>
  <c r="AK136" i="1"/>
  <c r="AH136" i="1"/>
  <c r="AG136" i="1"/>
  <c r="AD136" i="1"/>
  <c r="AC136" i="1"/>
  <c r="Z136" i="1"/>
  <c r="Y136" i="1"/>
  <c r="V136" i="1"/>
  <c r="U136" i="1"/>
  <c r="R136" i="1"/>
  <c r="Q136" i="1"/>
  <c r="N136" i="1"/>
  <c r="M136" i="1"/>
  <c r="J136" i="1"/>
  <c r="I136" i="1"/>
  <c r="F136" i="1"/>
  <c r="E136" i="1"/>
  <c r="BN135" i="1"/>
  <c r="BM135" i="1"/>
  <c r="BJ135" i="1"/>
  <c r="BI135" i="1"/>
  <c r="BF135" i="1"/>
  <c r="BE135" i="1"/>
  <c r="BD135" i="1"/>
  <c r="BC135" i="1"/>
  <c r="AX135" i="1"/>
  <c r="AW135" i="1"/>
  <c r="AT135" i="1"/>
  <c r="AS135" i="1"/>
  <c r="AP135" i="1"/>
  <c r="AO135" i="1"/>
  <c r="AL135" i="1"/>
  <c r="AK135" i="1"/>
  <c r="AH135" i="1"/>
  <c r="AG135" i="1"/>
  <c r="AD135" i="1"/>
  <c r="AC135" i="1"/>
  <c r="Z135" i="1"/>
  <c r="Y135" i="1"/>
  <c r="V135" i="1"/>
  <c r="U135" i="1"/>
  <c r="R135" i="1"/>
  <c r="Q135" i="1"/>
  <c r="N135" i="1"/>
  <c r="M135" i="1"/>
  <c r="J135" i="1"/>
  <c r="I135" i="1"/>
  <c r="F135" i="1"/>
  <c r="E135" i="1"/>
  <c r="BN134" i="1"/>
  <c r="BM134" i="1"/>
  <c r="BJ134" i="1"/>
  <c r="BI134" i="1"/>
  <c r="BF134" i="1"/>
  <c r="BE134" i="1"/>
  <c r="BD134" i="1"/>
  <c r="BC134" i="1"/>
  <c r="AX134" i="1"/>
  <c r="AW134" i="1"/>
  <c r="AT134" i="1"/>
  <c r="AS134" i="1"/>
  <c r="AP134" i="1"/>
  <c r="AO134" i="1"/>
  <c r="AL134" i="1"/>
  <c r="AK134" i="1"/>
  <c r="AH134" i="1"/>
  <c r="AG134" i="1"/>
  <c r="AD134" i="1"/>
  <c r="AC134" i="1"/>
  <c r="Z134" i="1"/>
  <c r="Y134" i="1"/>
  <c r="V134" i="1"/>
  <c r="U134" i="1"/>
  <c r="R134" i="1"/>
  <c r="Q134" i="1"/>
  <c r="N134" i="1"/>
  <c r="M134" i="1"/>
  <c r="J134" i="1"/>
  <c r="I134" i="1"/>
  <c r="F134" i="1"/>
  <c r="E134" i="1"/>
  <c r="BN133" i="1"/>
  <c r="BM133" i="1"/>
  <c r="BJ133" i="1"/>
  <c r="BI133" i="1"/>
  <c r="BF133" i="1"/>
  <c r="BE133" i="1"/>
  <c r="BD133" i="1"/>
  <c r="BC133" i="1"/>
  <c r="AX133" i="1"/>
  <c r="AW133" i="1"/>
  <c r="AT133" i="1"/>
  <c r="AS133" i="1"/>
  <c r="AP133" i="1"/>
  <c r="AO133" i="1"/>
  <c r="AL133" i="1"/>
  <c r="AK133" i="1"/>
  <c r="AH133" i="1"/>
  <c r="AG133" i="1"/>
  <c r="AD133" i="1"/>
  <c r="AC133" i="1"/>
  <c r="Z133" i="1"/>
  <c r="Y133" i="1"/>
  <c r="V133" i="1"/>
  <c r="U133" i="1"/>
  <c r="R133" i="1"/>
  <c r="Q133" i="1"/>
  <c r="N133" i="1"/>
  <c r="M133" i="1"/>
  <c r="J133" i="1"/>
  <c r="I133" i="1"/>
  <c r="F133" i="1"/>
  <c r="E133" i="1"/>
  <c r="BN132" i="1"/>
  <c r="BM132" i="1"/>
  <c r="BJ132" i="1"/>
  <c r="BI132" i="1"/>
  <c r="BF132" i="1"/>
  <c r="BE132" i="1"/>
  <c r="BD132" i="1"/>
  <c r="BC132" i="1"/>
  <c r="AX132" i="1"/>
  <c r="AW132" i="1"/>
  <c r="AT132" i="1"/>
  <c r="AS132" i="1"/>
  <c r="AP132" i="1"/>
  <c r="AO132" i="1"/>
  <c r="AL132" i="1"/>
  <c r="AK132" i="1"/>
  <c r="AH132" i="1"/>
  <c r="AG132" i="1"/>
  <c r="AD132" i="1"/>
  <c r="AC132" i="1"/>
  <c r="Z132" i="1"/>
  <c r="Y132" i="1"/>
  <c r="V132" i="1"/>
  <c r="U132" i="1"/>
  <c r="R132" i="1"/>
  <c r="Q132" i="1"/>
  <c r="N132" i="1"/>
  <c r="M132" i="1"/>
  <c r="J132" i="1"/>
  <c r="I132" i="1"/>
  <c r="F132" i="1"/>
  <c r="E132" i="1"/>
  <c r="BN131" i="1"/>
  <c r="BM131" i="1"/>
  <c r="BJ131" i="1"/>
  <c r="BI131" i="1"/>
  <c r="BF131" i="1"/>
  <c r="BE131" i="1"/>
  <c r="BD131" i="1"/>
  <c r="BC131" i="1"/>
  <c r="AX131" i="1"/>
  <c r="AW131" i="1"/>
  <c r="AT131" i="1"/>
  <c r="AS131" i="1"/>
  <c r="AP131" i="1"/>
  <c r="AO131" i="1"/>
  <c r="AL131" i="1"/>
  <c r="AK131" i="1"/>
  <c r="AH131" i="1"/>
  <c r="AG131" i="1"/>
  <c r="AD131" i="1"/>
  <c r="AC131" i="1"/>
  <c r="Z131" i="1"/>
  <c r="Y131" i="1"/>
  <c r="V131" i="1"/>
  <c r="U131" i="1"/>
  <c r="R131" i="1"/>
  <c r="Q131" i="1"/>
  <c r="N131" i="1"/>
  <c r="M131" i="1"/>
  <c r="J131" i="1"/>
  <c r="I131" i="1"/>
  <c r="F131" i="1"/>
  <c r="E131" i="1"/>
  <c r="BN130" i="1"/>
  <c r="BM130" i="1"/>
  <c r="BJ130" i="1"/>
  <c r="BI130" i="1"/>
  <c r="BF130" i="1"/>
  <c r="BE130" i="1"/>
  <c r="BD130" i="1"/>
  <c r="BC130" i="1"/>
  <c r="AX130" i="1"/>
  <c r="AW130" i="1"/>
  <c r="AT130" i="1"/>
  <c r="AS130" i="1"/>
  <c r="AP130" i="1"/>
  <c r="AO130" i="1"/>
  <c r="AL130" i="1"/>
  <c r="AK130" i="1"/>
  <c r="AH130" i="1"/>
  <c r="AG130" i="1"/>
  <c r="AD130" i="1"/>
  <c r="AC130" i="1"/>
  <c r="Z130" i="1"/>
  <c r="Y130" i="1"/>
  <c r="V130" i="1"/>
  <c r="U130" i="1"/>
  <c r="R130" i="1"/>
  <c r="Q130" i="1"/>
  <c r="N130" i="1"/>
  <c r="M130" i="1"/>
  <c r="J130" i="1"/>
  <c r="I130" i="1"/>
  <c r="F130" i="1"/>
  <c r="E130" i="1"/>
  <c r="BN129" i="1"/>
  <c r="BM129" i="1"/>
  <c r="BJ129" i="1"/>
  <c r="BI129" i="1"/>
  <c r="BF129" i="1"/>
  <c r="BE129" i="1"/>
  <c r="BD129" i="1"/>
  <c r="BC129" i="1"/>
  <c r="AX129" i="1"/>
  <c r="AW129" i="1"/>
  <c r="AT129" i="1"/>
  <c r="AS129" i="1"/>
  <c r="AP129" i="1"/>
  <c r="AO129" i="1"/>
  <c r="AL129" i="1"/>
  <c r="AK129" i="1"/>
  <c r="AH129" i="1"/>
  <c r="AG129" i="1"/>
  <c r="AD129" i="1"/>
  <c r="AC129" i="1"/>
  <c r="Z129" i="1"/>
  <c r="Y129" i="1"/>
  <c r="V129" i="1"/>
  <c r="U129" i="1"/>
  <c r="R129" i="1"/>
  <c r="Q129" i="1"/>
  <c r="N129" i="1"/>
  <c r="M129" i="1"/>
  <c r="J129" i="1"/>
  <c r="I129" i="1"/>
  <c r="F129" i="1"/>
  <c r="E129" i="1"/>
  <c r="BN128" i="1"/>
  <c r="BM128" i="1"/>
  <c r="BJ128" i="1"/>
  <c r="BI128" i="1"/>
  <c r="BF128" i="1"/>
  <c r="BE128" i="1"/>
  <c r="BD128" i="1"/>
  <c r="BC128" i="1"/>
  <c r="AX128" i="1"/>
  <c r="AW128" i="1"/>
  <c r="AT128" i="1"/>
  <c r="AS128" i="1"/>
  <c r="AP128" i="1"/>
  <c r="AO128" i="1"/>
  <c r="AL128" i="1"/>
  <c r="AK128" i="1"/>
  <c r="AH128" i="1"/>
  <c r="AG128" i="1"/>
  <c r="AD128" i="1"/>
  <c r="AC128" i="1"/>
  <c r="Z128" i="1"/>
  <c r="Y128" i="1"/>
  <c r="V128" i="1"/>
  <c r="U128" i="1"/>
  <c r="R128" i="1"/>
  <c r="Q128" i="1"/>
  <c r="N128" i="1"/>
  <c r="M128" i="1"/>
  <c r="J128" i="1"/>
  <c r="I128" i="1"/>
  <c r="F128" i="1"/>
  <c r="E128" i="1"/>
  <c r="BN127" i="1"/>
  <c r="BM127" i="1"/>
  <c r="BJ127" i="1"/>
  <c r="BI127" i="1"/>
  <c r="BF127" i="1"/>
  <c r="BE127" i="1"/>
  <c r="BD127" i="1"/>
  <c r="BC127" i="1"/>
  <c r="AX127" i="1"/>
  <c r="AW127" i="1"/>
  <c r="AT127" i="1"/>
  <c r="AS127" i="1"/>
  <c r="AP127" i="1"/>
  <c r="AO127" i="1"/>
  <c r="AL127" i="1"/>
  <c r="AK127" i="1"/>
  <c r="AH127" i="1"/>
  <c r="AG127" i="1"/>
  <c r="AD127" i="1"/>
  <c r="AC127" i="1"/>
  <c r="Z127" i="1"/>
  <c r="Y127" i="1"/>
  <c r="V127" i="1"/>
  <c r="U127" i="1"/>
  <c r="R127" i="1"/>
  <c r="Q127" i="1"/>
  <c r="N127" i="1"/>
  <c r="M127" i="1"/>
  <c r="J127" i="1"/>
  <c r="I127" i="1"/>
  <c r="F127" i="1"/>
  <c r="E127" i="1"/>
  <c r="BN126" i="1"/>
  <c r="BM126" i="1"/>
  <c r="BJ126" i="1"/>
  <c r="BI126" i="1"/>
  <c r="BF126" i="1"/>
  <c r="BE126" i="1"/>
  <c r="BD126" i="1"/>
  <c r="BC126" i="1"/>
  <c r="AX126" i="1"/>
  <c r="AW126" i="1"/>
  <c r="AT126" i="1"/>
  <c r="AS126" i="1"/>
  <c r="AP126" i="1"/>
  <c r="AO126" i="1"/>
  <c r="AL126" i="1"/>
  <c r="AK126" i="1"/>
  <c r="AH126" i="1"/>
  <c r="AG126" i="1"/>
  <c r="AD126" i="1"/>
  <c r="AC126" i="1"/>
  <c r="Z126" i="1"/>
  <c r="Y126" i="1"/>
  <c r="V126" i="1"/>
  <c r="U126" i="1"/>
  <c r="R126" i="1"/>
  <c r="Q126" i="1"/>
  <c r="N126" i="1"/>
  <c r="M126" i="1"/>
  <c r="J126" i="1"/>
  <c r="I126" i="1"/>
  <c r="F126" i="1"/>
  <c r="E126" i="1"/>
  <c r="BN125" i="1"/>
  <c r="BM125" i="1"/>
  <c r="BJ125" i="1"/>
  <c r="BI125" i="1"/>
  <c r="BF125" i="1"/>
  <c r="BE125" i="1"/>
  <c r="BD125" i="1"/>
  <c r="BC125" i="1"/>
  <c r="AX125" i="1"/>
  <c r="AW125" i="1"/>
  <c r="AT125" i="1"/>
  <c r="AS125" i="1"/>
  <c r="AP125" i="1"/>
  <c r="AO125" i="1"/>
  <c r="AL125" i="1"/>
  <c r="AK125" i="1"/>
  <c r="AH125" i="1"/>
  <c r="AG125" i="1"/>
  <c r="AD125" i="1"/>
  <c r="AC125" i="1"/>
  <c r="Z125" i="1"/>
  <c r="Y125" i="1"/>
  <c r="V125" i="1"/>
  <c r="U125" i="1"/>
  <c r="R125" i="1"/>
  <c r="Q125" i="1"/>
  <c r="N125" i="1"/>
  <c r="M125" i="1"/>
  <c r="J125" i="1"/>
  <c r="I125" i="1"/>
  <c r="F125" i="1"/>
  <c r="E125" i="1"/>
  <c r="BN124" i="1"/>
  <c r="BM124" i="1"/>
  <c r="BJ124" i="1"/>
  <c r="BI124" i="1"/>
  <c r="BF124" i="1"/>
  <c r="BE124" i="1"/>
  <c r="BD124" i="1"/>
  <c r="BC124" i="1"/>
  <c r="AX124" i="1"/>
  <c r="AW124" i="1"/>
  <c r="AT124" i="1"/>
  <c r="AS124" i="1"/>
  <c r="AP124" i="1"/>
  <c r="AO124" i="1"/>
  <c r="AL124" i="1"/>
  <c r="AK124" i="1"/>
  <c r="AH124" i="1"/>
  <c r="AG124" i="1"/>
  <c r="AD124" i="1"/>
  <c r="AC124" i="1"/>
  <c r="Z124" i="1"/>
  <c r="Y124" i="1"/>
  <c r="V124" i="1"/>
  <c r="U124" i="1"/>
  <c r="R124" i="1"/>
  <c r="Q124" i="1"/>
  <c r="N124" i="1"/>
  <c r="M124" i="1"/>
  <c r="J124" i="1"/>
  <c r="I124" i="1"/>
  <c r="F124" i="1"/>
  <c r="E124" i="1"/>
  <c r="BN123" i="1"/>
  <c r="BM123" i="1"/>
  <c r="BJ123" i="1"/>
  <c r="BI123" i="1"/>
  <c r="BF123" i="1"/>
  <c r="BE123" i="1"/>
  <c r="BD123" i="1"/>
  <c r="BC123" i="1"/>
  <c r="AX123" i="1"/>
  <c r="AW123" i="1"/>
  <c r="AT123" i="1"/>
  <c r="AS123" i="1"/>
  <c r="AP123" i="1"/>
  <c r="AO123" i="1"/>
  <c r="AL123" i="1"/>
  <c r="AK123" i="1"/>
  <c r="AH123" i="1"/>
  <c r="AG123" i="1"/>
  <c r="AD123" i="1"/>
  <c r="AC123" i="1"/>
  <c r="Z123" i="1"/>
  <c r="Y123" i="1"/>
  <c r="V123" i="1"/>
  <c r="U123" i="1"/>
  <c r="R123" i="1"/>
  <c r="Q123" i="1"/>
  <c r="N123" i="1"/>
  <c r="M123" i="1"/>
  <c r="J123" i="1"/>
  <c r="I123" i="1"/>
  <c r="F123" i="1"/>
  <c r="E123" i="1"/>
  <c r="BN122" i="1"/>
  <c r="BM122" i="1"/>
  <c r="BJ122" i="1"/>
  <c r="BI122" i="1"/>
  <c r="BF122" i="1"/>
  <c r="BE122" i="1"/>
  <c r="BD122" i="1"/>
  <c r="BC122" i="1"/>
  <c r="AX122" i="1"/>
  <c r="AW122" i="1"/>
  <c r="AT122" i="1"/>
  <c r="AS122" i="1"/>
  <c r="AP122" i="1"/>
  <c r="AO122" i="1"/>
  <c r="AL122" i="1"/>
  <c r="AK122" i="1"/>
  <c r="AH122" i="1"/>
  <c r="AG122" i="1"/>
  <c r="AD122" i="1"/>
  <c r="AC122" i="1"/>
  <c r="Z122" i="1"/>
  <c r="Y122" i="1"/>
  <c r="V122" i="1"/>
  <c r="U122" i="1"/>
  <c r="R122" i="1"/>
  <c r="Q122" i="1"/>
  <c r="N122" i="1"/>
  <c r="M122" i="1"/>
  <c r="J122" i="1"/>
  <c r="I122" i="1"/>
  <c r="F122" i="1"/>
  <c r="E122" i="1"/>
  <c r="BN121" i="1"/>
  <c r="BM121" i="1"/>
  <c r="BJ121" i="1"/>
  <c r="BI121" i="1"/>
  <c r="BF121" i="1"/>
  <c r="BE121" i="1"/>
  <c r="BD121" i="1"/>
  <c r="BC121" i="1"/>
  <c r="AX121" i="1"/>
  <c r="AW121" i="1"/>
  <c r="AT121" i="1"/>
  <c r="AS121" i="1"/>
  <c r="AP121" i="1"/>
  <c r="AO121" i="1"/>
  <c r="AL121" i="1"/>
  <c r="AK121" i="1"/>
  <c r="AH121" i="1"/>
  <c r="AG121" i="1"/>
  <c r="AD121" i="1"/>
  <c r="AC121" i="1"/>
  <c r="Z121" i="1"/>
  <c r="Y121" i="1"/>
  <c r="V121" i="1"/>
  <c r="U121" i="1"/>
  <c r="R121" i="1"/>
  <c r="Q121" i="1"/>
  <c r="N121" i="1"/>
  <c r="M121" i="1"/>
  <c r="J121" i="1"/>
  <c r="I121" i="1"/>
  <c r="F121" i="1"/>
  <c r="E121" i="1"/>
  <c r="BN120" i="1"/>
  <c r="BM120" i="1"/>
  <c r="BJ120" i="1"/>
  <c r="BI120" i="1"/>
  <c r="BF120" i="1"/>
  <c r="BE120" i="1"/>
  <c r="BD120" i="1"/>
  <c r="BC120" i="1"/>
  <c r="AX120" i="1"/>
  <c r="AW120" i="1"/>
  <c r="AT120" i="1"/>
  <c r="AS120" i="1"/>
  <c r="AP120" i="1"/>
  <c r="AO120" i="1"/>
  <c r="AL120" i="1"/>
  <c r="AK120" i="1"/>
  <c r="AH120" i="1"/>
  <c r="AG120" i="1"/>
  <c r="AD120" i="1"/>
  <c r="AC120" i="1"/>
  <c r="Z120" i="1"/>
  <c r="Y120" i="1"/>
  <c r="V120" i="1"/>
  <c r="U120" i="1"/>
  <c r="R120" i="1"/>
  <c r="Q120" i="1"/>
  <c r="N120" i="1"/>
  <c r="M120" i="1"/>
  <c r="J120" i="1"/>
  <c r="I120" i="1"/>
  <c r="F120" i="1"/>
  <c r="E120" i="1"/>
  <c r="BN119" i="1"/>
  <c r="BM119" i="1"/>
  <c r="BJ119" i="1"/>
  <c r="BI119" i="1"/>
  <c r="BF119" i="1"/>
  <c r="BE119" i="1"/>
  <c r="BD119" i="1"/>
  <c r="BC119" i="1"/>
  <c r="AX119" i="1"/>
  <c r="AW119" i="1"/>
  <c r="AT119" i="1"/>
  <c r="AS119" i="1"/>
  <c r="AP119" i="1"/>
  <c r="AO119" i="1"/>
  <c r="AL119" i="1"/>
  <c r="AK119" i="1"/>
  <c r="AH119" i="1"/>
  <c r="AG119" i="1"/>
  <c r="AD119" i="1"/>
  <c r="AC119" i="1"/>
  <c r="Z119" i="1"/>
  <c r="Y119" i="1"/>
  <c r="V119" i="1"/>
  <c r="U119" i="1"/>
  <c r="R119" i="1"/>
  <c r="Q119" i="1"/>
  <c r="N119" i="1"/>
  <c r="M119" i="1"/>
  <c r="J119" i="1"/>
  <c r="I119" i="1"/>
  <c r="F119" i="1"/>
  <c r="E119" i="1"/>
  <c r="BN118" i="1"/>
  <c r="BM118" i="1"/>
  <c r="BJ118" i="1"/>
  <c r="BI118" i="1"/>
  <c r="BF118" i="1"/>
  <c r="BE118" i="1"/>
  <c r="BD118" i="1"/>
  <c r="BC118" i="1"/>
  <c r="AX118" i="1"/>
  <c r="AW118" i="1"/>
  <c r="AT118" i="1"/>
  <c r="AS118" i="1"/>
  <c r="AP118" i="1"/>
  <c r="AO118" i="1"/>
  <c r="AL118" i="1"/>
  <c r="AK118" i="1"/>
  <c r="AH118" i="1"/>
  <c r="AG118" i="1"/>
  <c r="AD118" i="1"/>
  <c r="AC118" i="1"/>
  <c r="Z118" i="1"/>
  <c r="Y118" i="1"/>
  <c r="V118" i="1"/>
  <c r="U118" i="1"/>
  <c r="R118" i="1"/>
  <c r="Q118" i="1"/>
  <c r="N118" i="1"/>
  <c r="M118" i="1"/>
  <c r="J118" i="1"/>
  <c r="I118" i="1"/>
  <c r="F118" i="1"/>
  <c r="E118" i="1"/>
  <c r="BN117" i="1"/>
  <c r="BM117" i="1"/>
  <c r="BJ117" i="1"/>
  <c r="BI117" i="1"/>
  <c r="BF117" i="1"/>
  <c r="BE117" i="1"/>
  <c r="BD117" i="1"/>
  <c r="BC117" i="1"/>
  <c r="AX117" i="1"/>
  <c r="AW117" i="1"/>
  <c r="AT117" i="1"/>
  <c r="AS117" i="1"/>
  <c r="AP117" i="1"/>
  <c r="AO117" i="1"/>
  <c r="AL117" i="1"/>
  <c r="AK117" i="1"/>
  <c r="AH117" i="1"/>
  <c r="AG117" i="1"/>
  <c r="AD117" i="1"/>
  <c r="AC117" i="1"/>
  <c r="Z117" i="1"/>
  <c r="Y117" i="1"/>
  <c r="V117" i="1"/>
  <c r="U117" i="1"/>
  <c r="R117" i="1"/>
  <c r="Q117" i="1"/>
  <c r="N117" i="1"/>
  <c r="M117" i="1"/>
  <c r="J117" i="1"/>
  <c r="I117" i="1"/>
  <c r="F117" i="1"/>
  <c r="E117" i="1"/>
  <c r="BN116" i="1"/>
  <c r="BM116" i="1"/>
  <c r="BJ116" i="1"/>
  <c r="BI116" i="1"/>
  <c r="BF116" i="1"/>
  <c r="BE116" i="1"/>
  <c r="BD116" i="1"/>
  <c r="BC116" i="1"/>
  <c r="AX116" i="1"/>
  <c r="AW116" i="1"/>
  <c r="AT116" i="1"/>
  <c r="AS116" i="1"/>
  <c r="AP116" i="1"/>
  <c r="AO116" i="1"/>
  <c r="AL116" i="1"/>
  <c r="AK116" i="1"/>
  <c r="AH116" i="1"/>
  <c r="AG116" i="1"/>
  <c r="AD116" i="1"/>
  <c r="AC116" i="1"/>
  <c r="Z116" i="1"/>
  <c r="Y116" i="1"/>
  <c r="V116" i="1"/>
  <c r="U116" i="1"/>
  <c r="R116" i="1"/>
  <c r="Q116" i="1"/>
  <c r="N116" i="1"/>
  <c r="M116" i="1"/>
  <c r="J116" i="1"/>
  <c r="I116" i="1"/>
  <c r="F116" i="1"/>
  <c r="E116" i="1"/>
  <c r="BN115" i="1"/>
  <c r="BM115" i="1"/>
  <c r="BJ115" i="1"/>
  <c r="BI115" i="1"/>
  <c r="BF115" i="1"/>
  <c r="BE115" i="1"/>
  <c r="BD115" i="1"/>
  <c r="BC115" i="1"/>
  <c r="AX115" i="1"/>
  <c r="AW115" i="1"/>
  <c r="AT115" i="1"/>
  <c r="AS115" i="1"/>
  <c r="AP115" i="1"/>
  <c r="AO115" i="1"/>
  <c r="AL115" i="1"/>
  <c r="AK115" i="1"/>
  <c r="AH115" i="1"/>
  <c r="AG115" i="1"/>
  <c r="AD115" i="1"/>
  <c r="AC115" i="1"/>
  <c r="Z115" i="1"/>
  <c r="Y115" i="1"/>
  <c r="V115" i="1"/>
  <c r="U115" i="1"/>
  <c r="R115" i="1"/>
  <c r="Q115" i="1"/>
  <c r="N115" i="1"/>
  <c r="M115" i="1"/>
  <c r="J115" i="1"/>
  <c r="I115" i="1"/>
  <c r="F115" i="1"/>
  <c r="E115" i="1"/>
  <c r="BN114" i="1"/>
  <c r="BM114" i="1"/>
  <c r="BJ114" i="1"/>
  <c r="BI114" i="1"/>
  <c r="BF114" i="1"/>
  <c r="BE114" i="1"/>
  <c r="BD114" i="1"/>
  <c r="BC114" i="1"/>
  <c r="AX114" i="1"/>
  <c r="AW114" i="1"/>
  <c r="AT114" i="1"/>
  <c r="AS114" i="1"/>
  <c r="AP114" i="1"/>
  <c r="AO114" i="1"/>
  <c r="AL114" i="1"/>
  <c r="AK114" i="1"/>
  <c r="AH114" i="1"/>
  <c r="AG114" i="1"/>
  <c r="AD114" i="1"/>
  <c r="AC114" i="1"/>
  <c r="Z114" i="1"/>
  <c r="Y114" i="1"/>
  <c r="V114" i="1"/>
  <c r="U114" i="1"/>
  <c r="R114" i="1"/>
  <c r="Q114" i="1"/>
  <c r="N114" i="1"/>
  <c r="M114" i="1"/>
  <c r="J114" i="1"/>
  <c r="I114" i="1"/>
  <c r="F114" i="1"/>
  <c r="E114" i="1"/>
  <c r="BN113" i="1"/>
  <c r="BM113" i="1"/>
  <c r="BJ113" i="1"/>
  <c r="BI113" i="1"/>
  <c r="BF113" i="1"/>
  <c r="BE113" i="1"/>
  <c r="BD113" i="1"/>
  <c r="BC113" i="1"/>
  <c r="AX113" i="1"/>
  <c r="AW113" i="1"/>
  <c r="AT113" i="1"/>
  <c r="AS113" i="1"/>
  <c r="AP113" i="1"/>
  <c r="AO113" i="1"/>
  <c r="AL113" i="1"/>
  <c r="AK113" i="1"/>
  <c r="AH113" i="1"/>
  <c r="AG113" i="1"/>
  <c r="AD113" i="1"/>
  <c r="AC113" i="1"/>
  <c r="Z113" i="1"/>
  <c r="Y113" i="1"/>
  <c r="V113" i="1"/>
  <c r="U113" i="1"/>
  <c r="R113" i="1"/>
  <c r="Q113" i="1"/>
  <c r="N113" i="1"/>
  <c r="M113" i="1"/>
  <c r="J113" i="1"/>
  <c r="I113" i="1"/>
  <c r="F113" i="1"/>
  <c r="E113" i="1"/>
  <c r="BN112" i="1"/>
  <c r="BM112" i="1"/>
  <c r="BJ112" i="1"/>
  <c r="BI112" i="1"/>
  <c r="BF112" i="1"/>
  <c r="BE112" i="1"/>
  <c r="BD112" i="1"/>
  <c r="BC112" i="1"/>
  <c r="AX112" i="1"/>
  <c r="AW112" i="1"/>
  <c r="AT112" i="1"/>
  <c r="AS112" i="1"/>
  <c r="AP112" i="1"/>
  <c r="AO112" i="1"/>
  <c r="AL112" i="1"/>
  <c r="AK112" i="1"/>
  <c r="AH112" i="1"/>
  <c r="AG112" i="1"/>
  <c r="AD112" i="1"/>
  <c r="AC112" i="1"/>
  <c r="Z112" i="1"/>
  <c r="Y112" i="1"/>
  <c r="V112" i="1"/>
  <c r="U112" i="1"/>
  <c r="R112" i="1"/>
  <c r="Q112" i="1"/>
  <c r="N112" i="1"/>
  <c r="M112" i="1"/>
  <c r="J112" i="1"/>
  <c r="I112" i="1"/>
  <c r="F112" i="1"/>
  <c r="E112" i="1"/>
  <c r="BN111" i="1"/>
  <c r="BM111" i="1"/>
  <c r="BJ111" i="1"/>
  <c r="BI111" i="1"/>
  <c r="BF111" i="1"/>
  <c r="BE111" i="1"/>
  <c r="BD111" i="1"/>
  <c r="BC111" i="1"/>
  <c r="AX111" i="1"/>
  <c r="AW111" i="1"/>
  <c r="AT111" i="1"/>
  <c r="AS111" i="1"/>
  <c r="AP111" i="1"/>
  <c r="AO111" i="1"/>
  <c r="AL111" i="1"/>
  <c r="AK111" i="1"/>
  <c r="AH111" i="1"/>
  <c r="AG111" i="1"/>
  <c r="AD111" i="1"/>
  <c r="AC111" i="1"/>
  <c r="Z111" i="1"/>
  <c r="Y111" i="1"/>
  <c r="V111" i="1"/>
  <c r="U111" i="1"/>
  <c r="R111" i="1"/>
  <c r="Q111" i="1"/>
  <c r="N111" i="1"/>
  <c r="M111" i="1"/>
  <c r="J111" i="1"/>
  <c r="I111" i="1"/>
  <c r="F111" i="1"/>
  <c r="E111" i="1"/>
  <c r="BN110" i="1"/>
  <c r="BM110" i="1"/>
  <c r="BJ110" i="1"/>
  <c r="BI110" i="1"/>
  <c r="BF110" i="1"/>
  <c r="BE110" i="1"/>
  <c r="BD110" i="1"/>
  <c r="BC110" i="1"/>
  <c r="AX110" i="1"/>
  <c r="AW110" i="1"/>
  <c r="AT110" i="1"/>
  <c r="AS110" i="1"/>
  <c r="AP110" i="1"/>
  <c r="AO110" i="1"/>
  <c r="AL110" i="1"/>
  <c r="AK110" i="1"/>
  <c r="AH110" i="1"/>
  <c r="AG110" i="1"/>
  <c r="AD110" i="1"/>
  <c r="AC110" i="1"/>
  <c r="Z110" i="1"/>
  <c r="Y110" i="1"/>
  <c r="V110" i="1"/>
  <c r="U110" i="1"/>
  <c r="R110" i="1"/>
  <c r="Q110" i="1"/>
  <c r="N110" i="1"/>
  <c r="M110" i="1"/>
  <c r="J110" i="1"/>
  <c r="I110" i="1"/>
  <c r="F110" i="1"/>
  <c r="E110" i="1"/>
  <c r="BN109" i="1"/>
  <c r="BM109" i="1"/>
  <c r="BJ109" i="1"/>
  <c r="BI109" i="1"/>
  <c r="BF109" i="1"/>
  <c r="BE109" i="1"/>
  <c r="BD109" i="1"/>
  <c r="BC109" i="1"/>
  <c r="AX109" i="1"/>
  <c r="AW109" i="1"/>
  <c r="AT109" i="1"/>
  <c r="AS109" i="1"/>
  <c r="AP109" i="1"/>
  <c r="AO109" i="1"/>
  <c r="AL109" i="1"/>
  <c r="AK109" i="1"/>
  <c r="AH109" i="1"/>
  <c r="AG109" i="1"/>
  <c r="AD109" i="1"/>
  <c r="AC109" i="1"/>
  <c r="Z109" i="1"/>
  <c r="Y109" i="1"/>
  <c r="V109" i="1"/>
  <c r="U109" i="1"/>
  <c r="R109" i="1"/>
  <c r="Q109" i="1"/>
  <c r="N109" i="1"/>
  <c r="M109" i="1"/>
  <c r="J109" i="1"/>
  <c r="I109" i="1"/>
  <c r="F109" i="1"/>
  <c r="E109" i="1"/>
  <c r="BN108" i="1"/>
  <c r="BM108" i="1"/>
  <c r="BJ108" i="1"/>
  <c r="BI108" i="1"/>
  <c r="BF108" i="1"/>
  <c r="BE108" i="1"/>
  <c r="BD108" i="1"/>
  <c r="BC108" i="1"/>
  <c r="AX108" i="1"/>
  <c r="AW108" i="1"/>
  <c r="AT108" i="1"/>
  <c r="AS108" i="1"/>
  <c r="AP108" i="1"/>
  <c r="AO108" i="1"/>
  <c r="AL108" i="1"/>
  <c r="AK108" i="1"/>
  <c r="AH108" i="1"/>
  <c r="AG108" i="1"/>
  <c r="AD108" i="1"/>
  <c r="AC108" i="1"/>
  <c r="Z108" i="1"/>
  <c r="Y108" i="1"/>
  <c r="V108" i="1"/>
  <c r="U108" i="1"/>
  <c r="R108" i="1"/>
  <c r="Q108" i="1"/>
  <c r="N108" i="1"/>
  <c r="M108" i="1"/>
  <c r="J108" i="1"/>
  <c r="I108" i="1"/>
  <c r="F108" i="1"/>
  <c r="E108" i="1"/>
  <c r="BN107" i="1"/>
  <c r="BM107" i="1"/>
  <c r="BJ107" i="1"/>
  <c r="BI107" i="1"/>
  <c r="BF107" i="1"/>
  <c r="BE107" i="1"/>
  <c r="BD107" i="1"/>
  <c r="BC107" i="1"/>
  <c r="AX107" i="1"/>
  <c r="AW107" i="1"/>
  <c r="AT107" i="1"/>
  <c r="AS107" i="1"/>
  <c r="AP107" i="1"/>
  <c r="AO107" i="1"/>
  <c r="AL107" i="1"/>
  <c r="AK107" i="1"/>
  <c r="AH107" i="1"/>
  <c r="AG107" i="1"/>
  <c r="AD107" i="1"/>
  <c r="AC107" i="1"/>
  <c r="Z107" i="1"/>
  <c r="Y107" i="1"/>
  <c r="V107" i="1"/>
  <c r="U107" i="1"/>
  <c r="R107" i="1"/>
  <c r="Q107" i="1"/>
  <c r="N107" i="1"/>
  <c r="M107" i="1"/>
  <c r="J107" i="1"/>
  <c r="I107" i="1"/>
  <c r="F107" i="1"/>
  <c r="E107" i="1"/>
  <c r="BN106" i="1"/>
  <c r="BM106" i="1"/>
  <c r="BJ106" i="1"/>
  <c r="BI106" i="1"/>
  <c r="BF106" i="1"/>
  <c r="BE106" i="1"/>
  <c r="BD106" i="1"/>
  <c r="BC106" i="1"/>
  <c r="AX106" i="1"/>
  <c r="AW106" i="1"/>
  <c r="AT106" i="1"/>
  <c r="AS106" i="1"/>
  <c r="AP106" i="1"/>
  <c r="AO106" i="1"/>
  <c r="AL106" i="1"/>
  <c r="AK106" i="1"/>
  <c r="AH106" i="1"/>
  <c r="AG106" i="1"/>
  <c r="AD106" i="1"/>
  <c r="AC106" i="1"/>
  <c r="Z106" i="1"/>
  <c r="Y106" i="1"/>
  <c r="V106" i="1"/>
  <c r="U106" i="1"/>
  <c r="R106" i="1"/>
  <c r="Q106" i="1"/>
  <c r="N106" i="1"/>
  <c r="M106" i="1"/>
  <c r="J106" i="1"/>
  <c r="I106" i="1"/>
  <c r="F106" i="1"/>
  <c r="E106" i="1"/>
  <c r="BN105" i="1"/>
  <c r="BM105" i="1"/>
  <c r="BJ105" i="1"/>
  <c r="BI105" i="1"/>
  <c r="BF105" i="1"/>
  <c r="BE105" i="1"/>
  <c r="BD105" i="1"/>
  <c r="BC105" i="1"/>
  <c r="AX105" i="1"/>
  <c r="AW105" i="1"/>
  <c r="AT105" i="1"/>
  <c r="AS105" i="1"/>
  <c r="AP105" i="1"/>
  <c r="AO105" i="1"/>
  <c r="AL105" i="1"/>
  <c r="AK105" i="1"/>
  <c r="AH105" i="1"/>
  <c r="AG105" i="1"/>
  <c r="AD105" i="1"/>
  <c r="AC105" i="1"/>
  <c r="Z105" i="1"/>
  <c r="Y105" i="1"/>
  <c r="V105" i="1"/>
  <c r="U105" i="1"/>
  <c r="R105" i="1"/>
  <c r="Q105" i="1"/>
  <c r="N105" i="1"/>
  <c r="M105" i="1"/>
  <c r="J105" i="1"/>
  <c r="I105" i="1"/>
  <c r="F105" i="1"/>
  <c r="E105" i="1"/>
  <c r="BN104" i="1"/>
  <c r="BM104" i="1"/>
  <c r="BJ104" i="1"/>
  <c r="BI104" i="1"/>
  <c r="BF104" i="1"/>
  <c r="BE104" i="1"/>
  <c r="BD104" i="1"/>
  <c r="BC104" i="1"/>
  <c r="AX104" i="1"/>
  <c r="AW104" i="1"/>
  <c r="AT104" i="1"/>
  <c r="AS104" i="1"/>
  <c r="AP104" i="1"/>
  <c r="AO104" i="1"/>
  <c r="AL104" i="1"/>
  <c r="AK104" i="1"/>
  <c r="AH104" i="1"/>
  <c r="AG104" i="1"/>
  <c r="AD104" i="1"/>
  <c r="AC104" i="1"/>
  <c r="Z104" i="1"/>
  <c r="Y104" i="1"/>
  <c r="V104" i="1"/>
  <c r="U104" i="1"/>
  <c r="R104" i="1"/>
  <c r="Q104" i="1"/>
  <c r="N104" i="1"/>
  <c r="M104" i="1"/>
  <c r="J104" i="1"/>
  <c r="I104" i="1"/>
  <c r="F104" i="1"/>
  <c r="E104" i="1"/>
  <c r="BN103" i="1"/>
  <c r="BM103" i="1"/>
  <c r="BJ103" i="1"/>
  <c r="BI103" i="1"/>
  <c r="BF103" i="1"/>
  <c r="BE103" i="1"/>
  <c r="BD103" i="1"/>
  <c r="BC103" i="1"/>
  <c r="AX103" i="1"/>
  <c r="AW103" i="1"/>
  <c r="AT103" i="1"/>
  <c r="AS103" i="1"/>
  <c r="AP103" i="1"/>
  <c r="AO103" i="1"/>
  <c r="AL103" i="1"/>
  <c r="AK103" i="1"/>
  <c r="AH103" i="1"/>
  <c r="AG103" i="1"/>
  <c r="AD103" i="1"/>
  <c r="AC103" i="1"/>
  <c r="Z103" i="1"/>
  <c r="Y103" i="1"/>
  <c r="V103" i="1"/>
  <c r="U103" i="1"/>
  <c r="R103" i="1"/>
  <c r="Q103" i="1"/>
  <c r="N103" i="1"/>
  <c r="M103" i="1"/>
  <c r="J103" i="1"/>
  <c r="I103" i="1"/>
  <c r="F103" i="1"/>
  <c r="E103" i="1"/>
  <c r="BN102" i="1"/>
  <c r="BM102" i="1"/>
  <c r="BJ102" i="1"/>
  <c r="BI102" i="1"/>
  <c r="BF102" i="1"/>
  <c r="BE102" i="1"/>
  <c r="BD102" i="1"/>
  <c r="BC102" i="1"/>
  <c r="AX102" i="1"/>
  <c r="AW102" i="1"/>
  <c r="AT102" i="1"/>
  <c r="AS102" i="1"/>
  <c r="AP102" i="1"/>
  <c r="AO102" i="1"/>
  <c r="AL102" i="1"/>
  <c r="AK102" i="1"/>
  <c r="AH102" i="1"/>
  <c r="AG102" i="1"/>
  <c r="AD102" i="1"/>
  <c r="AC102" i="1"/>
  <c r="Z102" i="1"/>
  <c r="Y102" i="1"/>
  <c r="V102" i="1"/>
  <c r="U102" i="1"/>
  <c r="R102" i="1"/>
  <c r="Q102" i="1"/>
  <c r="N102" i="1"/>
  <c r="M102" i="1"/>
  <c r="J102" i="1"/>
  <c r="I102" i="1"/>
  <c r="F102" i="1"/>
  <c r="E102" i="1"/>
  <c r="BN101" i="1"/>
  <c r="BM101" i="1"/>
  <c r="BJ101" i="1"/>
  <c r="BI101" i="1"/>
  <c r="BF101" i="1"/>
  <c r="BE101" i="1"/>
  <c r="BD101" i="1"/>
  <c r="BC101" i="1"/>
  <c r="AX101" i="1"/>
  <c r="AW101" i="1"/>
  <c r="AT101" i="1"/>
  <c r="AS101" i="1"/>
  <c r="AP101" i="1"/>
  <c r="AO101" i="1"/>
  <c r="AL101" i="1"/>
  <c r="AK101" i="1"/>
  <c r="AH101" i="1"/>
  <c r="AG101" i="1"/>
  <c r="AD101" i="1"/>
  <c r="AC101" i="1"/>
  <c r="Z101" i="1"/>
  <c r="Y101" i="1"/>
  <c r="V101" i="1"/>
  <c r="U101" i="1"/>
  <c r="R101" i="1"/>
  <c r="Q101" i="1"/>
  <c r="N101" i="1"/>
  <c r="M101" i="1"/>
  <c r="J101" i="1"/>
  <c r="I101" i="1"/>
  <c r="F101" i="1"/>
  <c r="E101" i="1"/>
  <c r="BN100" i="1"/>
  <c r="BM100" i="1"/>
  <c r="BJ100" i="1"/>
  <c r="BI100" i="1"/>
  <c r="BF100" i="1"/>
  <c r="BE100" i="1"/>
  <c r="BD100" i="1"/>
  <c r="BC100" i="1"/>
  <c r="AX100" i="1"/>
  <c r="AW100" i="1"/>
  <c r="AT100" i="1"/>
  <c r="AS100" i="1"/>
  <c r="AP100" i="1"/>
  <c r="AO100" i="1"/>
  <c r="AL100" i="1"/>
  <c r="AK100" i="1"/>
  <c r="AH100" i="1"/>
  <c r="AG100" i="1"/>
  <c r="AD100" i="1"/>
  <c r="AC100" i="1"/>
  <c r="Z100" i="1"/>
  <c r="Y100" i="1"/>
  <c r="V100" i="1"/>
  <c r="U100" i="1"/>
  <c r="R100" i="1"/>
  <c r="Q100" i="1"/>
  <c r="N100" i="1"/>
  <c r="M100" i="1"/>
  <c r="J100" i="1"/>
  <c r="I100" i="1"/>
  <c r="F100" i="1"/>
  <c r="E100" i="1"/>
  <c r="BN99" i="1"/>
  <c r="BM99" i="1"/>
  <c r="BJ99" i="1"/>
  <c r="BI99" i="1"/>
  <c r="BF99" i="1"/>
  <c r="BE99" i="1"/>
  <c r="BD99" i="1"/>
  <c r="BC99" i="1"/>
  <c r="AX99" i="1"/>
  <c r="AW99" i="1"/>
  <c r="AT99" i="1"/>
  <c r="AS99" i="1"/>
  <c r="AP99" i="1"/>
  <c r="AO99" i="1"/>
  <c r="AL99" i="1"/>
  <c r="AK99" i="1"/>
  <c r="AH99" i="1"/>
  <c r="AG99" i="1"/>
  <c r="AD99" i="1"/>
  <c r="AC99" i="1"/>
  <c r="Z99" i="1"/>
  <c r="Y99" i="1"/>
  <c r="V99" i="1"/>
  <c r="U99" i="1"/>
  <c r="R99" i="1"/>
  <c r="Q99" i="1"/>
  <c r="N99" i="1"/>
  <c r="M99" i="1"/>
  <c r="J99" i="1"/>
  <c r="I99" i="1"/>
  <c r="F99" i="1"/>
  <c r="E99" i="1"/>
  <c r="BN98" i="1"/>
  <c r="BM98" i="1"/>
  <c r="BJ98" i="1"/>
  <c r="BI98" i="1"/>
  <c r="BF98" i="1"/>
  <c r="BE98" i="1"/>
  <c r="BD98" i="1"/>
  <c r="BC98" i="1"/>
  <c r="AX98" i="1"/>
  <c r="AW98" i="1"/>
  <c r="AT98" i="1"/>
  <c r="AS98" i="1"/>
  <c r="AP98" i="1"/>
  <c r="AO98" i="1"/>
  <c r="AL98" i="1"/>
  <c r="AK98" i="1"/>
  <c r="AH98" i="1"/>
  <c r="AG98" i="1"/>
  <c r="AD98" i="1"/>
  <c r="AC98" i="1"/>
  <c r="Z98" i="1"/>
  <c r="Y98" i="1"/>
  <c r="V98" i="1"/>
  <c r="U98" i="1"/>
  <c r="R98" i="1"/>
  <c r="Q98" i="1"/>
  <c r="N98" i="1"/>
  <c r="M98" i="1"/>
  <c r="J98" i="1"/>
  <c r="I98" i="1"/>
  <c r="F98" i="1"/>
  <c r="E98" i="1"/>
  <c r="BN97" i="1"/>
  <c r="BM97" i="1"/>
  <c r="BJ97" i="1"/>
  <c r="BI97" i="1"/>
  <c r="BF97" i="1"/>
  <c r="BE97" i="1"/>
  <c r="BD97" i="1"/>
  <c r="BC97" i="1"/>
  <c r="AX97" i="1"/>
  <c r="AW97" i="1"/>
  <c r="AT97" i="1"/>
  <c r="AS97" i="1"/>
  <c r="AP97" i="1"/>
  <c r="AO97" i="1"/>
  <c r="AL97" i="1"/>
  <c r="AK97" i="1"/>
  <c r="AH97" i="1"/>
  <c r="AG97" i="1"/>
  <c r="AD97" i="1"/>
  <c r="AC97" i="1"/>
  <c r="Z97" i="1"/>
  <c r="Y97" i="1"/>
  <c r="V97" i="1"/>
  <c r="U97" i="1"/>
  <c r="R97" i="1"/>
  <c r="Q97" i="1"/>
  <c r="N97" i="1"/>
  <c r="M97" i="1"/>
  <c r="J97" i="1"/>
  <c r="I97" i="1"/>
  <c r="F97" i="1"/>
  <c r="E97" i="1"/>
  <c r="BN96" i="1"/>
  <c r="BM96" i="1"/>
  <c r="BJ96" i="1"/>
  <c r="BI96" i="1"/>
  <c r="BF96" i="1"/>
  <c r="BE96" i="1"/>
  <c r="BD96" i="1"/>
  <c r="BC96" i="1"/>
  <c r="AX96" i="1"/>
  <c r="AW96" i="1"/>
  <c r="AT96" i="1"/>
  <c r="AS96" i="1"/>
  <c r="AP96" i="1"/>
  <c r="AO96" i="1"/>
  <c r="AL96" i="1"/>
  <c r="AK96" i="1"/>
  <c r="AH96" i="1"/>
  <c r="AG96" i="1"/>
  <c r="AD96" i="1"/>
  <c r="AC96" i="1"/>
  <c r="Z96" i="1"/>
  <c r="Y96" i="1"/>
  <c r="V96" i="1"/>
  <c r="U96" i="1"/>
  <c r="R96" i="1"/>
  <c r="Q96" i="1"/>
  <c r="N96" i="1"/>
  <c r="M96" i="1"/>
  <c r="J96" i="1"/>
  <c r="I96" i="1"/>
  <c r="F96" i="1"/>
  <c r="E96" i="1"/>
  <c r="BN95" i="1"/>
  <c r="BM95" i="1"/>
  <c r="BJ95" i="1"/>
  <c r="BI95" i="1"/>
  <c r="BF95" i="1"/>
  <c r="BG95" i="1" s="1"/>
  <c r="BE95" i="1"/>
  <c r="BD95" i="1"/>
  <c r="BC95" i="1"/>
  <c r="AX95" i="1"/>
  <c r="AW95" i="1"/>
  <c r="AT95" i="1"/>
  <c r="AS95" i="1"/>
  <c r="AP95" i="1"/>
  <c r="AO95" i="1"/>
  <c r="AL95" i="1"/>
  <c r="AK95" i="1"/>
  <c r="AH95" i="1"/>
  <c r="AG95" i="1"/>
  <c r="AD95" i="1"/>
  <c r="AC95" i="1"/>
  <c r="Z95" i="1"/>
  <c r="Y95" i="1"/>
  <c r="V95" i="1"/>
  <c r="U95" i="1"/>
  <c r="R95" i="1"/>
  <c r="Q95" i="1"/>
  <c r="N95" i="1"/>
  <c r="M95" i="1"/>
  <c r="J95" i="1"/>
  <c r="I95" i="1"/>
  <c r="F95" i="1"/>
  <c r="E95" i="1"/>
  <c r="BN94" i="1"/>
  <c r="BM94" i="1"/>
  <c r="BJ94" i="1"/>
  <c r="BI94" i="1"/>
  <c r="BF94" i="1"/>
  <c r="BE94" i="1"/>
  <c r="BD94" i="1"/>
  <c r="BC94" i="1"/>
  <c r="AX94" i="1"/>
  <c r="AW94" i="1"/>
  <c r="AT94" i="1"/>
  <c r="AS94" i="1"/>
  <c r="AP94" i="1"/>
  <c r="AO94" i="1"/>
  <c r="AL94" i="1"/>
  <c r="AK94" i="1"/>
  <c r="AH94" i="1"/>
  <c r="AG94" i="1"/>
  <c r="AD94" i="1"/>
  <c r="AC94" i="1"/>
  <c r="Z94" i="1"/>
  <c r="Y94" i="1"/>
  <c r="V94" i="1"/>
  <c r="U94" i="1"/>
  <c r="R94" i="1"/>
  <c r="Q94" i="1"/>
  <c r="N94" i="1"/>
  <c r="M94" i="1"/>
  <c r="J94" i="1"/>
  <c r="I94" i="1"/>
  <c r="F94" i="1"/>
  <c r="E94" i="1"/>
  <c r="BN93" i="1"/>
  <c r="BM93" i="1"/>
  <c r="BJ93" i="1"/>
  <c r="BI93" i="1"/>
  <c r="BF93" i="1"/>
  <c r="BE93" i="1"/>
  <c r="BD93" i="1"/>
  <c r="BC93" i="1"/>
  <c r="AX93" i="1"/>
  <c r="AW93" i="1"/>
  <c r="AT93" i="1"/>
  <c r="AS93" i="1"/>
  <c r="AP93" i="1"/>
  <c r="AO93" i="1"/>
  <c r="AL93" i="1"/>
  <c r="AK93" i="1"/>
  <c r="AH93" i="1"/>
  <c r="AG93" i="1"/>
  <c r="AD93" i="1"/>
  <c r="AC93" i="1"/>
  <c r="Z93" i="1"/>
  <c r="Y93" i="1"/>
  <c r="V93" i="1"/>
  <c r="U93" i="1"/>
  <c r="R93" i="1"/>
  <c r="Q93" i="1"/>
  <c r="N93" i="1"/>
  <c r="M93" i="1"/>
  <c r="J93" i="1"/>
  <c r="I93" i="1"/>
  <c r="F93" i="1"/>
  <c r="E93" i="1"/>
  <c r="BN92" i="1"/>
  <c r="BM92" i="1"/>
  <c r="BJ92" i="1"/>
  <c r="BI92" i="1"/>
  <c r="BF92" i="1"/>
  <c r="BE92" i="1"/>
  <c r="BD92" i="1"/>
  <c r="BC92" i="1"/>
  <c r="AX92" i="1"/>
  <c r="AW92" i="1"/>
  <c r="AT92" i="1"/>
  <c r="AS92" i="1"/>
  <c r="AP92" i="1"/>
  <c r="AO92" i="1"/>
  <c r="AL92" i="1"/>
  <c r="AK92" i="1"/>
  <c r="AH92" i="1"/>
  <c r="AG92" i="1"/>
  <c r="AD92" i="1"/>
  <c r="AC92" i="1"/>
  <c r="Z92" i="1"/>
  <c r="Y92" i="1"/>
  <c r="V92" i="1"/>
  <c r="U92" i="1"/>
  <c r="R92" i="1"/>
  <c r="Q92" i="1"/>
  <c r="N92" i="1"/>
  <c r="M92" i="1"/>
  <c r="J92" i="1"/>
  <c r="I92" i="1"/>
  <c r="F92" i="1"/>
  <c r="E92" i="1"/>
  <c r="BN91" i="1"/>
  <c r="BM91" i="1"/>
  <c r="BJ91" i="1"/>
  <c r="BI91" i="1"/>
  <c r="BF91" i="1"/>
  <c r="BE91" i="1"/>
  <c r="BD91" i="1"/>
  <c r="BC91" i="1"/>
  <c r="AX91" i="1"/>
  <c r="AW91" i="1"/>
  <c r="AT91" i="1"/>
  <c r="AS91" i="1"/>
  <c r="AP91" i="1"/>
  <c r="AO91" i="1"/>
  <c r="AL91" i="1"/>
  <c r="AK91" i="1"/>
  <c r="AH91" i="1"/>
  <c r="AG91" i="1"/>
  <c r="AD91" i="1"/>
  <c r="AC91" i="1"/>
  <c r="Z91" i="1"/>
  <c r="Y91" i="1"/>
  <c r="V91" i="1"/>
  <c r="U91" i="1"/>
  <c r="R91" i="1"/>
  <c r="Q91" i="1"/>
  <c r="N91" i="1"/>
  <c r="M91" i="1"/>
  <c r="J91" i="1"/>
  <c r="I91" i="1"/>
  <c r="F91" i="1"/>
  <c r="E91" i="1"/>
  <c r="BN90" i="1"/>
  <c r="BM90" i="1"/>
  <c r="BJ90" i="1"/>
  <c r="BI90" i="1"/>
  <c r="BF90" i="1"/>
  <c r="BE90" i="1"/>
  <c r="BD90" i="1"/>
  <c r="BC90" i="1"/>
  <c r="AX90" i="1"/>
  <c r="AW90" i="1"/>
  <c r="AT90" i="1"/>
  <c r="AS90" i="1"/>
  <c r="AP90" i="1"/>
  <c r="AO90" i="1"/>
  <c r="AL90" i="1"/>
  <c r="AK90" i="1"/>
  <c r="AH90" i="1"/>
  <c r="AG90" i="1"/>
  <c r="AD90" i="1"/>
  <c r="AC90" i="1"/>
  <c r="Z90" i="1"/>
  <c r="Y90" i="1"/>
  <c r="V90" i="1"/>
  <c r="U90" i="1"/>
  <c r="R90" i="1"/>
  <c r="Q90" i="1"/>
  <c r="N90" i="1"/>
  <c r="M90" i="1"/>
  <c r="J90" i="1"/>
  <c r="I90" i="1"/>
  <c r="F90" i="1"/>
  <c r="E90" i="1"/>
  <c r="BN89" i="1"/>
  <c r="BM89" i="1"/>
  <c r="BJ89" i="1"/>
  <c r="BI89" i="1"/>
  <c r="BF89" i="1"/>
  <c r="BE89" i="1"/>
  <c r="BD89" i="1"/>
  <c r="BC89" i="1"/>
  <c r="AX89" i="1"/>
  <c r="AW89" i="1"/>
  <c r="AT89" i="1"/>
  <c r="AS89" i="1"/>
  <c r="AP89" i="1"/>
  <c r="AO89" i="1"/>
  <c r="AL89" i="1"/>
  <c r="AK89" i="1"/>
  <c r="AH89" i="1"/>
  <c r="AG89" i="1"/>
  <c r="AD89" i="1"/>
  <c r="AC89" i="1"/>
  <c r="Z89" i="1"/>
  <c r="Y89" i="1"/>
  <c r="V89" i="1"/>
  <c r="U89" i="1"/>
  <c r="R89" i="1"/>
  <c r="Q89" i="1"/>
  <c r="N89" i="1"/>
  <c r="M89" i="1"/>
  <c r="J89" i="1"/>
  <c r="I89" i="1"/>
  <c r="F89" i="1"/>
  <c r="E89" i="1"/>
  <c r="BN88" i="1"/>
  <c r="BM88" i="1"/>
  <c r="BJ88" i="1"/>
  <c r="BI88" i="1"/>
  <c r="BF88" i="1"/>
  <c r="BE88" i="1"/>
  <c r="BD88" i="1"/>
  <c r="BC88" i="1"/>
  <c r="AX88" i="1"/>
  <c r="AW88" i="1"/>
  <c r="AT88" i="1"/>
  <c r="AS88" i="1"/>
  <c r="AP88" i="1"/>
  <c r="AO88" i="1"/>
  <c r="AL88" i="1"/>
  <c r="AK88" i="1"/>
  <c r="AH88" i="1"/>
  <c r="AG88" i="1"/>
  <c r="AD88" i="1"/>
  <c r="AC88" i="1"/>
  <c r="Z88" i="1"/>
  <c r="Y88" i="1"/>
  <c r="V88" i="1"/>
  <c r="U88" i="1"/>
  <c r="R88" i="1"/>
  <c r="Q88" i="1"/>
  <c r="N88" i="1"/>
  <c r="M88" i="1"/>
  <c r="J88" i="1"/>
  <c r="I88" i="1"/>
  <c r="F88" i="1"/>
  <c r="E88" i="1"/>
  <c r="BN87" i="1"/>
  <c r="BM87" i="1"/>
  <c r="BJ87" i="1"/>
  <c r="BI87" i="1"/>
  <c r="BF87" i="1"/>
  <c r="BE87" i="1"/>
  <c r="BD87" i="1"/>
  <c r="BC87" i="1"/>
  <c r="AX87" i="1"/>
  <c r="AW87" i="1"/>
  <c r="AT87" i="1"/>
  <c r="AS87" i="1"/>
  <c r="AP87" i="1"/>
  <c r="AO87" i="1"/>
  <c r="AL87" i="1"/>
  <c r="AK87" i="1"/>
  <c r="AH87" i="1"/>
  <c r="AG87" i="1"/>
  <c r="AD87" i="1"/>
  <c r="AC87" i="1"/>
  <c r="Z87" i="1"/>
  <c r="Y87" i="1"/>
  <c r="V87" i="1"/>
  <c r="U87" i="1"/>
  <c r="R87" i="1"/>
  <c r="Q87" i="1"/>
  <c r="N87" i="1"/>
  <c r="M87" i="1"/>
  <c r="J87" i="1"/>
  <c r="I87" i="1"/>
  <c r="F87" i="1"/>
  <c r="E87" i="1"/>
  <c r="BN86" i="1"/>
  <c r="BM86" i="1"/>
  <c r="BJ86" i="1"/>
  <c r="BI86" i="1"/>
  <c r="BF86" i="1"/>
  <c r="BE86" i="1"/>
  <c r="BD86" i="1"/>
  <c r="BC86" i="1"/>
  <c r="AX86" i="1"/>
  <c r="AW86" i="1"/>
  <c r="AT86" i="1"/>
  <c r="AS86" i="1"/>
  <c r="AP86" i="1"/>
  <c r="AO86" i="1"/>
  <c r="AL86" i="1"/>
  <c r="AK86" i="1"/>
  <c r="AH86" i="1"/>
  <c r="AG86" i="1"/>
  <c r="AD86" i="1"/>
  <c r="AC86" i="1"/>
  <c r="Z86" i="1"/>
  <c r="Y86" i="1"/>
  <c r="V86" i="1"/>
  <c r="U86" i="1"/>
  <c r="R86" i="1"/>
  <c r="Q86" i="1"/>
  <c r="N86" i="1"/>
  <c r="M86" i="1"/>
  <c r="J86" i="1"/>
  <c r="I86" i="1"/>
  <c r="F86" i="1"/>
  <c r="E86" i="1"/>
  <c r="BN85" i="1"/>
  <c r="BM85" i="1"/>
  <c r="BJ85" i="1"/>
  <c r="BI85" i="1"/>
  <c r="BF85" i="1"/>
  <c r="BE85" i="1"/>
  <c r="BD85" i="1"/>
  <c r="BC85" i="1"/>
  <c r="AX85" i="1"/>
  <c r="AW85" i="1"/>
  <c r="AT85" i="1"/>
  <c r="AS85" i="1"/>
  <c r="AP85" i="1"/>
  <c r="AO85" i="1"/>
  <c r="AL85" i="1"/>
  <c r="AK85" i="1"/>
  <c r="AH85" i="1"/>
  <c r="AG85" i="1"/>
  <c r="AD85" i="1"/>
  <c r="AC85" i="1"/>
  <c r="Z85" i="1"/>
  <c r="Y85" i="1"/>
  <c r="V85" i="1"/>
  <c r="U85" i="1"/>
  <c r="R85" i="1"/>
  <c r="Q85" i="1"/>
  <c r="N85" i="1"/>
  <c r="M85" i="1"/>
  <c r="J85" i="1"/>
  <c r="I85" i="1"/>
  <c r="F85" i="1"/>
  <c r="E85" i="1"/>
  <c r="BN84" i="1"/>
  <c r="BM84" i="1"/>
  <c r="BJ84" i="1"/>
  <c r="BI84" i="1"/>
  <c r="BF84" i="1"/>
  <c r="BE84" i="1"/>
  <c r="BD84" i="1"/>
  <c r="BC84" i="1"/>
  <c r="AX84" i="1"/>
  <c r="AW84" i="1"/>
  <c r="AT84" i="1"/>
  <c r="AS84" i="1"/>
  <c r="AP84" i="1"/>
  <c r="AO84" i="1"/>
  <c r="AL84" i="1"/>
  <c r="AK84" i="1"/>
  <c r="AH84" i="1"/>
  <c r="AG84" i="1"/>
  <c r="AD84" i="1"/>
  <c r="AC84" i="1"/>
  <c r="Z84" i="1"/>
  <c r="Y84" i="1"/>
  <c r="V84" i="1"/>
  <c r="U84" i="1"/>
  <c r="R84" i="1"/>
  <c r="Q84" i="1"/>
  <c r="N84" i="1"/>
  <c r="M84" i="1"/>
  <c r="J84" i="1"/>
  <c r="I84" i="1"/>
  <c r="F84" i="1"/>
  <c r="E84" i="1"/>
  <c r="BN83" i="1"/>
  <c r="BM83" i="1"/>
  <c r="BJ83" i="1"/>
  <c r="BI83" i="1"/>
  <c r="BF83" i="1"/>
  <c r="BE83" i="1"/>
  <c r="BD83" i="1"/>
  <c r="BC83" i="1"/>
  <c r="AX83" i="1"/>
  <c r="AW83" i="1"/>
  <c r="AT83" i="1"/>
  <c r="AS83" i="1"/>
  <c r="AP83" i="1"/>
  <c r="AO83" i="1"/>
  <c r="AL83" i="1"/>
  <c r="AK83" i="1"/>
  <c r="AH83" i="1"/>
  <c r="AG83" i="1"/>
  <c r="AD83" i="1"/>
  <c r="AC83" i="1"/>
  <c r="Z83" i="1"/>
  <c r="Y83" i="1"/>
  <c r="V83" i="1"/>
  <c r="U83" i="1"/>
  <c r="R83" i="1"/>
  <c r="Q83" i="1"/>
  <c r="N83" i="1"/>
  <c r="M83" i="1"/>
  <c r="J83" i="1"/>
  <c r="I83" i="1"/>
  <c r="F83" i="1"/>
  <c r="E83" i="1"/>
  <c r="BN82" i="1"/>
  <c r="BM82" i="1"/>
  <c r="BJ82" i="1"/>
  <c r="BI82" i="1"/>
  <c r="BF82" i="1"/>
  <c r="BE82" i="1"/>
  <c r="BD82" i="1"/>
  <c r="BC82" i="1"/>
  <c r="AX82" i="1"/>
  <c r="AW82" i="1"/>
  <c r="AT82" i="1"/>
  <c r="AS82" i="1"/>
  <c r="AP82" i="1"/>
  <c r="AO82" i="1"/>
  <c r="AL82" i="1"/>
  <c r="AK82" i="1"/>
  <c r="AH82" i="1"/>
  <c r="AG82" i="1"/>
  <c r="AD82" i="1"/>
  <c r="AC82" i="1"/>
  <c r="Z82" i="1"/>
  <c r="Y82" i="1"/>
  <c r="V82" i="1"/>
  <c r="U82" i="1"/>
  <c r="R82" i="1"/>
  <c r="Q82" i="1"/>
  <c r="N82" i="1"/>
  <c r="M82" i="1"/>
  <c r="J82" i="1"/>
  <c r="I82" i="1"/>
  <c r="F82" i="1"/>
  <c r="E82" i="1"/>
  <c r="BN81" i="1"/>
  <c r="BM81" i="1"/>
  <c r="BJ81" i="1"/>
  <c r="BI81" i="1"/>
  <c r="BF81" i="1"/>
  <c r="BE81" i="1"/>
  <c r="BD81" i="1"/>
  <c r="BC81" i="1"/>
  <c r="AX81" i="1"/>
  <c r="AW81" i="1"/>
  <c r="AT81" i="1"/>
  <c r="AS81" i="1"/>
  <c r="AP81" i="1"/>
  <c r="AO81" i="1"/>
  <c r="AL81" i="1"/>
  <c r="AK81" i="1"/>
  <c r="AH81" i="1"/>
  <c r="AG81" i="1"/>
  <c r="AD81" i="1"/>
  <c r="AC81" i="1"/>
  <c r="Z81" i="1"/>
  <c r="Y81" i="1"/>
  <c r="V81" i="1"/>
  <c r="U81" i="1"/>
  <c r="R81" i="1"/>
  <c r="Q81" i="1"/>
  <c r="N81" i="1"/>
  <c r="M81" i="1"/>
  <c r="J81" i="1"/>
  <c r="I81" i="1"/>
  <c r="F81" i="1"/>
  <c r="E81" i="1"/>
  <c r="BN80" i="1"/>
  <c r="BM80" i="1"/>
  <c r="BJ80" i="1"/>
  <c r="BI80" i="1"/>
  <c r="BF80" i="1"/>
  <c r="BE80" i="1"/>
  <c r="BD80" i="1"/>
  <c r="BC80" i="1"/>
  <c r="AX80" i="1"/>
  <c r="AW80" i="1"/>
  <c r="AT80" i="1"/>
  <c r="AS80" i="1"/>
  <c r="AP80" i="1"/>
  <c r="AO80" i="1"/>
  <c r="AL80" i="1"/>
  <c r="AK80" i="1"/>
  <c r="AH80" i="1"/>
  <c r="AG80" i="1"/>
  <c r="AD80" i="1"/>
  <c r="AC80" i="1"/>
  <c r="Z80" i="1"/>
  <c r="Y80" i="1"/>
  <c r="V80" i="1"/>
  <c r="U80" i="1"/>
  <c r="R80" i="1"/>
  <c r="Q80" i="1"/>
  <c r="N80" i="1"/>
  <c r="M80" i="1"/>
  <c r="J80" i="1"/>
  <c r="I80" i="1"/>
  <c r="F80" i="1"/>
  <c r="E80" i="1"/>
  <c r="BN79" i="1"/>
  <c r="BM79" i="1"/>
  <c r="BJ79" i="1"/>
  <c r="BI79" i="1"/>
  <c r="BF79" i="1"/>
  <c r="BE79" i="1"/>
  <c r="BD79" i="1"/>
  <c r="BC79" i="1"/>
  <c r="AX79" i="1"/>
  <c r="AW79" i="1"/>
  <c r="AT79" i="1"/>
  <c r="AS79" i="1"/>
  <c r="AP79" i="1"/>
  <c r="AO79" i="1"/>
  <c r="AL79" i="1"/>
  <c r="AK79" i="1"/>
  <c r="AH79" i="1"/>
  <c r="AG79" i="1"/>
  <c r="AD79" i="1"/>
  <c r="AC79" i="1"/>
  <c r="Z79" i="1"/>
  <c r="Y79" i="1"/>
  <c r="V79" i="1"/>
  <c r="U79" i="1"/>
  <c r="R79" i="1"/>
  <c r="Q79" i="1"/>
  <c r="N79" i="1"/>
  <c r="M79" i="1"/>
  <c r="J79" i="1"/>
  <c r="I79" i="1"/>
  <c r="F79" i="1"/>
  <c r="E79" i="1"/>
  <c r="BN78" i="1"/>
  <c r="BM78" i="1"/>
  <c r="BJ78" i="1"/>
  <c r="BI78" i="1"/>
  <c r="BF78" i="1"/>
  <c r="BE78" i="1"/>
  <c r="BD78" i="1"/>
  <c r="BC78" i="1"/>
  <c r="AX78" i="1"/>
  <c r="AW78" i="1"/>
  <c r="AT78" i="1"/>
  <c r="AS78" i="1"/>
  <c r="AP78" i="1"/>
  <c r="AO78" i="1"/>
  <c r="AL78" i="1"/>
  <c r="AK78" i="1"/>
  <c r="AH78" i="1"/>
  <c r="AG78" i="1"/>
  <c r="AD78" i="1"/>
  <c r="AC78" i="1"/>
  <c r="Z78" i="1"/>
  <c r="Y78" i="1"/>
  <c r="V78" i="1"/>
  <c r="U78" i="1"/>
  <c r="R78" i="1"/>
  <c r="Q78" i="1"/>
  <c r="N78" i="1"/>
  <c r="M78" i="1"/>
  <c r="J78" i="1"/>
  <c r="I78" i="1"/>
  <c r="F78" i="1"/>
  <c r="E78" i="1"/>
  <c r="BN77" i="1"/>
  <c r="BM77" i="1"/>
  <c r="BJ77" i="1"/>
  <c r="BI77" i="1"/>
  <c r="BF77" i="1"/>
  <c r="BE77" i="1"/>
  <c r="BD77" i="1"/>
  <c r="BC77" i="1"/>
  <c r="AX77" i="1"/>
  <c r="AW77" i="1"/>
  <c r="AT77" i="1"/>
  <c r="AS77" i="1"/>
  <c r="AP77" i="1"/>
  <c r="AO77" i="1"/>
  <c r="AL77" i="1"/>
  <c r="AK77" i="1"/>
  <c r="AH77" i="1"/>
  <c r="AG77" i="1"/>
  <c r="AD77" i="1"/>
  <c r="AC77" i="1"/>
  <c r="Z77" i="1"/>
  <c r="Y77" i="1"/>
  <c r="V77" i="1"/>
  <c r="U77" i="1"/>
  <c r="R77" i="1"/>
  <c r="Q77" i="1"/>
  <c r="N77" i="1"/>
  <c r="M77" i="1"/>
  <c r="J77" i="1"/>
  <c r="I77" i="1"/>
  <c r="F77" i="1"/>
  <c r="E77" i="1"/>
  <c r="BN76" i="1"/>
  <c r="BM76" i="1"/>
  <c r="BJ76" i="1"/>
  <c r="BI76" i="1"/>
  <c r="BF76" i="1"/>
  <c r="BE76" i="1"/>
  <c r="BD76" i="1"/>
  <c r="BC76" i="1"/>
  <c r="AX76" i="1"/>
  <c r="AW76" i="1"/>
  <c r="AT76" i="1"/>
  <c r="AS76" i="1"/>
  <c r="AP76" i="1"/>
  <c r="AO76" i="1"/>
  <c r="AL76" i="1"/>
  <c r="AK76" i="1"/>
  <c r="AH76" i="1"/>
  <c r="AG76" i="1"/>
  <c r="AD76" i="1"/>
  <c r="AC76" i="1"/>
  <c r="Z76" i="1"/>
  <c r="Y76" i="1"/>
  <c r="V76" i="1"/>
  <c r="U76" i="1"/>
  <c r="R76" i="1"/>
  <c r="Q76" i="1"/>
  <c r="N76" i="1"/>
  <c r="M76" i="1"/>
  <c r="J76" i="1"/>
  <c r="I76" i="1"/>
  <c r="F76" i="1"/>
  <c r="E76" i="1"/>
  <c r="BN75" i="1"/>
  <c r="BM75" i="1"/>
  <c r="BJ75" i="1"/>
  <c r="BI75" i="1"/>
  <c r="BF75" i="1"/>
  <c r="BE75" i="1"/>
  <c r="BD75" i="1"/>
  <c r="BC75" i="1"/>
  <c r="AX75" i="1"/>
  <c r="AW75" i="1"/>
  <c r="AT75" i="1"/>
  <c r="AS75" i="1"/>
  <c r="AP75" i="1"/>
  <c r="AO75" i="1"/>
  <c r="AL75" i="1"/>
  <c r="AK75" i="1"/>
  <c r="AH75" i="1"/>
  <c r="AG75" i="1"/>
  <c r="AD75" i="1"/>
  <c r="AC75" i="1"/>
  <c r="Z75" i="1"/>
  <c r="Y75" i="1"/>
  <c r="V75" i="1"/>
  <c r="U75" i="1"/>
  <c r="R75" i="1"/>
  <c r="Q75" i="1"/>
  <c r="N75" i="1"/>
  <c r="M75" i="1"/>
  <c r="J75" i="1"/>
  <c r="I75" i="1"/>
  <c r="F75" i="1"/>
  <c r="E75" i="1"/>
  <c r="BN74" i="1"/>
  <c r="BM74" i="1"/>
  <c r="BJ74" i="1"/>
  <c r="BI74" i="1"/>
  <c r="BF74" i="1"/>
  <c r="BE74" i="1"/>
  <c r="BD74" i="1"/>
  <c r="BC74" i="1"/>
  <c r="AX74" i="1"/>
  <c r="AW74" i="1"/>
  <c r="AT74" i="1"/>
  <c r="AS74" i="1"/>
  <c r="AP74" i="1"/>
  <c r="AO74" i="1"/>
  <c r="AL74" i="1"/>
  <c r="AK74" i="1"/>
  <c r="AH74" i="1"/>
  <c r="AG74" i="1"/>
  <c r="AD74" i="1"/>
  <c r="AC74" i="1"/>
  <c r="Z74" i="1"/>
  <c r="Y74" i="1"/>
  <c r="V74" i="1"/>
  <c r="U74" i="1"/>
  <c r="R74" i="1"/>
  <c r="Q74" i="1"/>
  <c r="N74" i="1"/>
  <c r="M74" i="1"/>
  <c r="J74" i="1"/>
  <c r="I74" i="1"/>
  <c r="F74" i="1"/>
  <c r="E74" i="1"/>
  <c r="BN73" i="1"/>
  <c r="BM73" i="1"/>
  <c r="BJ73" i="1"/>
  <c r="BI73" i="1"/>
  <c r="BF73" i="1"/>
  <c r="BE73" i="1"/>
  <c r="BD73" i="1"/>
  <c r="BC73" i="1"/>
  <c r="AX73" i="1"/>
  <c r="AW73" i="1"/>
  <c r="AT73" i="1"/>
  <c r="AS73" i="1"/>
  <c r="AP73" i="1"/>
  <c r="AO73" i="1"/>
  <c r="AL73" i="1"/>
  <c r="AK73" i="1"/>
  <c r="AH73" i="1"/>
  <c r="AG73" i="1"/>
  <c r="AD73" i="1"/>
  <c r="AC73" i="1"/>
  <c r="Z73" i="1"/>
  <c r="Y73" i="1"/>
  <c r="V73" i="1"/>
  <c r="U73" i="1"/>
  <c r="R73" i="1"/>
  <c r="Q73" i="1"/>
  <c r="N73" i="1"/>
  <c r="M73" i="1"/>
  <c r="J73" i="1"/>
  <c r="I73" i="1"/>
  <c r="F73" i="1"/>
  <c r="E73" i="1"/>
  <c r="BN72" i="1"/>
  <c r="BM72" i="1"/>
  <c r="BJ72" i="1"/>
  <c r="BI72" i="1"/>
  <c r="BF72" i="1"/>
  <c r="BE72" i="1"/>
  <c r="BD72" i="1"/>
  <c r="BC72" i="1"/>
  <c r="AX72" i="1"/>
  <c r="AW72" i="1"/>
  <c r="AT72" i="1"/>
  <c r="AS72" i="1"/>
  <c r="AP72" i="1"/>
  <c r="AO72" i="1"/>
  <c r="AL72" i="1"/>
  <c r="AK72" i="1"/>
  <c r="AH72" i="1"/>
  <c r="AG72" i="1"/>
  <c r="AD72" i="1"/>
  <c r="AC72" i="1"/>
  <c r="Z72" i="1"/>
  <c r="Y72" i="1"/>
  <c r="V72" i="1"/>
  <c r="U72" i="1"/>
  <c r="R72" i="1"/>
  <c r="Q72" i="1"/>
  <c r="N72" i="1"/>
  <c r="M72" i="1"/>
  <c r="J72" i="1"/>
  <c r="I72" i="1"/>
  <c r="F72" i="1"/>
  <c r="E72" i="1"/>
  <c r="BN71" i="1"/>
  <c r="BM71" i="1"/>
  <c r="BJ71" i="1"/>
  <c r="BI71" i="1"/>
  <c r="BF71" i="1"/>
  <c r="BE71" i="1"/>
  <c r="BD71" i="1"/>
  <c r="BC71" i="1"/>
  <c r="AX71" i="1"/>
  <c r="AW71" i="1"/>
  <c r="AT71" i="1"/>
  <c r="AS71" i="1"/>
  <c r="AP71" i="1"/>
  <c r="AO71" i="1"/>
  <c r="AL71" i="1"/>
  <c r="AK71" i="1"/>
  <c r="AH71" i="1"/>
  <c r="AG71" i="1"/>
  <c r="AD71" i="1"/>
  <c r="AC71" i="1"/>
  <c r="Z71" i="1"/>
  <c r="Y71" i="1"/>
  <c r="V71" i="1"/>
  <c r="U71" i="1"/>
  <c r="R71" i="1"/>
  <c r="Q71" i="1"/>
  <c r="N71" i="1"/>
  <c r="M71" i="1"/>
  <c r="J71" i="1"/>
  <c r="I71" i="1"/>
  <c r="F71" i="1"/>
  <c r="E71" i="1"/>
  <c r="BN70" i="1"/>
  <c r="BM70" i="1"/>
  <c r="BJ70" i="1"/>
  <c r="BI70" i="1"/>
  <c r="BF70" i="1"/>
  <c r="BE70" i="1"/>
  <c r="BD70" i="1"/>
  <c r="BC70" i="1"/>
  <c r="AX70" i="1"/>
  <c r="AW70" i="1"/>
  <c r="AT70" i="1"/>
  <c r="AS70" i="1"/>
  <c r="AP70" i="1"/>
  <c r="AO70" i="1"/>
  <c r="AL70" i="1"/>
  <c r="AK70" i="1"/>
  <c r="AH70" i="1"/>
  <c r="AG70" i="1"/>
  <c r="AD70" i="1"/>
  <c r="AC70" i="1"/>
  <c r="Z70" i="1"/>
  <c r="Y70" i="1"/>
  <c r="V70" i="1"/>
  <c r="U70" i="1"/>
  <c r="R70" i="1"/>
  <c r="Q70" i="1"/>
  <c r="N70" i="1"/>
  <c r="M70" i="1"/>
  <c r="J70" i="1"/>
  <c r="I70" i="1"/>
  <c r="F70" i="1"/>
  <c r="E70" i="1"/>
  <c r="BN69" i="1"/>
  <c r="BM69" i="1"/>
  <c r="BJ69" i="1"/>
  <c r="BI69" i="1"/>
  <c r="BF69" i="1"/>
  <c r="BE69" i="1"/>
  <c r="BD69" i="1"/>
  <c r="BC69" i="1"/>
  <c r="AX69" i="1"/>
  <c r="AW69" i="1"/>
  <c r="AT69" i="1"/>
  <c r="AS69" i="1"/>
  <c r="AP69" i="1"/>
  <c r="AO69" i="1"/>
  <c r="AL69" i="1"/>
  <c r="AK69" i="1"/>
  <c r="AH69" i="1"/>
  <c r="AG69" i="1"/>
  <c r="AD69" i="1"/>
  <c r="AC69" i="1"/>
  <c r="Z69" i="1"/>
  <c r="Y69" i="1"/>
  <c r="V69" i="1"/>
  <c r="U69" i="1"/>
  <c r="R69" i="1"/>
  <c r="Q69" i="1"/>
  <c r="N69" i="1"/>
  <c r="M69" i="1"/>
  <c r="J69" i="1"/>
  <c r="I69" i="1"/>
  <c r="F69" i="1"/>
  <c r="E69" i="1"/>
  <c r="BN68" i="1"/>
  <c r="BM68" i="1"/>
  <c r="BJ68" i="1"/>
  <c r="BI68" i="1"/>
  <c r="BF68" i="1"/>
  <c r="BE68" i="1"/>
  <c r="BD68" i="1"/>
  <c r="BC68" i="1"/>
  <c r="AX68" i="1"/>
  <c r="AW68" i="1"/>
  <c r="AT68" i="1"/>
  <c r="AS68" i="1"/>
  <c r="AP68" i="1"/>
  <c r="AO68" i="1"/>
  <c r="AL68" i="1"/>
  <c r="AK68" i="1"/>
  <c r="AH68" i="1"/>
  <c r="AG68" i="1"/>
  <c r="AD68" i="1"/>
  <c r="AC68" i="1"/>
  <c r="Z68" i="1"/>
  <c r="Y68" i="1"/>
  <c r="V68" i="1"/>
  <c r="U68" i="1"/>
  <c r="R68" i="1"/>
  <c r="Q68" i="1"/>
  <c r="N68" i="1"/>
  <c r="M68" i="1"/>
  <c r="J68" i="1"/>
  <c r="I68" i="1"/>
  <c r="F68" i="1"/>
  <c r="E68" i="1"/>
  <c r="BN67" i="1"/>
  <c r="BM67" i="1"/>
  <c r="BJ67" i="1"/>
  <c r="BI67" i="1"/>
  <c r="BF67" i="1"/>
  <c r="BE67" i="1"/>
  <c r="BD67" i="1"/>
  <c r="BC67" i="1"/>
  <c r="AX67" i="1"/>
  <c r="AW67" i="1"/>
  <c r="AT67" i="1"/>
  <c r="AS67" i="1"/>
  <c r="AP67" i="1"/>
  <c r="AO67" i="1"/>
  <c r="AL67" i="1"/>
  <c r="AK67" i="1"/>
  <c r="AH67" i="1"/>
  <c r="AG67" i="1"/>
  <c r="AD67" i="1"/>
  <c r="AC67" i="1"/>
  <c r="Z67" i="1"/>
  <c r="Y67" i="1"/>
  <c r="V67" i="1"/>
  <c r="U67" i="1"/>
  <c r="R67" i="1"/>
  <c r="Q67" i="1"/>
  <c r="N67" i="1"/>
  <c r="M67" i="1"/>
  <c r="J67" i="1"/>
  <c r="I67" i="1"/>
  <c r="F67" i="1"/>
  <c r="E67" i="1"/>
  <c r="BN66" i="1"/>
  <c r="BM66" i="1"/>
  <c r="BJ66" i="1"/>
  <c r="BI66" i="1"/>
  <c r="BF66" i="1"/>
  <c r="BE66" i="1"/>
  <c r="BD66" i="1"/>
  <c r="BC66" i="1"/>
  <c r="AX66" i="1"/>
  <c r="AW66" i="1"/>
  <c r="AT66" i="1"/>
  <c r="AS66" i="1"/>
  <c r="AP66" i="1"/>
  <c r="AO66" i="1"/>
  <c r="AL66" i="1"/>
  <c r="AK66" i="1"/>
  <c r="AH66" i="1"/>
  <c r="AG66" i="1"/>
  <c r="AD66" i="1"/>
  <c r="AC66" i="1"/>
  <c r="Z66" i="1"/>
  <c r="Y66" i="1"/>
  <c r="V66" i="1"/>
  <c r="U66" i="1"/>
  <c r="R66" i="1"/>
  <c r="Q66" i="1"/>
  <c r="N66" i="1"/>
  <c r="M66" i="1"/>
  <c r="J66" i="1"/>
  <c r="I66" i="1"/>
  <c r="F66" i="1"/>
  <c r="E66" i="1"/>
  <c r="BN65" i="1"/>
  <c r="BM65" i="1"/>
  <c r="BJ65" i="1"/>
  <c r="BI65" i="1"/>
  <c r="BF65" i="1"/>
  <c r="BE65" i="1"/>
  <c r="BD65" i="1"/>
  <c r="BC65" i="1"/>
  <c r="AX65" i="1"/>
  <c r="AW65" i="1"/>
  <c r="AT65" i="1"/>
  <c r="AS65" i="1"/>
  <c r="AP65" i="1"/>
  <c r="AO65" i="1"/>
  <c r="AL65" i="1"/>
  <c r="AK65" i="1"/>
  <c r="AH65" i="1"/>
  <c r="AG65" i="1"/>
  <c r="AD65" i="1"/>
  <c r="AC65" i="1"/>
  <c r="Z65" i="1"/>
  <c r="Y65" i="1"/>
  <c r="V65" i="1"/>
  <c r="U65" i="1"/>
  <c r="R65" i="1"/>
  <c r="Q65" i="1"/>
  <c r="N65" i="1"/>
  <c r="M65" i="1"/>
  <c r="J65" i="1"/>
  <c r="I65" i="1"/>
  <c r="F65" i="1"/>
  <c r="E65" i="1"/>
  <c r="BN64" i="1"/>
  <c r="BM64" i="1"/>
  <c r="BJ64" i="1"/>
  <c r="BI64" i="1"/>
  <c r="BF64" i="1"/>
  <c r="BE64" i="1"/>
  <c r="BD64" i="1"/>
  <c r="BC64" i="1"/>
  <c r="AX64" i="1"/>
  <c r="AW64" i="1"/>
  <c r="AT64" i="1"/>
  <c r="AS64" i="1"/>
  <c r="AP64" i="1"/>
  <c r="AO64" i="1"/>
  <c r="AL64" i="1"/>
  <c r="AK64" i="1"/>
  <c r="AH64" i="1"/>
  <c r="AG64" i="1"/>
  <c r="AD64" i="1"/>
  <c r="AC64" i="1"/>
  <c r="Z64" i="1"/>
  <c r="Y64" i="1"/>
  <c r="V64" i="1"/>
  <c r="U64" i="1"/>
  <c r="R64" i="1"/>
  <c r="Q64" i="1"/>
  <c r="N64" i="1"/>
  <c r="M64" i="1"/>
  <c r="J64" i="1"/>
  <c r="I64" i="1"/>
  <c r="F64" i="1"/>
  <c r="E64" i="1"/>
  <c r="BN63" i="1"/>
  <c r="BM63" i="1"/>
  <c r="BJ63" i="1"/>
  <c r="BI63" i="1"/>
  <c r="BF63" i="1"/>
  <c r="BE63" i="1"/>
  <c r="BD63" i="1"/>
  <c r="BC63" i="1"/>
  <c r="AX63" i="1"/>
  <c r="AW63" i="1"/>
  <c r="AT63" i="1"/>
  <c r="AS63" i="1"/>
  <c r="AP63" i="1"/>
  <c r="AO63" i="1"/>
  <c r="AL63" i="1"/>
  <c r="AK63" i="1"/>
  <c r="AH63" i="1"/>
  <c r="AG63" i="1"/>
  <c r="AD63" i="1"/>
  <c r="AC63" i="1"/>
  <c r="Z63" i="1"/>
  <c r="Y63" i="1"/>
  <c r="V63" i="1"/>
  <c r="U63" i="1"/>
  <c r="R63" i="1"/>
  <c r="Q63" i="1"/>
  <c r="N63" i="1"/>
  <c r="M63" i="1"/>
  <c r="J63" i="1"/>
  <c r="I63" i="1"/>
  <c r="F63" i="1"/>
  <c r="E63" i="1"/>
  <c r="BN62" i="1"/>
  <c r="BM62" i="1"/>
  <c r="BJ62" i="1"/>
  <c r="BI62" i="1"/>
  <c r="BF62" i="1"/>
  <c r="BE62" i="1"/>
  <c r="BD62" i="1"/>
  <c r="BC62" i="1"/>
  <c r="AX62" i="1"/>
  <c r="AW62" i="1"/>
  <c r="AT62" i="1"/>
  <c r="AS62" i="1"/>
  <c r="AP62" i="1"/>
  <c r="AO62" i="1"/>
  <c r="AL62" i="1"/>
  <c r="AK62" i="1"/>
  <c r="AH62" i="1"/>
  <c r="AG62" i="1"/>
  <c r="AD62" i="1"/>
  <c r="AC62" i="1"/>
  <c r="Z62" i="1"/>
  <c r="Y62" i="1"/>
  <c r="V62" i="1"/>
  <c r="U62" i="1"/>
  <c r="R62" i="1"/>
  <c r="Q62" i="1"/>
  <c r="N62" i="1"/>
  <c r="M62" i="1"/>
  <c r="J62" i="1"/>
  <c r="I62" i="1"/>
  <c r="F62" i="1"/>
  <c r="E62" i="1"/>
  <c r="BN61" i="1"/>
  <c r="BM61" i="1"/>
  <c r="BJ61" i="1"/>
  <c r="BI61" i="1"/>
  <c r="BF61" i="1"/>
  <c r="BE61" i="1"/>
  <c r="BD61" i="1"/>
  <c r="BC61" i="1"/>
  <c r="AX61" i="1"/>
  <c r="AW61" i="1"/>
  <c r="AT61" i="1"/>
  <c r="AS61" i="1"/>
  <c r="AP61" i="1"/>
  <c r="AO61" i="1"/>
  <c r="AL61" i="1"/>
  <c r="AK61" i="1"/>
  <c r="AH61" i="1"/>
  <c r="AG61" i="1"/>
  <c r="AD61" i="1"/>
  <c r="AC61" i="1"/>
  <c r="Z61" i="1"/>
  <c r="Y61" i="1"/>
  <c r="V61" i="1"/>
  <c r="U61" i="1"/>
  <c r="R61" i="1"/>
  <c r="Q61" i="1"/>
  <c r="N61" i="1"/>
  <c r="M61" i="1"/>
  <c r="J61" i="1"/>
  <c r="I61" i="1"/>
  <c r="F61" i="1"/>
  <c r="E61" i="1"/>
  <c r="BN60" i="1"/>
  <c r="BM60" i="1"/>
  <c r="BJ60" i="1"/>
  <c r="BI60" i="1"/>
  <c r="BF60" i="1"/>
  <c r="BE60" i="1"/>
  <c r="BD60" i="1"/>
  <c r="BC60" i="1"/>
  <c r="AX60" i="1"/>
  <c r="AW60" i="1"/>
  <c r="AT60" i="1"/>
  <c r="AS60" i="1"/>
  <c r="AP60" i="1"/>
  <c r="AO60" i="1"/>
  <c r="AL60" i="1"/>
  <c r="AK60" i="1"/>
  <c r="AH60" i="1"/>
  <c r="AG60" i="1"/>
  <c r="AD60" i="1"/>
  <c r="AC60" i="1"/>
  <c r="Z60" i="1"/>
  <c r="Y60" i="1"/>
  <c r="V60" i="1"/>
  <c r="U60" i="1"/>
  <c r="R60" i="1"/>
  <c r="Q60" i="1"/>
  <c r="N60" i="1"/>
  <c r="M60" i="1"/>
  <c r="J60" i="1"/>
  <c r="I60" i="1"/>
  <c r="F60" i="1"/>
  <c r="E60" i="1"/>
  <c r="BN59" i="1"/>
  <c r="BM59" i="1"/>
  <c r="BJ59" i="1"/>
  <c r="BI59" i="1"/>
  <c r="BF59" i="1"/>
  <c r="BE59" i="1"/>
  <c r="BD59" i="1"/>
  <c r="BC59" i="1"/>
  <c r="AX59" i="1"/>
  <c r="AW59" i="1"/>
  <c r="AT59" i="1"/>
  <c r="AS59" i="1"/>
  <c r="AP59" i="1"/>
  <c r="AO59" i="1"/>
  <c r="AL59" i="1"/>
  <c r="AK59" i="1"/>
  <c r="AH59" i="1"/>
  <c r="AG59" i="1"/>
  <c r="AD59" i="1"/>
  <c r="AC59" i="1"/>
  <c r="Z59" i="1"/>
  <c r="Y59" i="1"/>
  <c r="V59" i="1"/>
  <c r="U59" i="1"/>
  <c r="R59" i="1"/>
  <c r="Q59" i="1"/>
  <c r="N59" i="1"/>
  <c r="M59" i="1"/>
  <c r="J59" i="1"/>
  <c r="I59" i="1"/>
  <c r="F59" i="1"/>
  <c r="E59" i="1"/>
  <c r="BN58" i="1"/>
  <c r="BM58" i="1"/>
  <c r="BJ58" i="1"/>
  <c r="BI58" i="1"/>
  <c r="BF58" i="1"/>
  <c r="BE58" i="1"/>
  <c r="BD58" i="1"/>
  <c r="BC58" i="1"/>
  <c r="AX58" i="1"/>
  <c r="AW58" i="1"/>
  <c r="AT58" i="1"/>
  <c r="AS58" i="1"/>
  <c r="AP58" i="1"/>
  <c r="AO58" i="1"/>
  <c r="AL58" i="1"/>
  <c r="AK58" i="1"/>
  <c r="AH58" i="1"/>
  <c r="AG58" i="1"/>
  <c r="AD58" i="1"/>
  <c r="AC58" i="1"/>
  <c r="Z58" i="1"/>
  <c r="Y58" i="1"/>
  <c r="V58" i="1"/>
  <c r="U58" i="1"/>
  <c r="R58" i="1"/>
  <c r="Q58" i="1"/>
  <c r="N58" i="1"/>
  <c r="M58" i="1"/>
  <c r="J58" i="1"/>
  <c r="I58" i="1"/>
  <c r="F58" i="1"/>
  <c r="E58" i="1"/>
  <c r="BN57" i="1"/>
  <c r="BM57" i="1"/>
  <c r="BJ57" i="1"/>
  <c r="BI57" i="1"/>
  <c r="BF57" i="1"/>
  <c r="BE57" i="1"/>
  <c r="BD57" i="1"/>
  <c r="BC57" i="1"/>
  <c r="AX57" i="1"/>
  <c r="AW57" i="1"/>
  <c r="AT57" i="1"/>
  <c r="AS57" i="1"/>
  <c r="AP57" i="1"/>
  <c r="AO57" i="1"/>
  <c r="AL57" i="1"/>
  <c r="AK57" i="1"/>
  <c r="AH57" i="1"/>
  <c r="AG57" i="1"/>
  <c r="AD57" i="1"/>
  <c r="AC57" i="1"/>
  <c r="Z57" i="1"/>
  <c r="Y57" i="1"/>
  <c r="V57" i="1"/>
  <c r="U57" i="1"/>
  <c r="R57" i="1"/>
  <c r="Q57" i="1"/>
  <c r="N57" i="1"/>
  <c r="M57" i="1"/>
  <c r="J57" i="1"/>
  <c r="I57" i="1"/>
  <c r="F57" i="1"/>
  <c r="E57" i="1"/>
  <c r="BN56" i="1"/>
  <c r="BM56" i="1"/>
  <c r="BJ56" i="1"/>
  <c r="BI56" i="1"/>
  <c r="BF56" i="1"/>
  <c r="BE56" i="1"/>
  <c r="AX56" i="1"/>
  <c r="AW56" i="1"/>
  <c r="AT56" i="1"/>
  <c r="AS56" i="1"/>
  <c r="AP56" i="1"/>
  <c r="AO56" i="1"/>
  <c r="AL56" i="1"/>
  <c r="AK56" i="1"/>
  <c r="AH56" i="1"/>
  <c r="AG56" i="1"/>
  <c r="AD56" i="1"/>
  <c r="AC56" i="1"/>
  <c r="Z56" i="1"/>
  <c r="Y56" i="1"/>
  <c r="V56" i="1"/>
  <c r="U56" i="1"/>
  <c r="R56" i="1"/>
  <c r="Q56" i="1"/>
  <c r="N56" i="1"/>
  <c r="M56" i="1"/>
  <c r="J56" i="1"/>
  <c r="I56" i="1"/>
  <c r="F56" i="1"/>
  <c r="E56" i="1"/>
  <c r="BN55" i="1"/>
  <c r="BM55" i="1"/>
  <c r="BJ55" i="1"/>
  <c r="BI55" i="1"/>
  <c r="BF55" i="1"/>
  <c r="BE55" i="1"/>
  <c r="BD55" i="1"/>
  <c r="BC55" i="1"/>
  <c r="AX55" i="1"/>
  <c r="AW55" i="1"/>
  <c r="AT55" i="1"/>
  <c r="AS55" i="1"/>
  <c r="AP55" i="1"/>
  <c r="AO55" i="1"/>
  <c r="AL55" i="1"/>
  <c r="AK55" i="1"/>
  <c r="AH55" i="1"/>
  <c r="AG55" i="1"/>
  <c r="AD55" i="1"/>
  <c r="AC55" i="1"/>
  <c r="Z55" i="1"/>
  <c r="Y55" i="1"/>
  <c r="V55" i="1"/>
  <c r="U55" i="1"/>
  <c r="R55" i="1"/>
  <c r="Q55" i="1"/>
  <c r="N55" i="1"/>
  <c r="M55" i="1"/>
  <c r="J55" i="1"/>
  <c r="I55" i="1"/>
  <c r="F55" i="1"/>
  <c r="E55" i="1"/>
  <c r="BN54" i="1"/>
  <c r="BM54" i="1"/>
  <c r="BJ54" i="1"/>
  <c r="BI54" i="1"/>
  <c r="BF54" i="1"/>
  <c r="BE54" i="1"/>
  <c r="BD54" i="1"/>
  <c r="BC54" i="1"/>
  <c r="AX54" i="1"/>
  <c r="AW54" i="1"/>
  <c r="AT54" i="1"/>
  <c r="AS54" i="1"/>
  <c r="AP54" i="1"/>
  <c r="AO54" i="1"/>
  <c r="AL54" i="1"/>
  <c r="AK54" i="1"/>
  <c r="AH54" i="1"/>
  <c r="AG54" i="1"/>
  <c r="AD54" i="1"/>
  <c r="AC54" i="1"/>
  <c r="Z54" i="1"/>
  <c r="Y54" i="1"/>
  <c r="V54" i="1"/>
  <c r="U54" i="1"/>
  <c r="R54" i="1"/>
  <c r="Q54" i="1"/>
  <c r="N54" i="1"/>
  <c r="M54" i="1"/>
  <c r="J54" i="1"/>
  <c r="I54" i="1"/>
  <c r="F54" i="1"/>
  <c r="E54" i="1"/>
  <c r="BN53" i="1"/>
  <c r="BM53" i="1"/>
  <c r="BJ53" i="1"/>
  <c r="BI53" i="1"/>
  <c r="BF53" i="1"/>
  <c r="BE53" i="1"/>
  <c r="BD53" i="1"/>
  <c r="BC53" i="1"/>
  <c r="AX53" i="1"/>
  <c r="AW53" i="1"/>
  <c r="AT53" i="1"/>
  <c r="AS53" i="1"/>
  <c r="AP53" i="1"/>
  <c r="AO53" i="1"/>
  <c r="AL53" i="1"/>
  <c r="AK53" i="1"/>
  <c r="AH53" i="1"/>
  <c r="AG53" i="1"/>
  <c r="AD53" i="1"/>
  <c r="AC53" i="1"/>
  <c r="Z53" i="1"/>
  <c r="Y53" i="1"/>
  <c r="V53" i="1"/>
  <c r="U53" i="1"/>
  <c r="R53" i="1"/>
  <c r="Q53" i="1"/>
  <c r="N53" i="1"/>
  <c r="M53" i="1"/>
  <c r="J53" i="1"/>
  <c r="I53" i="1"/>
  <c r="F53" i="1"/>
  <c r="E53" i="1"/>
  <c r="BN52" i="1"/>
  <c r="BM52" i="1"/>
  <c r="BJ52" i="1"/>
  <c r="BI52" i="1"/>
  <c r="BF52" i="1"/>
  <c r="BE52" i="1"/>
  <c r="BD52" i="1"/>
  <c r="BC52" i="1"/>
  <c r="AX52" i="1"/>
  <c r="AW52" i="1"/>
  <c r="AT52" i="1"/>
  <c r="AS52" i="1"/>
  <c r="AP52" i="1"/>
  <c r="AO52" i="1"/>
  <c r="AL52" i="1"/>
  <c r="AK52" i="1"/>
  <c r="AH52" i="1"/>
  <c r="AG52" i="1"/>
  <c r="AD52" i="1"/>
  <c r="AC52" i="1"/>
  <c r="Z52" i="1"/>
  <c r="Y52" i="1"/>
  <c r="V52" i="1"/>
  <c r="U52" i="1"/>
  <c r="R52" i="1"/>
  <c r="Q52" i="1"/>
  <c r="N52" i="1"/>
  <c r="M52" i="1"/>
  <c r="J52" i="1"/>
  <c r="I52" i="1"/>
  <c r="F52" i="1"/>
  <c r="E52" i="1"/>
  <c r="BN51" i="1"/>
  <c r="BM51" i="1"/>
  <c r="BJ51" i="1"/>
  <c r="BI51" i="1"/>
  <c r="BF51" i="1"/>
  <c r="BE51" i="1"/>
  <c r="BD51" i="1"/>
  <c r="BC51" i="1"/>
  <c r="AX51" i="1"/>
  <c r="AW51" i="1"/>
  <c r="AT51" i="1"/>
  <c r="AS51" i="1"/>
  <c r="AP51" i="1"/>
  <c r="AO51" i="1"/>
  <c r="AL51" i="1"/>
  <c r="AK51" i="1"/>
  <c r="AH51" i="1"/>
  <c r="AG51" i="1"/>
  <c r="AD51" i="1"/>
  <c r="AC51" i="1"/>
  <c r="Z51" i="1"/>
  <c r="Y51" i="1"/>
  <c r="V51" i="1"/>
  <c r="U51" i="1"/>
  <c r="R51" i="1"/>
  <c r="Q51" i="1"/>
  <c r="N51" i="1"/>
  <c r="M51" i="1"/>
  <c r="J51" i="1"/>
  <c r="I51" i="1"/>
  <c r="F51" i="1"/>
  <c r="E51" i="1"/>
  <c r="BN50" i="1"/>
  <c r="BM50" i="1"/>
  <c r="BJ50" i="1"/>
  <c r="BI50" i="1"/>
  <c r="BF50" i="1"/>
  <c r="BE50" i="1"/>
  <c r="BD50" i="1"/>
  <c r="BC50" i="1"/>
  <c r="AX50" i="1"/>
  <c r="AW50" i="1"/>
  <c r="AT50" i="1"/>
  <c r="AS50" i="1"/>
  <c r="AP50" i="1"/>
  <c r="AO50" i="1"/>
  <c r="AL50" i="1"/>
  <c r="AK50" i="1"/>
  <c r="AH50" i="1"/>
  <c r="AG50" i="1"/>
  <c r="AD50" i="1"/>
  <c r="AC50" i="1"/>
  <c r="Z50" i="1"/>
  <c r="Y50" i="1"/>
  <c r="V50" i="1"/>
  <c r="U50" i="1"/>
  <c r="R50" i="1"/>
  <c r="Q50" i="1"/>
  <c r="N50" i="1"/>
  <c r="M50" i="1"/>
  <c r="J50" i="1"/>
  <c r="I50" i="1"/>
  <c r="F50" i="1"/>
  <c r="E50" i="1"/>
  <c r="BN49" i="1"/>
  <c r="BM49" i="1"/>
  <c r="BJ49" i="1"/>
  <c r="BI49" i="1"/>
  <c r="BF49" i="1"/>
  <c r="BE49" i="1"/>
  <c r="BD49" i="1"/>
  <c r="BC49" i="1"/>
  <c r="AX49" i="1"/>
  <c r="AW49" i="1"/>
  <c r="AT49" i="1"/>
  <c r="AS49" i="1"/>
  <c r="AP49" i="1"/>
  <c r="AO49" i="1"/>
  <c r="AL49" i="1"/>
  <c r="AK49" i="1"/>
  <c r="AH49" i="1"/>
  <c r="AG49" i="1"/>
  <c r="AD49" i="1"/>
  <c r="AC49" i="1"/>
  <c r="Z49" i="1"/>
  <c r="Y49" i="1"/>
  <c r="V49" i="1"/>
  <c r="U49" i="1"/>
  <c r="R49" i="1"/>
  <c r="Q49" i="1"/>
  <c r="N49" i="1"/>
  <c r="M49" i="1"/>
  <c r="J49" i="1"/>
  <c r="I49" i="1"/>
  <c r="F49" i="1"/>
  <c r="E49" i="1"/>
  <c r="BN48" i="1"/>
  <c r="BM48" i="1"/>
  <c r="BJ48" i="1"/>
  <c r="BI48" i="1"/>
  <c r="BF48" i="1"/>
  <c r="BE48" i="1"/>
  <c r="BD48" i="1"/>
  <c r="BC48" i="1"/>
  <c r="AX48" i="1"/>
  <c r="AW48" i="1"/>
  <c r="AT48" i="1"/>
  <c r="AS48" i="1"/>
  <c r="AP48" i="1"/>
  <c r="AO48" i="1"/>
  <c r="AL48" i="1"/>
  <c r="AK48" i="1"/>
  <c r="AH48" i="1"/>
  <c r="AG48" i="1"/>
  <c r="AD48" i="1"/>
  <c r="AC48" i="1"/>
  <c r="Z48" i="1"/>
  <c r="Y48" i="1"/>
  <c r="V48" i="1"/>
  <c r="U48" i="1"/>
  <c r="R48" i="1"/>
  <c r="Q48" i="1"/>
  <c r="N48" i="1"/>
  <c r="M48" i="1"/>
  <c r="J48" i="1"/>
  <c r="I48" i="1"/>
  <c r="F48" i="1"/>
  <c r="E48" i="1"/>
  <c r="BN47" i="1"/>
  <c r="BM47" i="1"/>
  <c r="BJ47" i="1"/>
  <c r="BI47" i="1"/>
  <c r="BF47" i="1"/>
  <c r="BE47" i="1"/>
  <c r="BD47" i="1"/>
  <c r="BC47" i="1"/>
  <c r="AX47" i="1"/>
  <c r="AW47" i="1"/>
  <c r="AT47" i="1"/>
  <c r="AS47" i="1"/>
  <c r="AP47" i="1"/>
  <c r="AO47" i="1"/>
  <c r="AL47" i="1"/>
  <c r="AK47" i="1"/>
  <c r="AH47" i="1"/>
  <c r="AG47" i="1"/>
  <c r="AD47" i="1"/>
  <c r="AC47" i="1"/>
  <c r="Z47" i="1"/>
  <c r="Y47" i="1"/>
  <c r="V47" i="1"/>
  <c r="U47" i="1"/>
  <c r="R47" i="1"/>
  <c r="Q47" i="1"/>
  <c r="N47" i="1"/>
  <c r="M47" i="1"/>
  <c r="J47" i="1"/>
  <c r="I47" i="1"/>
  <c r="F47" i="1"/>
  <c r="E47" i="1"/>
  <c r="BN46" i="1"/>
  <c r="BM46" i="1"/>
  <c r="BJ46" i="1"/>
  <c r="BI46" i="1"/>
  <c r="BF46" i="1"/>
  <c r="BE46" i="1"/>
  <c r="BD46" i="1"/>
  <c r="BC46" i="1"/>
  <c r="AX46" i="1"/>
  <c r="AW46" i="1"/>
  <c r="AT46" i="1"/>
  <c r="AS46" i="1"/>
  <c r="AP46" i="1"/>
  <c r="AO46" i="1"/>
  <c r="AL46" i="1"/>
  <c r="AK46" i="1"/>
  <c r="AH46" i="1"/>
  <c r="AG46" i="1"/>
  <c r="AD46" i="1"/>
  <c r="AC46" i="1"/>
  <c r="Z46" i="1"/>
  <c r="Y46" i="1"/>
  <c r="V46" i="1"/>
  <c r="U46" i="1"/>
  <c r="R46" i="1"/>
  <c r="Q46" i="1"/>
  <c r="N46" i="1"/>
  <c r="M46" i="1"/>
  <c r="J46" i="1"/>
  <c r="I46" i="1"/>
  <c r="F46" i="1"/>
  <c r="E46" i="1"/>
  <c r="BN45" i="1"/>
  <c r="BM45" i="1"/>
  <c r="BJ45" i="1"/>
  <c r="BI45" i="1"/>
  <c r="BF45" i="1"/>
  <c r="BE45" i="1"/>
  <c r="BD45" i="1"/>
  <c r="BC45" i="1"/>
  <c r="AX45" i="1"/>
  <c r="AW45" i="1"/>
  <c r="AT45" i="1"/>
  <c r="AS45" i="1"/>
  <c r="AP45" i="1"/>
  <c r="AO45" i="1"/>
  <c r="AL45" i="1"/>
  <c r="AK45" i="1"/>
  <c r="AH45" i="1"/>
  <c r="AG45" i="1"/>
  <c r="AD45" i="1"/>
  <c r="AC45" i="1"/>
  <c r="Z45" i="1"/>
  <c r="Y45" i="1"/>
  <c r="V45" i="1"/>
  <c r="U45" i="1"/>
  <c r="R45" i="1"/>
  <c r="Q45" i="1"/>
  <c r="N45" i="1"/>
  <c r="M45" i="1"/>
  <c r="J45" i="1"/>
  <c r="I45" i="1"/>
  <c r="F45" i="1"/>
  <c r="E45" i="1"/>
  <c r="BN44" i="1"/>
  <c r="BM44" i="1"/>
  <c r="BJ44" i="1"/>
  <c r="BI44" i="1"/>
  <c r="BF44" i="1"/>
  <c r="BE44" i="1"/>
  <c r="BD44" i="1"/>
  <c r="BC44" i="1"/>
  <c r="AX44" i="1"/>
  <c r="AW44" i="1"/>
  <c r="AT44" i="1"/>
  <c r="AS44" i="1"/>
  <c r="AP44" i="1"/>
  <c r="AO44" i="1"/>
  <c r="AL44" i="1"/>
  <c r="AK44" i="1"/>
  <c r="AH44" i="1"/>
  <c r="AG44" i="1"/>
  <c r="AD44" i="1"/>
  <c r="AC44" i="1"/>
  <c r="Z44" i="1"/>
  <c r="Y44" i="1"/>
  <c r="V44" i="1"/>
  <c r="U44" i="1"/>
  <c r="R44" i="1"/>
  <c r="Q44" i="1"/>
  <c r="N44" i="1"/>
  <c r="M44" i="1"/>
  <c r="J44" i="1"/>
  <c r="I44" i="1"/>
  <c r="F44" i="1"/>
  <c r="E44" i="1"/>
  <c r="BN43" i="1"/>
  <c r="BM43" i="1"/>
  <c r="BJ43" i="1"/>
  <c r="BI43" i="1"/>
  <c r="BF43" i="1"/>
  <c r="BE43" i="1"/>
  <c r="BD43" i="1"/>
  <c r="BC43" i="1"/>
  <c r="AX43" i="1"/>
  <c r="AW43" i="1"/>
  <c r="AT43" i="1"/>
  <c r="AS43" i="1"/>
  <c r="AP43" i="1"/>
  <c r="AO43" i="1"/>
  <c r="AL43" i="1"/>
  <c r="AK43" i="1"/>
  <c r="AH43" i="1"/>
  <c r="AG43" i="1"/>
  <c r="AD43" i="1"/>
  <c r="AC43" i="1"/>
  <c r="Z43" i="1"/>
  <c r="Y43" i="1"/>
  <c r="V43" i="1"/>
  <c r="U43" i="1"/>
  <c r="R43" i="1"/>
  <c r="Q43" i="1"/>
  <c r="N43" i="1"/>
  <c r="M43" i="1"/>
  <c r="J43" i="1"/>
  <c r="I43" i="1"/>
  <c r="F43" i="1"/>
  <c r="E43" i="1"/>
  <c r="BN42" i="1"/>
  <c r="BM42" i="1"/>
  <c r="BJ42" i="1"/>
  <c r="BI42" i="1"/>
  <c r="BF42" i="1"/>
  <c r="BE42" i="1"/>
  <c r="BD42" i="1"/>
  <c r="BC42" i="1"/>
  <c r="AX42" i="1"/>
  <c r="AW42" i="1"/>
  <c r="AT42" i="1"/>
  <c r="AS42" i="1"/>
  <c r="AP42" i="1"/>
  <c r="AO42" i="1"/>
  <c r="AL42" i="1"/>
  <c r="AK42" i="1"/>
  <c r="AH42" i="1"/>
  <c r="AG42" i="1"/>
  <c r="AD42" i="1"/>
  <c r="AC42" i="1"/>
  <c r="Z42" i="1"/>
  <c r="Y42" i="1"/>
  <c r="V42" i="1"/>
  <c r="U42" i="1"/>
  <c r="R42" i="1"/>
  <c r="Q42" i="1"/>
  <c r="N42" i="1"/>
  <c r="M42" i="1"/>
  <c r="J42" i="1"/>
  <c r="I42" i="1"/>
  <c r="F42" i="1"/>
  <c r="E42" i="1"/>
  <c r="BN41" i="1"/>
  <c r="BM41" i="1"/>
  <c r="BJ41" i="1"/>
  <c r="BI41" i="1"/>
  <c r="BF41" i="1"/>
  <c r="BE41" i="1"/>
  <c r="BD41" i="1"/>
  <c r="BC41" i="1"/>
  <c r="AX41" i="1"/>
  <c r="AW41" i="1"/>
  <c r="AT41" i="1"/>
  <c r="AS41" i="1"/>
  <c r="AP41" i="1"/>
  <c r="AO41" i="1"/>
  <c r="AL41" i="1"/>
  <c r="AK41" i="1"/>
  <c r="AH41" i="1"/>
  <c r="AG41" i="1"/>
  <c r="AD41" i="1"/>
  <c r="AC41" i="1"/>
  <c r="Z41" i="1"/>
  <c r="Y41" i="1"/>
  <c r="V41" i="1"/>
  <c r="U41" i="1"/>
  <c r="R41" i="1"/>
  <c r="Q41" i="1"/>
  <c r="N41" i="1"/>
  <c r="M41" i="1"/>
  <c r="J41" i="1"/>
  <c r="I41" i="1"/>
  <c r="F41" i="1"/>
  <c r="E41" i="1"/>
  <c r="BN40" i="1"/>
  <c r="BM40" i="1"/>
  <c r="BJ40" i="1"/>
  <c r="BI40" i="1"/>
  <c r="BF40" i="1"/>
  <c r="BE40" i="1"/>
  <c r="BD40" i="1"/>
  <c r="BC40" i="1"/>
  <c r="AX40" i="1"/>
  <c r="AW40" i="1"/>
  <c r="AT40" i="1"/>
  <c r="AS40" i="1"/>
  <c r="AP40" i="1"/>
  <c r="AO40" i="1"/>
  <c r="AL40" i="1"/>
  <c r="AK40" i="1"/>
  <c r="AH40" i="1"/>
  <c r="AG40" i="1"/>
  <c r="AD40" i="1"/>
  <c r="AC40" i="1"/>
  <c r="Z40" i="1"/>
  <c r="Y40" i="1"/>
  <c r="V40" i="1"/>
  <c r="U40" i="1"/>
  <c r="R40" i="1"/>
  <c r="Q40" i="1"/>
  <c r="N40" i="1"/>
  <c r="M40" i="1"/>
  <c r="J40" i="1"/>
  <c r="I40" i="1"/>
  <c r="F40" i="1"/>
  <c r="E40" i="1"/>
  <c r="BN39" i="1"/>
  <c r="BM39" i="1"/>
  <c r="BJ39" i="1"/>
  <c r="BI39" i="1"/>
  <c r="BF39" i="1"/>
  <c r="BE39" i="1"/>
  <c r="BD39" i="1"/>
  <c r="BC39" i="1"/>
  <c r="AX39" i="1"/>
  <c r="AW39" i="1"/>
  <c r="AT39" i="1"/>
  <c r="AS39" i="1"/>
  <c r="AP39" i="1"/>
  <c r="AO39" i="1"/>
  <c r="AL39" i="1"/>
  <c r="AK39" i="1"/>
  <c r="AH39" i="1"/>
  <c r="AG39" i="1"/>
  <c r="AD39" i="1"/>
  <c r="AC39" i="1"/>
  <c r="Z39" i="1"/>
  <c r="Y39" i="1"/>
  <c r="V39" i="1"/>
  <c r="U39" i="1"/>
  <c r="R39" i="1"/>
  <c r="Q39" i="1"/>
  <c r="N39" i="1"/>
  <c r="M39" i="1"/>
  <c r="J39" i="1"/>
  <c r="I39" i="1"/>
  <c r="F39" i="1"/>
  <c r="E39" i="1"/>
  <c r="BN38" i="1"/>
  <c r="BM38" i="1"/>
  <c r="BJ38" i="1"/>
  <c r="BI38" i="1"/>
  <c r="BF38" i="1"/>
  <c r="BE38" i="1"/>
  <c r="BD38" i="1"/>
  <c r="BC38" i="1"/>
  <c r="AX38" i="1"/>
  <c r="AW38" i="1"/>
  <c r="AT38" i="1"/>
  <c r="AS38" i="1"/>
  <c r="AP38" i="1"/>
  <c r="AO38" i="1"/>
  <c r="AL38" i="1"/>
  <c r="AK38" i="1"/>
  <c r="AH38" i="1"/>
  <c r="AG38" i="1"/>
  <c r="AD38" i="1"/>
  <c r="AC38" i="1"/>
  <c r="Z38" i="1"/>
  <c r="Y38" i="1"/>
  <c r="V38" i="1"/>
  <c r="U38" i="1"/>
  <c r="R38" i="1"/>
  <c r="Q38" i="1"/>
  <c r="N38" i="1"/>
  <c r="M38" i="1"/>
  <c r="J38" i="1"/>
  <c r="I38" i="1"/>
  <c r="F38" i="1"/>
  <c r="E38" i="1"/>
  <c r="BN37" i="1"/>
  <c r="BM37" i="1"/>
  <c r="BJ37" i="1"/>
  <c r="BI37" i="1"/>
  <c r="BF37" i="1"/>
  <c r="BE37" i="1"/>
  <c r="BD37" i="1"/>
  <c r="BC37" i="1"/>
  <c r="AX37" i="1"/>
  <c r="AW37" i="1"/>
  <c r="AT37" i="1"/>
  <c r="AS37" i="1"/>
  <c r="AP37" i="1"/>
  <c r="AO37" i="1"/>
  <c r="AL37" i="1"/>
  <c r="AK37" i="1"/>
  <c r="AH37" i="1"/>
  <c r="AG37" i="1"/>
  <c r="AD37" i="1"/>
  <c r="AC37" i="1"/>
  <c r="Z37" i="1"/>
  <c r="Y37" i="1"/>
  <c r="V37" i="1"/>
  <c r="U37" i="1"/>
  <c r="R37" i="1"/>
  <c r="Q37" i="1"/>
  <c r="N37" i="1"/>
  <c r="M37" i="1"/>
  <c r="J37" i="1"/>
  <c r="I37" i="1"/>
  <c r="F37" i="1"/>
  <c r="E37" i="1"/>
  <c r="BN36" i="1"/>
  <c r="BM36" i="1"/>
  <c r="BJ36" i="1"/>
  <c r="BI36" i="1"/>
  <c r="BF36" i="1"/>
  <c r="BE36" i="1"/>
  <c r="BD36" i="1"/>
  <c r="BC36" i="1"/>
  <c r="AX36" i="1"/>
  <c r="AW36" i="1"/>
  <c r="AT36" i="1"/>
  <c r="AS36" i="1"/>
  <c r="AP36" i="1"/>
  <c r="AO36" i="1"/>
  <c r="AL36" i="1"/>
  <c r="AK36" i="1"/>
  <c r="AH36" i="1"/>
  <c r="AG36" i="1"/>
  <c r="AD36" i="1"/>
  <c r="AC36" i="1"/>
  <c r="Z36" i="1"/>
  <c r="Y36" i="1"/>
  <c r="V36" i="1"/>
  <c r="U36" i="1"/>
  <c r="R36" i="1"/>
  <c r="Q36" i="1"/>
  <c r="N36" i="1"/>
  <c r="M36" i="1"/>
  <c r="J36" i="1"/>
  <c r="I36" i="1"/>
  <c r="F36" i="1"/>
  <c r="E36" i="1"/>
  <c r="BN35" i="1"/>
  <c r="BM35" i="1"/>
  <c r="BJ35" i="1"/>
  <c r="BI35" i="1"/>
  <c r="BF35" i="1"/>
  <c r="BE35" i="1"/>
  <c r="BD35" i="1"/>
  <c r="BC35" i="1"/>
  <c r="AX35" i="1"/>
  <c r="AW35" i="1"/>
  <c r="AT35" i="1"/>
  <c r="AS35" i="1"/>
  <c r="AP35" i="1"/>
  <c r="AO35" i="1"/>
  <c r="AL35" i="1"/>
  <c r="AK35" i="1"/>
  <c r="AH35" i="1"/>
  <c r="AG35" i="1"/>
  <c r="AD35" i="1"/>
  <c r="AC35" i="1"/>
  <c r="Z35" i="1"/>
  <c r="Y35" i="1"/>
  <c r="V35" i="1"/>
  <c r="U35" i="1"/>
  <c r="R35" i="1"/>
  <c r="Q35" i="1"/>
  <c r="N35" i="1"/>
  <c r="M35" i="1"/>
  <c r="J35" i="1"/>
  <c r="I35" i="1"/>
  <c r="F35" i="1"/>
  <c r="E35" i="1"/>
  <c r="BN34" i="1"/>
  <c r="BM34" i="1"/>
  <c r="BJ34" i="1"/>
  <c r="BI34" i="1"/>
  <c r="BF34" i="1"/>
  <c r="BE34" i="1"/>
  <c r="BD34" i="1"/>
  <c r="BC34" i="1"/>
  <c r="AX34" i="1"/>
  <c r="AW34" i="1"/>
  <c r="AT34" i="1"/>
  <c r="AS34" i="1"/>
  <c r="AP34" i="1"/>
  <c r="AO34" i="1"/>
  <c r="AL34" i="1"/>
  <c r="AK34" i="1"/>
  <c r="AH34" i="1"/>
  <c r="AG34" i="1"/>
  <c r="AD34" i="1"/>
  <c r="AC34" i="1"/>
  <c r="Z34" i="1"/>
  <c r="Y34" i="1"/>
  <c r="V34" i="1"/>
  <c r="U34" i="1"/>
  <c r="R34" i="1"/>
  <c r="Q34" i="1"/>
  <c r="N34" i="1"/>
  <c r="M34" i="1"/>
  <c r="J34" i="1"/>
  <c r="I34" i="1"/>
  <c r="F34" i="1"/>
  <c r="E34" i="1"/>
  <c r="BN33" i="1"/>
  <c r="BM33" i="1"/>
  <c r="BJ33" i="1"/>
  <c r="BI33" i="1"/>
  <c r="BF33" i="1"/>
  <c r="BE33" i="1"/>
  <c r="BD33" i="1"/>
  <c r="BC33" i="1"/>
  <c r="AX33" i="1"/>
  <c r="AW33" i="1"/>
  <c r="AT33" i="1"/>
  <c r="AS33" i="1"/>
  <c r="AP33" i="1"/>
  <c r="AO33" i="1"/>
  <c r="AL33" i="1"/>
  <c r="AK33" i="1"/>
  <c r="AH33" i="1"/>
  <c r="AG33" i="1"/>
  <c r="AD33" i="1"/>
  <c r="AC33" i="1"/>
  <c r="Z33" i="1"/>
  <c r="Y33" i="1"/>
  <c r="V33" i="1"/>
  <c r="U33" i="1"/>
  <c r="R33" i="1"/>
  <c r="Q33" i="1"/>
  <c r="N33" i="1"/>
  <c r="M33" i="1"/>
  <c r="J33" i="1"/>
  <c r="I33" i="1"/>
  <c r="F33" i="1"/>
  <c r="E33" i="1"/>
  <c r="BN32" i="1"/>
  <c r="BM32" i="1"/>
  <c r="BJ32" i="1"/>
  <c r="BI32" i="1"/>
  <c r="BF32" i="1"/>
  <c r="BE32" i="1"/>
  <c r="BD32" i="1"/>
  <c r="BC32" i="1"/>
  <c r="AX32" i="1"/>
  <c r="AW32" i="1"/>
  <c r="AT32" i="1"/>
  <c r="AS32" i="1"/>
  <c r="AP32" i="1"/>
  <c r="AO32" i="1"/>
  <c r="AL32" i="1"/>
  <c r="AK32" i="1"/>
  <c r="AH32" i="1"/>
  <c r="AG32" i="1"/>
  <c r="AD32" i="1"/>
  <c r="AC32" i="1"/>
  <c r="Z32" i="1"/>
  <c r="Y32" i="1"/>
  <c r="V32" i="1"/>
  <c r="U32" i="1"/>
  <c r="R32" i="1"/>
  <c r="Q32" i="1"/>
  <c r="N32" i="1"/>
  <c r="M32" i="1"/>
  <c r="J32" i="1"/>
  <c r="I32" i="1"/>
  <c r="F32" i="1"/>
  <c r="E32" i="1"/>
  <c r="BN31" i="1"/>
  <c r="BM31" i="1"/>
  <c r="BJ31" i="1"/>
  <c r="BI31" i="1"/>
  <c r="BF31" i="1"/>
  <c r="BE31" i="1"/>
  <c r="BD31" i="1"/>
  <c r="BC31" i="1"/>
  <c r="AX31" i="1"/>
  <c r="AW31" i="1"/>
  <c r="AT31" i="1"/>
  <c r="AS31" i="1"/>
  <c r="AP31" i="1"/>
  <c r="AO31" i="1"/>
  <c r="AL31" i="1"/>
  <c r="AK31" i="1"/>
  <c r="AH31" i="1"/>
  <c r="AG31" i="1"/>
  <c r="AD31" i="1"/>
  <c r="AC31" i="1"/>
  <c r="Z31" i="1"/>
  <c r="Y31" i="1"/>
  <c r="V31" i="1"/>
  <c r="U31" i="1"/>
  <c r="R31" i="1"/>
  <c r="Q31" i="1"/>
  <c r="N31" i="1"/>
  <c r="M31" i="1"/>
  <c r="J31" i="1"/>
  <c r="I31" i="1"/>
  <c r="F31" i="1"/>
  <c r="E31" i="1"/>
  <c r="BN30" i="1"/>
  <c r="BM30" i="1"/>
  <c r="BJ30" i="1"/>
  <c r="BI30" i="1"/>
  <c r="BF30" i="1"/>
  <c r="BE30" i="1"/>
  <c r="BD30" i="1"/>
  <c r="BC30" i="1"/>
  <c r="AX30" i="1"/>
  <c r="AW30" i="1"/>
  <c r="AT30" i="1"/>
  <c r="AS30" i="1"/>
  <c r="AP30" i="1"/>
  <c r="AO30" i="1"/>
  <c r="AL30" i="1"/>
  <c r="AK30" i="1"/>
  <c r="AH30" i="1"/>
  <c r="AG30" i="1"/>
  <c r="AD30" i="1"/>
  <c r="AC30" i="1"/>
  <c r="Z30" i="1"/>
  <c r="Y30" i="1"/>
  <c r="V30" i="1"/>
  <c r="U30" i="1"/>
  <c r="R30" i="1"/>
  <c r="Q30" i="1"/>
  <c r="N30" i="1"/>
  <c r="M30" i="1"/>
  <c r="J30" i="1"/>
  <c r="I30" i="1"/>
  <c r="F30" i="1"/>
  <c r="E30" i="1"/>
  <c r="BN29" i="1"/>
  <c r="BM29" i="1"/>
  <c r="BJ29" i="1"/>
  <c r="BI29" i="1"/>
  <c r="BF29" i="1"/>
  <c r="BE29" i="1"/>
  <c r="BD29" i="1"/>
  <c r="BC29" i="1"/>
  <c r="AX29" i="1"/>
  <c r="AW29" i="1"/>
  <c r="AT29" i="1"/>
  <c r="AS29" i="1"/>
  <c r="AP29" i="1"/>
  <c r="AO29" i="1"/>
  <c r="AL29" i="1"/>
  <c r="AK29" i="1"/>
  <c r="AH29" i="1"/>
  <c r="AG29" i="1"/>
  <c r="AD29" i="1"/>
  <c r="AC29" i="1"/>
  <c r="Z29" i="1"/>
  <c r="Y29" i="1"/>
  <c r="V29" i="1"/>
  <c r="U29" i="1"/>
  <c r="R29" i="1"/>
  <c r="Q29" i="1"/>
  <c r="N29" i="1"/>
  <c r="M29" i="1"/>
  <c r="J29" i="1"/>
  <c r="I29" i="1"/>
  <c r="F29" i="1"/>
  <c r="E29" i="1"/>
  <c r="BN28" i="1"/>
  <c r="BM28" i="1"/>
  <c r="BJ28" i="1"/>
  <c r="BI28" i="1"/>
  <c r="BF28" i="1"/>
  <c r="BE28" i="1"/>
  <c r="BD28" i="1"/>
  <c r="BC28" i="1"/>
  <c r="AX28" i="1"/>
  <c r="AW28" i="1"/>
  <c r="AT28" i="1"/>
  <c r="AS28" i="1"/>
  <c r="AP28" i="1"/>
  <c r="AO28" i="1"/>
  <c r="AL28" i="1"/>
  <c r="AK28" i="1"/>
  <c r="AH28" i="1"/>
  <c r="AG28" i="1"/>
  <c r="AD28" i="1"/>
  <c r="AC28" i="1"/>
  <c r="Z28" i="1"/>
  <c r="Y28" i="1"/>
  <c r="V28" i="1"/>
  <c r="U28" i="1"/>
  <c r="R28" i="1"/>
  <c r="Q28" i="1"/>
  <c r="N28" i="1"/>
  <c r="M28" i="1"/>
  <c r="J28" i="1"/>
  <c r="I28" i="1"/>
  <c r="F28" i="1"/>
  <c r="E28" i="1"/>
  <c r="BN27" i="1"/>
  <c r="BM27" i="1"/>
  <c r="BJ27" i="1"/>
  <c r="BI27" i="1"/>
  <c r="BF27" i="1"/>
  <c r="BE27" i="1"/>
  <c r="BD27" i="1"/>
  <c r="BC27" i="1"/>
  <c r="AX27" i="1"/>
  <c r="AW27" i="1"/>
  <c r="AT27" i="1"/>
  <c r="AS27" i="1"/>
  <c r="AP27" i="1"/>
  <c r="AO27" i="1"/>
  <c r="AL27" i="1"/>
  <c r="AK27" i="1"/>
  <c r="AH27" i="1"/>
  <c r="AG27" i="1"/>
  <c r="AD27" i="1"/>
  <c r="AC27" i="1"/>
  <c r="Z27" i="1"/>
  <c r="Y27" i="1"/>
  <c r="V27" i="1"/>
  <c r="U27" i="1"/>
  <c r="R27" i="1"/>
  <c r="Q27" i="1"/>
  <c r="N27" i="1"/>
  <c r="M27" i="1"/>
  <c r="J27" i="1"/>
  <c r="I27" i="1"/>
  <c r="F27" i="1"/>
  <c r="E27" i="1"/>
  <c r="BN26" i="1"/>
  <c r="BM26" i="1"/>
  <c r="BJ26" i="1"/>
  <c r="BI26" i="1"/>
  <c r="BF26" i="1"/>
  <c r="BE26" i="1"/>
  <c r="BD26" i="1"/>
  <c r="BC26" i="1"/>
  <c r="AX26" i="1"/>
  <c r="AW26" i="1"/>
  <c r="AT26" i="1"/>
  <c r="AS26" i="1"/>
  <c r="AP26" i="1"/>
  <c r="AO26" i="1"/>
  <c r="AL26" i="1"/>
  <c r="AK26" i="1"/>
  <c r="AH26" i="1"/>
  <c r="AG26" i="1"/>
  <c r="AD26" i="1"/>
  <c r="AC26" i="1"/>
  <c r="Z26" i="1"/>
  <c r="Y26" i="1"/>
  <c r="V26" i="1"/>
  <c r="U26" i="1"/>
  <c r="R26" i="1"/>
  <c r="Q26" i="1"/>
  <c r="N26" i="1"/>
  <c r="M26" i="1"/>
  <c r="J26" i="1"/>
  <c r="I26" i="1"/>
  <c r="F26" i="1"/>
  <c r="E26" i="1"/>
  <c r="BN25" i="1"/>
  <c r="BM25" i="1"/>
  <c r="BJ25" i="1"/>
  <c r="BI25" i="1"/>
  <c r="BF25" i="1"/>
  <c r="BE25" i="1"/>
  <c r="BD25" i="1"/>
  <c r="BC25" i="1"/>
  <c r="AX25" i="1"/>
  <c r="AW25" i="1"/>
  <c r="AT25" i="1"/>
  <c r="AS25" i="1"/>
  <c r="AP25" i="1"/>
  <c r="AO25" i="1"/>
  <c r="AL25" i="1"/>
  <c r="AK25" i="1"/>
  <c r="AH25" i="1"/>
  <c r="AG25" i="1"/>
  <c r="AD25" i="1"/>
  <c r="AC25" i="1"/>
  <c r="Z25" i="1"/>
  <c r="Y25" i="1"/>
  <c r="V25" i="1"/>
  <c r="U25" i="1"/>
  <c r="R25" i="1"/>
  <c r="Q25" i="1"/>
  <c r="N25" i="1"/>
  <c r="M25" i="1"/>
  <c r="J25" i="1"/>
  <c r="I25" i="1"/>
  <c r="F25" i="1"/>
  <c r="E25" i="1"/>
  <c r="BN24" i="1"/>
  <c r="BM24" i="1"/>
  <c r="BJ24" i="1"/>
  <c r="BI24" i="1"/>
  <c r="BF24" i="1"/>
  <c r="BE24" i="1"/>
  <c r="BD24" i="1"/>
  <c r="BC24" i="1"/>
  <c r="AX24" i="1"/>
  <c r="AW24" i="1"/>
  <c r="AT24" i="1"/>
  <c r="AS24" i="1"/>
  <c r="AP24" i="1"/>
  <c r="AO24" i="1"/>
  <c r="AL24" i="1"/>
  <c r="AK24" i="1"/>
  <c r="AH24" i="1"/>
  <c r="AG24" i="1"/>
  <c r="AD24" i="1"/>
  <c r="AC24" i="1"/>
  <c r="Z24" i="1"/>
  <c r="Y24" i="1"/>
  <c r="V24" i="1"/>
  <c r="U24" i="1"/>
  <c r="R24" i="1"/>
  <c r="Q24" i="1"/>
  <c r="N24" i="1"/>
  <c r="M24" i="1"/>
  <c r="J24" i="1"/>
  <c r="I24" i="1"/>
  <c r="F24" i="1"/>
  <c r="E24" i="1"/>
  <c r="BN23" i="1"/>
  <c r="BM23" i="1"/>
  <c r="BJ23" i="1"/>
  <c r="BI23" i="1"/>
  <c r="BF23" i="1"/>
  <c r="BE23" i="1"/>
  <c r="BD23" i="1"/>
  <c r="BC23" i="1"/>
  <c r="AX23" i="1"/>
  <c r="AW23" i="1"/>
  <c r="AT23" i="1"/>
  <c r="AS23" i="1"/>
  <c r="AP23" i="1"/>
  <c r="AO23" i="1"/>
  <c r="AL23" i="1"/>
  <c r="AK23" i="1"/>
  <c r="AH23" i="1"/>
  <c r="AG23" i="1"/>
  <c r="AD23" i="1"/>
  <c r="AC23" i="1"/>
  <c r="Z23" i="1"/>
  <c r="Y23" i="1"/>
  <c r="V23" i="1"/>
  <c r="U23" i="1"/>
  <c r="R23" i="1"/>
  <c r="Q23" i="1"/>
  <c r="N23" i="1"/>
  <c r="M23" i="1"/>
  <c r="J23" i="1"/>
  <c r="I23" i="1"/>
  <c r="F23" i="1"/>
  <c r="E23" i="1"/>
  <c r="BN22" i="1"/>
  <c r="BM22" i="1"/>
  <c r="BJ22" i="1"/>
  <c r="BI22" i="1"/>
  <c r="BF22" i="1"/>
  <c r="BE22" i="1"/>
  <c r="BD22" i="1"/>
  <c r="BC22" i="1"/>
  <c r="AX22" i="1"/>
  <c r="AW22" i="1"/>
  <c r="AT22" i="1"/>
  <c r="AS22" i="1"/>
  <c r="AP22" i="1"/>
  <c r="AO22" i="1"/>
  <c r="AL22" i="1"/>
  <c r="AK22" i="1"/>
  <c r="AH22" i="1"/>
  <c r="AG22" i="1"/>
  <c r="AD22" i="1"/>
  <c r="AC22" i="1"/>
  <c r="Z22" i="1"/>
  <c r="Y22" i="1"/>
  <c r="V22" i="1"/>
  <c r="U22" i="1"/>
  <c r="R22" i="1"/>
  <c r="Q22" i="1"/>
  <c r="N22" i="1"/>
  <c r="M22" i="1"/>
  <c r="J22" i="1"/>
  <c r="I22" i="1"/>
  <c r="F22" i="1"/>
  <c r="E22" i="1"/>
  <c r="BN21" i="1"/>
  <c r="BM21" i="1"/>
  <c r="BJ21" i="1"/>
  <c r="BI21" i="1"/>
  <c r="BF21" i="1"/>
  <c r="BE21" i="1"/>
  <c r="BD21" i="1"/>
  <c r="BC21" i="1"/>
  <c r="AX21" i="1"/>
  <c r="AW21" i="1"/>
  <c r="AT21" i="1"/>
  <c r="AS21" i="1"/>
  <c r="AP21" i="1"/>
  <c r="AO21" i="1"/>
  <c r="AL21" i="1"/>
  <c r="AK21" i="1"/>
  <c r="AH21" i="1"/>
  <c r="AG21" i="1"/>
  <c r="AD21" i="1"/>
  <c r="AC21" i="1"/>
  <c r="Z21" i="1"/>
  <c r="Y21" i="1"/>
  <c r="V21" i="1"/>
  <c r="U21" i="1"/>
  <c r="R21" i="1"/>
  <c r="Q21" i="1"/>
  <c r="N21" i="1"/>
  <c r="M21" i="1"/>
  <c r="J21" i="1"/>
  <c r="I21" i="1"/>
  <c r="F21" i="1"/>
  <c r="E21" i="1"/>
  <c r="BN20" i="1"/>
  <c r="BM20" i="1"/>
  <c r="BJ20" i="1"/>
  <c r="BI20" i="1"/>
  <c r="BF20" i="1"/>
  <c r="BE20" i="1"/>
  <c r="BD20" i="1"/>
  <c r="BC20" i="1"/>
  <c r="AX20" i="1"/>
  <c r="AW20" i="1"/>
  <c r="AT20" i="1"/>
  <c r="AS20" i="1"/>
  <c r="AP20" i="1"/>
  <c r="AO20" i="1"/>
  <c r="AL20" i="1"/>
  <c r="AK20" i="1"/>
  <c r="AH20" i="1"/>
  <c r="AG20" i="1"/>
  <c r="AD20" i="1"/>
  <c r="AC20" i="1"/>
  <c r="Z20" i="1"/>
  <c r="Y20" i="1"/>
  <c r="V20" i="1"/>
  <c r="U20" i="1"/>
  <c r="R20" i="1"/>
  <c r="Q20" i="1"/>
  <c r="N20" i="1"/>
  <c r="M20" i="1"/>
  <c r="J20" i="1"/>
  <c r="I20" i="1"/>
  <c r="F20" i="1"/>
  <c r="E20" i="1"/>
  <c r="BN19" i="1"/>
  <c r="BM19" i="1"/>
  <c r="BJ19" i="1"/>
  <c r="BI19" i="1"/>
  <c r="BF19" i="1"/>
  <c r="BE19" i="1"/>
  <c r="BD19" i="1"/>
  <c r="BC19" i="1"/>
  <c r="AX19" i="1"/>
  <c r="AW19" i="1"/>
  <c r="AT19" i="1"/>
  <c r="AS19" i="1"/>
  <c r="AP19" i="1"/>
  <c r="AO19" i="1"/>
  <c r="AL19" i="1"/>
  <c r="AK19" i="1"/>
  <c r="AH19" i="1"/>
  <c r="AG19" i="1"/>
  <c r="AD19" i="1"/>
  <c r="AC19" i="1"/>
  <c r="Z19" i="1"/>
  <c r="Y19" i="1"/>
  <c r="V19" i="1"/>
  <c r="U19" i="1"/>
  <c r="R19" i="1"/>
  <c r="Q19" i="1"/>
  <c r="N19" i="1"/>
  <c r="M19" i="1"/>
  <c r="J19" i="1"/>
  <c r="I19" i="1"/>
  <c r="F19" i="1"/>
  <c r="E19" i="1"/>
  <c r="BN18" i="1"/>
  <c r="BM18" i="1"/>
  <c r="BJ18" i="1"/>
  <c r="BI18" i="1"/>
  <c r="BF18" i="1"/>
  <c r="BE18" i="1"/>
  <c r="BD18" i="1"/>
  <c r="BC18" i="1"/>
  <c r="AX18" i="1"/>
  <c r="AW18" i="1"/>
  <c r="AT18" i="1"/>
  <c r="AS18" i="1"/>
  <c r="AP18" i="1"/>
  <c r="AO18" i="1"/>
  <c r="AL18" i="1"/>
  <c r="AK18" i="1"/>
  <c r="AH18" i="1"/>
  <c r="AG18" i="1"/>
  <c r="AD18" i="1"/>
  <c r="AC18" i="1"/>
  <c r="Z18" i="1"/>
  <c r="Y18" i="1"/>
  <c r="V18" i="1"/>
  <c r="U18" i="1"/>
  <c r="R18" i="1"/>
  <c r="Q18" i="1"/>
  <c r="N18" i="1"/>
  <c r="M18" i="1"/>
  <c r="J18" i="1"/>
  <c r="I18" i="1"/>
  <c r="F18" i="1"/>
  <c r="E18" i="1"/>
  <c r="BN17" i="1"/>
  <c r="BM17" i="1"/>
  <c r="BJ17" i="1"/>
  <c r="BI17" i="1"/>
  <c r="BF17" i="1"/>
  <c r="BE17" i="1"/>
  <c r="BD17" i="1"/>
  <c r="BC17" i="1"/>
  <c r="AX17" i="1"/>
  <c r="AW17" i="1"/>
  <c r="AT17" i="1"/>
  <c r="AS17" i="1"/>
  <c r="AP17" i="1"/>
  <c r="AO17" i="1"/>
  <c r="AL17" i="1"/>
  <c r="AK17" i="1"/>
  <c r="AH17" i="1"/>
  <c r="AG17" i="1"/>
  <c r="AD17" i="1"/>
  <c r="AC17" i="1"/>
  <c r="Z17" i="1"/>
  <c r="Y17" i="1"/>
  <c r="V17" i="1"/>
  <c r="U17" i="1"/>
  <c r="R17" i="1"/>
  <c r="Q17" i="1"/>
  <c r="N17" i="1"/>
  <c r="M17" i="1"/>
  <c r="J17" i="1"/>
  <c r="I17" i="1"/>
  <c r="F17" i="1"/>
  <c r="E17" i="1"/>
  <c r="BN16" i="1"/>
  <c r="BM16" i="1"/>
  <c r="BJ16" i="1"/>
  <c r="BI16" i="1"/>
  <c r="BF16" i="1"/>
  <c r="BE16" i="1"/>
  <c r="BD16" i="1"/>
  <c r="BC16" i="1"/>
  <c r="AX16" i="1"/>
  <c r="AW16" i="1"/>
  <c r="AT16" i="1"/>
  <c r="AS16" i="1"/>
  <c r="AP16" i="1"/>
  <c r="AO16" i="1"/>
  <c r="AL16" i="1"/>
  <c r="AK16" i="1"/>
  <c r="AH16" i="1"/>
  <c r="AG16" i="1"/>
  <c r="AD16" i="1"/>
  <c r="AC16" i="1"/>
  <c r="Z16" i="1"/>
  <c r="Y16" i="1"/>
  <c r="V16" i="1"/>
  <c r="U16" i="1"/>
  <c r="R16" i="1"/>
  <c r="Q16" i="1"/>
  <c r="N16" i="1"/>
  <c r="M16" i="1"/>
  <c r="J16" i="1"/>
  <c r="I16" i="1"/>
  <c r="F16" i="1"/>
  <c r="E16" i="1"/>
  <c r="BN15" i="1"/>
  <c r="BM15" i="1"/>
  <c r="BJ15" i="1"/>
  <c r="BI15" i="1"/>
  <c r="BF15" i="1"/>
  <c r="BE15" i="1"/>
  <c r="BD15" i="1"/>
  <c r="BC15" i="1"/>
  <c r="AX15" i="1"/>
  <c r="AW15" i="1"/>
  <c r="AT15" i="1"/>
  <c r="AS15" i="1"/>
  <c r="AP15" i="1"/>
  <c r="AO15" i="1"/>
  <c r="AL15" i="1"/>
  <c r="AK15" i="1"/>
  <c r="AH15" i="1"/>
  <c r="AG15" i="1"/>
  <c r="AD15" i="1"/>
  <c r="AC15" i="1"/>
  <c r="Z15" i="1"/>
  <c r="Y15" i="1"/>
  <c r="V15" i="1"/>
  <c r="U15" i="1"/>
  <c r="R15" i="1"/>
  <c r="Q15" i="1"/>
  <c r="N15" i="1"/>
  <c r="M15" i="1"/>
  <c r="J15" i="1"/>
  <c r="I15" i="1"/>
  <c r="F15" i="1"/>
  <c r="E15" i="1"/>
  <c r="BN14" i="1"/>
  <c r="BM14" i="1"/>
  <c r="BJ14" i="1"/>
  <c r="BI14" i="1"/>
  <c r="BF14" i="1"/>
  <c r="BE14" i="1"/>
  <c r="BD14" i="1"/>
  <c r="BC14" i="1"/>
  <c r="AX14" i="1"/>
  <c r="AW14" i="1"/>
  <c r="AT14" i="1"/>
  <c r="AS14" i="1"/>
  <c r="AP14" i="1"/>
  <c r="AO14" i="1"/>
  <c r="AL14" i="1"/>
  <c r="AK14" i="1"/>
  <c r="AH14" i="1"/>
  <c r="AG14" i="1"/>
  <c r="AD14" i="1"/>
  <c r="AC14" i="1"/>
  <c r="Z14" i="1"/>
  <c r="Y14" i="1"/>
  <c r="V14" i="1"/>
  <c r="U14" i="1"/>
  <c r="R14" i="1"/>
  <c r="Q14" i="1"/>
  <c r="N14" i="1"/>
  <c r="M14" i="1"/>
  <c r="J14" i="1"/>
  <c r="I14" i="1"/>
  <c r="F14" i="1"/>
  <c r="E14" i="1"/>
  <c r="BN13" i="1"/>
  <c r="BM13" i="1"/>
  <c r="BJ13" i="1"/>
  <c r="BI13" i="1"/>
  <c r="BF13" i="1"/>
  <c r="BE13" i="1"/>
  <c r="BD13" i="1"/>
  <c r="BC13" i="1"/>
  <c r="AX13" i="1"/>
  <c r="AW13" i="1"/>
  <c r="AT13" i="1"/>
  <c r="AS13" i="1"/>
  <c r="AP13" i="1"/>
  <c r="AO13" i="1"/>
  <c r="AL13" i="1"/>
  <c r="AK13" i="1"/>
  <c r="AH13" i="1"/>
  <c r="AG13" i="1"/>
  <c r="AD13" i="1"/>
  <c r="AC13" i="1"/>
  <c r="Z13" i="1"/>
  <c r="Y13" i="1"/>
  <c r="V13" i="1"/>
  <c r="U13" i="1"/>
  <c r="R13" i="1"/>
  <c r="Q13" i="1"/>
  <c r="N13" i="1"/>
  <c r="M13" i="1"/>
  <c r="J13" i="1"/>
  <c r="I13" i="1"/>
  <c r="F13" i="1"/>
  <c r="E13" i="1"/>
  <c r="BN12" i="1"/>
  <c r="BM12" i="1"/>
  <c r="BJ12" i="1"/>
  <c r="BI12" i="1"/>
  <c r="BF12" i="1"/>
  <c r="BE12" i="1"/>
  <c r="BD12" i="1"/>
  <c r="BC12" i="1"/>
  <c r="AX12" i="1"/>
  <c r="AW12" i="1"/>
  <c r="AT12" i="1"/>
  <c r="AS12" i="1"/>
  <c r="AP12" i="1"/>
  <c r="AO12" i="1"/>
  <c r="AL12" i="1"/>
  <c r="AK12" i="1"/>
  <c r="AH12" i="1"/>
  <c r="AG12" i="1"/>
  <c r="AD12" i="1"/>
  <c r="AC12" i="1"/>
  <c r="Z12" i="1"/>
  <c r="Y12" i="1"/>
  <c r="V12" i="1"/>
  <c r="U12" i="1"/>
  <c r="R12" i="1"/>
  <c r="Q12" i="1"/>
  <c r="N12" i="1"/>
  <c r="M12" i="1"/>
  <c r="J12" i="1"/>
  <c r="I12" i="1"/>
  <c r="F12" i="1"/>
  <c r="E12" i="1"/>
  <c r="BN11" i="1"/>
  <c r="BM11" i="1"/>
  <c r="BJ11" i="1"/>
  <c r="BI11" i="1"/>
  <c r="BF11" i="1"/>
  <c r="BE11" i="1"/>
  <c r="BD11" i="1"/>
  <c r="BC11" i="1"/>
  <c r="AX11" i="1"/>
  <c r="AW11" i="1"/>
  <c r="AT11" i="1"/>
  <c r="AS11" i="1"/>
  <c r="AP11" i="1"/>
  <c r="AO11" i="1"/>
  <c r="AL11" i="1"/>
  <c r="AK11" i="1"/>
  <c r="AH11" i="1"/>
  <c r="AG11" i="1"/>
  <c r="AD11" i="1"/>
  <c r="AC11" i="1"/>
  <c r="Z11" i="1"/>
  <c r="Y11" i="1"/>
  <c r="V11" i="1"/>
  <c r="U11" i="1"/>
  <c r="R11" i="1"/>
  <c r="Q11" i="1"/>
  <c r="N11" i="1"/>
  <c r="M11" i="1"/>
  <c r="J11" i="1"/>
  <c r="I11" i="1"/>
  <c r="F11" i="1"/>
  <c r="E11" i="1"/>
  <c r="BN10" i="1"/>
  <c r="BM10" i="1"/>
  <c r="BJ10" i="1"/>
  <c r="BI10" i="1"/>
  <c r="BF10" i="1"/>
  <c r="BE10" i="1"/>
  <c r="BD10" i="1"/>
  <c r="BC10" i="1"/>
  <c r="AX10" i="1"/>
  <c r="AW10" i="1"/>
  <c r="AT10" i="1"/>
  <c r="AS10" i="1"/>
  <c r="AP10" i="1"/>
  <c r="AO10" i="1"/>
  <c r="AL10" i="1"/>
  <c r="AK10" i="1"/>
  <c r="AH10" i="1"/>
  <c r="AG10" i="1"/>
  <c r="AD10" i="1"/>
  <c r="AC10" i="1"/>
  <c r="Z10" i="1"/>
  <c r="Y10" i="1"/>
  <c r="V10" i="1"/>
  <c r="U10" i="1"/>
  <c r="R10" i="1"/>
  <c r="Q10" i="1"/>
  <c r="N10" i="1"/>
  <c r="M10" i="1"/>
  <c r="J10" i="1"/>
  <c r="I10" i="1"/>
  <c r="F10" i="1"/>
  <c r="E10" i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BN9" i="1"/>
  <c r="BM9" i="1"/>
  <c r="BJ9" i="1"/>
  <c r="BI9" i="1"/>
  <c r="C22" i="5" s="1"/>
  <c r="BF9" i="1"/>
  <c r="BE9" i="1"/>
  <c r="BD9" i="1"/>
  <c r="BC9" i="1"/>
  <c r="AX9" i="1"/>
  <c r="AW9" i="1"/>
  <c r="AT9" i="1"/>
  <c r="AS9" i="1"/>
  <c r="C19" i="5" s="1"/>
  <c r="AP9" i="1"/>
  <c r="AO9" i="1"/>
  <c r="AL9" i="1"/>
  <c r="AK9" i="1"/>
  <c r="C17" i="5" s="1"/>
  <c r="AH9" i="1"/>
  <c r="AG9" i="1"/>
  <c r="AD9" i="1"/>
  <c r="AC9" i="1"/>
  <c r="C15" i="5" s="1"/>
  <c r="Z9" i="1"/>
  <c r="Y9" i="1"/>
  <c r="V9" i="1"/>
  <c r="U9" i="1"/>
  <c r="C13" i="5" s="1"/>
  <c r="R9" i="1"/>
  <c r="Q9" i="1"/>
  <c r="N9" i="1"/>
  <c r="M9" i="1"/>
  <c r="C11" i="5" s="1"/>
  <c r="J9" i="1"/>
  <c r="I9" i="1"/>
  <c r="F9" i="1"/>
  <c r="E9" i="1"/>
  <c r="C9" i="5" s="1"/>
  <c r="D9" i="5" l="1"/>
  <c r="D11" i="5"/>
  <c r="D13" i="5"/>
  <c r="D15" i="5"/>
  <c r="D17" i="5"/>
  <c r="D19" i="5"/>
  <c r="D22" i="5"/>
  <c r="D23" i="5"/>
  <c r="H66" i="1"/>
  <c r="W172" i="1"/>
  <c r="O174" i="1"/>
  <c r="AU176" i="1"/>
  <c r="O177" i="1"/>
  <c r="AE177" i="1"/>
  <c r="AU182" i="1"/>
  <c r="BO250" i="1"/>
  <c r="BO254" i="1"/>
  <c r="BO257" i="1"/>
  <c r="BO258" i="1"/>
  <c r="BH271" i="1"/>
  <c r="H492" i="1"/>
  <c r="H500" i="1"/>
  <c r="BR528" i="1"/>
  <c r="BK251" i="1"/>
  <c r="BO487" i="1"/>
  <c r="AA146" i="1"/>
  <c r="C10" i="5"/>
  <c r="C12" i="5"/>
  <c r="C14" i="5"/>
  <c r="F14" i="5" s="1"/>
  <c r="C16" i="5"/>
  <c r="C18" i="5"/>
  <c r="C20" i="5"/>
  <c r="E7" i="8" s="1"/>
  <c r="C21" i="5"/>
  <c r="C23" i="5"/>
  <c r="AV18" i="1"/>
  <c r="BL171" i="1"/>
  <c r="AR200" i="1"/>
  <c r="T10" i="1"/>
  <c r="AJ10" i="1"/>
  <c r="AJ11" i="1"/>
  <c r="T12" i="1"/>
  <c r="AJ12" i="1"/>
  <c r="T14" i="1"/>
  <c r="AJ14" i="1"/>
  <c r="AB15" i="1"/>
  <c r="AJ15" i="1"/>
  <c r="L16" i="1"/>
  <c r="T16" i="1"/>
  <c r="AJ16" i="1"/>
  <c r="AJ18" i="1"/>
  <c r="AB19" i="1"/>
  <c r="AJ19" i="1"/>
  <c r="T20" i="1"/>
  <c r="AJ20" i="1"/>
  <c r="BO107" i="1"/>
  <c r="AI140" i="1"/>
  <c r="O183" i="1"/>
  <c r="AE184" i="1"/>
  <c r="AU185" i="1"/>
  <c r="AE188" i="1"/>
  <c r="AE196" i="1"/>
  <c r="O198" i="1"/>
  <c r="AE198" i="1"/>
  <c r="AU198" i="1"/>
  <c r="AE199" i="1"/>
  <c r="AU199" i="1"/>
  <c r="BC575" i="1"/>
  <c r="BD575" i="1"/>
  <c r="F22" i="5"/>
  <c r="F17" i="5"/>
  <c r="F19" i="5"/>
  <c r="BK69" i="1"/>
  <c r="O196" i="1"/>
  <c r="BP26" i="1"/>
  <c r="K152" i="1"/>
  <c r="AQ154" i="1"/>
  <c r="BP172" i="1"/>
  <c r="AU177" i="1"/>
  <c r="O179" i="1"/>
  <c r="O180" i="1"/>
  <c r="O182" i="1"/>
  <c r="AE182" i="1"/>
  <c r="W239" i="1"/>
  <c r="AU240" i="1"/>
  <c r="AU242" i="1"/>
  <c r="AU244" i="1"/>
  <c r="BK299" i="1"/>
  <c r="BK303" i="1"/>
  <c r="BO309" i="1"/>
  <c r="H555" i="1"/>
  <c r="BL568" i="1"/>
  <c r="BL569" i="1"/>
  <c r="BK39" i="1"/>
  <c r="BG44" i="1"/>
  <c r="AN60" i="1"/>
  <c r="X64" i="1"/>
  <c r="AN64" i="1"/>
  <c r="X66" i="1"/>
  <c r="H67" i="1"/>
  <c r="X67" i="1"/>
  <c r="BO77" i="1"/>
  <c r="BK103" i="1"/>
  <c r="AY140" i="1"/>
  <c r="AA141" i="1"/>
  <c r="K144" i="1"/>
  <c r="AM171" i="1"/>
  <c r="AU188" i="1"/>
  <c r="O189" i="1"/>
  <c r="AE189" i="1"/>
  <c r="AU189" i="1"/>
  <c r="O191" i="1"/>
  <c r="AE191" i="1"/>
  <c r="AU191" i="1"/>
  <c r="O192" i="1"/>
  <c r="AE192" i="1"/>
  <c r="AE195" i="1"/>
  <c r="AU195" i="1"/>
  <c r="AB202" i="1"/>
  <c r="BO293" i="1"/>
  <c r="BO302" i="1"/>
  <c r="BO305" i="1"/>
  <c r="BO306" i="1"/>
  <c r="BP544" i="1"/>
  <c r="F13" i="5"/>
  <c r="W241" i="1"/>
  <c r="AI245" i="1"/>
  <c r="AA246" i="1"/>
  <c r="AI247" i="1"/>
  <c r="K248" i="1"/>
  <c r="K250" i="1"/>
  <c r="BO266" i="1"/>
  <c r="BK267" i="1"/>
  <c r="BK287" i="1"/>
  <c r="BO290" i="1"/>
  <c r="X391" i="1"/>
  <c r="BO510" i="1"/>
  <c r="BO528" i="1"/>
  <c r="BG530" i="1"/>
  <c r="BH534" i="1"/>
  <c r="BH535" i="1"/>
  <c r="BL554" i="1"/>
  <c r="AI23" i="1"/>
  <c r="H65" i="1"/>
  <c r="AN65" i="1"/>
  <c r="BG69" i="1"/>
  <c r="BG89" i="1"/>
  <c r="BK93" i="1"/>
  <c r="BO101" i="1"/>
  <c r="AE135" i="1"/>
  <c r="AU135" i="1"/>
  <c r="AM136" i="1"/>
  <c r="AQ141" i="1"/>
  <c r="K142" i="1"/>
  <c r="AA142" i="1"/>
  <c r="AQ142" i="1"/>
  <c r="K147" i="1"/>
  <c r="AA147" i="1"/>
  <c r="AQ147" i="1"/>
  <c r="AA148" i="1"/>
  <c r="AA152" i="1"/>
  <c r="AQ152" i="1"/>
  <c r="K153" i="1"/>
  <c r="AQ153" i="1"/>
  <c r="K154" i="1"/>
  <c r="BH169" i="1"/>
  <c r="AY171" i="1"/>
  <c r="AE179" i="1"/>
  <c r="AU179" i="1"/>
  <c r="AU184" i="1"/>
  <c r="O185" i="1"/>
  <c r="AE185" i="1"/>
  <c r="O199" i="1"/>
  <c r="BK204" i="1"/>
  <c r="BG236" i="1"/>
  <c r="AE242" i="1"/>
  <c r="BK488" i="1"/>
  <c r="BL489" i="1"/>
  <c r="AJ547" i="1"/>
  <c r="AZ547" i="1"/>
  <c r="L549" i="1"/>
  <c r="BH549" i="1"/>
  <c r="BH550" i="1"/>
  <c r="BO81" i="1"/>
  <c r="BK85" i="1"/>
  <c r="BO91" i="1"/>
  <c r="BO97" i="1"/>
  <c r="BK99" i="1"/>
  <c r="BO117" i="1"/>
  <c r="AQ143" i="1"/>
  <c r="K149" i="1"/>
  <c r="AA154" i="1"/>
  <c r="W164" i="1"/>
  <c r="W169" i="1"/>
  <c r="AU169" i="1"/>
  <c r="AM174" i="1"/>
  <c r="AE180" i="1"/>
  <c r="O186" i="1"/>
  <c r="AE186" i="1"/>
  <c r="AU186" i="1"/>
  <c r="AE187" i="1"/>
  <c r="AU187" i="1"/>
  <c r="AU192" i="1"/>
  <c r="O193" i="1"/>
  <c r="AE193" i="1"/>
  <c r="AU193" i="1"/>
  <c r="AQ198" i="1"/>
  <c r="BG204" i="1"/>
  <c r="BK232" i="1"/>
  <c r="BO240" i="1"/>
  <c r="G245" i="1"/>
  <c r="AU246" i="1"/>
  <c r="BG268" i="1"/>
  <c r="BO269" i="1"/>
  <c r="BH282" i="1"/>
  <c r="BO286" i="1"/>
  <c r="BO289" i="1"/>
  <c r="AN388" i="1"/>
  <c r="X532" i="1"/>
  <c r="X533" i="1"/>
  <c r="X534" i="1"/>
  <c r="D10" i="5"/>
  <c r="E10" i="5" s="1"/>
  <c r="D12" i="5"/>
  <c r="F12" i="5" s="1"/>
  <c r="D14" i="5"/>
  <c r="E14" i="5" s="1"/>
  <c r="D16" i="5"/>
  <c r="F16" i="5" s="1"/>
  <c r="D18" i="5"/>
  <c r="F18" i="5" s="1"/>
  <c r="D20" i="5"/>
  <c r="D21" i="5"/>
  <c r="BL28" i="1"/>
  <c r="BP35" i="1"/>
  <c r="H58" i="1"/>
  <c r="H60" i="1"/>
  <c r="H62" i="1"/>
  <c r="H64" i="1"/>
  <c r="BG73" i="1"/>
  <c r="BK81" i="1"/>
  <c r="BG85" i="1"/>
  <c r="BK97" i="1"/>
  <c r="BG99" i="1"/>
  <c r="BO103" i="1"/>
  <c r="BK115" i="1"/>
  <c r="BG132" i="1"/>
  <c r="AI137" i="1"/>
  <c r="AY137" i="1"/>
  <c r="AI138" i="1"/>
  <c r="AA144" i="1"/>
  <c r="AQ144" i="1"/>
  <c r="K145" i="1"/>
  <c r="AA145" i="1"/>
  <c r="AQ149" i="1"/>
  <c r="K150" i="1"/>
  <c r="AA150" i="1"/>
  <c r="K151" i="1"/>
  <c r="AA151" i="1"/>
  <c r="K155" i="1"/>
  <c r="AA155" i="1"/>
  <c r="AQ155" i="1"/>
  <c r="AA156" i="1"/>
  <c r="BG167" i="1"/>
  <c r="AE176" i="1"/>
  <c r="AU181" i="1"/>
  <c r="O188" i="1"/>
  <c r="O195" i="1"/>
  <c r="H390" i="1"/>
  <c r="BO482" i="1"/>
  <c r="L492" i="1"/>
  <c r="T492" i="1"/>
  <c r="BH492" i="1"/>
  <c r="BO560" i="1"/>
  <c r="BH569" i="1"/>
  <c r="F23" i="5"/>
  <c r="AZ10" i="1"/>
  <c r="AF15" i="1"/>
  <c r="AZ18" i="1"/>
  <c r="BP29" i="1"/>
  <c r="BK47" i="1"/>
  <c r="BG52" i="1"/>
  <c r="H57" i="1"/>
  <c r="AN57" i="1"/>
  <c r="X58" i="1"/>
  <c r="H59" i="1"/>
  <c r="AN59" i="1"/>
  <c r="X60" i="1"/>
  <c r="AN67" i="1"/>
  <c r="X68" i="1"/>
  <c r="BO73" i="1"/>
  <c r="BK77" i="1"/>
  <c r="BG81" i="1"/>
  <c r="BO89" i="1"/>
  <c r="BK91" i="1"/>
  <c r="BO95" i="1"/>
  <c r="BK101" i="1"/>
  <c r="BG103" i="1"/>
  <c r="BO109" i="1"/>
  <c r="BO113" i="1"/>
  <c r="AZ12" i="1"/>
  <c r="AJ13" i="1"/>
  <c r="AZ20" i="1"/>
  <c r="AJ21" i="1"/>
  <c r="BH31" i="1"/>
  <c r="BO42" i="1"/>
  <c r="BK55" i="1"/>
  <c r="H61" i="1"/>
  <c r="AN61" i="1"/>
  <c r="X62" i="1"/>
  <c r="H63" i="1"/>
  <c r="AN63" i="1"/>
  <c r="BO69" i="1"/>
  <c r="BK73" i="1"/>
  <c r="BG77" i="1"/>
  <c r="BO85" i="1"/>
  <c r="BK89" i="1"/>
  <c r="BG91" i="1"/>
  <c r="BO93" i="1"/>
  <c r="BK95" i="1"/>
  <c r="BO99" i="1"/>
  <c r="BK105" i="1"/>
  <c r="BK107" i="1"/>
  <c r="BK113" i="1"/>
  <c r="BO119" i="1"/>
  <c r="AZ14" i="1"/>
  <c r="BO50" i="1"/>
  <c r="BG107" i="1"/>
  <c r="AZ16" i="1"/>
  <c r="AJ17" i="1"/>
  <c r="T18" i="1"/>
  <c r="BO105" i="1"/>
  <c r="BO111" i="1"/>
  <c r="BG124" i="1"/>
  <c r="BO126" i="1"/>
  <c r="BG128" i="1"/>
  <c r="BO130" i="1"/>
  <c r="AM134" i="1"/>
  <c r="O135" i="1"/>
  <c r="AY138" i="1"/>
  <c r="AI139" i="1"/>
  <c r="S140" i="1"/>
  <c r="K143" i="1"/>
  <c r="AA143" i="1"/>
  <c r="AQ145" i="1"/>
  <c r="K146" i="1"/>
  <c r="K148" i="1"/>
  <c r="AQ150" i="1"/>
  <c r="AA153" i="1"/>
  <c r="K156" i="1"/>
  <c r="O161" i="1"/>
  <c r="G166" i="1"/>
  <c r="AQ168" i="1"/>
  <c r="AU170" i="1"/>
  <c r="O173" i="1"/>
  <c r="AA174" i="1"/>
  <c r="O176" i="1"/>
  <c r="AU178" i="1"/>
  <c r="AE181" i="1"/>
  <c r="O184" i="1"/>
  <c r="O187" i="1"/>
  <c r="AU194" i="1"/>
  <c r="AU197" i="1"/>
  <c r="BO204" i="1"/>
  <c r="BK208" i="1"/>
  <c r="BG212" i="1"/>
  <c r="BO220" i="1"/>
  <c r="BK224" i="1"/>
  <c r="BG228" i="1"/>
  <c r="BO236" i="1"/>
  <c r="BO242" i="1"/>
  <c r="AE244" i="1"/>
  <c r="W247" i="1"/>
  <c r="AY249" i="1"/>
  <c r="AA278" i="1"/>
  <c r="BL281" i="1"/>
  <c r="K283" i="1"/>
  <c r="H388" i="1"/>
  <c r="X389" i="1"/>
  <c r="AN390" i="1"/>
  <c r="H392" i="1"/>
  <c r="BO480" i="1"/>
  <c r="BH536" i="1"/>
  <c r="BH538" i="1"/>
  <c r="BP540" i="1"/>
  <c r="BH542" i="1"/>
  <c r="BO555" i="1"/>
  <c r="BG113" i="1"/>
  <c r="BO115" i="1"/>
  <c r="BK119" i="1"/>
  <c r="BO121" i="1"/>
  <c r="BG208" i="1"/>
  <c r="BO216" i="1"/>
  <c r="BK220" i="1"/>
  <c r="BG224" i="1"/>
  <c r="BO232" i="1"/>
  <c r="BK236" i="1"/>
  <c r="O248" i="1"/>
  <c r="AU248" i="1"/>
  <c r="W249" i="1"/>
  <c r="BO261" i="1"/>
  <c r="BO262" i="1"/>
  <c r="BL280" i="1"/>
  <c r="BH281" i="1"/>
  <c r="BO285" i="1"/>
  <c r="BK291" i="1"/>
  <c r="BK295" i="1"/>
  <c r="BO298" i="1"/>
  <c r="BO310" i="1"/>
  <c r="AV313" i="1"/>
  <c r="X388" i="1"/>
  <c r="AN389" i="1"/>
  <c r="H391" i="1"/>
  <c r="X392" i="1"/>
  <c r="BH493" i="1"/>
  <c r="AB499" i="1"/>
  <c r="L500" i="1"/>
  <c r="AR500" i="1"/>
  <c r="AB501" i="1"/>
  <c r="BO212" i="1"/>
  <c r="BK216" i="1"/>
  <c r="BG220" i="1"/>
  <c r="BO228" i="1"/>
  <c r="BG524" i="1"/>
  <c r="AV545" i="1"/>
  <c r="BL546" i="1"/>
  <c r="BP551" i="1"/>
  <c r="BH552" i="1"/>
  <c r="BO563" i="1"/>
  <c r="BH568" i="1"/>
  <c r="S138" i="1"/>
  <c r="AU157" i="1"/>
  <c r="K168" i="1"/>
  <c r="G175" i="1"/>
  <c r="AE175" i="1"/>
  <c r="AU175" i="1"/>
  <c r="O178" i="1"/>
  <c r="AE178" i="1"/>
  <c r="AU180" i="1"/>
  <c r="O181" i="1"/>
  <c r="AE183" i="1"/>
  <c r="AU183" i="1"/>
  <c r="O190" i="1"/>
  <c r="AE190" i="1"/>
  <c r="O194" i="1"/>
  <c r="AE194" i="1"/>
  <c r="AU196" i="1"/>
  <c r="O197" i="1"/>
  <c r="AE197" i="1"/>
  <c r="X201" i="1"/>
  <c r="BO208" i="1"/>
  <c r="BK212" i="1"/>
  <c r="BG216" i="1"/>
  <c r="BO224" i="1"/>
  <c r="BK228" i="1"/>
  <c r="BG232" i="1"/>
  <c r="BK240" i="1"/>
  <c r="G243" i="1"/>
  <c r="W243" i="1"/>
  <c r="BG244" i="1"/>
  <c r="BK247" i="1"/>
  <c r="BO253" i="1"/>
  <c r="BK255" i="1"/>
  <c r="BK259" i="1"/>
  <c r="BK263" i="1"/>
  <c r="BO265" i="1"/>
  <c r="BG267" i="1"/>
  <c r="BL274" i="1"/>
  <c r="BH276" i="1"/>
  <c r="BP281" i="1"/>
  <c r="BO294" i="1"/>
  <c r="BO297" i="1"/>
  <c r="BO301" i="1"/>
  <c r="BK307" i="1"/>
  <c r="BK311" i="1"/>
  <c r="H389" i="1"/>
  <c r="X390" i="1"/>
  <c r="AN391" i="1"/>
  <c r="AJ478" i="1"/>
  <c r="BH491" i="1"/>
  <c r="AN498" i="1"/>
  <c r="AN499" i="1"/>
  <c r="X500" i="1"/>
  <c r="H501" i="1"/>
  <c r="AN501" i="1"/>
  <c r="BO512" i="1"/>
  <c r="BP554" i="1"/>
  <c r="BG570" i="1"/>
  <c r="BO573" i="1"/>
  <c r="AJ574" i="1"/>
  <c r="BS580" i="1"/>
  <c r="E11" i="5"/>
  <c r="E13" i="5"/>
  <c r="E15" i="5"/>
  <c r="E17" i="5"/>
  <c r="E19" i="5"/>
  <c r="AZ11" i="1"/>
  <c r="T13" i="1"/>
  <c r="AZ15" i="1"/>
  <c r="T17" i="1"/>
  <c r="AZ19" i="1"/>
  <c r="T21" i="1"/>
  <c r="BP31" i="1"/>
  <c r="BL33" i="1"/>
  <c r="BH35" i="1"/>
  <c r="X59" i="1"/>
  <c r="X63" i="1"/>
  <c r="BG71" i="1"/>
  <c r="BK71" i="1"/>
  <c r="BO71" i="1"/>
  <c r="BG75" i="1"/>
  <c r="BK75" i="1"/>
  <c r="BO75" i="1"/>
  <c r="BG79" i="1"/>
  <c r="BK79" i="1"/>
  <c r="BO79" i="1"/>
  <c r="BG83" i="1"/>
  <c r="BK83" i="1"/>
  <c r="BO83" i="1"/>
  <c r="BG87" i="1"/>
  <c r="BK87" i="1"/>
  <c r="BO87" i="1"/>
  <c r="BG111" i="1"/>
  <c r="BK111" i="1"/>
  <c r="BG115" i="1"/>
  <c r="BG119" i="1"/>
  <c r="BG123" i="1"/>
  <c r="BK131" i="1"/>
  <c r="S139" i="1"/>
  <c r="AQ148" i="1"/>
  <c r="F9" i="5"/>
  <c r="C24" i="5"/>
  <c r="F11" i="5"/>
  <c r="F15" i="5"/>
  <c r="AR9" i="1"/>
  <c r="E23" i="5"/>
  <c r="AF10" i="1"/>
  <c r="AV11" i="1"/>
  <c r="AV15" i="1"/>
  <c r="L19" i="1"/>
  <c r="K24" i="1"/>
  <c r="BG27" i="1"/>
  <c r="BK27" i="1"/>
  <c r="BO27" i="1"/>
  <c r="S29" i="1"/>
  <c r="BL29" i="1"/>
  <c r="BH30" i="1"/>
  <c r="BL31" i="1"/>
  <c r="BH33" i="1"/>
  <c r="BG40" i="1"/>
  <c r="BK43" i="1"/>
  <c r="BO46" i="1"/>
  <c r="BH71" i="1"/>
  <c r="BL71" i="1"/>
  <c r="BP71" i="1"/>
  <c r="BH75" i="1"/>
  <c r="BL75" i="1"/>
  <c r="BP75" i="1"/>
  <c r="BH79" i="1"/>
  <c r="BL79" i="1"/>
  <c r="BP79" i="1"/>
  <c r="BH83" i="1"/>
  <c r="BL83" i="1"/>
  <c r="BP83" i="1"/>
  <c r="BH87" i="1"/>
  <c r="BL87" i="1"/>
  <c r="BP87" i="1"/>
  <c r="BH91" i="1"/>
  <c r="BL91" i="1"/>
  <c r="BP91" i="1"/>
  <c r="BH95" i="1"/>
  <c r="BL95" i="1"/>
  <c r="BP95" i="1"/>
  <c r="BH99" i="1"/>
  <c r="BL99" i="1"/>
  <c r="BP99" i="1"/>
  <c r="BH103" i="1"/>
  <c r="BL103" i="1"/>
  <c r="BP103" i="1"/>
  <c r="BH107" i="1"/>
  <c r="BL107" i="1"/>
  <c r="BP107" i="1"/>
  <c r="BH111" i="1"/>
  <c r="BL111" i="1"/>
  <c r="BP111" i="1"/>
  <c r="BH115" i="1"/>
  <c r="BL115" i="1"/>
  <c r="BP115" i="1"/>
  <c r="BH119" i="1"/>
  <c r="BL119" i="1"/>
  <c r="BP119" i="1"/>
  <c r="BK127" i="1"/>
  <c r="E9" i="5"/>
  <c r="T11" i="1"/>
  <c r="AZ13" i="1"/>
  <c r="T15" i="1"/>
  <c r="AZ17" i="1"/>
  <c r="T19" i="1"/>
  <c r="AZ21" i="1"/>
  <c r="AY25" i="1"/>
  <c r="BH27" i="1"/>
  <c r="BL27" i="1"/>
  <c r="BP27" i="1"/>
  <c r="BH29" i="1"/>
  <c r="X57" i="1"/>
  <c r="AN58" i="1"/>
  <c r="X61" i="1"/>
  <c r="AN62" i="1"/>
  <c r="X65" i="1"/>
  <c r="AN66" i="1"/>
  <c r="H68" i="1"/>
  <c r="BG93" i="1"/>
  <c r="BG97" i="1"/>
  <c r="BG101" i="1"/>
  <c r="BG105" i="1"/>
  <c r="BG109" i="1"/>
  <c r="BK109" i="1"/>
  <c r="BG117" i="1"/>
  <c r="BK117" i="1"/>
  <c r="BG121" i="1"/>
  <c r="BK121" i="1"/>
  <c r="W136" i="1"/>
  <c r="S137" i="1"/>
  <c r="AY139" i="1"/>
  <c r="E22" i="5"/>
  <c r="AR11" i="1"/>
  <c r="AF12" i="1"/>
  <c r="AB14" i="1"/>
  <c r="AF16" i="1"/>
  <c r="AV17" i="1"/>
  <c r="AR19" i="1"/>
  <c r="AF20" i="1"/>
  <c r="BH22" i="1"/>
  <c r="AA26" i="1"/>
  <c r="AQ28" i="1"/>
  <c r="BP33" i="1"/>
  <c r="BL35" i="1"/>
  <c r="BO38" i="1"/>
  <c r="BG48" i="1"/>
  <c r="BK51" i="1"/>
  <c r="BO54" i="1"/>
  <c r="BH69" i="1"/>
  <c r="BL69" i="1"/>
  <c r="BP69" i="1"/>
  <c r="BH73" i="1"/>
  <c r="BL73" i="1"/>
  <c r="BP73" i="1"/>
  <c r="BH77" i="1"/>
  <c r="BL77" i="1"/>
  <c r="BP77" i="1"/>
  <c r="BH81" i="1"/>
  <c r="BL81" i="1"/>
  <c r="BP81" i="1"/>
  <c r="BH85" i="1"/>
  <c r="BL85" i="1"/>
  <c r="BP85" i="1"/>
  <c r="BH89" i="1"/>
  <c r="BL89" i="1"/>
  <c r="BP89" i="1"/>
  <c r="BH93" i="1"/>
  <c r="BL93" i="1"/>
  <c r="BP93" i="1"/>
  <c r="BH97" i="1"/>
  <c r="BL97" i="1"/>
  <c r="BP97" i="1"/>
  <c r="BH101" i="1"/>
  <c r="BL101" i="1"/>
  <c r="BP101" i="1"/>
  <c r="BH105" i="1"/>
  <c r="BL105" i="1"/>
  <c r="BP105" i="1"/>
  <c r="BH109" i="1"/>
  <c r="BL109" i="1"/>
  <c r="BP109" i="1"/>
  <c r="BH113" i="1"/>
  <c r="BL113" i="1"/>
  <c r="BP113" i="1"/>
  <c r="BH117" i="1"/>
  <c r="BL117" i="1"/>
  <c r="BP117" i="1"/>
  <c r="BH121" i="1"/>
  <c r="BL121" i="1"/>
  <c r="BP121" i="1"/>
  <c r="BG255" i="1"/>
  <c r="BK258" i="1"/>
  <c r="BG260" i="1"/>
  <c r="AA272" i="1"/>
  <c r="BP278" i="1"/>
  <c r="BO279" i="1"/>
  <c r="BP280" i="1"/>
  <c r="BG296" i="1"/>
  <c r="BG307" i="1"/>
  <c r="G158" i="1"/>
  <c r="BG159" i="1"/>
  <c r="BK161" i="1"/>
  <c r="BO163" i="1"/>
  <c r="AU165" i="1"/>
  <c r="BH204" i="1"/>
  <c r="BL204" i="1"/>
  <c r="BP204" i="1"/>
  <c r="BH208" i="1"/>
  <c r="BL208" i="1"/>
  <c r="BP208" i="1"/>
  <c r="BH212" i="1"/>
  <c r="BL212" i="1"/>
  <c r="BP212" i="1"/>
  <c r="BH216" i="1"/>
  <c r="BL216" i="1"/>
  <c r="BP216" i="1"/>
  <c r="BH220" i="1"/>
  <c r="BL220" i="1"/>
  <c r="BP220" i="1"/>
  <c r="BH224" i="1"/>
  <c r="BL224" i="1"/>
  <c r="BP224" i="1"/>
  <c r="BH228" i="1"/>
  <c r="BL228" i="1"/>
  <c r="BP228" i="1"/>
  <c r="BH232" i="1"/>
  <c r="BL232" i="1"/>
  <c r="BP232" i="1"/>
  <c r="BH236" i="1"/>
  <c r="BL236" i="1"/>
  <c r="BP236" i="1"/>
  <c r="BP238" i="1"/>
  <c r="G239" i="1"/>
  <c r="BG240" i="1"/>
  <c r="BK242" i="1"/>
  <c r="BO244" i="1"/>
  <c r="AM245" i="1"/>
  <c r="BG246" i="1"/>
  <c r="AQ248" i="1"/>
  <c r="BK249" i="1"/>
  <c r="BG251" i="1"/>
  <c r="BK254" i="1"/>
  <c r="BG256" i="1"/>
  <c r="AQ272" i="1"/>
  <c r="S273" i="1"/>
  <c r="AQ274" i="1"/>
  <c r="AI275" i="1"/>
  <c r="BK279" i="1"/>
  <c r="BL282" i="1"/>
  <c r="BG288" i="1"/>
  <c r="BG299" i="1"/>
  <c r="BK306" i="1"/>
  <c r="AE159" i="1"/>
  <c r="AM162" i="1"/>
  <c r="AI169" i="1"/>
  <c r="K172" i="1"/>
  <c r="S175" i="1"/>
  <c r="L200" i="1"/>
  <c r="BG202" i="1"/>
  <c r="BK202" i="1"/>
  <c r="BO202" i="1"/>
  <c r="BG206" i="1"/>
  <c r="BK206" i="1"/>
  <c r="BO206" i="1"/>
  <c r="BG210" i="1"/>
  <c r="BK210" i="1"/>
  <c r="BO210" i="1"/>
  <c r="BG214" i="1"/>
  <c r="BK214" i="1"/>
  <c r="BO214" i="1"/>
  <c r="BG218" i="1"/>
  <c r="BK218" i="1"/>
  <c r="BO218" i="1"/>
  <c r="BG222" i="1"/>
  <c r="BK222" i="1"/>
  <c r="BO222" i="1"/>
  <c r="BG226" i="1"/>
  <c r="BK226" i="1"/>
  <c r="BO226" i="1"/>
  <c r="BG230" i="1"/>
  <c r="BK230" i="1"/>
  <c r="BO230" i="1"/>
  <c r="BG234" i="1"/>
  <c r="BK234" i="1"/>
  <c r="BO234" i="1"/>
  <c r="BG238" i="1"/>
  <c r="BK238" i="1"/>
  <c r="BO238" i="1"/>
  <c r="AE240" i="1"/>
  <c r="G241" i="1"/>
  <c r="BG242" i="1"/>
  <c r="BK244" i="1"/>
  <c r="O246" i="1"/>
  <c r="S249" i="1"/>
  <c r="BK250" i="1"/>
  <c r="BG252" i="1"/>
  <c r="BG263" i="1"/>
  <c r="BK266" i="1"/>
  <c r="AI273" i="1"/>
  <c r="BP273" i="1"/>
  <c r="S275" i="1"/>
  <c r="AY277" i="1"/>
  <c r="BG291" i="1"/>
  <c r="BK298" i="1"/>
  <c r="BG312" i="1"/>
  <c r="AE167" i="1"/>
  <c r="G170" i="1"/>
  <c r="AU190" i="1"/>
  <c r="BH202" i="1"/>
  <c r="BL202" i="1"/>
  <c r="BP202" i="1"/>
  <c r="BH206" i="1"/>
  <c r="BL206" i="1"/>
  <c r="BP206" i="1"/>
  <c r="BH210" i="1"/>
  <c r="BL210" i="1"/>
  <c r="BP210" i="1"/>
  <c r="BH214" i="1"/>
  <c r="BL214" i="1"/>
  <c r="BP214" i="1"/>
  <c r="BH218" i="1"/>
  <c r="BL218" i="1"/>
  <c r="BP218" i="1"/>
  <c r="BH222" i="1"/>
  <c r="BL222" i="1"/>
  <c r="BP222" i="1"/>
  <c r="BH226" i="1"/>
  <c r="BL226" i="1"/>
  <c r="BP226" i="1"/>
  <c r="BH230" i="1"/>
  <c r="BL230" i="1"/>
  <c r="BP230" i="1"/>
  <c r="BH234" i="1"/>
  <c r="BL234" i="1"/>
  <c r="BP234" i="1"/>
  <c r="BH238" i="1"/>
  <c r="BL238" i="1"/>
  <c r="BO245" i="1"/>
  <c r="BO247" i="1"/>
  <c r="BG259" i="1"/>
  <c r="BK262" i="1"/>
  <c r="BG264" i="1"/>
  <c r="S271" i="1"/>
  <c r="AI277" i="1"/>
  <c r="AY279" i="1"/>
  <c r="AA280" i="1"/>
  <c r="S281" i="1"/>
  <c r="AQ282" i="1"/>
  <c r="AQ283" i="1"/>
  <c r="BK290" i="1"/>
  <c r="BG304" i="1"/>
  <c r="BH240" i="1"/>
  <c r="BL240" i="1"/>
  <c r="BP240" i="1"/>
  <c r="BH244" i="1"/>
  <c r="BL244" i="1"/>
  <c r="BP244" i="1"/>
  <c r="BH274" i="1"/>
  <c r="K276" i="1"/>
  <c r="K278" i="1"/>
  <c r="BG279" i="1"/>
  <c r="AQ280" i="1"/>
  <c r="BG281" i="1"/>
  <c r="BK281" i="1"/>
  <c r="BO281" i="1"/>
  <c r="AE283" i="1"/>
  <c r="BG284" i="1"/>
  <c r="BK286" i="1"/>
  <c r="BG287" i="1"/>
  <c r="BG292" i="1"/>
  <c r="BK294" i="1"/>
  <c r="BG295" i="1"/>
  <c r="BG300" i="1"/>
  <c r="BK302" i="1"/>
  <c r="BG303" i="1"/>
  <c r="BG308" i="1"/>
  <c r="BK310" i="1"/>
  <c r="BG311" i="1"/>
  <c r="BL313" i="1"/>
  <c r="L388" i="1"/>
  <c r="AB388" i="1"/>
  <c r="AR388" i="1"/>
  <c r="L389" i="1"/>
  <c r="AB389" i="1"/>
  <c r="AR389" i="1"/>
  <c r="L390" i="1"/>
  <c r="AB390" i="1"/>
  <c r="AR390" i="1"/>
  <c r="L391" i="1"/>
  <c r="AB391" i="1"/>
  <c r="AR391" i="1"/>
  <c r="L392" i="1"/>
  <c r="AB392" i="1"/>
  <c r="BO486" i="1"/>
  <c r="AV491" i="1"/>
  <c r="AB500" i="1"/>
  <c r="AR501" i="1"/>
  <c r="BO504" i="1"/>
  <c r="BO508" i="1"/>
  <c r="BO513" i="1"/>
  <c r="BO516" i="1"/>
  <c r="BP546" i="1"/>
  <c r="T555" i="1"/>
  <c r="BO558" i="1"/>
  <c r="BL567" i="1"/>
  <c r="AZ572" i="1"/>
  <c r="BL486" i="1"/>
  <c r="BP486" i="1"/>
  <c r="AJ490" i="1"/>
  <c r="BL491" i="1"/>
  <c r="X501" i="1"/>
  <c r="BK508" i="1"/>
  <c r="BO514" i="1"/>
  <c r="BK516" i="1"/>
  <c r="BO520" i="1"/>
  <c r="W528" i="1"/>
  <c r="BH242" i="1"/>
  <c r="BL242" i="1"/>
  <c r="BP242" i="1"/>
  <c r="T388" i="1"/>
  <c r="AJ388" i="1"/>
  <c r="AZ388" i="1"/>
  <c r="T389" i="1"/>
  <c r="AJ389" i="1"/>
  <c r="AZ389" i="1"/>
  <c r="T390" i="1"/>
  <c r="AJ390" i="1"/>
  <c r="AZ390" i="1"/>
  <c r="T391" i="1"/>
  <c r="AJ391" i="1"/>
  <c r="AZ391" i="1"/>
  <c r="T392" i="1"/>
  <c r="AM392" i="1"/>
  <c r="BP480" i="1"/>
  <c r="BO484" i="1"/>
  <c r="AR499" i="1"/>
  <c r="L501" i="1"/>
  <c r="BO502" i="1"/>
  <c r="BO505" i="1"/>
  <c r="BO511" i="1"/>
  <c r="BO515" i="1"/>
  <c r="BO518" i="1"/>
  <c r="BK520" i="1"/>
  <c r="BO521" i="1"/>
  <c r="BO527" i="1"/>
  <c r="AM528" i="1"/>
  <c r="BK528" i="1"/>
  <c r="AJ548" i="1"/>
  <c r="BH553" i="1"/>
  <c r="BO556" i="1"/>
  <c r="BO561" i="1"/>
  <c r="BK563" i="1"/>
  <c r="BO564" i="1"/>
  <c r="AZ567" i="1"/>
  <c r="X572" i="1"/>
  <c r="P388" i="1"/>
  <c r="AF388" i="1"/>
  <c r="AV388" i="1"/>
  <c r="P389" i="1"/>
  <c r="AF389" i="1"/>
  <c r="AV389" i="1"/>
  <c r="P390" i="1"/>
  <c r="AF390" i="1"/>
  <c r="AV390" i="1"/>
  <c r="P391" i="1"/>
  <c r="AF391" i="1"/>
  <c r="AV391" i="1"/>
  <c r="P392" i="1"/>
  <c r="BO481" i="1"/>
  <c r="BK484" i="1"/>
  <c r="BO488" i="1"/>
  <c r="AF491" i="1"/>
  <c r="BP494" i="1"/>
  <c r="BH496" i="1"/>
  <c r="X499" i="1"/>
  <c r="AN500" i="1"/>
  <c r="BK502" i="1"/>
  <c r="BO503" i="1"/>
  <c r="BK505" i="1"/>
  <c r="BK518" i="1"/>
  <c r="BG520" i="1"/>
  <c r="AZ545" i="1"/>
  <c r="AZ548" i="1"/>
  <c r="BO557" i="1"/>
  <c r="BG563" i="1"/>
  <c r="BP567" i="1"/>
  <c r="T572" i="1"/>
  <c r="AV573" i="1"/>
  <c r="AE11" i="1"/>
  <c r="BH11" i="1"/>
  <c r="BP12" i="1"/>
  <c r="O13" i="1"/>
  <c r="AE13" i="1"/>
  <c r="BH13" i="1"/>
  <c r="BH14" i="1"/>
  <c r="BP15" i="1"/>
  <c r="AU16" i="1"/>
  <c r="BH16" i="1"/>
  <c r="O17" i="1"/>
  <c r="AE17" i="1"/>
  <c r="BP17" i="1"/>
  <c r="AE19" i="1"/>
  <c r="AU19" i="1"/>
  <c r="BP19" i="1"/>
  <c r="BP20" i="1"/>
  <c r="O21" i="1"/>
  <c r="AE21" i="1"/>
  <c r="AN22" i="1"/>
  <c r="BO22" i="1"/>
  <c r="P23" i="1"/>
  <c r="BK24" i="1"/>
  <c r="K25" i="1"/>
  <c r="X25" i="1"/>
  <c r="AY26" i="1"/>
  <c r="BG26" i="1"/>
  <c r="AA27" i="1"/>
  <c r="AN27" i="1"/>
  <c r="AV27" i="1"/>
  <c r="P28" i="1"/>
  <c r="X28" i="1"/>
  <c r="BQ29" i="1"/>
  <c r="BX29" i="1" s="1"/>
  <c r="BW29" i="1" s="1"/>
  <c r="AQ29" i="1"/>
  <c r="S30" i="1"/>
  <c r="AF30" i="1"/>
  <c r="AN30" i="1"/>
  <c r="BO30" i="1"/>
  <c r="G31" i="1"/>
  <c r="AQ34" i="1"/>
  <c r="AY34" i="1"/>
  <c r="K36" i="1"/>
  <c r="S36" i="1"/>
  <c r="AA36" i="1"/>
  <c r="AI36" i="1"/>
  <c r="AQ36" i="1"/>
  <c r="AY36" i="1"/>
  <c r="BL37" i="1"/>
  <c r="K38" i="1"/>
  <c r="S38" i="1"/>
  <c r="AA38" i="1"/>
  <c r="AI38" i="1"/>
  <c r="AQ38" i="1"/>
  <c r="AY38" i="1"/>
  <c r="BH38" i="1"/>
  <c r="O40" i="1"/>
  <c r="W40" i="1"/>
  <c r="BP40" i="1"/>
  <c r="BR41" i="1"/>
  <c r="BL41" i="1"/>
  <c r="K42" i="1"/>
  <c r="S42" i="1"/>
  <c r="AA42" i="1"/>
  <c r="AI42" i="1"/>
  <c r="AQ42" i="1"/>
  <c r="AY42" i="1"/>
  <c r="BH42" i="1"/>
  <c r="L43" i="1"/>
  <c r="T43" i="1"/>
  <c r="AB43" i="1"/>
  <c r="AJ43" i="1"/>
  <c r="AR43" i="1"/>
  <c r="AZ43" i="1"/>
  <c r="BQ44" i="1"/>
  <c r="BX44" i="1" s="1"/>
  <c r="BW44" i="1" s="1"/>
  <c r="O44" i="1"/>
  <c r="W44" i="1"/>
  <c r="AE44" i="1"/>
  <c r="AM44" i="1"/>
  <c r="AU44" i="1"/>
  <c r="BP44" i="1"/>
  <c r="BR45" i="1"/>
  <c r="P45" i="1"/>
  <c r="X45" i="1"/>
  <c r="AF45" i="1"/>
  <c r="AN45" i="1"/>
  <c r="AV45" i="1"/>
  <c r="BL45" i="1"/>
  <c r="K46" i="1"/>
  <c r="S46" i="1"/>
  <c r="AA46" i="1"/>
  <c r="AI46" i="1"/>
  <c r="AQ46" i="1"/>
  <c r="AY46" i="1"/>
  <c r="BH46" i="1"/>
  <c r="L47" i="1"/>
  <c r="T47" i="1"/>
  <c r="AB47" i="1"/>
  <c r="AJ47" i="1"/>
  <c r="AR47" i="1"/>
  <c r="AZ47" i="1"/>
  <c r="BQ48" i="1"/>
  <c r="BX48" i="1" s="1"/>
  <c r="BW48" i="1" s="1"/>
  <c r="O48" i="1"/>
  <c r="W48" i="1"/>
  <c r="AE48" i="1"/>
  <c r="AM48" i="1"/>
  <c r="AU48" i="1"/>
  <c r="BP48" i="1"/>
  <c r="BR49" i="1"/>
  <c r="P49" i="1"/>
  <c r="X49" i="1"/>
  <c r="AF49" i="1"/>
  <c r="AN49" i="1"/>
  <c r="AV49" i="1"/>
  <c r="BL49" i="1"/>
  <c r="K50" i="1"/>
  <c r="S50" i="1"/>
  <c r="AA50" i="1"/>
  <c r="AI50" i="1"/>
  <c r="AQ50" i="1"/>
  <c r="AY50" i="1"/>
  <c r="BH50" i="1"/>
  <c r="L51" i="1"/>
  <c r="T51" i="1"/>
  <c r="AB51" i="1"/>
  <c r="AJ51" i="1"/>
  <c r="AR51" i="1"/>
  <c r="AZ51" i="1"/>
  <c r="BQ52" i="1"/>
  <c r="BX52" i="1" s="1"/>
  <c r="BW52" i="1" s="1"/>
  <c r="O52" i="1"/>
  <c r="W52" i="1"/>
  <c r="AE52" i="1"/>
  <c r="AM52" i="1"/>
  <c r="AU52" i="1"/>
  <c r="BP52" i="1"/>
  <c r="BR53" i="1"/>
  <c r="P53" i="1"/>
  <c r="X53" i="1"/>
  <c r="AF53" i="1"/>
  <c r="AN53" i="1"/>
  <c r="AV53" i="1"/>
  <c r="BL53" i="1"/>
  <c r="K54" i="1"/>
  <c r="S54" i="1"/>
  <c r="AA54" i="1"/>
  <c r="AI54" i="1"/>
  <c r="AQ54" i="1"/>
  <c r="AY54" i="1"/>
  <c r="BH54" i="1"/>
  <c r="L55" i="1"/>
  <c r="T55" i="1"/>
  <c r="AB55" i="1"/>
  <c r="AJ55" i="1"/>
  <c r="AR55" i="1"/>
  <c r="AZ55" i="1"/>
  <c r="G56" i="1"/>
  <c r="O56" i="1"/>
  <c r="W56" i="1"/>
  <c r="AE56" i="1"/>
  <c r="AM56" i="1"/>
  <c r="AU56" i="1"/>
  <c r="BG56" i="1"/>
  <c r="BO56" i="1"/>
  <c r="S57" i="1"/>
  <c r="AI57" i="1"/>
  <c r="AY57" i="1"/>
  <c r="S58" i="1"/>
  <c r="AI58" i="1"/>
  <c r="AY58" i="1"/>
  <c r="S59" i="1"/>
  <c r="AI59" i="1"/>
  <c r="AY59" i="1"/>
  <c r="S60" i="1"/>
  <c r="AI60" i="1"/>
  <c r="AY60" i="1"/>
  <c r="S61" i="1"/>
  <c r="AI61" i="1"/>
  <c r="AY61" i="1"/>
  <c r="S62" i="1"/>
  <c r="AI62" i="1"/>
  <c r="AY62" i="1"/>
  <c r="S63" i="1"/>
  <c r="AI63" i="1"/>
  <c r="AY63" i="1"/>
  <c r="S64" i="1"/>
  <c r="AI64" i="1"/>
  <c r="AY64" i="1"/>
  <c r="S65" i="1"/>
  <c r="AI65" i="1"/>
  <c r="AY65" i="1"/>
  <c r="S66" i="1"/>
  <c r="AI66" i="1"/>
  <c r="AY66" i="1"/>
  <c r="S67" i="1"/>
  <c r="AI67" i="1"/>
  <c r="AY67" i="1"/>
  <c r="BQ67" i="1"/>
  <c r="BX67" i="1" s="1"/>
  <c r="BW67" i="1" s="1"/>
  <c r="S68" i="1"/>
  <c r="AI68" i="1"/>
  <c r="AQ68" i="1"/>
  <c r="BQ69" i="1"/>
  <c r="BX69" i="1" s="1"/>
  <c r="BW69" i="1" s="1"/>
  <c r="BQ71" i="1"/>
  <c r="BX71" i="1" s="1"/>
  <c r="BW71" i="1" s="1"/>
  <c r="BQ87" i="1"/>
  <c r="BX87" i="1" s="1"/>
  <c r="BW87" i="1" s="1"/>
  <c r="BQ89" i="1"/>
  <c r="BX89" i="1" s="1"/>
  <c r="BW89" i="1" s="1"/>
  <c r="BQ91" i="1"/>
  <c r="BX91" i="1" s="1"/>
  <c r="BW91" i="1" s="1"/>
  <c r="BQ93" i="1"/>
  <c r="BX93" i="1" s="1"/>
  <c r="BW93" i="1" s="1"/>
  <c r="BQ95" i="1"/>
  <c r="BX95" i="1" s="1"/>
  <c r="BW95" i="1" s="1"/>
  <c r="BQ97" i="1"/>
  <c r="BX97" i="1" s="1"/>
  <c r="BW97" i="1" s="1"/>
  <c r="BQ99" i="1"/>
  <c r="BX99" i="1" s="1"/>
  <c r="BW99" i="1" s="1"/>
  <c r="BQ101" i="1"/>
  <c r="BX101" i="1" s="1"/>
  <c r="BW101" i="1" s="1"/>
  <c r="BQ103" i="1"/>
  <c r="BX103" i="1" s="1"/>
  <c r="BW103" i="1" s="1"/>
  <c r="BQ105" i="1"/>
  <c r="BX105" i="1" s="1"/>
  <c r="BW105" i="1" s="1"/>
  <c r="BQ107" i="1"/>
  <c r="BX107" i="1" s="1"/>
  <c r="BQ109" i="1"/>
  <c r="BX109" i="1" s="1"/>
  <c r="BW109" i="1" s="1"/>
  <c r="BQ111" i="1"/>
  <c r="BX111" i="1" s="1"/>
  <c r="BW111" i="1" s="1"/>
  <c r="BQ113" i="1"/>
  <c r="BX113" i="1" s="1"/>
  <c r="BW113" i="1" s="1"/>
  <c r="BQ115" i="1"/>
  <c r="BX115" i="1" s="1"/>
  <c r="BW115" i="1" s="1"/>
  <c r="BQ117" i="1"/>
  <c r="BX117" i="1" s="1"/>
  <c r="BW117" i="1" s="1"/>
  <c r="BQ119" i="1"/>
  <c r="BX119" i="1" s="1"/>
  <c r="BW119" i="1" s="1"/>
  <c r="BQ121" i="1"/>
  <c r="BX121" i="1" s="1"/>
  <c r="BW121" i="1" s="1"/>
  <c r="BQ123" i="1"/>
  <c r="BX123" i="1" s="1"/>
  <c r="BW123" i="1" s="1"/>
  <c r="BQ124" i="1"/>
  <c r="BX124" i="1" s="1"/>
  <c r="BW124" i="1" s="1"/>
  <c r="W124" i="1"/>
  <c r="AE124" i="1"/>
  <c r="AM124" i="1"/>
  <c r="AU124" i="1"/>
  <c r="BP124" i="1"/>
  <c r="BR125" i="1"/>
  <c r="P125" i="1"/>
  <c r="X125" i="1"/>
  <c r="AF125" i="1"/>
  <c r="AN125" i="1"/>
  <c r="AV125" i="1"/>
  <c r="BL125" i="1"/>
  <c r="K126" i="1"/>
  <c r="S126" i="1"/>
  <c r="AA126" i="1"/>
  <c r="AI126" i="1"/>
  <c r="AQ126" i="1"/>
  <c r="AY126" i="1"/>
  <c r="BH126" i="1"/>
  <c r="L127" i="1"/>
  <c r="T127" i="1"/>
  <c r="AB127" i="1"/>
  <c r="AJ127" i="1"/>
  <c r="AR127" i="1"/>
  <c r="AZ127" i="1"/>
  <c r="BQ128" i="1"/>
  <c r="BX128" i="1" s="1"/>
  <c r="BW128" i="1" s="1"/>
  <c r="O128" i="1"/>
  <c r="W128" i="1"/>
  <c r="AE128" i="1"/>
  <c r="AM128" i="1"/>
  <c r="AU128" i="1"/>
  <c r="BP128" i="1"/>
  <c r="BR129" i="1"/>
  <c r="P129" i="1"/>
  <c r="X129" i="1"/>
  <c r="AF129" i="1"/>
  <c r="AN129" i="1"/>
  <c r="AV129" i="1"/>
  <c r="BL129" i="1"/>
  <c r="K130" i="1"/>
  <c r="S130" i="1"/>
  <c r="AA130" i="1"/>
  <c r="AI130" i="1"/>
  <c r="AQ130" i="1"/>
  <c r="AY130" i="1"/>
  <c r="BH130" i="1"/>
  <c r="L131" i="1"/>
  <c r="T131" i="1"/>
  <c r="AB131" i="1"/>
  <c r="AJ131" i="1"/>
  <c r="AR131" i="1"/>
  <c r="AZ131" i="1"/>
  <c r="BQ132" i="1"/>
  <c r="BX132" i="1" s="1"/>
  <c r="BW132" i="1" s="1"/>
  <c r="O132" i="1"/>
  <c r="W132" i="1"/>
  <c r="AE132" i="1"/>
  <c r="AM132" i="1"/>
  <c r="AU132" i="1"/>
  <c r="BP132" i="1"/>
  <c r="BR133" i="1"/>
  <c r="P133" i="1"/>
  <c r="X133" i="1"/>
  <c r="AF133" i="1"/>
  <c r="AN133" i="1"/>
  <c r="AV133" i="1"/>
  <c r="BL133" i="1"/>
  <c r="K134" i="1"/>
  <c r="S134" i="1"/>
  <c r="AA134" i="1"/>
  <c r="AI134" i="1"/>
  <c r="AZ134" i="1"/>
  <c r="BH134" i="1"/>
  <c r="BP134" i="1"/>
  <c r="K135" i="1"/>
  <c r="AB135" i="1"/>
  <c r="AR135" i="1"/>
  <c r="BL135" i="1"/>
  <c r="BQ136" i="1"/>
  <c r="BX136" i="1" s="1"/>
  <c r="BW136" i="1" s="1"/>
  <c r="T136" i="1"/>
  <c r="AJ136" i="1"/>
  <c r="AZ136" i="1"/>
  <c r="BH136" i="1"/>
  <c r="BP136" i="1"/>
  <c r="P137" i="1"/>
  <c r="AF137" i="1"/>
  <c r="AV137" i="1"/>
  <c r="P138" i="1"/>
  <c r="AF138" i="1"/>
  <c r="AV138" i="1"/>
  <c r="P139" i="1"/>
  <c r="AF139" i="1"/>
  <c r="AV139" i="1"/>
  <c r="P140" i="1"/>
  <c r="AF140" i="1"/>
  <c r="AV140" i="1"/>
  <c r="L141" i="1"/>
  <c r="X141" i="1"/>
  <c r="AN141" i="1"/>
  <c r="BR142" i="1"/>
  <c r="X142" i="1"/>
  <c r="AN142" i="1"/>
  <c r="BR143" i="1"/>
  <c r="X143" i="1"/>
  <c r="AN143" i="1"/>
  <c r="BR144" i="1"/>
  <c r="X144" i="1"/>
  <c r="AN144" i="1"/>
  <c r="BR145" i="1"/>
  <c r="X145" i="1"/>
  <c r="AN145" i="1"/>
  <c r="BR146" i="1"/>
  <c r="X146" i="1"/>
  <c r="AN146" i="1"/>
  <c r="BR147" i="1"/>
  <c r="X147" i="1"/>
  <c r="AN147" i="1"/>
  <c r="BR148" i="1"/>
  <c r="X148" i="1"/>
  <c r="AN148" i="1"/>
  <c r="BR149" i="1"/>
  <c r="X149" i="1"/>
  <c r="AN149" i="1"/>
  <c r="BR150" i="1"/>
  <c r="X150" i="1"/>
  <c r="AN150" i="1"/>
  <c r="BR151" i="1"/>
  <c r="X151" i="1"/>
  <c r="AN151" i="1"/>
  <c r="BR152" i="1"/>
  <c r="X152" i="1"/>
  <c r="AN152" i="1"/>
  <c r="BR153" i="1"/>
  <c r="X153" i="1"/>
  <c r="AN153" i="1"/>
  <c r="BR154" i="1"/>
  <c r="X154" i="1"/>
  <c r="AN154" i="1"/>
  <c r="BR155" i="1"/>
  <c r="X155" i="1"/>
  <c r="AN155" i="1"/>
  <c r="X156" i="1"/>
  <c r="AU156" i="1"/>
  <c r="BL156" i="1"/>
  <c r="BQ157" i="1"/>
  <c r="BX157" i="1" s="1"/>
  <c r="BW157" i="1" s="1"/>
  <c r="T157" i="1"/>
  <c r="AB157" i="1"/>
  <c r="BL157" i="1"/>
  <c r="AE158" i="1"/>
  <c r="AR158" i="1"/>
  <c r="AZ158" i="1"/>
  <c r="L159" i="1"/>
  <c r="BP159" i="1"/>
  <c r="O160" i="1"/>
  <c r="AB160" i="1"/>
  <c r="AJ160" i="1"/>
  <c r="BH160" i="1"/>
  <c r="BP160" i="1"/>
  <c r="AM161" i="1"/>
  <c r="AZ161" i="1"/>
  <c r="BQ162" i="1"/>
  <c r="BX162" i="1" s="1"/>
  <c r="BW162" i="1" s="1"/>
  <c r="L162" i="1"/>
  <c r="T162" i="1"/>
  <c r="W163" i="1"/>
  <c r="AJ163" i="1"/>
  <c r="AR163" i="1"/>
  <c r="BH163" i="1"/>
  <c r="AU164" i="1"/>
  <c r="BL164" i="1"/>
  <c r="BQ165" i="1"/>
  <c r="BX165" i="1" s="1"/>
  <c r="BW165" i="1" s="1"/>
  <c r="T165" i="1"/>
  <c r="AB165" i="1"/>
  <c r="BL165" i="1"/>
  <c r="AE166" i="1"/>
  <c r="AR166" i="1"/>
  <c r="AZ166" i="1"/>
  <c r="L167" i="1"/>
  <c r="BP167" i="1"/>
  <c r="T168" i="1"/>
  <c r="AN168" i="1"/>
  <c r="BG168" i="1"/>
  <c r="BO168" i="1"/>
  <c r="T169" i="1"/>
  <c r="AF169" i="1"/>
  <c r="BO169" i="1"/>
  <c r="T170" i="1"/>
  <c r="AF170" i="1"/>
  <c r="AR170" i="1"/>
  <c r="L171" i="1"/>
  <c r="X171" i="1"/>
  <c r="AJ171" i="1"/>
  <c r="AV171" i="1"/>
  <c r="AJ172" i="1"/>
  <c r="AV172" i="1"/>
  <c r="BK172" i="1"/>
  <c r="AB173" i="1"/>
  <c r="AN173" i="1"/>
  <c r="AZ173" i="1"/>
  <c r="BG173" i="1"/>
  <c r="L174" i="1"/>
  <c r="X174" i="1"/>
  <c r="AZ174" i="1"/>
  <c r="P175" i="1"/>
  <c r="AR175" i="1"/>
  <c r="L176" i="1"/>
  <c r="AB176" i="1"/>
  <c r="AR176" i="1"/>
  <c r="L177" i="1"/>
  <c r="AB177" i="1"/>
  <c r="AR177" i="1"/>
  <c r="L178" i="1"/>
  <c r="AB178" i="1"/>
  <c r="AR178" i="1"/>
  <c r="L179" i="1"/>
  <c r="AB179" i="1"/>
  <c r="AR179" i="1"/>
  <c r="L180" i="1"/>
  <c r="AB180" i="1"/>
  <c r="AR180" i="1"/>
  <c r="L181" i="1"/>
  <c r="AB181" i="1"/>
  <c r="AR181" i="1"/>
  <c r="L182" i="1"/>
  <c r="AB182" i="1"/>
  <c r="AR182" i="1"/>
  <c r="BK182" i="1"/>
  <c r="L183" i="1"/>
  <c r="AB183" i="1"/>
  <c r="AR183" i="1"/>
  <c r="BK183" i="1"/>
  <c r="L184" i="1"/>
  <c r="AB184" i="1"/>
  <c r="AR184" i="1"/>
  <c r="BK184" i="1"/>
  <c r="L185" i="1"/>
  <c r="AB185" i="1"/>
  <c r="AR185" i="1"/>
  <c r="BK185" i="1"/>
  <c r="L186" i="1"/>
  <c r="AB186" i="1"/>
  <c r="AR186" i="1"/>
  <c r="BK186" i="1"/>
  <c r="L187" i="1"/>
  <c r="AB187" i="1"/>
  <c r="AR187" i="1"/>
  <c r="BK187" i="1"/>
  <c r="L188" i="1"/>
  <c r="AB188" i="1"/>
  <c r="AR188" i="1"/>
  <c r="BK188" i="1"/>
  <c r="L189" i="1"/>
  <c r="AB189" i="1"/>
  <c r="AR189" i="1"/>
  <c r="BK189" i="1"/>
  <c r="L190" i="1"/>
  <c r="AB190" i="1"/>
  <c r="AR190" i="1"/>
  <c r="BK190" i="1"/>
  <c r="L191" i="1"/>
  <c r="AB191" i="1"/>
  <c r="AR191" i="1"/>
  <c r="BK191" i="1"/>
  <c r="L192" i="1"/>
  <c r="AB192" i="1"/>
  <c r="AR192" i="1"/>
  <c r="BK192" i="1"/>
  <c r="L193" i="1"/>
  <c r="AB193" i="1"/>
  <c r="AR193" i="1"/>
  <c r="BK193" i="1"/>
  <c r="L194" i="1"/>
  <c r="AB194" i="1"/>
  <c r="AR194" i="1"/>
  <c r="BK194" i="1"/>
  <c r="L195" i="1"/>
  <c r="AB195" i="1"/>
  <c r="AR195" i="1"/>
  <c r="BK195" i="1"/>
  <c r="L196" i="1"/>
  <c r="AB196" i="1"/>
  <c r="AR196" i="1"/>
  <c r="BK196" i="1"/>
  <c r="L197" i="1"/>
  <c r="AB197" i="1"/>
  <c r="AR197" i="1"/>
  <c r="BK197" i="1"/>
  <c r="L198" i="1"/>
  <c r="AB198" i="1"/>
  <c r="AR198" i="1"/>
  <c r="BK198" i="1"/>
  <c r="BQ199" i="1"/>
  <c r="BX199" i="1" s="1"/>
  <c r="BW199" i="1" s="1"/>
  <c r="L199" i="1"/>
  <c r="AB199" i="1"/>
  <c r="AR199" i="1"/>
  <c r="T200" i="1"/>
  <c r="AE200" i="1"/>
  <c r="AZ200" i="1"/>
  <c r="S201" i="1"/>
  <c r="AE201" i="1"/>
  <c r="AY201" i="1"/>
  <c r="O202" i="1"/>
  <c r="AJ202" i="1"/>
  <c r="AU202" i="1"/>
  <c r="BQ204" i="1"/>
  <c r="BX204" i="1" s="1"/>
  <c r="BW204" i="1" s="1"/>
  <c r="BQ206" i="1"/>
  <c r="BX206" i="1" s="1"/>
  <c r="BW206" i="1" s="1"/>
  <c r="BQ208" i="1"/>
  <c r="BX208" i="1" s="1"/>
  <c r="BW208" i="1" s="1"/>
  <c r="BQ210" i="1"/>
  <c r="BX210" i="1" s="1"/>
  <c r="BW210" i="1" s="1"/>
  <c r="BQ212" i="1"/>
  <c r="BX212" i="1" s="1"/>
  <c r="BW212" i="1" s="1"/>
  <c r="BQ214" i="1"/>
  <c r="BX214" i="1" s="1"/>
  <c r="BW214" i="1" s="1"/>
  <c r="BQ218" i="1"/>
  <c r="BX218" i="1" s="1"/>
  <c r="BW218" i="1" s="1"/>
  <c r="BQ222" i="1"/>
  <c r="BX222" i="1" s="1"/>
  <c r="BW222" i="1" s="1"/>
  <c r="BQ226" i="1"/>
  <c r="BX226" i="1" s="1"/>
  <c r="BW226" i="1" s="1"/>
  <c r="BQ228" i="1"/>
  <c r="BX228" i="1" s="1"/>
  <c r="BW228" i="1" s="1"/>
  <c r="BQ230" i="1"/>
  <c r="BX230" i="1" s="1"/>
  <c r="BW230" i="1" s="1"/>
  <c r="BQ232" i="1"/>
  <c r="BX232" i="1" s="1"/>
  <c r="BW232" i="1" s="1"/>
  <c r="BQ234" i="1"/>
  <c r="BX234" i="1" s="1"/>
  <c r="BW234" i="1" s="1"/>
  <c r="BQ236" i="1"/>
  <c r="BX236" i="1" s="1"/>
  <c r="BW236" i="1" s="1"/>
  <c r="BQ238" i="1"/>
  <c r="BX238" i="1" s="1"/>
  <c r="BW238" i="1" s="1"/>
  <c r="X239" i="1"/>
  <c r="AZ239" i="1"/>
  <c r="L240" i="1"/>
  <c r="S240" i="1"/>
  <c r="AV240" i="1"/>
  <c r="X241" i="1"/>
  <c r="AZ241" i="1"/>
  <c r="L242" i="1"/>
  <c r="S242" i="1"/>
  <c r="AV242" i="1"/>
  <c r="X243" i="1"/>
  <c r="AZ243" i="1"/>
  <c r="L244" i="1"/>
  <c r="S244" i="1"/>
  <c r="AV244" i="1"/>
  <c r="AJ245" i="1"/>
  <c r="BL245" i="1"/>
  <c r="P246" i="1"/>
  <c r="W246" i="1"/>
  <c r="AI246" i="1"/>
  <c r="AV246" i="1"/>
  <c r="BQ247" i="1"/>
  <c r="BX247" i="1" s="1"/>
  <c r="BW247" i="1" s="1"/>
  <c r="X247" i="1"/>
  <c r="AE247" i="1"/>
  <c r="AQ247" i="1"/>
  <c r="L248" i="1"/>
  <c r="AR248" i="1"/>
  <c r="BL248" i="1"/>
  <c r="T249" i="1"/>
  <c r="AZ249" i="1"/>
  <c r="BH249" i="1"/>
  <c r="BQ250" i="1"/>
  <c r="BX250" i="1" s="1"/>
  <c r="BW250" i="1" s="1"/>
  <c r="S250" i="1"/>
  <c r="AA250" i="1"/>
  <c r="AI250" i="1"/>
  <c r="AQ250" i="1"/>
  <c r="AY250" i="1"/>
  <c r="BH250" i="1"/>
  <c r="O252" i="1"/>
  <c r="W252" i="1"/>
  <c r="AE252" i="1"/>
  <c r="AM252" i="1"/>
  <c r="AU252" i="1"/>
  <c r="BP252" i="1"/>
  <c r="BR253" i="1"/>
  <c r="P253" i="1"/>
  <c r="X253" i="1"/>
  <c r="AF253" i="1"/>
  <c r="AN253" i="1"/>
  <c r="AV253" i="1"/>
  <c r="BL253" i="1"/>
  <c r="K254" i="1"/>
  <c r="S254" i="1"/>
  <c r="AA254" i="1"/>
  <c r="AI254" i="1"/>
  <c r="AQ254" i="1"/>
  <c r="AY254" i="1"/>
  <c r="BH254" i="1"/>
  <c r="O256" i="1"/>
  <c r="W256" i="1"/>
  <c r="AE256" i="1"/>
  <c r="AM256" i="1"/>
  <c r="AU256" i="1"/>
  <c r="BP256" i="1"/>
  <c r="BR257" i="1"/>
  <c r="P257" i="1"/>
  <c r="X257" i="1"/>
  <c r="AF257" i="1"/>
  <c r="AN257" i="1"/>
  <c r="AV257" i="1"/>
  <c r="BL257" i="1"/>
  <c r="K258" i="1"/>
  <c r="S258" i="1"/>
  <c r="AA258" i="1"/>
  <c r="AI258" i="1"/>
  <c r="AQ258" i="1"/>
  <c r="AY258" i="1"/>
  <c r="BH258" i="1"/>
  <c r="L259" i="1"/>
  <c r="T259" i="1"/>
  <c r="AB259" i="1"/>
  <c r="AJ259" i="1"/>
  <c r="AR259" i="1"/>
  <c r="AZ259" i="1"/>
  <c r="BQ260" i="1"/>
  <c r="BX260" i="1" s="1"/>
  <c r="BW260" i="1" s="1"/>
  <c r="O260" i="1"/>
  <c r="W260" i="1"/>
  <c r="AE260" i="1"/>
  <c r="AM260" i="1"/>
  <c r="AU260" i="1"/>
  <c r="BP260" i="1"/>
  <c r="BR261" i="1"/>
  <c r="P261" i="1"/>
  <c r="X261" i="1"/>
  <c r="AF261" i="1"/>
  <c r="AN261" i="1"/>
  <c r="AV261" i="1"/>
  <c r="BL261" i="1"/>
  <c r="K262" i="1"/>
  <c r="S262" i="1"/>
  <c r="AA262" i="1"/>
  <c r="AI262" i="1"/>
  <c r="AQ262" i="1"/>
  <c r="AY262" i="1"/>
  <c r="BH262" i="1"/>
  <c r="L263" i="1"/>
  <c r="T263" i="1"/>
  <c r="AB263" i="1"/>
  <c r="AJ263" i="1"/>
  <c r="AR263" i="1"/>
  <c r="AZ263" i="1"/>
  <c r="BQ264" i="1"/>
  <c r="BX264" i="1" s="1"/>
  <c r="BW264" i="1" s="1"/>
  <c r="O264" i="1"/>
  <c r="W264" i="1"/>
  <c r="AE264" i="1"/>
  <c r="AM264" i="1"/>
  <c r="AU264" i="1"/>
  <c r="BP264" i="1"/>
  <c r="BR265" i="1"/>
  <c r="P265" i="1"/>
  <c r="X265" i="1"/>
  <c r="AF265" i="1"/>
  <c r="AN265" i="1"/>
  <c r="AV265" i="1"/>
  <c r="BL265" i="1"/>
  <c r="K266" i="1"/>
  <c r="S266" i="1"/>
  <c r="AA266" i="1"/>
  <c r="AI266" i="1"/>
  <c r="AQ266" i="1"/>
  <c r="AY266" i="1"/>
  <c r="BH266" i="1"/>
  <c r="L267" i="1"/>
  <c r="T267" i="1"/>
  <c r="AB267" i="1"/>
  <c r="AJ267" i="1"/>
  <c r="AR267" i="1"/>
  <c r="AZ267" i="1"/>
  <c r="BH267" i="1"/>
  <c r="BQ268" i="1"/>
  <c r="BX268" i="1" s="1"/>
  <c r="BW268" i="1" s="1"/>
  <c r="O268" i="1"/>
  <c r="W268" i="1"/>
  <c r="AE268" i="1"/>
  <c r="AM268" i="1"/>
  <c r="AV268" i="1"/>
  <c r="BR269" i="1"/>
  <c r="BP269" i="1"/>
  <c r="L270" i="1"/>
  <c r="T270" i="1"/>
  <c r="AB270" i="1"/>
  <c r="AI270" i="1"/>
  <c r="AV270" i="1"/>
  <c r="BH270" i="1"/>
  <c r="BL270" i="1"/>
  <c r="BP270" i="1"/>
  <c r="AA271" i="1"/>
  <c r="AN271" i="1"/>
  <c r="AV271" i="1"/>
  <c r="BO271" i="1"/>
  <c r="AY272" i="1"/>
  <c r="BQ273" i="1"/>
  <c r="BX273" i="1" s="1"/>
  <c r="BW273" i="1" s="1"/>
  <c r="AQ273" i="1"/>
  <c r="BK273" i="1"/>
  <c r="P274" i="1"/>
  <c r="X274" i="1"/>
  <c r="BQ275" i="1"/>
  <c r="BX275" i="1" s="1"/>
  <c r="BW275" i="1" s="1"/>
  <c r="AQ275" i="1"/>
  <c r="BH275" i="1"/>
  <c r="BL275" i="1"/>
  <c r="BP275" i="1"/>
  <c r="S276" i="1"/>
  <c r="AF276" i="1"/>
  <c r="AN276" i="1"/>
  <c r="BO276" i="1"/>
  <c r="P277" i="1"/>
  <c r="BQ278" i="1"/>
  <c r="BX278" i="1" s="1"/>
  <c r="BW278" i="1" s="1"/>
  <c r="AI278" i="1"/>
  <c r="AV278" i="1"/>
  <c r="BK278" i="1"/>
  <c r="K279" i="1"/>
  <c r="X279" i="1"/>
  <c r="AF279" i="1"/>
  <c r="AY280" i="1"/>
  <c r="BG280" i="1"/>
  <c r="AA281" i="1"/>
  <c r="AN281" i="1"/>
  <c r="AV281" i="1"/>
  <c r="P282" i="1"/>
  <c r="X282" i="1"/>
  <c r="BQ283" i="1"/>
  <c r="BX283" i="1" s="1"/>
  <c r="BW283" i="1" s="1"/>
  <c r="S283" i="1"/>
  <c r="AM283" i="1"/>
  <c r="AY283" i="1"/>
  <c r="BH283" i="1"/>
  <c r="O284" i="1"/>
  <c r="W284" i="1"/>
  <c r="AE284" i="1"/>
  <c r="AM284" i="1"/>
  <c r="AU284" i="1"/>
  <c r="BP284" i="1"/>
  <c r="BR285" i="1"/>
  <c r="BL285" i="1"/>
  <c r="K286" i="1"/>
  <c r="S286" i="1"/>
  <c r="AA286" i="1"/>
  <c r="AI286" i="1"/>
  <c r="AQ286" i="1"/>
  <c r="AY286" i="1"/>
  <c r="BH286" i="1"/>
  <c r="O288" i="1"/>
  <c r="W288" i="1"/>
  <c r="AE288" i="1"/>
  <c r="AM288" i="1"/>
  <c r="AU288" i="1"/>
  <c r="BP288" i="1"/>
  <c r="BR289" i="1"/>
  <c r="BL289" i="1"/>
  <c r="K290" i="1"/>
  <c r="S290" i="1"/>
  <c r="AA290" i="1"/>
  <c r="AI290" i="1"/>
  <c r="AQ290" i="1"/>
  <c r="AY290" i="1"/>
  <c r="BH290" i="1"/>
  <c r="O292" i="1"/>
  <c r="W292" i="1"/>
  <c r="AE292" i="1"/>
  <c r="AM292" i="1"/>
  <c r="AU292" i="1"/>
  <c r="BP292" i="1"/>
  <c r="BR293" i="1"/>
  <c r="BL293" i="1"/>
  <c r="K294" i="1"/>
  <c r="S294" i="1"/>
  <c r="AA294" i="1"/>
  <c r="AI294" i="1"/>
  <c r="AQ294" i="1"/>
  <c r="AY294" i="1"/>
  <c r="BH294" i="1"/>
  <c r="O296" i="1"/>
  <c r="W296" i="1"/>
  <c r="AE296" i="1"/>
  <c r="AM296" i="1"/>
  <c r="AU296" i="1"/>
  <c r="BP296" i="1"/>
  <c r="BR297" i="1"/>
  <c r="P297" i="1"/>
  <c r="X297" i="1"/>
  <c r="AF297" i="1"/>
  <c r="AN297" i="1"/>
  <c r="AV297" i="1"/>
  <c r="BL297" i="1"/>
  <c r="K298" i="1"/>
  <c r="S298" i="1"/>
  <c r="AA298" i="1"/>
  <c r="AI298" i="1"/>
  <c r="AQ298" i="1"/>
  <c r="AY298" i="1"/>
  <c r="BH298" i="1"/>
  <c r="L299" i="1"/>
  <c r="T299" i="1"/>
  <c r="AB299" i="1"/>
  <c r="AJ299" i="1"/>
  <c r="AR299" i="1"/>
  <c r="AZ299" i="1"/>
  <c r="BQ300" i="1"/>
  <c r="BX300" i="1" s="1"/>
  <c r="BW300" i="1" s="1"/>
  <c r="O300" i="1"/>
  <c r="W300" i="1"/>
  <c r="AE300" i="1"/>
  <c r="AM300" i="1"/>
  <c r="AU300" i="1"/>
  <c r="BP300" i="1"/>
  <c r="BR301" i="1"/>
  <c r="P301" i="1"/>
  <c r="X301" i="1"/>
  <c r="AF301" i="1"/>
  <c r="AN301" i="1"/>
  <c r="AV301" i="1"/>
  <c r="BL301" i="1"/>
  <c r="K302" i="1"/>
  <c r="S302" i="1"/>
  <c r="AA302" i="1"/>
  <c r="AI302" i="1"/>
  <c r="AQ302" i="1"/>
  <c r="AY302" i="1"/>
  <c r="BH302" i="1"/>
  <c r="L303" i="1"/>
  <c r="T303" i="1"/>
  <c r="AB303" i="1"/>
  <c r="AJ303" i="1"/>
  <c r="AR303" i="1"/>
  <c r="AZ303" i="1"/>
  <c r="BQ304" i="1"/>
  <c r="BX304" i="1" s="1"/>
  <c r="BW304" i="1" s="1"/>
  <c r="O304" i="1"/>
  <c r="W304" i="1"/>
  <c r="AE304" i="1"/>
  <c r="AM304" i="1"/>
  <c r="AU304" i="1"/>
  <c r="BP304" i="1"/>
  <c r="BR305" i="1"/>
  <c r="P305" i="1"/>
  <c r="X305" i="1"/>
  <c r="AF305" i="1"/>
  <c r="AN305" i="1"/>
  <c r="AV305" i="1"/>
  <c r="BL305" i="1"/>
  <c r="K306" i="1"/>
  <c r="S306" i="1"/>
  <c r="AA306" i="1"/>
  <c r="AI306" i="1"/>
  <c r="AQ306" i="1"/>
  <c r="AY306" i="1"/>
  <c r="BH306" i="1"/>
  <c r="L307" i="1"/>
  <c r="T307" i="1"/>
  <c r="AB307" i="1"/>
  <c r="AJ307" i="1"/>
  <c r="AR307" i="1"/>
  <c r="AZ307" i="1"/>
  <c r="BQ308" i="1"/>
  <c r="BX308" i="1" s="1"/>
  <c r="BW308" i="1" s="1"/>
  <c r="O308" i="1"/>
  <c r="W308" i="1"/>
  <c r="AE308" i="1"/>
  <c r="AM308" i="1"/>
  <c r="AU308" i="1"/>
  <c r="BP308" i="1"/>
  <c r="BR309" i="1"/>
  <c r="P309" i="1"/>
  <c r="X309" i="1"/>
  <c r="AF309" i="1"/>
  <c r="AN309" i="1"/>
  <c r="AV309" i="1"/>
  <c r="BL309" i="1"/>
  <c r="K310" i="1"/>
  <c r="S310" i="1"/>
  <c r="AA310" i="1"/>
  <c r="AI310" i="1"/>
  <c r="AQ310" i="1"/>
  <c r="AY310" i="1"/>
  <c r="BH310" i="1"/>
  <c r="L311" i="1"/>
  <c r="T311" i="1"/>
  <c r="AB311" i="1"/>
  <c r="AJ311" i="1"/>
  <c r="AR311" i="1"/>
  <c r="AZ311" i="1"/>
  <c r="BQ312" i="1"/>
  <c r="BX312" i="1" s="1"/>
  <c r="BW312" i="1" s="1"/>
  <c r="O312" i="1"/>
  <c r="X312" i="1"/>
  <c r="AF312" i="1"/>
  <c r="AN312" i="1"/>
  <c r="AV312" i="1"/>
  <c r="L313" i="1"/>
  <c r="T313" i="1"/>
  <c r="AB313" i="1"/>
  <c r="AJ313" i="1"/>
  <c r="AQ313" i="1"/>
  <c r="BG313" i="1"/>
  <c r="BQ314" i="1"/>
  <c r="BX314" i="1" s="1"/>
  <c r="BW314" i="1" s="1"/>
  <c r="BQ315" i="1"/>
  <c r="BX315" i="1" s="1"/>
  <c r="BW315" i="1" s="1"/>
  <c r="BQ317" i="1"/>
  <c r="BX317" i="1" s="1"/>
  <c r="BW317" i="1" s="1"/>
  <c r="BQ319" i="1"/>
  <c r="BX319" i="1" s="1"/>
  <c r="BW319" i="1" s="1"/>
  <c r="BQ321" i="1"/>
  <c r="BX321" i="1" s="1"/>
  <c r="BW321" i="1" s="1"/>
  <c r="BQ323" i="1"/>
  <c r="BX323" i="1" s="1"/>
  <c r="BW323" i="1" s="1"/>
  <c r="BQ325" i="1"/>
  <c r="BX325" i="1" s="1"/>
  <c r="BW325" i="1" s="1"/>
  <c r="BQ327" i="1"/>
  <c r="BX327" i="1" s="1"/>
  <c r="BW327" i="1" s="1"/>
  <c r="BQ329" i="1"/>
  <c r="BX329" i="1" s="1"/>
  <c r="BW329" i="1" s="1"/>
  <c r="BQ331" i="1"/>
  <c r="BX331" i="1" s="1"/>
  <c r="BW331" i="1" s="1"/>
  <c r="BQ333" i="1"/>
  <c r="BX333" i="1" s="1"/>
  <c r="BW333" i="1" s="1"/>
  <c r="BQ335" i="1"/>
  <c r="BX335" i="1" s="1"/>
  <c r="BW335" i="1" s="1"/>
  <c r="BQ337" i="1"/>
  <c r="BX337" i="1" s="1"/>
  <c r="BW337" i="1" s="1"/>
  <c r="BQ339" i="1"/>
  <c r="BX339" i="1" s="1"/>
  <c r="BW339" i="1" s="1"/>
  <c r="BQ341" i="1"/>
  <c r="BX341" i="1" s="1"/>
  <c r="BW341" i="1" s="1"/>
  <c r="BQ343" i="1"/>
  <c r="BX343" i="1" s="1"/>
  <c r="BW343" i="1" s="1"/>
  <c r="BQ345" i="1"/>
  <c r="BX345" i="1" s="1"/>
  <c r="BW345" i="1" s="1"/>
  <c r="BQ347" i="1"/>
  <c r="BX347" i="1" s="1"/>
  <c r="BW347" i="1" s="1"/>
  <c r="BQ349" i="1"/>
  <c r="BX349" i="1" s="1"/>
  <c r="BW349" i="1" s="1"/>
  <c r="BQ351" i="1"/>
  <c r="BX351" i="1" s="1"/>
  <c r="BW351" i="1" s="1"/>
  <c r="BQ353" i="1"/>
  <c r="BX353" i="1" s="1"/>
  <c r="BW353" i="1" s="1"/>
  <c r="BQ355" i="1"/>
  <c r="BX355" i="1" s="1"/>
  <c r="BW355" i="1" s="1"/>
  <c r="BQ357" i="1"/>
  <c r="BX357" i="1" s="1"/>
  <c r="BW357" i="1" s="1"/>
  <c r="BQ359" i="1"/>
  <c r="BX359" i="1" s="1"/>
  <c r="BW359" i="1" s="1"/>
  <c r="BQ361" i="1"/>
  <c r="BX361" i="1" s="1"/>
  <c r="BW361" i="1" s="1"/>
  <c r="BQ363" i="1"/>
  <c r="BX363" i="1" s="1"/>
  <c r="BW363" i="1" s="1"/>
  <c r="BQ365" i="1"/>
  <c r="BX365" i="1" s="1"/>
  <c r="BW365" i="1" s="1"/>
  <c r="BQ367" i="1"/>
  <c r="BX367" i="1" s="1"/>
  <c r="BW367" i="1" s="1"/>
  <c r="AJ392" i="1"/>
  <c r="AV392" i="1"/>
  <c r="AU392" i="1"/>
  <c r="BL392" i="1"/>
  <c r="H393" i="1"/>
  <c r="G393" i="1"/>
  <c r="P393" i="1"/>
  <c r="O393" i="1"/>
  <c r="X393" i="1"/>
  <c r="W393" i="1"/>
  <c r="AF393" i="1"/>
  <c r="AE393" i="1"/>
  <c r="AN393" i="1"/>
  <c r="AM393" i="1"/>
  <c r="AV393" i="1"/>
  <c r="AU393" i="1"/>
  <c r="BL393" i="1"/>
  <c r="H394" i="1"/>
  <c r="G394" i="1"/>
  <c r="P394" i="1"/>
  <c r="O394" i="1"/>
  <c r="X394" i="1"/>
  <c r="W394" i="1"/>
  <c r="AF394" i="1"/>
  <c r="AE394" i="1"/>
  <c r="AN394" i="1"/>
  <c r="AM394" i="1"/>
  <c r="AV394" i="1"/>
  <c r="AU394" i="1"/>
  <c r="BL394" i="1"/>
  <c r="H395" i="1"/>
  <c r="G395" i="1"/>
  <c r="P395" i="1"/>
  <c r="O395" i="1"/>
  <c r="X395" i="1"/>
  <c r="W395" i="1"/>
  <c r="AF395" i="1"/>
  <c r="AE395" i="1"/>
  <c r="AN395" i="1"/>
  <c r="AM395" i="1"/>
  <c r="AV395" i="1"/>
  <c r="AU395" i="1"/>
  <c r="BL395" i="1"/>
  <c r="BR396" i="1"/>
  <c r="H396" i="1"/>
  <c r="G396" i="1"/>
  <c r="P396" i="1"/>
  <c r="O396" i="1"/>
  <c r="X396" i="1"/>
  <c r="W396" i="1"/>
  <c r="AF396" i="1"/>
  <c r="AE396" i="1"/>
  <c r="AN396" i="1"/>
  <c r="AM396" i="1"/>
  <c r="AV396" i="1"/>
  <c r="AU396" i="1"/>
  <c r="H397" i="1"/>
  <c r="G397" i="1"/>
  <c r="P397" i="1"/>
  <c r="O397" i="1"/>
  <c r="X397" i="1"/>
  <c r="W397" i="1"/>
  <c r="AF397" i="1"/>
  <c r="AE397" i="1"/>
  <c r="AN397" i="1"/>
  <c r="AM397" i="1"/>
  <c r="AV397" i="1"/>
  <c r="AU397" i="1"/>
  <c r="H398" i="1"/>
  <c r="G398" i="1"/>
  <c r="P398" i="1"/>
  <c r="O398" i="1"/>
  <c r="X398" i="1"/>
  <c r="W398" i="1"/>
  <c r="AF398" i="1"/>
  <c r="AE398" i="1"/>
  <c r="AN398" i="1"/>
  <c r="AM398" i="1"/>
  <c r="AV398" i="1"/>
  <c r="AU398" i="1"/>
  <c r="H399" i="1"/>
  <c r="G399" i="1"/>
  <c r="P399" i="1"/>
  <c r="O399" i="1"/>
  <c r="X399" i="1"/>
  <c r="W399" i="1"/>
  <c r="AF399" i="1"/>
  <c r="AE399" i="1"/>
  <c r="AN399" i="1"/>
  <c r="AM399" i="1"/>
  <c r="AV399" i="1"/>
  <c r="AU399" i="1"/>
  <c r="H400" i="1"/>
  <c r="G400" i="1"/>
  <c r="P400" i="1"/>
  <c r="O400" i="1"/>
  <c r="X400" i="1"/>
  <c r="W400" i="1"/>
  <c r="AF400" i="1"/>
  <c r="AE400" i="1"/>
  <c r="AN400" i="1"/>
  <c r="AM400" i="1"/>
  <c r="AV400" i="1"/>
  <c r="AU400" i="1"/>
  <c r="BK400" i="1"/>
  <c r="H401" i="1"/>
  <c r="G401" i="1"/>
  <c r="P401" i="1"/>
  <c r="O401" i="1"/>
  <c r="X401" i="1"/>
  <c r="W401" i="1"/>
  <c r="AF401" i="1"/>
  <c r="AE401" i="1"/>
  <c r="AN401" i="1"/>
  <c r="AM401" i="1"/>
  <c r="AV401" i="1"/>
  <c r="AU401" i="1"/>
  <c r="BK401" i="1"/>
  <c r="H402" i="1"/>
  <c r="G402" i="1"/>
  <c r="P402" i="1"/>
  <c r="O402" i="1"/>
  <c r="X402" i="1"/>
  <c r="W402" i="1"/>
  <c r="AF402" i="1"/>
  <c r="AE402" i="1"/>
  <c r="AN402" i="1"/>
  <c r="AM402" i="1"/>
  <c r="AV402" i="1"/>
  <c r="AU402" i="1"/>
  <c r="BK402" i="1"/>
  <c r="H403" i="1"/>
  <c r="G403" i="1"/>
  <c r="P403" i="1"/>
  <c r="O403" i="1"/>
  <c r="X403" i="1"/>
  <c r="W403" i="1"/>
  <c r="AF403" i="1"/>
  <c r="AE403" i="1"/>
  <c r="AN403" i="1"/>
  <c r="AM403" i="1"/>
  <c r="AV403" i="1"/>
  <c r="AU403" i="1"/>
  <c r="BK403" i="1"/>
  <c r="H404" i="1"/>
  <c r="G404" i="1"/>
  <c r="P404" i="1"/>
  <c r="O404" i="1"/>
  <c r="X404" i="1"/>
  <c r="W404" i="1"/>
  <c r="AF404" i="1"/>
  <c r="AE404" i="1"/>
  <c r="AN404" i="1"/>
  <c r="AM404" i="1"/>
  <c r="AV404" i="1"/>
  <c r="AU404" i="1"/>
  <c r="BK404" i="1"/>
  <c r="H405" i="1"/>
  <c r="G405" i="1"/>
  <c r="P405" i="1"/>
  <c r="O405" i="1"/>
  <c r="X405" i="1"/>
  <c r="W405" i="1"/>
  <c r="AF405" i="1"/>
  <c r="AE405" i="1"/>
  <c r="AN405" i="1"/>
  <c r="AM405" i="1"/>
  <c r="AV405" i="1"/>
  <c r="AU405" i="1"/>
  <c r="BK405" i="1"/>
  <c r="H406" i="1"/>
  <c r="G406" i="1"/>
  <c r="P406" i="1"/>
  <c r="O406" i="1"/>
  <c r="X406" i="1"/>
  <c r="W406" i="1"/>
  <c r="AF406" i="1"/>
  <c r="AE406" i="1"/>
  <c r="AN406" i="1"/>
  <c r="AM406" i="1"/>
  <c r="AV406" i="1"/>
  <c r="AU406" i="1"/>
  <c r="BK406" i="1"/>
  <c r="H407" i="1"/>
  <c r="G407" i="1"/>
  <c r="P407" i="1"/>
  <c r="O407" i="1"/>
  <c r="X407" i="1"/>
  <c r="W407" i="1"/>
  <c r="AF407" i="1"/>
  <c r="AE407" i="1"/>
  <c r="AN407" i="1"/>
  <c r="AM407" i="1"/>
  <c r="AV407" i="1"/>
  <c r="AU407" i="1"/>
  <c r="BK407" i="1"/>
  <c r="H408" i="1"/>
  <c r="G408" i="1"/>
  <c r="P408" i="1"/>
  <c r="O408" i="1"/>
  <c r="X408" i="1"/>
  <c r="W408" i="1"/>
  <c r="AF408" i="1"/>
  <c r="AE408" i="1"/>
  <c r="AN408" i="1"/>
  <c r="AM408" i="1"/>
  <c r="AV408" i="1"/>
  <c r="AU408" i="1"/>
  <c r="BK408" i="1"/>
  <c r="H409" i="1"/>
  <c r="G409" i="1"/>
  <c r="P409" i="1"/>
  <c r="O409" i="1"/>
  <c r="X409" i="1"/>
  <c r="W409" i="1"/>
  <c r="AF409" i="1"/>
  <c r="AE409" i="1"/>
  <c r="AN409" i="1"/>
  <c r="AM409" i="1"/>
  <c r="AV409" i="1"/>
  <c r="AU409" i="1"/>
  <c r="BK409" i="1"/>
  <c r="H410" i="1"/>
  <c r="G410" i="1"/>
  <c r="P410" i="1"/>
  <c r="O410" i="1"/>
  <c r="X410" i="1"/>
  <c r="W410" i="1"/>
  <c r="AF410" i="1"/>
  <c r="AE410" i="1"/>
  <c r="AN410" i="1"/>
  <c r="AM410" i="1"/>
  <c r="AV410" i="1"/>
  <c r="AU410" i="1"/>
  <c r="BK410" i="1"/>
  <c r="H411" i="1"/>
  <c r="G411" i="1"/>
  <c r="P411" i="1"/>
  <c r="O411" i="1"/>
  <c r="X411" i="1"/>
  <c r="W411" i="1"/>
  <c r="AF411" i="1"/>
  <c r="AE411" i="1"/>
  <c r="AN411" i="1"/>
  <c r="AM411" i="1"/>
  <c r="AV411" i="1"/>
  <c r="AU411" i="1"/>
  <c r="BK411" i="1"/>
  <c r="H412" i="1"/>
  <c r="G412" i="1"/>
  <c r="P412" i="1"/>
  <c r="O412" i="1"/>
  <c r="X412" i="1"/>
  <c r="W412" i="1"/>
  <c r="AF412" i="1"/>
  <c r="AE412" i="1"/>
  <c r="AN412" i="1"/>
  <c r="AM412" i="1"/>
  <c r="AV412" i="1"/>
  <c r="AU412" i="1"/>
  <c r="BK412" i="1"/>
  <c r="H413" i="1"/>
  <c r="G413" i="1"/>
  <c r="P413" i="1"/>
  <c r="O413" i="1"/>
  <c r="X413" i="1"/>
  <c r="W413" i="1"/>
  <c r="AF413" i="1"/>
  <c r="AE413" i="1"/>
  <c r="AN413" i="1"/>
  <c r="AM413" i="1"/>
  <c r="AV413" i="1"/>
  <c r="AU413" i="1"/>
  <c r="BK413" i="1"/>
  <c r="H414" i="1"/>
  <c r="G414" i="1"/>
  <c r="P414" i="1"/>
  <c r="O414" i="1"/>
  <c r="X414" i="1"/>
  <c r="W414" i="1"/>
  <c r="AF414" i="1"/>
  <c r="AE414" i="1"/>
  <c r="AN414" i="1"/>
  <c r="AM414" i="1"/>
  <c r="AV414" i="1"/>
  <c r="AU414" i="1"/>
  <c r="BK414" i="1"/>
  <c r="H415" i="1"/>
  <c r="G415" i="1"/>
  <c r="P415" i="1"/>
  <c r="O415" i="1"/>
  <c r="X415" i="1"/>
  <c r="W415" i="1"/>
  <c r="AF415" i="1"/>
  <c r="AE415" i="1"/>
  <c r="AN415" i="1"/>
  <c r="AM415" i="1"/>
  <c r="AV415" i="1"/>
  <c r="AU415" i="1"/>
  <c r="BK415" i="1"/>
  <c r="H416" i="1"/>
  <c r="G416" i="1"/>
  <c r="P416" i="1"/>
  <c r="O416" i="1"/>
  <c r="X416" i="1"/>
  <c r="W416" i="1"/>
  <c r="AF416" i="1"/>
  <c r="AE416" i="1"/>
  <c r="AN416" i="1"/>
  <c r="AM416" i="1"/>
  <c r="AV416" i="1"/>
  <c r="AU416" i="1"/>
  <c r="BK416" i="1"/>
  <c r="H417" i="1"/>
  <c r="G417" i="1"/>
  <c r="P417" i="1"/>
  <c r="O417" i="1"/>
  <c r="X417" i="1"/>
  <c r="W417" i="1"/>
  <c r="AF417" i="1"/>
  <c r="AE417" i="1"/>
  <c r="AN417" i="1"/>
  <c r="AM417" i="1"/>
  <c r="AV417" i="1"/>
  <c r="AU417" i="1"/>
  <c r="BK417" i="1"/>
  <c r="H418" i="1"/>
  <c r="G418" i="1"/>
  <c r="P418" i="1"/>
  <c r="O418" i="1"/>
  <c r="X418" i="1"/>
  <c r="W418" i="1"/>
  <c r="AF418" i="1"/>
  <c r="AE418" i="1"/>
  <c r="AN418" i="1"/>
  <c r="AM418" i="1"/>
  <c r="AV418" i="1"/>
  <c r="AU418" i="1"/>
  <c r="BK418" i="1"/>
  <c r="H419" i="1"/>
  <c r="G419" i="1"/>
  <c r="P419" i="1"/>
  <c r="O419" i="1"/>
  <c r="X419" i="1"/>
  <c r="W419" i="1"/>
  <c r="AF419" i="1"/>
  <c r="AE419" i="1"/>
  <c r="AN419" i="1"/>
  <c r="AM419" i="1"/>
  <c r="AV419" i="1"/>
  <c r="AU419" i="1"/>
  <c r="BK419" i="1"/>
  <c r="H420" i="1"/>
  <c r="G420" i="1"/>
  <c r="P420" i="1"/>
  <c r="O420" i="1"/>
  <c r="X420" i="1"/>
  <c r="W420" i="1"/>
  <c r="AF420" i="1"/>
  <c r="AE420" i="1"/>
  <c r="AN420" i="1"/>
  <c r="AM420" i="1"/>
  <c r="AV420" i="1"/>
  <c r="AU420" i="1"/>
  <c r="BK420" i="1"/>
  <c r="H421" i="1"/>
  <c r="G421" i="1"/>
  <c r="P421" i="1"/>
  <c r="O421" i="1"/>
  <c r="X421" i="1"/>
  <c r="W421" i="1"/>
  <c r="AF421" i="1"/>
  <c r="AE421" i="1"/>
  <c r="AN421" i="1"/>
  <c r="AM421" i="1"/>
  <c r="AV421" i="1"/>
  <c r="AU421" i="1"/>
  <c r="BK421" i="1"/>
  <c r="H422" i="1"/>
  <c r="G422" i="1"/>
  <c r="P422" i="1"/>
  <c r="O422" i="1"/>
  <c r="X422" i="1"/>
  <c r="W422" i="1"/>
  <c r="AF422" i="1"/>
  <c r="AE422" i="1"/>
  <c r="AN422" i="1"/>
  <c r="AM422" i="1"/>
  <c r="AV422" i="1"/>
  <c r="AU422" i="1"/>
  <c r="BK422" i="1"/>
  <c r="H423" i="1"/>
  <c r="G423" i="1"/>
  <c r="P423" i="1"/>
  <c r="O423" i="1"/>
  <c r="X423" i="1"/>
  <c r="W423" i="1"/>
  <c r="AF423" i="1"/>
  <c r="AE423" i="1"/>
  <c r="AN423" i="1"/>
  <c r="AM423" i="1"/>
  <c r="AV423" i="1"/>
  <c r="AU423" i="1"/>
  <c r="BK423" i="1"/>
  <c r="H424" i="1"/>
  <c r="G424" i="1"/>
  <c r="P424" i="1"/>
  <c r="O424" i="1"/>
  <c r="X424" i="1"/>
  <c r="W424" i="1"/>
  <c r="AF424" i="1"/>
  <c r="AE424" i="1"/>
  <c r="AN424" i="1"/>
  <c r="AM424" i="1"/>
  <c r="AV424" i="1"/>
  <c r="AU424" i="1"/>
  <c r="BK424" i="1"/>
  <c r="H425" i="1"/>
  <c r="G425" i="1"/>
  <c r="P425" i="1"/>
  <c r="O425" i="1"/>
  <c r="X425" i="1"/>
  <c r="W425" i="1"/>
  <c r="AF425" i="1"/>
  <c r="AE425" i="1"/>
  <c r="AN425" i="1"/>
  <c r="AM425" i="1"/>
  <c r="AV425" i="1"/>
  <c r="AU425" i="1"/>
  <c r="BK425" i="1"/>
  <c r="H426" i="1"/>
  <c r="G426" i="1"/>
  <c r="P426" i="1"/>
  <c r="O426" i="1"/>
  <c r="X426" i="1"/>
  <c r="W426" i="1"/>
  <c r="AF426" i="1"/>
  <c r="AE426" i="1"/>
  <c r="AN426" i="1"/>
  <c r="AM426" i="1"/>
  <c r="AV426" i="1"/>
  <c r="AU426" i="1"/>
  <c r="BK426" i="1"/>
  <c r="H427" i="1"/>
  <c r="G427" i="1"/>
  <c r="P427" i="1"/>
  <c r="O427" i="1"/>
  <c r="X427" i="1"/>
  <c r="W427" i="1"/>
  <c r="AF427" i="1"/>
  <c r="AE427" i="1"/>
  <c r="AN427" i="1"/>
  <c r="AM427" i="1"/>
  <c r="AV427" i="1"/>
  <c r="AU427" i="1"/>
  <c r="BK427" i="1"/>
  <c r="H428" i="1"/>
  <c r="G428" i="1"/>
  <c r="P428" i="1"/>
  <c r="O428" i="1"/>
  <c r="X428" i="1"/>
  <c r="W428" i="1"/>
  <c r="AF428" i="1"/>
  <c r="AE428" i="1"/>
  <c r="AN428" i="1"/>
  <c r="AM428" i="1"/>
  <c r="AV428" i="1"/>
  <c r="AU428" i="1"/>
  <c r="BK428" i="1"/>
  <c r="H429" i="1"/>
  <c r="G429" i="1"/>
  <c r="P429" i="1"/>
  <c r="O429" i="1"/>
  <c r="X429" i="1"/>
  <c r="W429" i="1"/>
  <c r="AF429" i="1"/>
  <c r="AE429" i="1"/>
  <c r="AN429" i="1"/>
  <c r="AM429" i="1"/>
  <c r="AV429" i="1"/>
  <c r="AU429" i="1"/>
  <c r="BK429" i="1"/>
  <c r="H430" i="1"/>
  <c r="G430" i="1"/>
  <c r="P430" i="1"/>
  <c r="O430" i="1"/>
  <c r="X430" i="1"/>
  <c r="W430" i="1"/>
  <c r="AF430" i="1"/>
  <c r="AE430" i="1"/>
  <c r="AN430" i="1"/>
  <c r="AM430" i="1"/>
  <c r="AV430" i="1"/>
  <c r="AU430" i="1"/>
  <c r="BK430" i="1"/>
  <c r="H431" i="1"/>
  <c r="G431" i="1"/>
  <c r="P431" i="1"/>
  <c r="O431" i="1"/>
  <c r="X431" i="1"/>
  <c r="W431" i="1"/>
  <c r="AF431" i="1"/>
  <c r="AE431" i="1"/>
  <c r="AN431" i="1"/>
  <c r="AM431" i="1"/>
  <c r="AV431" i="1"/>
  <c r="AU431" i="1"/>
  <c r="BK431" i="1"/>
  <c r="H432" i="1"/>
  <c r="G432" i="1"/>
  <c r="P432" i="1"/>
  <c r="O432" i="1"/>
  <c r="X432" i="1"/>
  <c r="W432" i="1"/>
  <c r="AF432" i="1"/>
  <c r="AE432" i="1"/>
  <c r="AN432" i="1"/>
  <c r="AM432" i="1"/>
  <c r="AV432" i="1"/>
  <c r="AU432" i="1"/>
  <c r="BK432" i="1"/>
  <c r="H433" i="1"/>
  <c r="G433" i="1"/>
  <c r="P433" i="1"/>
  <c r="O433" i="1"/>
  <c r="X433" i="1"/>
  <c r="W433" i="1"/>
  <c r="AF433" i="1"/>
  <c r="AE433" i="1"/>
  <c r="AN433" i="1"/>
  <c r="AM433" i="1"/>
  <c r="AV433" i="1"/>
  <c r="AU433" i="1"/>
  <c r="BK433" i="1"/>
  <c r="H434" i="1"/>
  <c r="G434" i="1"/>
  <c r="P434" i="1"/>
  <c r="O434" i="1"/>
  <c r="X434" i="1"/>
  <c r="W434" i="1"/>
  <c r="AF434" i="1"/>
  <c r="AE434" i="1"/>
  <c r="AN434" i="1"/>
  <c r="AM434" i="1"/>
  <c r="AV434" i="1"/>
  <c r="AU434" i="1"/>
  <c r="BK434" i="1"/>
  <c r="H435" i="1"/>
  <c r="G435" i="1"/>
  <c r="P435" i="1"/>
  <c r="O435" i="1"/>
  <c r="X435" i="1"/>
  <c r="W435" i="1"/>
  <c r="AF435" i="1"/>
  <c r="AE435" i="1"/>
  <c r="AN435" i="1"/>
  <c r="AM435" i="1"/>
  <c r="AV435" i="1"/>
  <c r="AU435" i="1"/>
  <c r="BK435" i="1"/>
  <c r="H436" i="1"/>
  <c r="G436" i="1"/>
  <c r="P436" i="1"/>
  <c r="O436" i="1"/>
  <c r="X436" i="1"/>
  <c r="W436" i="1"/>
  <c r="AF436" i="1"/>
  <c r="AE436" i="1"/>
  <c r="AN436" i="1"/>
  <c r="AM436" i="1"/>
  <c r="AV436" i="1"/>
  <c r="AU436" i="1"/>
  <c r="BK436" i="1"/>
  <c r="H437" i="1"/>
  <c r="G437" i="1"/>
  <c r="P437" i="1"/>
  <c r="O437" i="1"/>
  <c r="X437" i="1"/>
  <c r="W437" i="1"/>
  <c r="AF437" i="1"/>
  <c r="AE437" i="1"/>
  <c r="AN437" i="1"/>
  <c r="AM437" i="1"/>
  <c r="AV437" i="1"/>
  <c r="AU437" i="1"/>
  <c r="BK437" i="1"/>
  <c r="H438" i="1"/>
  <c r="G438" i="1"/>
  <c r="P438" i="1"/>
  <c r="O438" i="1"/>
  <c r="X438" i="1"/>
  <c r="W438" i="1"/>
  <c r="AF438" i="1"/>
  <c r="AE438" i="1"/>
  <c r="AN438" i="1"/>
  <c r="AM438" i="1"/>
  <c r="AV438" i="1"/>
  <c r="AU438" i="1"/>
  <c r="BK438" i="1"/>
  <c r="H439" i="1"/>
  <c r="G439" i="1"/>
  <c r="P439" i="1"/>
  <c r="O439" i="1"/>
  <c r="X439" i="1"/>
  <c r="W439" i="1"/>
  <c r="AF439" i="1"/>
  <c r="AE439" i="1"/>
  <c r="AN439" i="1"/>
  <c r="AM439" i="1"/>
  <c r="AV439" i="1"/>
  <c r="AU439" i="1"/>
  <c r="BK439" i="1"/>
  <c r="H440" i="1"/>
  <c r="G440" i="1"/>
  <c r="P440" i="1"/>
  <c r="O440" i="1"/>
  <c r="X440" i="1"/>
  <c r="W440" i="1"/>
  <c r="AF440" i="1"/>
  <c r="AE440" i="1"/>
  <c r="AN440" i="1"/>
  <c r="AM440" i="1"/>
  <c r="AV440" i="1"/>
  <c r="AU440" i="1"/>
  <c r="BK440" i="1"/>
  <c r="H441" i="1"/>
  <c r="G441" i="1"/>
  <c r="P441" i="1"/>
  <c r="O441" i="1"/>
  <c r="X441" i="1"/>
  <c r="W441" i="1"/>
  <c r="AF441" i="1"/>
  <c r="AE441" i="1"/>
  <c r="AN441" i="1"/>
  <c r="AM441" i="1"/>
  <c r="AV441" i="1"/>
  <c r="AU441" i="1"/>
  <c r="BK441" i="1"/>
  <c r="H442" i="1"/>
  <c r="G442" i="1"/>
  <c r="P442" i="1"/>
  <c r="O442" i="1"/>
  <c r="X442" i="1"/>
  <c r="W442" i="1"/>
  <c r="AF442" i="1"/>
  <c r="AE442" i="1"/>
  <c r="AN442" i="1"/>
  <c r="AM442" i="1"/>
  <c r="AV442" i="1"/>
  <c r="AU442" i="1"/>
  <c r="BK442" i="1"/>
  <c r="H443" i="1"/>
  <c r="G443" i="1"/>
  <c r="P443" i="1"/>
  <c r="O443" i="1"/>
  <c r="X443" i="1"/>
  <c r="W443" i="1"/>
  <c r="AF443" i="1"/>
  <c r="AE443" i="1"/>
  <c r="AN443" i="1"/>
  <c r="AM443" i="1"/>
  <c r="AV443" i="1"/>
  <c r="AU443" i="1"/>
  <c r="BK443" i="1"/>
  <c r="H444" i="1"/>
  <c r="G444" i="1"/>
  <c r="P444" i="1"/>
  <c r="O444" i="1"/>
  <c r="X444" i="1"/>
  <c r="W444" i="1"/>
  <c r="AF444" i="1"/>
  <c r="AE444" i="1"/>
  <c r="AN444" i="1"/>
  <c r="AM444" i="1"/>
  <c r="AV444" i="1"/>
  <c r="AU444" i="1"/>
  <c r="BK444" i="1"/>
  <c r="H445" i="1"/>
  <c r="G445" i="1"/>
  <c r="P445" i="1"/>
  <c r="O445" i="1"/>
  <c r="X445" i="1"/>
  <c r="W445" i="1"/>
  <c r="AF445" i="1"/>
  <c r="AE445" i="1"/>
  <c r="AN445" i="1"/>
  <c r="AM445" i="1"/>
  <c r="AV445" i="1"/>
  <c r="AU445" i="1"/>
  <c r="BK445" i="1"/>
  <c r="H446" i="1"/>
  <c r="G446" i="1"/>
  <c r="P446" i="1"/>
  <c r="O446" i="1"/>
  <c r="X446" i="1"/>
  <c r="W446" i="1"/>
  <c r="AF446" i="1"/>
  <c r="AE446" i="1"/>
  <c r="AN446" i="1"/>
  <c r="AM446" i="1"/>
  <c r="AV446" i="1"/>
  <c r="AU446" i="1"/>
  <c r="BK446" i="1"/>
  <c r="H447" i="1"/>
  <c r="G447" i="1"/>
  <c r="P447" i="1"/>
  <c r="O447" i="1"/>
  <c r="X447" i="1"/>
  <c r="W447" i="1"/>
  <c r="AF447" i="1"/>
  <c r="AE447" i="1"/>
  <c r="AN447" i="1"/>
  <c r="AM447" i="1"/>
  <c r="AV447" i="1"/>
  <c r="AU447" i="1"/>
  <c r="BK447" i="1"/>
  <c r="H448" i="1"/>
  <c r="G448" i="1"/>
  <c r="P448" i="1"/>
  <c r="O448" i="1"/>
  <c r="X448" i="1"/>
  <c r="W448" i="1"/>
  <c r="AF448" i="1"/>
  <c r="AE448" i="1"/>
  <c r="AN448" i="1"/>
  <c r="AM448" i="1"/>
  <c r="AV448" i="1"/>
  <c r="AU448" i="1"/>
  <c r="BK448" i="1"/>
  <c r="H449" i="1"/>
  <c r="G449" i="1"/>
  <c r="P449" i="1"/>
  <c r="O449" i="1"/>
  <c r="X449" i="1"/>
  <c r="W449" i="1"/>
  <c r="AF449" i="1"/>
  <c r="AE449" i="1"/>
  <c r="AN449" i="1"/>
  <c r="AM449" i="1"/>
  <c r="AV449" i="1"/>
  <c r="AU449" i="1"/>
  <c r="BK449" i="1"/>
  <c r="H450" i="1"/>
  <c r="G450" i="1"/>
  <c r="P450" i="1"/>
  <c r="O450" i="1"/>
  <c r="X450" i="1"/>
  <c r="W450" i="1"/>
  <c r="AF450" i="1"/>
  <c r="AE450" i="1"/>
  <c r="AN450" i="1"/>
  <c r="AM450" i="1"/>
  <c r="AV450" i="1"/>
  <c r="AU450" i="1"/>
  <c r="BK450" i="1"/>
  <c r="H451" i="1"/>
  <c r="G451" i="1"/>
  <c r="P451" i="1"/>
  <c r="O451" i="1"/>
  <c r="X451" i="1"/>
  <c r="W451" i="1"/>
  <c r="AF451" i="1"/>
  <c r="AE451" i="1"/>
  <c r="AN451" i="1"/>
  <c r="AM451" i="1"/>
  <c r="AV451" i="1"/>
  <c r="AU451" i="1"/>
  <c r="BK451" i="1"/>
  <c r="H452" i="1"/>
  <c r="G452" i="1"/>
  <c r="P452" i="1"/>
  <c r="O452" i="1"/>
  <c r="X452" i="1"/>
  <c r="W452" i="1"/>
  <c r="AF452" i="1"/>
  <c r="AE452" i="1"/>
  <c r="AN452" i="1"/>
  <c r="AM452" i="1"/>
  <c r="AV452" i="1"/>
  <c r="AU452" i="1"/>
  <c r="BK452" i="1"/>
  <c r="H453" i="1"/>
  <c r="G453" i="1"/>
  <c r="P453" i="1"/>
  <c r="O453" i="1"/>
  <c r="X453" i="1"/>
  <c r="W453" i="1"/>
  <c r="AF453" i="1"/>
  <c r="AE453" i="1"/>
  <c r="AN453" i="1"/>
  <c r="AM453" i="1"/>
  <c r="AV453" i="1"/>
  <c r="AU453" i="1"/>
  <c r="BK453" i="1"/>
  <c r="H454" i="1"/>
  <c r="G454" i="1"/>
  <c r="P454" i="1"/>
  <c r="O454" i="1"/>
  <c r="X454" i="1"/>
  <c r="W454" i="1"/>
  <c r="AF454" i="1"/>
  <c r="AE454" i="1"/>
  <c r="O10" i="1"/>
  <c r="AU10" i="1"/>
  <c r="BP10" i="1"/>
  <c r="O11" i="1"/>
  <c r="BP11" i="1"/>
  <c r="O12" i="1"/>
  <c r="BP13" i="1"/>
  <c r="O14" i="1"/>
  <c r="AE14" i="1"/>
  <c r="AU14" i="1"/>
  <c r="BP14" i="1"/>
  <c r="O15" i="1"/>
  <c r="BH15" i="1"/>
  <c r="O16" i="1"/>
  <c r="BP16" i="1"/>
  <c r="BH17" i="1"/>
  <c r="O18" i="1"/>
  <c r="BP18" i="1"/>
  <c r="BH20" i="1"/>
  <c r="AU21" i="1"/>
  <c r="BH21" i="1"/>
  <c r="BP21" i="1"/>
  <c r="S22" i="1"/>
  <c r="AF22" i="1"/>
  <c r="Q575" i="1"/>
  <c r="AG575" i="1"/>
  <c r="AX575" i="1"/>
  <c r="BQ10" i="1"/>
  <c r="BX10" i="1" s="1"/>
  <c r="BW10" i="1" s="1"/>
  <c r="AA10" i="1"/>
  <c r="AQ10" i="1"/>
  <c r="K11" i="1"/>
  <c r="AA11" i="1"/>
  <c r="AQ12" i="1"/>
  <c r="AF13" i="1"/>
  <c r="AF14" i="1"/>
  <c r="AQ14" i="1"/>
  <c r="AQ15" i="1"/>
  <c r="AQ16" i="1"/>
  <c r="AV16" i="1"/>
  <c r="K17" i="1"/>
  <c r="AA17" i="1"/>
  <c r="AF17" i="1"/>
  <c r="AQ17" i="1"/>
  <c r="K18" i="1"/>
  <c r="AA18" i="1"/>
  <c r="AQ18" i="1"/>
  <c r="K20" i="1"/>
  <c r="AA20" i="1"/>
  <c r="AQ20" i="1"/>
  <c r="AF21" i="1"/>
  <c r="AQ21" i="1"/>
  <c r="AI22" i="1"/>
  <c r="AV22" i="1"/>
  <c r="AY24" i="1"/>
  <c r="AA25" i="1"/>
  <c r="AN25" i="1"/>
  <c r="AV25" i="1"/>
  <c r="BG25" i="1"/>
  <c r="P26" i="1"/>
  <c r="X26" i="1"/>
  <c r="AQ26" i="1"/>
  <c r="BL26" i="1"/>
  <c r="BQ27" i="1"/>
  <c r="BX27" i="1" s="1"/>
  <c r="BW27" i="1" s="1"/>
  <c r="S27" i="1"/>
  <c r="AQ27" i="1"/>
  <c r="S28" i="1"/>
  <c r="AF28" i="1"/>
  <c r="AN28" i="1"/>
  <c r="BH28" i="1"/>
  <c r="BO28" i="1"/>
  <c r="G29" i="1"/>
  <c r="P29" i="1"/>
  <c r="AI29" i="1"/>
  <c r="BQ30" i="1"/>
  <c r="BX30" i="1" s="1"/>
  <c r="BW30" i="1" s="1"/>
  <c r="K30" i="1"/>
  <c r="AI30" i="1"/>
  <c r="AV30" i="1"/>
  <c r="BK30" i="1"/>
  <c r="K31" i="1"/>
  <c r="BG32" i="1"/>
  <c r="BK32" i="1"/>
  <c r="BO32" i="1"/>
  <c r="BG34" i="1"/>
  <c r="BK34" i="1"/>
  <c r="BO34" i="1"/>
  <c r="BQ36" i="1"/>
  <c r="BX36" i="1" s="1"/>
  <c r="BW36" i="1" s="1"/>
  <c r="BG36" i="1"/>
  <c r="BK36" i="1"/>
  <c r="BO36" i="1"/>
  <c r="AA37" i="1"/>
  <c r="AI37" i="1"/>
  <c r="AQ37" i="1"/>
  <c r="AY37" i="1"/>
  <c r="BH37" i="1"/>
  <c r="BO37" i="1"/>
  <c r="BK38" i="1"/>
  <c r="O39" i="1"/>
  <c r="W39" i="1"/>
  <c r="AE39" i="1"/>
  <c r="AM39" i="1"/>
  <c r="AU39" i="1"/>
  <c r="BG39" i="1"/>
  <c r="BP39" i="1"/>
  <c r="BR40" i="1"/>
  <c r="BL40" i="1"/>
  <c r="K41" i="1"/>
  <c r="S41" i="1"/>
  <c r="AA41" i="1"/>
  <c r="AI41" i="1"/>
  <c r="AQ41" i="1"/>
  <c r="AY41" i="1"/>
  <c r="BH41" i="1"/>
  <c r="BO41" i="1"/>
  <c r="BK42" i="1"/>
  <c r="BQ43" i="1"/>
  <c r="BX43" i="1" s="1"/>
  <c r="BW43" i="1" s="1"/>
  <c r="O43" i="1"/>
  <c r="W43" i="1"/>
  <c r="AE43" i="1"/>
  <c r="AM43" i="1"/>
  <c r="AU43" i="1"/>
  <c r="BG43" i="1"/>
  <c r="BP43" i="1"/>
  <c r="BR44" i="1"/>
  <c r="P44" i="1"/>
  <c r="X44" i="1"/>
  <c r="AF44" i="1"/>
  <c r="AN44" i="1"/>
  <c r="AV44" i="1"/>
  <c r="BL44" i="1"/>
  <c r="K45" i="1"/>
  <c r="S45" i="1"/>
  <c r="AA45" i="1"/>
  <c r="AI45" i="1"/>
  <c r="AQ45" i="1"/>
  <c r="AY45" i="1"/>
  <c r="BH45" i="1"/>
  <c r="BO45" i="1"/>
  <c r="L46" i="1"/>
  <c r="T46" i="1"/>
  <c r="AB46" i="1"/>
  <c r="AJ46" i="1"/>
  <c r="AR46" i="1"/>
  <c r="AZ46" i="1"/>
  <c r="BK46" i="1"/>
  <c r="BQ47" i="1"/>
  <c r="BX47" i="1" s="1"/>
  <c r="BW47" i="1" s="1"/>
  <c r="O47" i="1"/>
  <c r="W47" i="1"/>
  <c r="AE47" i="1"/>
  <c r="AM47" i="1"/>
  <c r="AU47" i="1"/>
  <c r="BG47" i="1"/>
  <c r="BP47" i="1"/>
  <c r="BR48" i="1"/>
  <c r="P48" i="1"/>
  <c r="X48" i="1"/>
  <c r="AF48" i="1"/>
  <c r="AN48" i="1"/>
  <c r="AV48" i="1"/>
  <c r="BL48" i="1"/>
  <c r="K49" i="1"/>
  <c r="S49" i="1"/>
  <c r="AA49" i="1"/>
  <c r="AI49" i="1"/>
  <c r="AQ49" i="1"/>
  <c r="AY49" i="1"/>
  <c r="BH49" i="1"/>
  <c r="BO49" i="1"/>
  <c r="L50" i="1"/>
  <c r="T50" i="1"/>
  <c r="AB50" i="1"/>
  <c r="AJ50" i="1"/>
  <c r="AR50" i="1"/>
  <c r="AZ50" i="1"/>
  <c r="BK50" i="1"/>
  <c r="BQ51" i="1"/>
  <c r="BX51" i="1" s="1"/>
  <c r="BW51" i="1" s="1"/>
  <c r="O51" i="1"/>
  <c r="W51" i="1"/>
  <c r="AE51" i="1"/>
  <c r="AM51" i="1"/>
  <c r="AU51" i="1"/>
  <c r="BG51" i="1"/>
  <c r="BP51" i="1"/>
  <c r="BR52" i="1"/>
  <c r="P52" i="1"/>
  <c r="X52" i="1"/>
  <c r="AF52" i="1"/>
  <c r="AN52" i="1"/>
  <c r="AV52" i="1"/>
  <c r="BL52" i="1"/>
  <c r="K53" i="1"/>
  <c r="S53" i="1"/>
  <c r="AA53" i="1"/>
  <c r="AI53" i="1"/>
  <c r="AQ53" i="1"/>
  <c r="AY53" i="1"/>
  <c r="BH53" i="1"/>
  <c r="BO53" i="1"/>
  <c r="L54" i="1"/>
  <c r="T54" i="1"/>
  <c r="AB54" i="1"/>
  <c r="AJ54" i="1"/>
  <c r="AR54" i="1"/>
  <c r="AZ54" i="1"/>
  <c r="BK54" i="1"/>
  <c r="BQ55" i="1"/>
  <c r="BX55" i="1" s="1"/>
  <c r="BW55" i="1" s="1"/>
  <c r="O55" i="1"/>
  <c r="W55" i="1"/>
  <c r="AE55" i="1"/>
  <c r="AM55" i="1"/>
  <c r="AU55" i="1"/>
  <c r="BG55" i="1"/>
  <c r="BP55" i="1"/>
  <c r="BR56" i="1"/>
  <c r="P56" i="1"/>
  <c r="X56" i="1"/>
  <c r="AF56" i="1"/>
  <c r="AN56" i="1"/>
  <c r="AV56" i="1"/>
  <c r="BH56" i="1"/>
  <c r="BP56" i="1"/>
  <c r="O57" i="1"/>
  <c r="T57" i="1"/>
  <c r="AE57" i="1"/>
  <c r="AJ57" i="1"/>
  <c r="AU57" i="1"/>
  <c r="AZ57" i="1"/>
  <c r="BH57" i="1"/>
  <c r="BP57" i="1"/>
  <c r="O58" i="1"/>
  <c r="T58" i="1"/>
  <c r="AE58" i="1"/>
  <c r="AJ58" i="1"/>
  <c r="AU58" i="1"/>
  <c r="AZ58" i="1"/>
  <c r="BH58" i="1"/>
  <c r="BP58" i="1"/>
  <c r="O59" i="1"/>
  <c r="T59" i="1"/>
  <c r="AE59" i="1"/>
  <c r="AJ59" i="1"/>
  <c r="AU59" i="1"/>
  <c r="AZ59" i="1"/>
  <c r="BH59" i="1"/>
  <c r="BP59" i="1"/>
  <c r="O60" i="1"/>
  <c r="T60" i="1"/>
  <c r="AE60" i="1"/>
  <c r="AJ60" i="1"/>
  <c r="AU60" i="1"/>
  <c r="AZ60" i="1"/>
  <c r="BH60" i="1"/>
  <c r="BP60" i="1"/>
  <c r="O61" i="1"/>
  <c r="T61" i="1"/>
  <c r="AE61" i="1"/>
  <c r="AJ61" i="1"/>
  <c r="AU61" i="1"/>
  <c r="AZ61" i="1"/>
  <c r="BH61" i="1"/>
  <c r="BP61" i="1"/>
  <c r="O62" i="1"/>
  <c r="T62" i="1"/>
  <c r="AE62" i="1"/>
  <c r="AJ62" i="1"/>
  <c r="AU62" i="1"/>
  <c r="AZ62" i="1"/>
  <c r="BH62" i="1"/>
  <c r="BP62" i="1"/>
  <c r="O63" i="1"/>
  <c r="T63" i="1"/>
  <c r="AE63" i="1"/>
  <c r="AJ63" i="1"/>
  <c r="AU63" i="1"/>
  <c r="AZ63" i="1"/>
  <c r="BH63" i="1"/>
  <c r="BP63" i="1"/>
  <c r="O64" i="1"/>
  <c r="T64" i="1"/>
  <c r="AE64" i="1"/>
  <c r="AJ64" i="1"/>
  <c r="AU64" i="1"/>
  <c r="AZ64" i="1"/>
  <c r="BH64" i="1"/>
  <c r="BP64" i="1"/>
  <c r="O65" i="1"/>
  <c r="T65" i="1"/>
  <c r="AE65" i="1"/>
  <c r="AJ65" i="1"/>
  <c r="AU65" i="1"/>
  <c r="AZ65" i="1"/>
  <c r="BH65" i="1"/>
  <c r="BP65" i="1"/>
  <c r="O66" i="1"/>
  <c r="T66" i="1"/>
  <c r="AE66" i="1"/>
  <c r="AJ66" i="1"/>
  <c r="AU66" i="1"/>
  <c r="AZ66" i="1"/>
  <c r="BH66" i="1"/>
  <c r="BP66" i="1"/>
  <c r="O67" i="1"/>
  <c r="T67" i="1"/>
  <c r="AE67" i="1"/>
  <c r="AJ67" i="1"/>
  <c r="AU67" i="1"/>
  <c r="AZ67" i="1"/>
  <c r="BH67" i="1"/>
  <c r="BP67" i="1"/>
  <c r="O68" i="1"/>
  <c r="T68" i="1"/>
  <c r="AE68" i="1"/>
  <c r="AN68" i="1"/>
  <c r="BR87" i="1"/>
  <c r="L88" i="1"/>
  <c r="T88" i="1"/>
  <c r="AB88" i="1"/>
  <c r="AJ88" i="1"/>
  <c r="AR88" i="1"/>
  <c r="AZ88" i="1"/>
  <c r="BR89" i="1"/>
  <c r="P89" i="1"/>
  <c r="X89" i="1"/>
  <c r="AF89" i="1"/>
  <c r="AN89" i="1"/>
  <c r="AV89" i="1"/>
  <c r="L90" i="1"/>
  <c r="T90" i="1"/>
  <c r="AB90" i="1"/>
  <c r="AJ90" i="1"/>
  <c r="AR90" i="1"/>
  <c r="AZ90" i="1"/>
  <c r="BR91" i="1"/>
  <c r="P91" i="1"/>
  <c r="X91" i="1"/>
  <c r="AF91" i="1"/>
  <c r="AN91" i="1"/>
  <c r="AV91" i="1"/>
  <c r="L92" i="1"/>
  <c r="T92" i="1"/>
  <c r="AB92" i="1"/>
  <c r="AJ92" i="1"/>
  <c r="AR92" i="1"/>
  <c r="AZ92" i="1"/>
  <c r="BR93" i="1"/>
  <c r="P93" i="1"/>
  <c r="X93" i="1"/>
  <c r="AF93" i="1"/>
  <c r="AN93" i="1"/>
  <c r="AV93" i="1"/>
  <c r="L94" i="1"/>
  <c r="T94" i="1"/>
  <c r="AB94" i="1"/>
  <c r="AJ94" i="1"/>
  <c r="AR94" i="1"/>
  <c r="AZ94" i="1"/>
  <c r="BR95" i="1"/>
  <c r="P95" i="1"/>
  <c r="X95" i="1"/>
  <c r="AF95" i="1"/>
  <c r="AN95" i="1"/>
  <c r="AV95" i="1"/>
  <c r="L96" i="1"/>
  <c r="T96" i="1"/>
  <c r="AB96" i="1"/>
  <c r="AJ96" i="1"/>
  <c r="AR96" i="1"/>
  <c r="AZ96" i="1"/>
  <c r="BR97" i="1"/>
  <c r="P97" i="1"/>
  <c r="X97" i="1"/>
  <c r="AF97" i="1"/>
  <c r="AN97" i="1"/>
  <c r="AV97" i="1"/>
  <c r="L98" i="1"/>
  <c r="T98" i="1"/>
  <c r="AB98" i="1"/>
  <c r="AJ98" i="1"/>
  <c r="AR98" i="1"/>
  <c r="AZ98" i="1"/>
  <c r="BR99" i="1"/>
  <c r="P99" i="1"/>
  <c r="X99" i="1"/>
  <c r="AF99" i="1"/>
  <c r="AN99" i="1"/>
  <c r="AV99" i="1"/>
  <c r="L100" i="1"/>
  <c r="T100" i="1"/>
  <c r="AB100" i="1"/>
  <c r="AJ100" i="1"/>
  <c r="AR100" i="1"/>
  <c r="AZ100" i="1"/>
  <c r="BR101" i="1"/>
  <c r="P101" i="1"/>
  <c r="X101" i="1"/>
  <c r="AF101" i="1"/>
  <c r="AN101" i="1"/>
  <c r="AV101" i="1"/>
  <c r="L102" i="1"/>
  <c r="T102" i="1"/>
  <c r="AB102" i="1"/>
  <c r="AJ102" i="1"/>
  <c r="AR102" i="1"/>
  <c r="AZ102" i="1"/>
  <c r="BR103" i="1"/>
  <c r="P103" i="1"/>
  <c r="X103" i="1"/>
  <c r="AF103" i="1"/>
  <c r="AN103" i="1"/>
  <c r="AV103" i="1"/>
  <c r="L104" i="1"/>
  <c r="T104" i="1"/>
  <c r="AB104" i="1"/>
  <c r="AJ104" i="1"/>
  <c r="AR104" i="1"/>
  <c r="AZ104" i="1"/>
  <c r="BR105" i="1"/>
  <c r="P105" i="1"/>
  <c r="X105" i="1"/>
  <c r="AF105" i="1"/>
  <c r="AN105" i="1"/>
  <c r="AV105" i="1"/>
  <c r="L106" i="1"/>
  <c r="T106" i="1"/>
  <c r="AB106" i="1"/>
  <c r="AJ106" i="1"/>
  <c r="AR106" i="1"/>
  <c r="AZ106" i="1"/>
  <c r="BR107" i="1"/>
  <c r="P107" i="1"/>
  <c r="X107" i="1"/>
  <c r="AF107" i="1"/>
  <c r="AN107" i="1"/>
  <c r="AV107" i="1"/>
  <c r="L108" i="1"/>
  <c r="T108" i="1"/>
  <c r="AB108" i="1"/>
  <c r="AJ108" i="1"/>
  <c r="AR108" i="1"/>
  <c r="AZ108" i="1"/>
  <c r="BR109" i="1"/>
  <c r="P109" i="1"/>
  <c r="X109" i="1"/>
  <c r="AF109" i="1"/>
  <c r="AN109" i="1"/>
  <c r="AV109" i="1"/>
  <c r="L110" i="1"/>
  <c r="T110" i="1"/>
  <c r="AB110" i="1"/>
  <c r="AJ110" i="1"/>
  <c r="AR110" i="1"/>
  <c r="AZ110" i="1"/>
  <c r="BR111" i="1"/>
  <c r="P111" i="1"/>
  <c r="X111" i="1"/>
  <c r="AF111" i="1"/>
  <c r="AN111" i="1"/>
  <c r="AV111" i="1"/>
  <c r="L112" i="1"/>
  <c r="T112" i="1"/>
  <c r="AB112" i="1"/>
  <c r="AJ112" i="1"/>
  <c r="AR112" i="1"/>
  <c r="AZ112" i="1"/>
  <c r="BR113" i="1"/>
  <c r="P113" i="1"/>
  <c r="X113" i="1"/>
  <c r="AF113" i="1"/>
  <c r="AN113" i="1"/>
  <c r="AV113" i="1"/>
  <c r="L114" i="1"/>
  <c r="T114" i="1"/>
  <c r="AB114" i="1"/>
  <c r="AJ114" i="1"/>
  <c r="AR114" i="1"/>
  <c r="AZ114" i="1"/>
  <c r="BR115" i="1"/>
  <c r="P115" i="1"/>
  <c r="X115" i="1"/>
  <c r="AF115" i="1"/>
  <c r="AN115" i="1"/>
  <c r="AV115" i="1"/>
  <c r="L116" i="1"/>
  <c r="T116" i="1"/>
  <c r="AB116" i="1"/>
  <c r="AJ116" i="1"/>
  <c r="AR116" i="1"/>
  <c r="AZ116" i="1"/>
  <c r="BR117" i="1"/>
  <c r="P117" i="1"/>
  <c r="X117" i="1"/>
  <c r="AF117" i="1"/>
  <c r="AN117" i="1"/>
  <c r="AV117" i="1"/>
  <c r="L118" i="1"/>
  <c r="T118" i="1"/>
  <c r="AB118" i="1"/>
  <c r="AJ118" i="1"/>
  <c r="AR118" i="1"/>
  <c r="AZ118" i="1"/>
  <c r="BR119" i="1"/>
  <c r="P119" i="1"/>
  <c r="X119" i="1"/>
  <c r="AF119" i="1"/>
  <c r="AN119" i="1"/>
  <c r="AV119" i="1"/>
  <c r="L120" i="1"/>
  <c r="T120" i="1"/>
  <c r="AB120" i="1"/>
  <c r="AJ120" i="1"/>
  <c r="AR120" i="1"/>
  <c r="AZ120" i="1"/>
  <c r="BR121" i="1"/>
  <c r="P121" i="1"/>
  <c r="X121" i="1"/>
  <c r="AF121" i="1"/>
  <c r="AN121" i="1"/>
  <c r="AV121" i="1"/>
  <c r="L122" i="1"/>
  <c r="T122" i="1"/>
  <c r="AB122" i="1"/>
  <c r="AJ122" i="1"/>
  <c r="AR122" i="1"/>
  <c r="AZ122" i="1"/>
  <c r="BR123" i="1"/>
  <c r="P123" i="1"/>
  <c r="X123" i="1"/>
  <c r="AF123" i="1"/>
  <c r="AN123" i="1"/>
  <c r="AV123" i="1"/>
  <c r="BL123" i="1"/>
  <c r="BR124" i="1"/>
  <c r="P124" i="1"/>
  <c r="X124" i="1"/>
  <c r="AF124" i="1"/>
  <c r="AN124" i="1"/>
  <c r="AV124" i="1"/>
  <c r="BL124" i="1"/>
  <c r="K125" i="1"/>
  <c r="S125" i="1"/>
  <c r="AA125" i="1"/>
  <c r="AI125" i="1"/>
  <c r="AQ125" i="1"/>
  <c r="AY125" i="1"/>
  <c r="BH125" i="1"/>
  <c r="BO125" i="1"/>
  <c r="L126" i="1"/>
  <c r="T126" i="1"/>
  <c r="AB126" i="1"/>
  <c r="AJ126" i="1"/>
  <c r="AR126" i="1"/>
  <c r="AZ126" i="1"/>
  <c r="BK126" i="1"/>
  <c r="BQ127" i="1"/>
  <c r="BX127" i="1" s="1"/>
  <c r="BW127" i="1" s="1"/>
  <c r="O127" i="1"/>
  <c r="W127" i="1"/>
  <c r="AE127" i="1"/>
  <c r="AM127" i="1"/>
  <c r="AU127" i="1"/>
  <c r="BG127" i="1"/>
  <c r="BP127" i="1"/>
  <c r="BR128" i="1"/>
  <c r="P128" i="1"/>
  <c r="X128" i="1"/>
  <c r="AF128" i="1"/>
  <c r="AN128" i="1"/>
  <c r="AV128" i="1"/>
  <c r="BL128" i="1"/>
  <c r="K129" i="1"/>
  <c r="S129" i="1"/>
  <c r="AA129" i="1"/>
  <c r="AI129" i="1"/>
  <c r="AQ129" i="1"/>
  <c r="AY129" i="1"/>
  <c r="BH129" i="1"/>
  <c r="BO129" i="1"/>
  <c r="L130" i="1"/>
  <c r="T130" i="1"/>
  <c r="AB130" i="1"/>
  <c r="AJ130" i="1"/>
  <c r="AR130" i="1"/>
  <c r="AZ130" i="1"/>
  <c r="BK130" i="1"/>
  <c r="BQ131" i="1"/>
  <c r="BX131" i="1" s="1"/>
  <c r="BW131" i="1" s="1"/>
  <c r="O131" i="1"/>
  <c r="W131" i="1"/>
  <c r="AE131" i="1"/>
  <c r="AM131" i="1"/>
  <c r="AU131" i="1"/>
  <c r="BG131" i="1"/>
  <c r="BP131" i="1"/>
  <c r="BR132" i="1"/>
  <c r="P132" i="1"/>
  <c r="X132" i="1"/>
  <c r="AF132" i="1"/>
  <c r="AN132" i="1"/>
  <c r="AV132" i="1"/>
  <c r="BL132" i="1"/>
  <c r="K133" i="1"/>
  <c r="S133" i="1"/>
  <c r="AA133" i="1"/>
  <c r="AI133" i="1"/>
  <c r="AQ133" i="1"/>
  <c r="AY133" i="1"/>
  <c r="BH133" i="1"/>
  <c r="BO133" i="1"/>
  <c r="L134" i="1"/>
  <c r="T134" i="1"/>
  <c r="AB134" i="1"/>
  <c r="AJ134" i="1"/>
  <c r="AV134" i="1"/>
  <c r="AY134" i="1"/>
  <c r="L135" i="1"/>
  <c r="X135" i="1"/>
  <c r="AA135" i="1"/>
  <c r="AN135" i="1"/>
  <c r="AQ135" i="1"/>
  <c r="BR136" i="1"/>
  <c r="P136" i="1"/>
  <c r="S136" i="1"/>
  <c r="AF136" i="1"/>
  <c r="AI136" i="1"/>
  <c r="AV136" i="1"/>
  <c r="AY136" i="1"/>
  <c r="L137" i="1"/>
  <c r="O137" i="1"/>
  <c r="AB137" i="1"/>
  <c r="AE137" i="1"/>
  <c r="AR137" i="1"/>
  <c r="AU137" i="1"/>
  <c r="BL137" i="1"/>
  <c r="BQ138" i="1"/>
  <c r="BX138" i="1" s="1"/>
  <c r="BW138" i="1" s="1"/>
  <c r="L138" i="1"/>
  <c r="O138" i="1"/>
  <c r="AB138" i="1"/>
  <c r="AE138" i="1"/>
  <c r="AR138" i="1"/>
  <c r="AU138" i="1"/>
  <c r="BL138" i="1"/>
  <c r="BQ139" i="1"/>
  <c r="BX139" i="1" s="1"/>
  <c r="BW139" i="1" s="1"/>
  <c r="L139" i="1"/>
  <c r="O139" i="1"/>
  <c r="AB139" i="1"/>
  <c r="AE139" i="1"/>
  <c r="AR139" i="1"/>
  <c r="AU139" i="1"/>
  <c r="BL139" i="1"/>
  <c r="BQ140" i="1"/>
  <c r="BX140" i="1" s="1"/>
  <c r="BW140" i="1" s="1"/>
  <c r="L140" i="1"/>
  <c r="O140" i="1"/>
  <c r="AB140" i="1"/>
  <c r="AE140" i="1"/>
  <c r="AR140" i="1"/>
  <c r="AU140" i="1"/>
  <c r="BL140" i="1"/>
  <c r="BQ141" i="1"/>
  <c r="BX141" i="1" s="1"/>
  <c r="BW141" i="1" s="1"/>
  <c r="T141" i="1"/>
  <c r="W141" i="1"/>
  <c r="AJ141" i="1"/>
  <c r="AM141" i="1"/>
  <c r="AZ141" i="1"/>
  <c r="BH141" i="1"/>
  <c r="BP141" i="1"/>
  <c r="G142" i="1"/>
  <c r="T142" i="1"/>
  <c r="W142" i="1"/>
  <c r="AJ142" i="1"/>
  <c r="AM142" i="1"/>
  <c r="AZ142" i="1"/>
  <c r="BH142" i="1"/>
  <c r="BP142" i="1"/>
  <c r="G143" i="1"/>
  <c r="T143" i="1"/>
  <c r="W143" i="1"/>
  <c r="AJ143" i="1"/>
  <c r="AM143" i="1"/>
  <c r="AZ143" i="1"/>
  <c r="BH143" i="1"/>
  <c r="BP143" i="1"/>
  <c r="G144" i="1"/>
  <c r="T144" i="1"/>
  <c r="W144" i="1"/>
  <c r="AJ144" i="1"/>
  <c r="AM144" i="1"/>
  <c r="AZ144" i="1"/>
  <c r="BH144" i="1"/>
  <c r="BP144" i="1"/>
  <c r="G145" i="1"/>
  <c r="T145" i="1"/>
  <c r="W145" i="1"/>
  <c r="AJ145" i="1"/>
  <c r="AM145" i="1"/>
  <c r="AZ145" i="1"/>
  <c r="BH145" i="1"/>
  <c r="BP145" i="1"/>
  <c r="G146" i="1"/>
  <c r="T146" i="1"/>
  <c r="W146" i="1"/>
  <c r="AJ146" i="1"/>
  <c r="AM146" i="1"/>
  <c r="AZ146" i="1"/>
  <c r="BH146" i="1"/>
  <c r="BP146" i="1"/>
  <c r="G147" i="1"/>
  <c r="T147" i="1"/>
  <c r="W147" i="1"/>
  <c r="AJ147" i="1"/>
  <c r="AM147" i="1"/>
  <c r="AZ147" i="1"/>
  <c r="BH147" i="1"/>
  <c r="BP147" i="1"/>
  <c r="G148" i="1"/>
  <c r="T148" i="1"/>
  <c r="W148" i="1"/>
  <c r="AJ148" i="1"/>
  <c r="AM148" i="1"/>
  <c r="AZ148" i="1"/>
  <c r="BH148" i="1"/>
  <c r="BP148" i="1"/>
  <c r="G149" i="1"/>
  <c r="T149" i="1"/>
  <c r="W149" i="1"/>
  <c r="AJ149" i="1"/>
  <c r="AM149" i="1"/>
  <c r="AZ149" i="1"/>
  <c r="BH149" i="1"/>
  <c r="BP149" i="1"/>
  <c r="G150" i="1"/>
  <c r="T150" i="1"/>
  <c r="W150" i="1"/>
  <c r="AJ150" i="1"/>
  <c r="AM150" i="1"/>
  <c r="AZ150" i="1"/>
  <c r="BH150" i="1"/>
  <c r="BP150" i="1"/>
  <c r="G151" i="1"/>
  <c r="T151" i="1"/>
  <c r="W151" i="1"/>
  <c r="AJ151" i="1"/>
  <c r="AM151" i="1"/>
  <c r="AZ151" i="1"/>
  <c r="BH151" i="1"/>
  <c r="BP151" i="1"/>
  <c r="G152" i="1"/>
  <c r="T152" i="1"/>
  <c r="W152" i="1"/>
  <c r="AJ152" i="1"/>
  <c r="AM152" i="1"/>
  <c r="AZ152" i="1"/>
  <c r="BH152" i="1"/>
  <c r="BP152" i="1"/>
  <c r="G153" i="1"/>
  <c r="T153" i="1"/>
  <c r="W153" i="1"/>
  <c r="AJ153" i="1"/>
  <c r="AM153" i="1"/>
  <c r="AZ153" i="1"/>
  <c r="BH153" i="1"/>
  <c r="BP153" i="1"/>
  <c r="G154" i="1"/>
  <c r="T154" i="1"/>
  <c r="W154" i="1"/>
  <c r="AJ154" i="1"/>
  <c r="AM154" i="1"/>
  <c r="AZ154" i="1"/>
  <c r="BH154" i="1"/>
  <c r="BP154" i="1"/>
  <c r="G155" i="1"/>
  <c r="T155" i="1"/>
  <c r="W155" i="1"/>
  <c r="AJ155" i="1"/>
  <c r="AM155" i="1"/>
  <c r="AZ155" i="1"/>
  <c r="BH155" i="1"/>
  <c r="BP155" i="1"/>
  <c r="G156" i="1"/>
  <c r="T156" i="1"/>
  <c r="W156" i="1"/>
  <c r="AJ156" i="1"/>
  <c r="AM156" i="1"/>
  <c r="W157" i="1"/>
  <c r="AJ157" i="1"/>
  <c r="AR157" i="1"/>
  <c r="BH157" i="1"/>
  <c r="BO157" i="1"/>
  <c r="W158" i="1"/>
  <c r="AU158" i="1"/>
  <c r="BL158" i="1"/>
  <c r="BQ159" i="1"/>
  <c r="BX159" i="1" s="1"/>
  <c r="BW159" i="1" s="1"/>
  <c r="T159" i="1"/>
  <c r="AB159" i="1"/>
  <c r="AU159" i="1"/>
  <c r="BL159" i="1"/>
  <c r="G160" i="1"/>
  <c r="AE160" i="1"/>
  <c r="AR160" i="1"/>
  <c r="AZ160" i="1"/>
  <c r="L161" i="1"/>
  <c r="AE161" i="1"/>
  <c r="BG161" i="1"/>
  <c r="BP161" i="1"/>
  <c r="O162" i="1"/>
  <c r="AB162" i="1"/>
  <c r="AJ162" i="1"/>
  <c r="BH162" i="1"/>
  <c r="BP162" i="1"/>
  <c r="O163" i="1"/>
  <c r="AM163" i="1"/>
  <c r="AZ163" i="1"/>
  <c r="BK163" i="1"/>
  <c r="BQ164" i="1"/>
  <c r="BX164" i="1" s="1"/>
  <c r="BW164" i="1" s="1"/>
  <c r="L164" i="1"/>
  <c r="T164" i="1"/>
  <c r="AM164" i="1"/>
  <c r="W165" i="1"/>
  <c r="AJ165" i="1"/>
  <c r="AR165" i="1"/>
  <c r="BH165" i="1"/>
  <c r="BO165" i="1"/>
  <c r="W166" i="1"/>
  <c r="AU166" i="1"/>
  <c r="BL166" i="1"/>
  <c r="BQ167" i="1"/>
  <c r="BX167" i="1" s="1"/>
  <c r="BW167" i="1" s="1"/>
  <c r="T167" i="1"/>
  <c r="AB167" i="1"/>
  <c r="AU167" i="1"/>
  <c r="BL167" i="1"/>
  <c r="G168" i="1"/>
  <c r="O168" i="1"/>
  <c r="AB168" i="1"/>
  <c r="AM168" i="1"/>
  <c r="AZ168" i="1"/>
  <c r="G169" i="1"/>
  <c r="P169" i="1"/>
  <c r="S169" i="1"/>
  <c r="AE169" i="1"/>
  <c r="AR169" i="1"/>
  <c r="BK169" i="1"/>
  <c r="P170" i="1"/>
  <c r="AB170" i="1"/>
  <c r="AE170" i="1"/>
  <c r="AN170" i="1"/>
  <c r="AQ170" i="1"/>
  <c r="BG170" i="1"/>
  <c r="BO170" i="1"/>
  <c r="T171" i="1"/>
  <c r="W171" i="1"/>
  <c r="AF171" i="1"/>
  <c r="AI171" i="1"/>
  <c r="AU171" i="1"/>
  <c r="BH171" i="1"/>
  <c r="BO171" i="1"/>
  <c r="G172" i="1"/>
  <c r="T172" i="1"/>
  <c r="AF172" i="1"/>
  <c r="AR172" i="1"/>
  <c r="AU172" i="1"/>
  <c r="L173" i="1"/>
  <c r="X173" i="1"/>
  <c r="AJ173" i="1"/>
  <c r="AM173" i="1"/>
  <c r="AV173" i="1"/>
  <c r="AY173" i="1"/>
  <c r="BL173" i="1"/>
  <c r="K174" i="1"/>
  <c r="W174" i="1"/>
  <c r="AJ174" i="1"/>
  <c r="AV174" i="1"/>
  <c r="BK174" i="1"/>
  <c r="BP174" i="1"/>
  <c r="O175" i="1"/>
  <c r="AB175" i="1"/>
  <c r="AN175" i="1"/>
  <c r="AQ175" i="1"/>
  <c r="BR176" i="1"/>
  <c r="K176" i="1"/>
  <c r="X176" i="1"/>
  <c r="AA176" i="1"/>
  <c r="AN176" i="1"/>
  <c r="AQ176" i="1"/>
  <c r="BR177" i="1"/>
  <c r="K177" i="1"/>
  <c r="X177" i="1"/>
  <c r="AA177" i="1"/>
  <c r="AN177" i="1"/>
  <c r="AQ177" i="1"/>
  <c r="BR178" i="1"/>
  <c r="K178" i="1"/>
  <c r="X178" i="1"/>
  <c r="AA178" i="1"/>
  <c r="AN178" i="1"/>
  <c r="AQ178" i="1"/>
  <c r="BR179" i="1"/>
  <c r="K179" i="1"/>
  <c r="X179" i="1"/>
  <c r="AA179" i="1"/>
  <c r="AN179" i="1"/>
  <c r="AQ179" i="1"/>
  <c r="BR180" i="1"/>
  <c r="K180" i="1"/>
  <c r="X180" i="1"/>
  <c r="AA180" i="1"/>
  <c r="AN180" i="1"/>
  <c r="AQ180" i="1"/>
  <c r="BR181" i="1"/>
  <c r="K181" i="1"/>
  <c r="X181" i="1"/>
  <c r="AA181" i="1"/>
  <c r="AN181" i="1"/>
  <c r="AQ181" i="1"/>
  <c r="BR182" i="1"/>
  <c r="K182" i="1"/>
  <c r="X182" i="1"/>
  <c r="AA182" i="1"/>
  <c r="AN182" i="1"/>
  <c r="AQ182" i="1"/>
  <c r="BR183" i="1"/>
  <c r="K183" i="1"/>
  <c r="X183" i="1"/>
  <c r="AA183" i="1"/>
  <c r="AN183" i="1"/>
  <c r="AQ183" i="1"/>
  <c r="BR184" i="1"/>
  <c r="K184" i="1"/>
  <c r="X184" i="1"/>
  <c r="AA184" i="1"/>
  <c r="AN184" i="1"/>
  <c r="AQ184" i="1"/>
  <c r="BR185" i="1"/>
  <c r="K185" i="1"/>
  <c r="X185" i="1"/>
  <c r="AA185" i="1"/>
  <c r="AN185" i="1"/>
  <c r="AQ185" i="1"/>
  <c r="BR186" i="1"/>
  <c r="K186" i="1"/>
  <c r="X186" i="1"/>
  <c r="AA186" i="1"/>
  <c r="AN186" i="1"/>
  <c r="AQ186" i="1"/>
  <c r="BR187" i="1"/>
  <c r="K187" i="1"/>
  <c r="X187" i="1"/>
  <c r="AA187" i="1"/>
  <c r="AN187" i="1"/>
  <c r="AQ187" i="1"/>
  <c r="BR188" i="1"/>
  <c r="K188" i="1"/>
  <c r="X188" i="1"/>
  <c r="AA188" i="1"/>
  <c r="AN188" i="1"/>
  <c r="AQ188" i="1"/>
  <c r="BR189" i="1"/>
  <c r="K189" i="1"/>
  <c r="X189" i="1"/>
  <c r="AA189" i="1"/>
  <c r="AN189" i="1"/>
  <c r="AQ189" i="1"/>
  <c r="BR190" i="1"/>
  <c r="K190" i="1"/>
  <c r="X190" i="1"/>
  <c r="AA190" i="1"/>
  <c r="AN190" i="1"/>
  <c r="AQ190" i="1"/>
  <c r="BR191" i="1"/>
  <c r="K191" i="1"/>
  <c r="X191" i="1"/>
  <c r="AA191" i="1"/>
  <c r="AN191" i="1"/>
  <c r="AQ191" i="1"/>
  <c r="BR192" i="1"/>
  <c r="K192" i="1"/>
  <c r="X192" i="1"/>
  <c r="AA192" i="1"/>
  <c r="AN192" i="1"/>
  <c r="AQ192" i="1"/>
  <c r="BR193" i="1"/>
  <c r="K193" i="1"/>
  <c r="X193" i="1"/>
  <c r="AA193" i="1"/>
  <c r="AN193" i="1"/>
  <c r="AQ193" i="1"/>
  <c r="BR194" i="1"/>
  <c r="K194" i="1"/>
  <c r="X194" i="1"/>
  <c r="AA194" i="1"/>
  <c r="AN194" i="1"/>
  <c r="AQ194" i="1"/>
  <c r="BR195" i="1"/>
  <c r="K195" i="1"/>
  <c r="X195" i="1"/>
  <c r="AA195" i="1"/>
  <c r="AN195" i="1"/>
  <c r="AQ195" i="1"/>
  <c r="BR196" i="1"/>
  <c r="K196" i="1"/>
  <c r="X196" i="1"/>
  <c r="AA196" i="1"/>
  <c r="AN196" i="1"/>
  <c r="AQ196" i="1"/>
  <c r="BR197" i="1"/>
  <c r="K197" i="1"/>
  <c r="X197" i="1"/>
  <c r="AA197" i="1"/>
  <c r="AN197" i="1"/>
  <c r="AQ197" i="1"/>
  <c r="BR198" i="1"/>
  <c r="K198" i="1"/>
  <c r="X198" i="1"/>
  <c r="AA198" i="1"/>
  <c r="AN198" i="1"/>
  <c r="H199" i="1"/>
  <c r="K199" i="1"/>
  <c r="X199" i="1"/>
  <c r="AA199" i="1"/>
  <c r="AN199" i="1"/>
  <c r="AQ199" i="1"/>
  <c r="BL199" i="1"/>
  <c r="G200" i="1"/>
  <c r="AA200" i="1"/>
  <c r="AF200" i="1"/>
  <c r="AM200" i="1"/>
  <c r="G201" i="1"/>
  <c r="T201" i="1"/>
  <c r="AB201" i="1"/>
  <c r="AM201" i="1"/>
  <c r="AZ201" i="1"/>
  <c r="BH201" i="1"/>
  <c r="BP201" i="1"/>
  <c r="K202" i="1"/>
  <c r="P202" i="1"/>
  <c r="W202" i="1"/>
  <c r="AQ202" i="1"/>
  <c r="AV202" i="1"/>
  <c r="AQ215" i="1"/>
  <c r="AY215" i="1"/>
  <c r="K217" i="1"/>
  <c r="S217" i="1"/>
  <c r="AA217" i="1"/>
  <c r="AI217" i="1"/>
  <c r="AQ217" i="1"/>
  <c r="AY217" i="1"/>
  <c r="K219" i="1"/>
  <c r="S219" i="1"/>
  <c r="AA219" i="1"/>
  <c r="AI219" i="1"/>
  <c r="AQ219" i="1"/>
  <c r="AY219" i="1"/>
  <c r="K221" i="1"/>
  <c r="S221" i="1"/>
  <c r="AA221" i="1"/>
  <c r="AI221" i="1"/>
  <c r="AQ221" i="1"/>
  <c r="AY221" i="1"/>
  <c r="K223" i="1"/>
  <c r="S223" i="1"/>
  <c r="AA223" i="1"/>
  <c r="AI223" i="1"/>
  <c r="AQ223" i="1"/>
  <c r="AY223" i="1"/>
  <c r="K225" i="1"/>
  <c r="S225" i="1"/>
  <c r="AA225" i="1"/>
  <c r="AI225" i="1"/>
  <c r="AQ225" i="1"/>
  <c r="AY225" i="1"/>
  <c r="G226" i="1"/>
  <c r="O226" i="1"/>
  <c r="W226" i="1"/>
  <c r="AE226" i="1"/>
  <c r="AM226" i="1"/>
  <c r="AU226" i="1"/>
  <c r="K227" i="1"/>
  <c r="S227" i="1"/>
  <c r="AA227" i="1"/>
  <c r="AI227" i="1"/>
  <c r="AQ227" i="1"/>
  <c r="AY227" i="1"/>
  <c r="G228" i="1"/>
  <c r="O228" i="1"/>
  <c r="W228" i="1"/>
  <c r="AE228" i="1"/>
  <c r="AM228" i="1"/>
  <c r="AU228" i="1"/>
  <c r="K229" i="1"/>
  <c r="S229" i="1"/>
  <c r="AA229" i="1"/>
  <c r="AI229" i="1"/>
  <c r="AQ229" i="1"/>
  <c r="AY229" i="1"/>
  <c r="G230" i="1"/>
  <c r="O230" i="1"/>
  <c r="W230" i="1"/>
  <c r="AE230" i="1"/>
  <c r="AM230" i="1"/>
  <c r="AU230" i="1"/>
  <c r="K231" i="1"/>
  <c r="S231" i="1"/>
  <c r="AA231" i="1"/>
  <c r="AI231" i="1"/>
  <c r="AQ231" i="1"/>
  <c r="AY231" i="1"/>
  <c r="G232" i="1"/>
  <c r="O232" i="1"/>
  <c r="W232" i="1"/>
  <c r="AE232" i="1"/>
  <c r="AM232" i="1"/>
  <c r="AU232" i="1"/>
  <c r="K233" i="1"/>
  <c r="S233" i="1"/>
  <c r="AA233" i="1"/>
  <c r="AI233" i="1"/>
  <c r="AQ233" i="1"/>
  <c r="AY233" i="1"/>
  <c r="G234" i="1"/>
  <c r="O234" i="1"/>
  <c r="W234" i="1"/>
  <c r="AE234" i="1"/>
  <c r="AM234" i="1"/>
  <c r="AU234" i="1"/>
  <c r="K235" i="1"/>
  <c r="S235" i="1"/>
  <c r="AA235" i="1"/>
  <c r="AI235" i="1"/>
  <c r="AQ235" i="1"/>
  <c r="AY235" i="1"/>
  <c r="G236" i="1"/>
  <c r="O236" i="1"/>
  <c r="W236" i="1"/>
  <c r="AE236" i="1"/>
  <c r="AM236" i="1"/>
  <c r="AU236" i="1"/>
  <c r="K237" i="1"/>
  <c r="S237" i="1"/>
  <c r="AA237" i="1"/>
  <c r="AI237" i="1"/>
  <c r="AQ237" i="1"/>
  <c r="AY237" i="1"/>
  <c r="BR238" i="1"/>
  <c r="BU238" i="1" s="1"/>
  <c r="O238" i="1"/>
  <c r="W238" i="1"/>
  <c r="AE238" i="1"/>
  <c r="AM238" i="1"/>
  <c r="AU238" i="1"/>
  <c r="K239" i="1"/>
  <c r="AN239" i="1"/>
  <c r="BK239" i="1"/>
  <c r="BQ240" i="1"/>
  <c r="BX240" i="1" s="1"/>
  <c r="BW240" i="1" s="1"/>
  <c r="AB240" i="1"/>
  <c r="AI240" i="1"/>
  <c r="K241" i="1"/>
  <c r="AN241" i="1"/>
  <c r="BK241" i="1"/>
  <c r="BQ242" i="1"/>
  <c r="BX242" i="1" s="1"/>
  <c r="BW242" i="1" s="1"/>
  <c r="AB242" i="1"/>
  <c r="AI242" i="1"/>
  <c r="K243" i="1"/>
  <c r="AN243" i="1"/>
  <c r="BK243" i="1"/>
  <c r="BQ244" i="1"/>
  <c r="BX244" i="1" s="1"/>
  <c r="BW244" i="1" s="1"/>
  <c r="AB244" i="1"/>
  <c r="AI244" i="1"/>
  <c r="BQ245" i="1"/>
  <c r="BX245" i="1" s="1"/>
  <c r="BW245" i="1" s="1"/>
  <c r="X245" i="1"/>
  <c r="AE245" i="1"/>
  <c r="AQ245" i="1"/>
  <c r="L246" i="1"/>
  <c r="AR246" i="1"/>
  <c r="BL246" i="1"/>
  <c r="T247" i="1"/>
  <c r="AZ247" i="1"/>
  <c r="BH247" i="1"/>
  <c r="G248" i="1"/>
  <c r="S248" i="1"/>
  <c r="AF248" i="1"/>
  <c r="AM248" i="1"/>
  <c r="AY248" i="1"/>
  <c r="BH248" i="1"/>
  <c r="BR249" i="1"/>
  <c r="O249" i="1"/>
  <c r="AA249" i="1"/>
  <c r="AN249" i="1"/>
  <c r="AU249" i="1"/>
  <c r="BP249" i="1"/>
  <c r="BR250" i="1"/>
  <c r="O251" i="1"/>
  <c r="W251" i="1"/>
  <c r="AE251" i="1"/>
  <c r="AM251" i="1"/>
  <c r="AU251" i="1"/>
  <c r="BP251" i="1"/>
  <c r="BR252" i="1"/>
  <c r="P252" i="1"/>
  <c r="X252" i="1"/>
  <c r="AF252" i="1"/>
  <c r="AN252" i="1"/>
  <c r="AV252" i="1"/>
  <c r="BL252" i="1"/>
  <c r="K253" i="1"/>
  <c r="S253" i="1"/>
  <c r="AA253" i="1"/>
  <c r="AI253" i="1"/>
  <c r="AQ253" i="1"/>
  <c r="AY253" i="1"/>
  <c r="BH253" i="1"/>
  <c r="O255" i="1"/>
  <c r="W255" i="1"/>
  <c r="AE255" i="1"/>
  <c r="AM255" i="1"/>
  <c r="AU255" i="1"/>
  <c r="BP255" i="1"/>
  <c r="BR256" i="1"/>
  <c r="P256" i="1"/>
  <c r="X256" i="1"/>
  <c r="AF256" i="1"/>
  <c r="AN256" i="1"/>
  <c r="AV256" i="1"/>
  <c r="BL256" i="1"/>
  <c r="K257" i="1"/>
  <c r="S257" i="1"/>
  <c r="AA257" i="1"/>
  <c r="AI257" i="1"/>
  <c r="AQ257" i="1"/>
  <c r="AY257" i="1"/>
  <c r="BH257" i="1"/>
  <c r="L258" i="1"/>
  <c r="T258" i="1"/>
  <c r="AB258" i="1"/>
  <c r="AJ258" i="1"/>
  <c r="AR258" i="1"/>
  <c r="AZ258" i="1"/>
  <c r="BQ259" i="1"/>
  <c r="BX259" i="1" s="1"/>
  <c r="BW259" i="1" s="1"/>
  <c r="O259" i="1"/>
  <c r="W259" i="1"/>
  <c r="AE259" i="1"/>
  <c r="AM259" i="1"/>
  <c r="AU259" i="1"/>
  <c r="BP259" i="1"/>
  <c r="BR260" i="1"/>
  <c r="P260" i="1"/>
  <c r="X260" i="1"/>
  <c r="AF260" i="1"/>
  <c r="AN260" i="1"/>
  <c r="AV260" i="1"/>
  <c r="BL260" i="1"/>
  <c r="K261" i="1"/>
  <c r="S261" i="1"/>
  <c r="AA261" i="1"/>
  <c r="AI261" i="1"/>
  <c r="AQ261" i="1"/>
  <c r="AY261" i="1"/>
  <c r="BH261" i="1"/>
  <c r="L262" i="1"/>
  <c r="T262" i="1"/>
  <c r="AB262" i="1"/>
  <c r="AJ262" i="1"/>
  <c r="AR262" i="1"/>
  <c r="AZ262" i="1"/>
  <c r="BQ263" i="1"/>
  <c r="BX263" i="1" s="1"/>
  <c r="BW263" i="1" s="1"/>
  <c r="O263" i="1"/>
  <c r="W263" i="1"/>
  <c r="AE263" i="1"/>
  <c r="AM263" i="1"/>
  <c r="AU263" i="1"/>
  <c r="BP263" i="1"/>
  <c r="BR264" i="1"/>
  <c r="P264" i="1"/>
  <c r="X264" i="1"/>
  <c r="AF264" i="1"/>
  <c r="AN264" i="1"/>
  <c r="AV264" i="1"/>
  <c r="BL264" i="1"/>
  <c r="K265" i="1"/>
  <c r="S265" i="1"/>
  <c r="AA265" i="1"/>
  <c r="AI265" i="1"/>
  <c r="AQ265" i="1"/>
  <c r="AY265" i="1"/>
  <c r="BH265" i="1"/>
  <c r="L266" i="1"/>
  <c r="T266" i="1"/>
  <c r="AB266" i="1"/>
  <c r="AJ266" i="1"/>
  <c r="AR266" i="1"/>
  <c r="AZ266" i="1"/>
  <c r="BQ267" i="1"/>
  <c r="BX267" i="1" s="1"/>
  <c r="BW267" i="1" s="1"/>
  <c r="O267" i="1"/>
  <c r="W267" i="1"/>
  <c r="AE267" i="1"/>
  <c r="AM267" i="1"/>
  <c r="AU267" i="1"/>
  <c r="BP267" i="1"/>
  <c r="BR268" i="1"/>
  <c r="P268" i="1"/>
  <c r="X268" i="1"/>
  <c r="AF268" i="1"/>
  <c r="AN268" i="1"/>
  <c r="BP268" i="1"/>
  <c r="L269" i="1"/>
  <c r="T269" i="1"/>
  <c r="AB269" i="1"/>
  <c r="AJ269" i="1"/>
  <c r="AR269" i="1"/>
  <c r="AZ269" i="1"/>
  <c r="BL269" i="1"/>
  <c r="AY270" i="1"/>
  <c r="AQ271" i="1"/>
  <c r="BK271" i="1"/>
  <c r="P272" i="1"/>
  <c r="X272" i="1"/>
  <c r="P273" i="1"/>
  <c r="BG273" i="1"/>
  <c r="S274" i="1"/>
  <c r="AF274" i="1"/>
  <c r="AN274" i="1"/>
  <c r="BO274" i="1"/>
  <c r="P275" i="1"/>
  <c r="BQ276" i="1"/>
  <c r="BX276" i="1" s="1"/>
  <c r="BW276" i="1" s="1"/>
  <c r="AI276" i="1"/>
  <c r="AV276" i="1"/>
  <c r="BK276" i="1"/>
  <c r="K277" i="1"/>
  <c r="X277" i="1"/>
  <c r="AF277" i="1"/>
  <c r="AY278" i="1"/>
  <c r="BG278" i="1"/>
  <c r="AA279" i="1"/>
  <c r="AN279" i="1"/>
  <c r="AV279" i="1"/>
  <c r="P280" i="1"/>
  <c r="X280" i="1"/>
  <c r="BQ281" i="1"/>
  <c r="BX281" i="1" s="1"/>
  <c r="BW281" i="1" s="1"/>
  <c r="AQ281" i="1"/>
  <c r="S282" i="1"/>
  <c r="AF282" i="1"/>
  <c r="AN282" i="1"/>
  <c r="BO282" i="1"/>
  <c r="BR283" i="1"/>
  <c r="T283" i="1"/>
  <c r="AB283" i="1"/>
  <c r="AZ283" i="1"/>
  <c r="BP283" i="1"/>
  <c r="BR284" i="1"/>
  <c r="BL284" i="1"/>
  <c r="K285" i="1"/>
  <c r="S285" i="1"/>
  <c r="AA285" i="1"/>
  <c r="AI285" i="1"/>
  <c r="AQ285" i="1"/>
  <c r="AY285" i="1"/>
  <c r="BH285" i="1"/>
  <c r="O287" i="1"/>
  <c r="W287" i="1"/>
  <c r="AE287" i="1"/>
  <c r="AM287" i="1"/>
  <c r="AU287" i="1"/>
  <c r="BP287" i="1"/>
  <c r="BR288" i="1"/>
  <c r="BL288" i="1"/>
  <c r="K289" i="1"/>
  <c r="S289" i="1"/>
  <c r="AA289" i="1"/>
  <c r="AI289" i="1"/>
  <c r="AQ289" i="1"/>
  <c r="AY289" i="1"/>
  <c r="BH289" i="1"/>
  <c r="O291" i="1"/>
  <c r="W291" i="1"/>
  <c r="AE291" i="1"/>
  <c r="AM291" i="1"/>
  <c r="AU291" i="1"/>
  <c r="BP291" i="1"/>
  <c r="BR292" i="1"/>
  <c r="BL292" i="1"/>
  <c r="K293" i="1"/>
  <c r="S293" i="1"/>
  <c r="AA293" i="1"/>
  <c r="AI293" i="1"/>
  <c r="AQ293" i="1"/>
  <c r="AY293" i="1"/>
  <c r="BH293" i="1"/>
  <c r="O295" i="1"/>
  <c r="W295" i="1"/>
  <c r="AE295" i="1"/>
  <c r="AM295" i="1"/>
  <c r="AU295" i="1"/>
  <c r="BP295" i="1"/>
  <c r="BR296" i="1"/>
  <c r="AV296" i="1"/>
  <c r="BL296" i="1"/>
  <c r="K297" i="1"/>
  <c r="S297" i="1"/>
  <c r="AA297" i="1"/>
  <c r="AI297" i="1"/>
  <c r="AQ297" i="1"/>
  <c r="AY297" i="1"/>
  <c r="BH297" i="1"/>
  <c r="L298" i="1"/>
  <c r="T298" i="1"/>
  <c r="AB298" i="1"/>
  <c r="AJ298" i="1"/>
  <c r="AR298" i="1"/>
  <c r="AZ298" i="1"/>
  <c r="BQ299" i="1"/>
  <c r="BX299" i="1" s="1"/>
  <c r="BW299" i="1" s="1"/>
  <c r="O299" i="1"/>
  <c r="W299" i="1"/>
  <c r="AE299" i="1"/>
  <c r="AM299" i="1"/>
  <c r="AU299" i="1"/>
  <c r="BP299" i="1"/>
  <c r="BR300" i="1"/>
  <c r="P300" i="1"/>
  <c r="X300" i="1"/>
  <c r="AF300" i="1"/>
  <c r="AN300" i="1"/>
  <c r="AV300" i="1"/>
  <c r="BL300" i="1"/>
  <c r="K301" i="1"/>
  <c r="S301" i="1"/>
  <c r="AA301" i="1"/>
  <c r="AI301" i="1"/>
  <c r="AQ301" i="1"/>
  <c r="AY301" i="1"/>
  <c r="BH301" i="1"/>
  <c r="L302" i="1"/>
  <c r="T302" i="1"/>
  <c r="AB302" i="1"/>
  <c r="AJ302" i="1"/>
  <c r="AR302" i="1"/>
  <c r="AZ302" i="1"/>
  <c r="BQ303" i="1"/>
  <c r="BX303" i="1" s="1"/>
  <c r="BW303" i="1" s="1"/>
  <c r="O303" i="1"/>
  <c r="W303" i="1"/>
  <c r="AE303" i="1"/>
  <c r="AM303" i="1"/>
  <c r="AU303" i="1"/>
  <c r="BP303" i="1"/>
  <c r="BR304" i="1"/>
  <c r="P304" i="1"/>
  <c r="X304" i="1"/>
  <c r="AF304" i="1"/>
  <c r="AN304" i="1"/>
  <c r="AV304" i="1"/>
  <c r="BL304" i="1"/>
  <c r="K305" i="1"/>
  <c r="S305" i="1"/>
  <c r="AA305" i="1"/>
  <c r="AI305" i="1"/>
  <c r="AQ305" i="1"/>
  <c r="AY305" i="1"/>
  <c r="BH305" i="1"/>
  <c r="L306" i="1"/>
  <c r="T306" i="1"/>
  <c r="AB306" i="1"/>
  <c r="AJ306" i="1"/>
  <c r="AR306" i="1"/>
  <c r="AZ306" i="1"/>
  <c r="BQ307" i="1"/>
  <c r="BX307" i="1" s="1"/>
  <c r="BW307" i="1" s="1"/>
  <c r="O307" i="1"/>
  <c r="W307" i="1"/>
  <c r="AE307" i="1"/>
  <c r="AM307" i="1"/>
  <c r="AU307" i="1"/>
  <c r="BP307" i="1"/>
  <c r="BR308" i="1"/>
  <c r="P308" i="1"/>
  <c r="X308" i="1"/>
  <c r="AF308" i="1"/>
  <c r="AN308" i="1"/>
  <c r="AV308" i="1"/>
  <c r="BL308" i="1"/>
  <c r="K309" i="1"/>
  <c r="S309" i="1"/>
  <c r="AA309" i="1"/>
  <c r="AI309" i="1"/>
  <c r="AQ309" i="1"/>
  <c r="AY309" i="1"/>
  <c r="BH309" i="1"/>
  <c r="L310" i="1"/>
  <c r="T310" i="1"/>
  <c r="AB310" i="1"/>
  <c r="AJ310" i="1"/>
  <c r="AR310" i="1"/>
  <c r="AZ310" i="1"/>
  <c r="BQ311" i="1"/>
  <c r="BX311" i="1" s="1"/>
  <c r="BW311" i="1" s="1"/>
  <c r="O311" i="1"/>
  <c r="W311" i="1"/>
  <c r="AE311" i="1"/>
  <c r="AM311" i="1"/>
  <c r="AU311" i="1"/>
  <c r="BP311" i="1"/>
  <c r="H312" i="1"/>
  <c r="P312" i="1"/>
  <c r="BR312" i="1"/>
  <c r="BO313" i="1"/>
  <c r="BL354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AF392" i="1"/>
  <c r="AI392" i="1"/>
  <c r="K10" i="1"/>
  <c r="P10" i="1"/>
  <c r="AV10" i="1"/>
  <c r="BQ11" i="1"/>
  <c r="BX11" i="1" s="1"/>
  <c r="BW11" i="1" s="1"/>
  <c r="P11" i="1"/>
  <c r="K12" i="1"/>
  <c r="P12" i="1"/>
  <c r="AA12" i="1"/>
  <c r="K13" i="1"/>
  <c r="P13" i="1"/>
  <c r="AA13" i="1"/>
  <c r="AQ13" i="1"/>
  <c r="K14" i="1"/>
  <c r="P14" i="1"/>
  <c r="AV14" i="1"/>
  <c r="K15" i="1"/>
  <c r="P15" i="1"/>
  <c r="BQ16" i="1"/>
  <c r="BX16" i="1" s="1"/>
  <c r="BW16" i="1" s="1"/>
  <c r="AA16" i="1"/>
  <c r="BQ17" i="1"/>
  <c r="BX17" i="1" s="1"/>
  <c r="BW17" i="1" s="1"/>
  <c r="P17" i="1"/>
  <c r="BQ18" i="1"/>
  <c r="BX18" i="1" s="1"/>
  <c r="BW18" i="1" s="1"/>
  <c r="P18" i="1"/>
  <c r="BQ19" i="1"/>
  <c r="BX19" i="1" s="1"/>
  <c r="BW19" i="1" s="1"/>
  <c r="AV19" i="1"/>
  <c r="K21" i="1"/>
  <c r="AA21" i="1"/>
  <c r="X23" i="1"/>
  <c r="AY23" i="1"/>
  <c r="AA24" i="1"/>
  <c r="BP24" i="1"/>
  <c r="BO25" i="1"/>
  <c r="J575" i="1"/>
  <c r="R575" i="1"/>
  <c r="Z575" i="1"/>
  <c r="AH575" i="1"/>
  <c r="AO575" i="1"/>
  <c r="AT575" i="1"/>
  <c r="AY9" i="1"/>
  <c r="BE575" i="1"/>
  <c r="BM575" i="1"/>
  <c r="G10" i="1"/>
  <c r="L10" i="1"/>
  <c r="W10" i="1"/>
  <c r="AB10" i="1"/>
  <c r="AM10" i="1"/>
  <c r="AR10" i="1"/>
  <c r="BL10" i="1"/>
  <c r="G11" i="1"/>
  <c r="L11" i="1"/>
  <c r="W11" i="1"/>
  <c r="AB11" i="1"/>
  <c r="AM11" i="1"/>
  <c r="BL11" i="1"/>
  <c r="G12" i="1"/>
  <c r="L12" i="1"/>
  <c r="W12" i="1"/>
  <c r="AB12" i="1"/>
  <c r="AM12" i="1"/>
  <c r="AR12" i="1"/>
  <c r="BL12" i="1"/>
  <c r="G13" i="1"/>
  <c r="L13" i="1"/>
  <c r="W13" i="1"/>
  <c r="AB13" i="1"/>
  <c r="AM13" i="1"/>
  <c r="AR13" i="1"/>
  <c r="BL13" i="1"/>
  <c r="G14" i="1"/>
  <c r="L14" i="1"/>
  <c r="W14" i="1"/>
  <c r="AM14" i="1"/>
  <c r="AR14" i="1"/>
  <c r="BL14" i="1"/>
  <c r="G15" i="1"/>
  <c r="L15" i="1"/>
  <c r="W15" i="1"/>
  <c r="AM15" i="1"/>
  <c r="AR15" i="1"/>
  <c r="BL15" i="1"/>
  <c r="G16" i="1"/>
  <c r="W16" i="1"/>
  <c r="AB16" i="1"/>
  <c r="AM16" i="1"/>
  <c r="AR16" i="1"/>
  <c r="BL16" i="1"/>
  <c r="G17" i="1"/>
  <c r="L17" i="1"/>
  <c r="W17" i="1"/>
  <c r="AB17" i="1"/>
  <c r="AM17" i="1"/>
  <c r="AR17" i="1"/>
  <c r="BL17" i="1"/>
  <c r="G18" i="1"/>
  <c r="L18" i="1"/>
  <c r="W18" i="1"/>
  <c r="AB18" i="1"/>
  <c r="AM18" i="1"/>
  <c r="AR18" i="1"/>
  <c r="BL18" i="1"/>
  <c r="G19" i="1"/>
  <c r="W19" i="1"/>
  <c r="AM19" i="1"/>
  <c r="BL19" i="1"/>
  <c r="G20" i="1"/>
  <c r="L20" i="1"/>
  <c r="W20" i="1"/>
  <c r="AB20" i="1"/>
  <c r="AM20" i="1"/>
  <c r="AR20" i="1"/>
  <c r="BL20" i="1"/>
  <c r="G21" i="1"/>
  <c r="L21" i="1"/>
  <c r="W21" i="1"/>
  <c r="AB21" i="1"/>
  <c r="AM21" i="1"/>
  <c r="AR21" i="1"/>
  <c r="BL21" i="1"/>
  <c r="AA22" i="1"/>
  <c r="AY22" i="1"/>
  <c r="BG22" i="1"/>
  <c r="BP22" i="1"/>
  <c r="AA23" i="1"/>
  <c r="AN23" i="1"/>
  <c r="AV23" i="1"/>
  <c r="BG23" i="1"/>
  <c r="BK23" i="1"/>
  <c r="BO23" i="1"/>
  <c r="P24" i="1"/>
  <c r="X24" i="1"/>
  <c r="AQ24" i="1"/>
  <c r="BL24" i="1"/>
  <c r="BQ25" i="1"/>
  <c r="BX25" i="1" s="1"/>
  <c r="BW25" i="1" s="1"/>
  <c r="S25" i="1"/>
  <c r="AQ25" i="1"/>
  <c r="BH25" i="1"/>
  <c r="BL25" i="1"/>
  <c r="BP25" i="1"/>
  <c r="S26" i="1"/>
  <c r="AF26" i="1"/>
  <c r="AN26" i="1"/>
  <c r="BH26" i="1"/>
  <c r="BO26" i="1"/>
  <c r="G27" i="1"/>
  <c r="P27" i="1"/>
  <c r="AI27" i="1"/>
  <c r="BQ28" i="1"/>
  <c r="BX28" i="1" s="1"/>
  <c r="BW28" i="1" s="1"/>
  <c r="K28" i="1"/>
  <c r="AI28" i="1"/>
  <c r="AV28" i="1"/>
  <c r="BK28" i="1"/>
  <c r="K29" i="1"/>
  <c r="X29" i="1"/>
  <c r="AF29" i="1"/>
  <c r="AY29" i="1"/>
  <c r="AA30" i="1"/>
  <c r="AY30" i="1"/>
  <c r="BG30" i="1"/>
  <c r="BP30" i="1"/>
  <c r="BH32" i="1"/>
  <c r="BL32" i="1"/>
  <c r="BP32" i="1"/>
  <c r="AU34" i="1"/>
  <c r="BH34" i="1"/>
  <c r="BL34" i="1"/>
  <c r="BP34" i="1"/>
  <c r="G36" i="1"/>
  <c r="O36" i="1"/>
  <c r="W36" i="1"/>
  <c r="AE36" i="1"/>
  <c r="AM36" i="1"/>
  <c r="AU36" i="1"/>
  <c r="BH36" i="1"/>
  <c r="BL36" i="1"/>
  <c r="BP36" i="1"/>
  <c r="BK37" i="1"/>
  <c r="O38" i="1"/>
  <c r="W38" i="1"/>
  <c r="AE38" i="1"/>
  <c r="AM38" i="1"/>
  <c r="AU38" i="1"/>
  <c r="BG38" i="1"/>
  <c r="BP38" i="1"/>
  <c r="BR39" i="1"/>
  <c r="BL39" i="1"/>
  <c r="K40" i="1"/>
  <c r="S40" i="1"/>
  <c r="AA40" i="1"/>
  <c r="BH40" i="1"/>
  <c r="BO40" i="1"/>
  <c r="BK41" i="1"/>
  <c r="O42" i="1"/>
  <c r="W42" i="1"/>
  <c r="AE42" i="1"/>
  <c r="AM42" i="1"/>
  <c r="AU42" i="1"/>
  <c r="BG42" i="1"/>
  <c r="BP42" i="1"/>
  <c r="BR43" i="1"/>
  <c r="P43" i="1"/>
  <c r="X43" i="1"/>
  <c r="AF43" i="1"/>
  <c r="AN43" i="1"/>
  <c r="AV43" i="1"/>
  <c r="BL43" i="1"/>
  <c r="K44" i="1"/>
  <c r="S44" i="1"/>
  <c r="AA44" i="1"/>
  <c r="AI44" i="1"/>
  <c r="AQ44" i="1"/>
  <c r="AY44" i="1"/>
  <c r="BH44" i="1"/>
  <c r="BO44" i="1"/>
  <c r="L45" i="1"/>
  <c r="T45" i="1"/>
  <c r="AB45" i="1"/>
  <c r="AJ45" i="1"/>
  <c r="AR45" i="1"/>
  <c r="AZ45" i="1"/>
  <c r="BK45" i="1"/>
  <c r="BQ46" i="1"/>
  <c r="BX46" i="1" s="1"/>
  <c r="BW46" i="1" s="1"/>
  <c r="O46" i="1"/>
  <c r="W46" i="1"/>
  <c r="AE46" i="1"/>
  <c r="AM46" i="1"/>
  <c r="AU46" i="1"/>
  <c r="BG46" i="1"/>
  <c r="BP46" i="1"/>
  <c r="BR47" i="1"/>
  <c r="P47" i="1"/>
  <c r="X47" i="1"/>
  <c r="AF47" i="1"/>
  <c r="AN47" i="1"/>
  <c r="AV47" i="1"/>
  <c r="BL47" i="1"/>
  <c r="K48" i="1"/>
  <c r="S48" i="1"/>
  <c r="AA48" i="1"/>
  <c r="AI48" i="1"/>
  <c r="AQ48" i="1"/>
  <c r="AY48" i="1"/>
  <c r="BH48" i="1"/>
  <c r="BO48" i="1"/>
  <c r="L49" i="1"/>
  <c r="T49" i="1"/>
  <c r="AB49" i="1"/>
  <c r="AJ49" i="1"/>
  <c r="AR49" i="1"/>
  <c r="AZ49" i="1"/>
  <c r="BK49" i="1"/>
  <c r="BQ50" i="1"/>
  <c r="BX50" i="1" s="1"/>
  <c r="BW50" i="1" s="1"/>
  <c r="O50" i="1"/>
  <c r="W50" i="1"/>
  <c r="AE50" i="1"/>
  <c r="AM50" i="1"/>
  <c r="AU50" i="1"/>
  <c r="BG50" i="1"/>
  <c r="BP50" i="1"/>
  <c r="BR51" i="1"/>
  <c r="P51" i="1"/>
  <c r="X51" i="1"/>
  <c r="AF51" i="1"/>
  <c r="AN51" i="1"/>
  <c r="AV51" i="1"/>
  <c r="BL51" i="1"/>
  <c r="K52" i="1"/>
  <c r="S52" i="1"/>
  <c r="AA52" i="1"/>
  <c r="AI52" i="1"/>
  <c r="AQ52" i="1"/>
  <c r="AY52" i="1"/>
  <c r="BH52" i="1"/>
  <c r="BO52" i="1"/>
  <c r="L53" i="1"/>
  <c r="T53" i="1"/>
  <c r="AB53" i="1"/>
  <c r="AJ53" i="1"/>
  <c r="AR53" i="1"/>
  <c r="AZ53" i="1"/>
  <c r="BK53" i="1"/>
  <c r="BQ54" i="1"/>
  <c r="BX54" i="1" s="1"/>
  <c r="BW54" i="1" s="1"/>
  <c r="O54" i="1"/>
  <c r="W54" i="1"/>
  <c r="AE54" i="1"/>
  <c r="AM54" i="1"/>
  <c r="AU54" i="1"/>
  <c r="BG54" i="1"/>
  <c r="BP54" i="1"/>
  <c r="BR55" i="1"/>
  <c r="P55" i="1"/>
  <c r="X55" i="1"/>
  <c r="AF55" i="1"/>
  <c r="AN55" i="1"/>
  <c r="AV55" i="1"/>
  <c r="BL55" i="1"/>
  <c r="K56" i="1"/>
  <c r="S56" i="1"/>
  <c r="AA56" i="1"/>
  <c r="AI56" i="1"/>
  <c r="AQ56" i="1"/>
  <c r="AY56" i="1"/>
  <c r="BK56" i="1"/>
  <c r="BQ57" i="1"/>
  <c r="BX57" i="1" s="1"/>
  <c r="BW57" i="1" s="1"/>
  <c r="K57" i="1"/>
  <c r="P57" i="1"/>
  <c r="AA57" i="1"/>
  <c r="AF57" i="1"/>
  <c r="AQ57" i="1"/>
  <c r="AV57" i="1"/>
  <c r="BQ58" i="1"/>
  <c r="BX58" i="1" s="1"/>
  <c r="BW58" i="1" s="1"/>
  <c r="K58" i="1"/>
  <c r="P58" i="1"/>
  <c r="AA58" i="1"/>
  <c r="AF58" i="1"/>
  <c r="AQ58" i="1"/>
  <c r="AV58" i="1"/>
  <c r="BQ59" i="1"/>
  <c r="BX59" i="1" s="1"/>
  <c r="BW59" i="1" s="1"/>
  <c r="K59" i="1"/>
  <c r="P59" i="1"/>
  <c r="AA59" i="1"/>
  <c r="AF59" i="1"/>
  <c r="AQ59" i="1"/>
  <c r="AV59" i="1"/>
  <c r="BQ60" i="1"/>
  <c r="BX60" i="1" s="1"/>
  <c r="BW60" i="1" s="1"/>
  <c r="K60" i="1"/>
  <c r="P60" i="1"/>
  <c r="AA60" i="1"/>
  <c r="AF60" i="1"/>
  <c r="AQ60" i="1"/>
  <c r="AV60" i="1"/>
  <c r="BQ61" i="1"/>
  <c r="BX61" i="1" s="1"/>
  <c r="BW61" i="1" s="1"/>
  <c r="K61" i="1"/>
  <c r="P61" i="1"/>
  <c r="AA61" i="1"/>
  <c r="AF61" i="1"/>
  <c r="AQ61" i="1"/>
  <c r="AV61" i="1"/>
  <c r="BQ62" i="1"/>
  <c r="BX62" i="1" s="1"/>
  <c r="BW62" i="1" s="1"/>
  <c r="K62" i="1"/>
  <c r="P62" i="1"/>
  <c r="AA62" i="1"/>
  <c r="AF62" i="1"/>
  <c r="AQ62" i="1"/>
  <c r="AV62" i="1"/>
  <c r="BQ63" i="1"/>
  <c r="BX63" i="1" s="1"/>
  <c r="BW63" i="1" s="1"/>
  <c r="K63" i="1"/>
  <c r="P63" i="1"/>
  <c r="AA63" i="1"/>
  <c r="AF63" i="1"/>
  <c r="AQ63" i="1"/>
  <c r="AV63" i="1"/>
  <c r="BQ64" i="1"/>
  <c r="BX64" i="1" s="1"/>
  <c r="BW64" i="1" s="1"/>
  <c r="K64" i="1"/>
  <c r="P64" i="1"/>
  <c r="AA64" i="1"/>
  <c r="AF64" i="1"/>
  <c r="AQ64" i="1"/>
  <c r="AV64" i="1"/>
  <c r="BQ65" i="1"/>
  <c r="BX65" i="1" s="1"/>
  <c r="BW65" i="1" s="1"/>
  <c r="K65" i="1"/>
  <c r="P65" i="1"/>
  <c r="AA65" i="1"/>
  <c r="AF65" i="1"/>
  <c r="AQ65" i="1"/>
  <c r="AV65" i="1"/>
  <c r="BQ66" i="1"/>
  <c r="BX66" i="1" s="1"/>
  <c r="BW66" i="1" s="1"/>
  <c r="K66" i="1"/>
  <c r="P66" i="1"/>
  <c r="AA66" i="1"/>
  <c r="AF66" i="1"/>
  <c r="AQ66" i="1"/>
  <c r="AV66" i="1"/>
  <c r="K67" i="1"/>
  <c r="P67" i="1"/>
  <c r="AA67" i="1"/>
  <c r="AF67" i="1"/>
  <c r="AQ67" i="1"/>
  <c r="AV67" i="1"/>
  <c r="K68" i="1"/>
  <c r="P68" i="1"/>
  <c r="AA68" i="1"/>
  <c r="AF68" i="1"/>
  <c r="BG68" i="1"/>
  <c r="BK68" i="1"/>
  <c r="BO68" i="1"/>
  <c r="BQ70" i="1"/>
  <c r="BX70" i="1" s="1"/>
  <c r="BW70" i="1" s="1"/>
  <c r="BG70" i="1"/>
  <c r="BK70" i="1"/>
  <c r="BO70" i="1"/>
  <c r="BQ72" i="1"/>
  <c r="BX72" i="1" s="1"/>
  <c r="BW72" i="1" s="1"/>
  <c r="BG72" i="1"/>
  <c r="BK72" i="1"/>
  <c r="BO72" i="1"/>
  <c r="BG74" i="1"/>
  <c r="BK74" i="1"/>
  <c r="BO74" i="1"/>
  <c r="BG76" i="1"/>
  <c r="BK76" i="1"/>
  <c r="BO76" i="1"/>
  <c r="BG78" i="1"/>
  <c r="BK78" i="1"/>
  <c r="BO78" i="1"/>
  <c r="BG80" i="1"/>
  <c r="BK80" i="1"/>
  <c r="BO80" i="1"/>
  <c r="BG82" i="1"/>
  <c r="BK82" i="1"/>
  <c r="BO82" i="1"/>
  <c r="BG84" i="1"/>
  <c r="BK84" i="1"/>
  <c r="BO84" i="1"/>
  <c r="BG86" i="1"/>
  <c r="BK86" i="1"/>
  <c r="BO86" i="1"/>
  <c r="BQ88" i="1"/>
  <c r="BX88" i="1" s="1"/>
  <c r="BW88" i="1" s="1"/>
  <c r="BG88" i="1"/>
  <c r="BK88" i="1"/>
  <c r="BO88" i="1"/>
  <c r="BQ90" i="1"/>
  <c r="BX90" i="1" s="1"/>
  <c r="BW90" i="1" s="1"/>
  <c r="BG90" i="1"/>
  <c r="BK90" i="1"/>
  <c r="BO90" i="1"/>
  <c r="BQ92" i="1"/>
  <c r="BX92" i="1" s="1"/>
  <c r="BW92" i="1" s="1"/>
  <c r="BG92" i="1"/>
  <c r="BK92" i="1"/>
  <c r="BO92" i="1"/>
  <c r="BQ94" i="1"/>
  <c r="BX94" i="1" s="1"/>
  <c r="BW94" i="1" s="1"/>
  <c r="BG94" i="1"/>
  <c r="BK94" i="1"/>
  <c r="BO94" i="1"/>
  <c r="BQ96" i="1"/>
  <c r="BX96" i="1" s="1"/>
  <c r="BW96" i="1" s="1"/>
  <c r="BG96" i="1"/>
  <c r="BK96" i="1"/>
  <c r="BO96" i="1"/>
  <c r="BQ98" i="1"/>
  <c r="BX98" i="1" s="1"/>
  <c r="BW98" i="1" s="1"/>
  <c r="BG98" i="1"/>
  <c r="BK98" i="1"/>
  <c r="BO98" i="1"/>
  <c r="BQ100" i="1"/>
  <c r="BX100" i="1" s="1"/>
  <c r="BW100" i="1" s="1"/>
  <c r="BG100" i="1"/>
  <c r="BK100" i="1"/>
  <c r="BO100" i="1"/>
  <c r="BQ102" i="1"/>
  <c r="BX102" i="1" s="1"/>
  <c r="BW102" i="1" s="1"/>
  <c r="BG102" i="1"/>
  <c r="BK102" i="1"/>
  <c r="BO102" i="1"/>
  <c r="BQ104" i="1"/>
  <c r="BX104" i="1" s="1"/>
  <c r="BW104" i="1" s="1"/>
  <c r="BG104" i="1"/>
  <c r="BK104" i="1"/>
  <c r="BO104" i="1"/>
  <c r="BQ106" i="1"/>
  <c r="BX106" i="1" s="1"/>
  <c r="BW106" i="1" s="1"/>
  <c r="BG106" i="1"/>
  <c r="BK106" i="1"/>
  <c r="BO106" i="1"/>
  <c r="BQ108" i="1"/>
  <c r="BX108" i="1" s="1"/>
  <c r="BW108" i="1" s="1"/>
  <c r="BG108" i="1"/>
  <c r="BK108" i="1"/>
  <c r="BO108" i="1"/>
  <c r="BQ110" i="1"/>
  <c r="BX110" i="1" s="1"/>
  <c r="BW110" i="1" s="1"/>
  <c r="BG110" i="1"/>
  <c r="BK110" i="1"/>
  <c r="BO110" i="1"/>
  <c r="BQ112" i="1"/>
  <c r="BX112" i="1" s="1"/>
  <c r="BW112" i="1" s="1"/>
  <c r="BG112" i="1"/>
  <c r="BK112" i="1"/>
  <c r="BO112" i="1"/>
  <c r="BQ114" i="1"/>
  <c r="BX114" i="1" s="1"/>
  <c r="BW114" i="1" s="1"/>
  <c r="BG114" i="1"/>
  <c r="BK114" i="1"/>
  <c r="BO114" i="1"/>
  <c r="BQ116" i="1"/>
  <c r="BX116" i="1" s="1"/>
  <c r="BW116" i="1" s="1"/>
  <c r="BG116" i="1"/>
  <c r="BK116" i="1"/>
  <c r="BO116" i="1"/>
  <c r="BQ118" i="1"/>
  <c r="BX118" i="1" s="1"/>
  <c r="BW118" i="1" s="1"/>
  <c r="BG118" i="1"/>
  <c r="BK118" i="1"/>
  <c r="BO118" i="1"/>
  <c r="BQ120" i="1"/>
  <c r="BX120" i="1" s="1"/>
  <c r="BW120" i="1" s="1"/>
  <c r="BG120" i="1"/>
  <c r="BK120" i="1"/>
  <c r="BO120" i="1"/>
  <c r="BQ122" i="1"/>
  <c r="BX122" i="1" s="1"/>
  <c r="BW122" i="1" s="1"/>
  <c r="BG122" i="1"/>
  <c r="BK122" i="1"/>
  <c r="BO122" i="1"/>
  <c r="BH123" i="1"/>
  <c r="BO123" i="1"/>
  <c r="AA124" i="1"/>
  <c r="AI124" i="1"/>
  <c r="AQ124" i="1"/>
  <c r="AY124" i="1"/>
  <c r="BH124" i="1"/>
  <c r="BO124" i="1"/>
  <c r="L125" i="1"/>
  <c r="T125" i="1"/>
  <c r="AB125" i="1"/>
  <c r="AJ125" i="1"/>
  <c r="AR125" i="1"/>
  <c r="AZ125" i="1"/>
  <c r="BK125" i="1"/>
  <c r="BQ126" i="1"/>
  <c r="BX126" i="1" s="1"/>
  <c r="BW126" i="1" s="1"/>
  <c r="O126" i="1"/>
  <c r="W126" i="1"/>
  <c r="AE126" i="1"/>
  <c r="AM126" i="1"/>
  <c r="AU126" i="1"/>
  <c r="BG126" i="1"/>
  <c r="BP126" i="1"/>
  <c r="BR127" i="1"/>
  <c r="P127" i="1"/>
  <c r="X127" i="1"/>
  <c r="AF127" i="1"/>
  <c r="AN127" i="1"/>
  <c r="AV127" i="1"/>
  <c r="BL127" i="1"/>
  <c r="K128" i="1"/>
  <c r="S128" i="1"/>
  <c r="AA128" i="1"/>
  <c r="AI128" i="1"/>
  <c r="AQ128" i="1"/>
  <c r="AY128" i="1"/>
  <c r="BH128" i="1"/>
  <c r="BO128" i="1"/>
  <c r="L129" i="1"/>
  <c r="T129" i="1"/>
  <c r="AB129" i="1"/>
  <c r="AJ129" i="1"/>
  <c r="AR129" i="1"/>
  <c r="AZ129" i="1"/>
  <c r="BK129" i="1"/>
  <c r="BQ130" i="1"/>
  <c r="BX130" i="1" s="1"/>
  <c r="BW130" i="1" s="1"/>
  <c r="O130" i="1"/>
  <c r="W130" i="1"/>
  <c r="AE130" i="1"/>
  <c r="AM130" i="1"/>
  <c r="AU130" i="1"/>
  <c r="BG130" i="1"/>
  <c r="BP130" i="1"/>
  <c r="BR131" i="1"/>
  <c r="P131" i="1"/>
  <c r="X131" i="1"/>
  <c r="AF131" i="1"/>
  <c r="AN131" i="1"/>
  <c r="AV131" i="1"/>
  <c r="BL131" i="1"/>
  <c r="K132" i="1"/>
  <c r="S132" i="1"/>
  <c r="AA132" i="1"/>
  <c r="AI132" i="1"/>
  <c r="AQ132" i="1"/>
  <c r="AY132" i="1"/>
  <c r="BH132" i="1"/>
  <c r="BO132" i="1"/>
  <c r="L133" i="1"/>
  <c r="T133" i="1"/>
  <c r="AB133" i="1"/>
  <c r="AJ133" i="1"/>
  <c r="AR133" i="1"/>
  <c r="AZ133" i="1"/>
  <c r="BK133" i="1"/>
  <c r="BQ134" i="1"/>
  <c r="BX134" i="1" s="1"/>
  <c r="BW134" i="1" s="1"/>
  <c r="O134" i="1"/>
  <c r="W134" i="1"/>
  <c r="AE134" i="1"/>
  <c r="AR134" i="1"/>
  <c r="AU134" i="1"/>
  <c r="BL134" i="1"/>
  <c r="BQ135" i="1"/>
  <c r="BX135" i="1" s="1"/>
  <c r="BW135" i="1" s="1"/>
  <c r="T135" i="1"/>
  <c r="W135" i="1"/>
  <c r="AJ135" i="1"/>
  <c r="AM135" i="1"/>
  <c r="AZ135" i="1"/>
  <c r="BH135" i="1"/>
  <c r="BP135" i="1"/>
  <c r="K136" i="1"/>
  <c r="O136" i="1"/>
  <c r="AB136" i="1"/>
  <c r="AE136" i="1"/>
  <c r="AR136" i="1"/>
  <c r="AU136" i="1"/>
  <c r="BL136" i="1"/>
  <c r="BQ137" i="1"/>
  <c r="BX137" i="1" s="1"/>
  <c r="BW137" i="1" s="1"/>
  <c r="K137" i="1"/>
  <c r="X137" i="1"/>
  <c r="AA137" i="1"/>
  <c r="AN137" i="1"/>
  <c r="AQ137" i="1"/>
  <c r="BR138" i="1"/>
  <c r="K138" i="1"/>
  <c r="X138" i="1"/>
  <c r="AA138" i="1"/>
  <c r="AN138" i="1"/>
  <c r="AQ138" i="1"/>
  <c r="BR139" i="1"/>
  <c r="K139" i="1"/>
  <c r="X139" i="1"/>
  <c r="AA139" i="1"/>
  <c r="AN139" i="1"/>
  <c r="AQ139" i="1"/>
  <c r="BR140" i="1"/>
  <c r="K140" i="1"/>
  <c r="X140" i="1"/>
  <c r="AA140" i="1"/>
  <c r="AN140" i="1"/>
  <c r="AQ140" i="1"/>
  <c r="BR141" i="1"/>
  <c r="P141" i="1"/>
  <c r="S141" i="1"/>
  <c r="AF141" i="1"/>
  <c r="AI141" i="1"/>
  <c r="AV141" i="1"/>
  <c r="AY141" i="1"/>
  <c r="P142" i="1"/>
  <c r="S142" i="1"/>
  <c r="AF142" i="1"/>
  <c r="AI142" i="1"/>
  <c r="AV142" i="1"/>
  <c r="AY142" i="1"/>
  <c r="P143" i="1"/>
  <c r="S143" i="1"/>
  <c r="AF143" i="1"/>
  <c r="AI143" i="1"/>
  <c r="AV143" i="1"/>
  <c r="AY143" i="1"/>
  <c r="P144" i="1"/>
  <c r="S144" i="1"/>
  <c r="AF144" i="1"/>
  <c r="AI144" i="1"/>
  <c r="AV144" i="1"/>
  <c r="AY144" i="1"/>
  <c r="P145" i="1"/>
  <c r="S145" i="1"/>
  <c r="AF145" i="1"/>
  <c r="AI145" i="1"/>
  <c r="AV145" i="1"/>
  <c r="AY145" i="1"/>
  <c r="P146" i="1"/>
  <c r="S146" i="1"/>
  <c r="AF146" i="1"/>
  <c r="AI146" i="1"/>
  <c r="AV146" i="1"/>
  <c r="AY146" i="1"/>
  <c r="P147" i="1"/>
  <c r="S147" i="1"/>
  <c r="AF147" i="1"/>
  <c r="AI147" i="1"/>
  <c r="AV147" i="1"/>
  <c r="AY147" i="1"/>
  <c r="P148" i="1"/>
  <c r="S148" i="1"/>
  <c r="AF148" i="1"/>
  <c r="AI148" i="1"/>
  <c r="AV148" i="1"/>
  <c r="AY148" i="1"/>
  <c r="P149" i="1"/>
  <c r="S149" i="1"/>
  <c r="AF149" i="1"/>
  <c r="AI149" i="1"/>
  <c r="AV149" i="1"/>
  <c r="AY149" i="1"/>
  <c r="P150" i="1"/>
  <c r="S150" i="1"/>
  <c r="AF150" i="1"/>
  <c r="AI150" i="1"/>
  <c r="AV150" i="1"/>
  <c r="AY150" i="1"/>
  <c r="P151" i="1"/>
  <c r="S151" i="1"/>
  <c r="AF151" i="1"/>
  <c r="AI151" i="1"/>
  <c r="AV151" i="1"/>
  <c r="AY151" i="1"/>
  <c r="P152" i="1"/>
  <c r="S152" i="1"/>
  <c r="AF152" i="1"/>
  <c r="AI152" i="1"/>
  <c r="AV152" i="1"/>
  <c r="AY152" i="1"/>
  <c r="P153" i="1"/>
  <c r="S153" i="1"/>
  <c r="AF153" i="1"/>
  <c r="AI153" i="1"/>
  <c r="AV153" i="1"/>
  <c r="AY153" i="1"/>
  <c r="P154" i="1"/>
  <c r="S154" i="1"/>
  <c r="AF154" i="1"/>
  <c r="AI154" i="1"/>
  <c r="AV154" i="1"/>
  <c r="AY154" i="1"/>
  <c r="P155" i="1"/>
  <c r="S155" i="1"/>
  <c r="AF155" i="1"/>
  <c r="AI155" i="1"/>
  <c r="AV155" i="1"/>
  <c r="AY155" i="1"/>
  <c r="P156" i="1"/>
  <c r="S156" i="1"/>
  <c r="AF156" i="1"/>
  <c r="AI156" i="1"/>
  <c r="BH156" i="1"/>
  <c r="BP156" i="1"/>
  <c r="O157" i="1"/>
  <c r="AM157" i="1"/>
  <c r="AZ157" i="1"/>
  <c r="BK157" i="1"/>
  <c r="BQ158" i="1"/>
  <c r="BX158" i="1" s="1"/>
  <c r="BW158" i="1" s="1"/>
  <c r="L158" i="1"/>
  <c r="T158" i="1"/>
  <c r="AM158" i="1"/>
  <c r="W159" i="1"/>
  <c r="AJ159" i="1"/>
  <c r="AR159" i="1"/>
  <c r="BH159" i="1"/>
  <c r="BO159" i="1"/>
  <c r="W160" i="1"/>
  <c r="AU160" i="1"/>
  <c r="BL160" i="1"/>
  <c r="BQ161" i="1"/>
  <c r="BX161" i="1" s="1"/>
  <c r="BW161" i="1" s="1"/>
  <c r="T161" i="1"/>
  <c r="AB161" i="1"/>
  <c r="AU161" i="1"/>
  <c r="BL161" i="1"/>
  <c r="G162" i="1"/>
  <c r="AE162" i="1"/>
  <c r="AR162" i="1"/>
  <c r="AZ162" i="1"/>
  <c r="L163" i="1"/>
  <c r="AE163" i="1"/>
  <c r="BG163" i="1"/>
  <c r="BP163" i="1"/>
  <c r="O164" i="1"/>
  <c r="AB164" i="1"/>
  <c r="AJ164" i="1"/>
  <c r="BH164" i="1"/>
  <c r="BP164" i="1"/>
  <c r="O165" i="1"/>
  <c r="AM165" i="1"/>
  <c r="AZ165" i="1"/>
  <c r="BK165" i="1"/>
  <c r="BQ166" i="1"/>
  <c r="BX166" i="1" s="1"/>
  <c r="BW166" i="1" s="1"/>
  <c r="L166" i="1"/>
  <c r="T166" i="1"/>
  <c r="AM166" i="1"/>
  <c r="W167" i="1"/>
  <c r="AJ167" i="1"/>
  <c r="AR167" i="1"/>
  <c r="BH167" i="1"/>
  <c r="BO167" i="1"/>
  <c r="X168" i="1"/>
  <c r="AA168" i="1"/>
  <c r="AJ168" i="1"/>
  <c r="AV168" i="1"/>
  <c r="BK168" i="1"/>
  <c r="BP168" i="1"/>
  <c r="O169" i="1"/>
  <c r="AB169" i="1"/>
  <c r="AN169" i="1"/>
  <c r="AZ169" i="1"/>
  <c r="BG169" i="1"/>
  <c r="L170" i="1"/>
  <c r="O170" i="1"/>
  <c r="X170" i="1"/>
  <c r="AA170" i="1"/>
  <c r="AM170" i="1"/>
  <c r="AZ170" i="1"/>
  <c r="G171" i="1"/>
  <c r="P171" i="1"/>
  <c r="S171" i="1"/>
  <c r="AE171" i="1"/>
  <c r="AR171" i="1"/>
  <c r="BK171" i="1"/>
  <c r="P172" i="1"/>
  <c r="AB172" i="1"/>
  <c r="AE172" i="1"/>
  <c r="AN172" i="1"/>
  <c r="AQ172" i="1"/>
  <c r="BG172" i="1"/>
  <c r="BO172" i="1"/>
  <c r="T173" i="1"/>
  <c r="W173" i="1"/>
  <c r="AF173" i="1"/>
  <c r="AI173" i="1"/>
  <c r="AU173" i="1"/>
  <c r="BH173" i="1"/>
  <c r="BO173" i="1"/>
  <c r="G174" i="1"/>
  <c r="T174" i="1"/>
  <c r="AF174" i="1"/>
  <c r="AR174" i="1"/>
  <c r="AU174" i="1"/>
  <c r="L175" i="1"/>
  <c r="X175" i="1"/>
  <c r="AJ175" i="1"/>
  <c r="AM175" i="1"/>
  <c r="AZ175" i="1"/>
  <c r="G176" i="1"/>
  <c r="T176" i="1"/>
  <c r="W176" i="1"/>
  <c r="AJ176" i="1"/>
  <c r="AM176" i="1"/>
  <c r="AZ176" i="1"/>
  <c r="BQ176" i="1"/>
  <c r="BX176" i="1" s="1"/>
  <c r="BW176" i="1" s="1"/>
  <c r="G177" i="1"/>
  <c r="T177" i="1"/>
  <c r="W177" i="1"/>
  <c r="AJ177" i="1"/>
  <c r="AM177" i="1"/>
  <c r="AZ177" i="1"/>
  <c r="G178" i="1"/>
  <c r="T178" i="1"/>
  <c r="W178" i="1"/>
  <c r="AJ178" i="1"/>
  <c r="AM178" i="1"/>
  <c r="AZ178" i="1"/>
  <c r="BQ178" i="1"/>
  <c r="BX178" i="1" s="1"/>
  <c r="BW178" i="1" s="1"/>
  <c r="G179" i="1"/>
  <c r="T179" i="1"/>
  <c r="W179" i="1"/>
  <c r="AJ179" i="1"/>
  <c r="AM179" i="1"/>
  <c r="AZ179" i="1"/>
  <c r="G180" i="1"/>
  <c r="T180" i="1"/>
  <c r="W180" i="1"/>
  <c r="AJ180" i="1"/>
  <c r="AM180" i="1"/>
  <c r="AZ180" i="1"/>
  <c r="BQ180" i="1"/>
  <c r="BX180" i="1" s="1"/>
  <c r="BW180" i="1" s="1"/>
  <c r="G181" i="1"/>
  <c r="T181" i="1"/>
  <c r="W181" i="1"/>
  <c r="AJ181" i="1"/>
  <c r="AM181" i="1"/>
  <c r="AZ181" i="1"/>
  <c r="G182" i="1"/>
  <c r="T182" i="1"/>
  <c r="W182" i="1"/>
  <c r="AJ182" i="1"/>
  <c r="AM182" i="1"/>
  <c r="AZ182" i="1"/>
  <c r="BG182" i="1"/>
  <c r="BO182" i="1"/>
  <c r="G183" i="1"/>
  <c r="T183" i="1"/>
  <c r="W183" i="1"/>
  <c r="AJ183" i="1"/>
  <c r="AM183" i="1"/>
  <c r="AZ183" i="1"/>
  <c r="BG183" i="1"/>
  <c r="BO183" i="1"/>
  <c r="G184" i="1"/>
  <c r="T184" i="1"/>
  <c r="W184" i="1"/>
  <c r="AJ184" i="1"/>
  <c r="AM184" i="1"/>
  <c r="AZ184" i="1"/>
  <c r="BG184" i="1"/>
  <c r="BO184" i="1"/>
  <c r="G185" i="1"/>
  <c r="T185" i="1"/>
  <c r="W185" i="1"/>
  <c r="AJ185" i="1"/>
  <c r="AM185" i="1"/>
  <c r="AZ185" i="1"/>
  <c r="BG185" i="1"/>
  <c r="BO185" i="1"/>
  <c r="G186" i="1"/>
  <c r="T186" i="1"/>
  <c r="W186" i="1"/>
  <c r="AJ186" i="1"/>
  <c r="AM186" i="1"/>
  <c r="AZ186" i="1"/>
  <c r="BG186" i="1"/>
  <c r="BO186" i="1"/>
  <c r="G187" i="1"/>
  <c r="T187" i="1"/>
  <c r="W187" i="1"/>
  <c r="AJ187" i="1"/>
  <c r="AM187" i="1"/>
  <c r="AZ187" i="1"/>
  <c r="BG187" i="1"/>
  <c r="BO187" i="1"/>
  <c r="G188" i="1"/>
  <c r="T188" i="1"/>
  <c r="W188" i="1"/>
  <c r="AJ188" i="1"/>
  <c r="AM188" i="1"/>
  <c r="AZ188" i="1"/>
  <c r="BG188" i="1"/>
  <c r="BO188" i="1"/>
  <c r="G189" i="1"/>
  <c r="T189" i="1"/>
  <c r="W189" i="1"/>
  <c r="AJ189" i="1"/>
  <c r="AM189" i="1"/>
  <c r="AZ189" i="1"/>
  <c r="BG189" i="1"/>
  <c r="BO189" i="1"/>
  <c r="G190" i="1"/>
  <c r="T190" i="1"/>
  <c r="W190" i="1"/>
  <c r="AJ190" i="1"/>
  <c r="AM190" i="1"/>
  <c r="AZ190" i="1"/>
  <c r="BG190" i="1"/>
  <c r="BO190" i="1"/>
  <c r="G191" i="1"/>
  <c r="T191" i="1"/>
  <c r="W191" i="1"/>
  <c r="AJ191" i="1"/>
  <c r="AM191" i="1"/>
  <c r="AZ191" i="1"/>
  <c r="BG191" i="1"/>
  <c r="BO191" i="1"/>
  <c r="G192" i="1"/>
  <c r="T192" i="1"/>
  <c r="W192" i="1"/>
  <c r="AJ192" i="1"/>
  <c r="AM192" i="1"/>
  <c r="AZ192" i="1"/>
  <c r="BG192" i="1"/>
  <c r="BO192" i="1"/>
  <c r="G193" i="1"/>
  <c r="T193" i="1"/>
  <c r="W193" i="1"/>
  <c r="AJ193" i="1"/>
  <c r="AM193" i="1"/>
  <c r="AZ193" i="1"/>
  <c r="BG193" i="1"/>
  <c r="BO193" i="1"/>
  <c r="G194" i="1"/>
  <c r="T194" i="1"/>
  <c r="W194" i="1"/>
  <c r="AJ194" i="1"/>
  <c r="AM194" i="1"/>
  <c r="AZ194" i="1"/>
  <c r="BG194" i="1"/>
  <c r="BO194" i="1"/>
  <c r="G195" i="1"/>
  <c r="T195" i="1"/>
  <c r="W195" i="1"/>
  <c r="AJ195" i="1"/>
  <c r="AM195" i="1"/>
  <c r="AZ195" i="1"/>
  <c r="BG195" i="1"/>
  <c r="BO195" i="1"/>
  <c r="G196" i="1"/>
  <c r="T196" i="1"/>
  <c r="W196" i="1"/>
  <c r="AJ196" i="1"/>
  <c r="AM196" i="1"/>
  <c r="AZ196" i="1"/>
  <c r="BG196" i="1"/>
  <c r="BO196" i="1"/>
  <c r="G197" i="1"/>
  <c r="T197" i="1"/>
  <c r="W197" i="1"/>
  <c r="AJ197" i="1"/>
  <c r="AM197" i="1"/>
  <c r="AZ197" i="1"/>
  <c r="BG197" i="1"/>
  <c r="BO197" i="1"/>
  <c r="G198" i="1"/>
  <c r="T198" i="1"/>
  <c r="W198" i="1"/>
  <c r="AJ198" i="1"/>
  <c r="AM198" i="1"/>
  <c r="AZ198" i="1"/>
  <c r="BG198" i="1"/>
  <c r="BO198" i="1"/>
  <c r="G199" i="1"/>
  <c r="T199" i="1"/>
  <c r="W199" i="1"/>
  <c r="AJ199" i="1"/>
  <c r="AM199" i="1"/>
  <c r="AY199" i="1"/>
  <c r="O200" i="1"/>
  <c r="AB200" i="1"/>
  <c r="AJ200" i="1"/>
  <c r="AU200" i="1"/>
  <c r="BG200" i="1"/>
  <c r="BK200" i="1"/>
  <c r="BO200" i="1"/>
  <c r="H201" i="1"/>
  <c r="O201" i="1"/>
  <c r="AI201" i="1"/>
  <c r="AN201" i="1"/>
  <c r="AU201" i="1"/>
  <c r="L202" i="1"/>
  <c r="T202" i="1"/>
  <c r="AE202" i="1"/>
  <c r="AR202" i="1"/>
  <c r="AZ202" i="1"/>
  <c r="BQ203" i="1"/>
  <c r="BX203" i="1" s="1"/>
  <c r="BW203" i="1" s="1"/>
  <c r="BG203" i="1"/>
  <c r="BK203" i="1"/>
  <c r="BO203" i="1"/>
  <c r="BQ205" i="1"/>
  <c r="BX205" i="1" s="1"/>
  <c r="BW205" i="1" s="1"/>
  <c r="BG205" i="1"/>
  <c r="BK205" i="1"/>
  <c r="BO205" i="1"/>
  <c r="BQ207" i="1"/>
  <c r="BX207" i="1" s="1"/>
  <c r="BW207" i="1" s="1"/>
  <c r="BG207" i="1"/>
  <c r="BK207" i="1"/>
  <c r="BO207" i="1"/>
  <c r="BQ209" i="1"/>
  <c r="BX209" i="1" s="1"/>
  <c r="BW209" i="1" s="1"/>
  <c r="BG209" i="1"/>
  <c r="BK209" i="1"/>
  <c r="BO209" i="1"/>
  <c r="BQ211" i="1"/>
  <c r="BX211" i="1" s="1"/>
  <c r="BW211" i="1" s="1"/>
  <c r="BG211" i="1"/>
  <c r="BK211" i="1"/>
  <c r="BO211" i="1"/>
  <c r="BQ213" i="1"/>
  <c r="BX213" i="1" s="1"/>
  <c r="BW213" i="1" s="1"/>
  <c r="BG213" i="1"/>
  <c r="BK213" i="1"/>
  <c r="BO213" i="1"/>
  <c r="BQ215" i="1"/>
  <c r="BX215" i="1" s="1"/>
  <c r="BW215" i="1" s="1"/>
  <c r="BG215" i="1"/>
  <c r="BK215" i="1"/>
  <c r="BO215" i="1"/>
  <c r="BG217" i="1"/>
  <c r="BK217" i="1"/>
  <c r="BO217" i="1"/>
  <c r="BQ219" i="1"/>
  <c r="BX219" i="1" s="1"/>
  <c r="BW219" i="1" s="1"/>
  <c r="BG219" i="1"/>
  <c r="BK219" i="1"/>
  <c r="BO219" i="1"/>
  <c r="BG221" i="1"/>
  <c r="BK221" i="1"/>
  <c r="BO221" i="1"/>
  <c r="BQ223" i="1"/>
  <c r="BX223" i="1" s="1"/>
  <c r="BW223" i="1" s="1"/>
  <c r="BG223" i="1"/>
  <c r="BK223" i="1"/>
  <c r="BO223" i="1"/>
  <c r="BG225" i="1"/>
  <c r="BK225" i="1"/>
  <c r="BO225" i="1"/>
  <c r="BQ227" i="1"/>
  <c r="BX227" i="1" s="1"/>
  <c r="BW227" i="1" s="1"/>
  <c r="BG227" i="1"/>
  <c r="BK227" i="1"/>
  <c r="BO227" i="1"/>
  <c r="BQ229" i="1"/>
  <c r="BX229" i="1" s="1"/>
  <c r="BW229" i="1" s="1"/>
  <c r="BG229" i="1"/>
  <c r="BK229" i="1"/>
  <c r="BO229" i="1"/>
  <c r="BQ231" i="1"/>
  <c r="BX231" i="1" s="1"/>
  <c r="BW231" i="1" s="1"/>
  <c r="BG231" i="1"/>
  <c r="BK231" i="1"/>
  <c r="BO231" i="1"/>
  <c r="BQ233" i="1"/>
  <c r="BX233" i="1" s="1"/>
  <c r="BW233" i="1" s="1"/>
  <c r="BG233" i="1"/>
  <c r="BK233" i="1"/>
  <c r="BO233" i="1"/>
  <c r="BQ235" i="1"/>
  <c r="BX235" i="1" s="1"/>
  <c r="BW235" i="1" s="1"/>
  <c r="BG235" i="1"/>
  <c r="BK235" i="1"/>
  <c r="BO235" i="1"/>
  <c r="BQ237" i="1"/>
  <c r="BX237" i="1" s="1"/>
  <c r="BW237" i="1" s="1"/>
  <c r="BG237" i="1"/>
  <c r="BK237" i="1"/>
  <c r="BO237" i="1"/>
  <c r="T239" i="1"/>
  <c r="AA239" i="1"/>
  <c r="AM239" i="1"/>
  <c r="P240" i="1"/>
  <c r="AR240" i="1"/>
  <c r="AY240" i="1"/>
  <c r="T241" i="1"/>
  <c r="AA241" i="1"/>
  <c r="AM241" i="1"/>
  <c r="P242" i="1"/>
  <c r="AR242" i="1"/>
  <c r="AY242" i="1"/>
  <c r="T243" i="1"/>
  <c r="AA243" i="1"/>
  <c r="AM243" i="1"/>
  <c r="P244" i="1"/>
  <c r="AR244" i="1"/>
  <c r="AY244" i="1"/>
  <c r="T245" i="1"/>
  <c r="W245" i="1"/>
  <c r="AZ245" i="1"/>
  <c r="BH245" i="1"/>
  <c r="BK245" i="1"/>
  <c r="G246" i="1"/>
  <c r="K246" i="1"/>
  <c r="S246" i="1"/>
  <c r="AF246" i="1"/>
  <c r="AM246" i="1"/>
  <c r="AQ246" i="1"/>
  <c r="AY246" i="1"/>
  <c r="BH246" i="1"/>
  <c r="BR247" i="1"/>
  <c r="O247" i="1"/>
  <c r="S247" i="1"/>
  <c r="AA247" i="1"/>
  <c r="AN247" i="1"/>
  <c r="AU247" i="1"/>
  <c r="AY247" i="1"/>
  <c r="BP247" i="1"/>
  <c r="BR248" i="1"/>
  <c r="AB248" i="1"/>
  <c r="AE248" i="1"/>
  <c r="BP248" i="1"/>
  <c r="G249" i="1"/>
  <c r="AJ249" i="1"/>
  <c r="AM249" i="1"/>
  <c r="BL249" i="1"/>
  <c r="P250" i="1"/>
  <c r="W250" i="1"/>
  <c r="AE250" i="1"/>
  <c r="AM250" i="1"/>
  <c r="AU250" i="1"/>
  <c r="BG250" i="1"/>
  <c r="BP250" i="1"/>
  <c r="BR251" i="1"/>
  <c r="P251" i="1"/>
  <c r="X251" i="1"/>
  <c r="AF251" i="1"/>
  <c r="AN251" i="1"/>
  <c r="AV251" i="1"/>
  <c r="BL251" i="1"/>
  <c r="K252" i="1"/>
  <c r="S252" i="1"/>
  <c r="AA252" i="1"/>
  <c r="AI252" i="1"/>
  <c r="AQ252" i="1"/>
  <c r="AY252" i="1"/>
  <c r="BH252" i="1"/>
  <c r="BO252" i="1"/>
  <c r="BK253" i="1"/>
  <c r="O254" i="1"/>
  <c r="W254" i="1"/>
  <c r="AE254" i="1"/>
  <c r="AM254" i="1"/>
  <c r="AU254" i="1"/>
  <c r="BG254" i="1"/>
  <c r="BP254" i="1"/>
  <c r="BR255" i="1"/>
  <c r="P255" i="1"/>
  <c r="X255" i="1"/>
  <c r="AF255" i="1"/>
  <c r="AN255" i="1"/>
  <c r="AV255" i="1"/>
  <c r="BL255" i="1"/>
  <c r="K256" i="1"/>
  <c r="S256" i="1"/>
  <c r="AA256" i="1"/>
  <c r="AI256" i="1"/>
  <c r="AQ256" i="1"/>
  <c r="AY256" i="1"/>
  <c r="BH256" i="1"/>
  <c r="BO256" i="1"/>
  <c r="L257" i="1"/>
  <c r="T257" i="1"/>
  <c r="AB257" i="1"/>
  <c r="AJ257" i="1"/>
  <c r="AR257" i="1"/>
  <c r="AZ257" i="1"/>
  <c r="BK257" i="1"/>
  <c r="BQ258" i="1"/>
  <c r="BX258" i="1" s="1"/>
  <c r="BW258" i="1" s="1"/>
  <c r="O258" i="1"/>
  <c r="W258" i="1"/>
  <c r="AE258" i="1"/>
  <c r="AM258" i="1"/>
  <c r="AU258" i="1"/>
  <c r="BG258" i="1"/>
  <c r="BP258" i="1"/>
  <c r="BR259" i="1"/>
  <c r="P259" i="1"/>
  <c r="X259" i="1"/>
  <c r="AF259" i="1"/>
  <c r="AN259" i="1"/>
  <c r="AV259" i="1"/>
  <c r="BL259" i="1"/>
  <c r="K260" i="1"/>
  <c r="S260" i="1"/>
  <c r="AA260" i="1"/>
  <c r="AI260" i="1"/>
  <c r="AQ260" i="1"/>
  <c r="AY260" i="1"/>
  <c r="BH260" i="1"/>
  <c r="BO260" i="1"/>
  <c r="L261" i="1"/>
  <c r="T261" i="1"/>
  <c r="AB261" i="1"/>
  <c r="AJ261" i="1"/>
  <c r="AR261" i="1"/>
  <c r="AZ261" i="1"/>
  <c r="BK261" i="1"/>
  <c r="BQ262" i="1"/>
  <c r="BX262" i="1" s="1"/>
  <c r="BW262" i="1" s="1"/>
  <c r="O262" i="1"/>
  <c r="W262" i="1"/>
  <c r="AE262" i="1"/>
  <c r="AM262" i="1"/>
  <c r="AU262" i="1"/>
  <c r="BG262" i="1"/>
  <c r="BP262" i="1"/>
  <c r="BR263" i="1"/>
  <c r="P263" i="1"/>
  <c r="X263" i="1"/>
  <c r="AF263" i="1"/>
  <c r="AN263" i="1"/>
  <c r="AV263" i="1"/>
  <c r="BL263" i="1"/>
  <c r="K264" i="1"/>
  <c r="S264" i="1"/>
  <c r="AA264" i="1"/>
  <c r="AI264" i="1"/>
  <c r="AQ264" i="1"/>
  <c r="AY264" i="1"/>
  <c r="BH264" i="1"/>
  <c r="BO264" i="1"/>
  <c r="L265" i="1"/>
  <c r="T265" i="1"/>
  <c r="AB265" i="1"/>
  <c r="AJ265" i="1"/>
  <c r="AR265" i="1"/>
  <c r="AZ265" i="1"/>
  <c r="BK265" i="1"/>
  <c r="BQ266" i="1"/>
  <c r="BX266" i="1" s="1"/>
  <c r="BW266" i="1" s="1"/>
  <c r="O266" i="1"/>
  <c r="W266" i="1"/>
  <c r="AE266" i="1"/>
  <c r="AM266" i="1"/>
  <c r="AU266" i="1"/>
  <c r="BG266" i="1"/>
  <c r="BP266" i="1"/>
  <c r="BR267" i="1"/>
  <c r="P267" i="1"/>
  <c r="X267" i="1"/>
  <c r="AF267" i="1"/>
  <c r="AN267" i="1"/>
  <c r="AV267" i="1"/>
  <c r="BL267" i="1"/>
  <c r="K268" i="1"/>
  <c r="S268" i="1"/>
  <c r="AA268" i="1"/>
  <c r="AI268" i="1"/>
  <c r="AQ268" i="1"/>
  <c r="AZ268" i="1"/>
  <c r="BL268" i="1"/>
  <c r="BO268" i="1"/>
  <c r="BH269" i="1"/>
  <c r="BK269" i="1"/>
  <c r="H270" i="1"/>
  <c r="P270" i="1"/>
  <c r="X270" i="1"/>
  <c r="AF270" i="1"/>
  <c r="AQ270" i="1"/>
  <c r="P271" i="1"/>
  <c r="AI271" i="1"/>
  <c r="BG271" i="1"/>
  <c r="BP271" i="1"/>
  <c r="S272" i="1"/>
  <c r="AF272" i="1"/>
  <c r="AN272" i="1"/>
  <c r="BG272" i="1"/>
  <c r="BK272" i="1"/>
  <c r="BO272" i="1"/>
  <c r="K273" i="1"/>
  <c r="X273" i="1"/>
  <c r="AF273" i="1"/>
  <c r="AY273" i="1"/>
  <c r="BL273" i="1"/>
  <c r="BQ274" i="1"/>
  <c r="BX274" i="1" s="1"/>
  <c r="BW274" i="1" s="1"/>
  <c r="K274" i="1"/>
  <c r="AI274" i="1"/>
  <c r="AV274" i="1"/>
  <c r="BK274" i="1"/>
  <c r="K275" i="1"/>
  <c r="X275" i="1"/>
  <c r="AF275" i="1"/>
  <c r="AY275" i="1"/>
  <c r="AA276" i="1"/>
  <c r="AY276" i="1"/>
  <c r="BG276" i="1"/>
  <c r="BP276" i="1"/>
  <c r="AA277" i="1"/>
  <c r="AN277" i="1"/>
  <c r="AV277" i="1"/>
  <c r="BG277" i="1"/>
  <c r="BK277" i="1"/>
  <c r="BO277" i="1"/>
  <c r="P278" i="1"/>
  <c r="X278" i="1"/>
  <c r="AQ278" i="1"/>
  <c r="BL278" i="1"/>
  <c r="BQ279" i="1"/>
  <c r="BX279" i="1" s="1"/>
  <c r="BW279" i="1" s="1"/>
  <c r="S279" i="1"/>
  <c r="AQ279" i="1"/>
  <c r="BH279" i="1"/>
  <c r="BL279" i="1"/>
  <c r="BP279" i="1"/>
  <c r="S280" i="1"/>
  <c r="AF280" i="1"/>
  <c r="AN280" i="1"/>
  <c r="BH280" i="1"/>
  <c r="BO280" i="1"/>
  <c r="P281" i="1"/>
  <c r="AI281" i="1"/>
  <c r="BQ282" i="1"/>
  <c r="BX282" i="1" s="1"/>
  <c r="BW282" i="1" s="1"/>
  <c r="K282" i="1"/>
  <c r="AI282" i="1"/>
  <c r="AV282" i="1"/>
  <c r="BK282" i="1"/>
  <c r="W283" i="1"/>
  <c r="AA283" i="1"/>
  <c r="AI283" i="1"/>
  <c r="BG283" i="1"/>
  <c r="K284" i="1"/>
  <c r="S284" i="1"/>
  <c r="AA284" i="1"/>
  <c r="AI284" i="1"/>
  <c r="AQ284" i="1"/>
  <c r="AY284" i="1"/>
  <c r="BH284" i="1"/>
  <c r="BO284" i="1"/>
  <c r="BK285" i="1"/>
  <c r="O286" i="1"/>
  <c r="W286" i="1"/>
  <c r="AE286" i="1"/>
  <c r="AM286" i="1"/>
  <c r="AU286" i="1"/>
  <c r="BG286" i="1"/>
  <c r="BP286" i="1"/>
  <c r="BR287" i="1"/>
  <c r="BL287" i="1"/>
  <c r="K288" i="1"/>
  <c r="S288" i="1"/>
  <c r="AA288" i="1"/>
  <c r="AI288" i="1"/>
  <c r="AQ288" i="1"/>
  <c r="AY288" i="1"/>
  <c r="BH288" i="1"/>
  <c r="BO288" i="1"/>
  <c r="BK289" i="1"/>
  <c r="O290" i="1"/>
  <c r="W290" i="1"/>
  <c r="AE290" i="1"/>
  <c r="AM290" i="1"/>
  <c r="AU290" i="1"/>
  <c r="BG290" i="1"/>
  <c r="BP290" i="1"/>
  <c r="BR291" i="1"/>
  <c r="BL291" i="1"/>
  <c r="K292" i="1"/>
  <c r="S292" i="1"/>
  <c r="AA292" i="1"/>
  <c r="AI292" i="1"/>
  <c r="AQ292" i="1"/>
  <c r="AY292" i="1"/>
  <c r="BH292" i="1"/>
  <c r="BO292" i="1"/>
  <c r="BK293" i="1"/>
  <c r="O294" i="1"/>
  <c r="W294" i="1"/>
  <c r="AE294" i="1"/>
  <c r="AM294" i="1"/>
  <c r="AU294" i="1"/>
  <c r="BG294" i="1"/>
  <c r="BP294" i="1"/>
  <c r="BR295" i="1"/>
  <c r="BL295" i="1"/>
  <c r="K296" i="1"/>
  <c r="S296" i="1"/>
  <c r="AA296" i="1"/>
  <c r="AI296" i="1"/>
  <c r="AQ296" i="1"/>
  <c r="AY296" i="1"/>
  <c r="BH296" i="1"/>
  <c r="BO296" i="1"/>
  <c r="L297" i="1"/>
  <c r="T297" i="1"/>
  <c r="AB297" i="1"/>
  <c r="AJ297" i="1"/>
  <c r="AR297" i="1"/>
  <c r="AZ297" i="1"/>
  <c r="BK297" i="1"/>
  <c r="BQ298" i="1"/>
  <c r="BX298" i="1" s="1"/>
  <c r="BW298" i="1" s="1"/>
  <c r="O298" i="1"/>
  <c r="W298" i="1"/>
  <c r="AE298" i="1"/>
  <c r="AM298" i="1"/>
  <c r="AU298" i="1"/>
  <c r="BG298" i="1"/>
  <c r="BP298" i="1"/>
  <c r="BR299" i="1"/>
  <c r="P299" i="1"/>
  <c r="X299" i="1"/>
  <c r="AF299" i="1"/>
  <c r="AN299" i="1"/>
  <c r="AV299" i="1"/>
  <c r="BL299" i="1"/>
  <c r="K300" i="1"/>
  <c r="S300" i="1"/>
  <c r="AA300" i="1"/>
  <c r="AI300" i="1"/>
  <c r="AQ300" i="1"/>
  <c r="AY300" i="1"/>
  <c r="BH300" i="1"/>
  <c r="BO300" i="1"/>
  <c r="L301" i="1"/>
  <c r="T301" i="1"/>
  <c r="AB301" i="1"/>
  <c r="AJ301" i="1"/>
  <c r="AR301" i="1"/>
  <c r="AZ301" i="1"/>
  <c r="BK301" i="1"/>
  <c r="BQ302" i="1"/>
  <c r="BX302" i="1" s="1"/>
  <c r="BW302" i="1" s="1"/>
  <c r="O302" i="1"/>
  <c r="W302" i="1"/>
  <c r="AE302" i="1"/>
  <c r="AM302" i="1"/>
  <c r="AU302" i="1"/>
  <c r="BG302" i="1"/>
  <c r="BP302" i="1"/>
  <c r="BR303" i="1"/>
  <c r="P303" i="1"/>
  <c r="X303" i="1"/>
  <c r="AF303" i="1"/>
  <c r="AN303" i="1"/>
  <c r="AV303" i="1"/>
  <c r="BL303" i="1"/>
  <c r="K304" i="1"/>
  <c r="S304" i="1"/>
  <c r="AA304" i="1"/>
  <c r="AI304" i="1"/>
  <c r="AQ304" i="1"/>
  <c r="AY304" i="1"/>
  <c r="BH304" i="1"/>
  <c r="BO304" i="1"/>
  <c r="L305" i="1"/>
  <c r="T305" i="1"/>
  <c r="AB305" i="1"/>
  <c r="AJ305" i="1"/>
  <c r="AR305" i="1"/>
  <c r="AZ305" i="1"/>
  <c r="BK305" i="1"/>
  <c r="BQ306" i="1"/>
  <c r="BX306" i="1" s="1"/>
  <c r="BW306" i="1" s="1"/>
  <c r="O306" i="1"/>
  <c r="W306" i="1"/>
  <c r="AE306" i="1"/>
  <c r="AM306" i="1"/>
  <c r="AU306" i="1"/>
  <c r="BG306" i="1"/>
  <c r="BP306" i="1"/>
  <c r="BR307" i="1"/>
  <c r="P307" i="1"/>
  <c r="X307" i="1"/>
  <c r="AF307" i="1"/>
  <c r="AN307" i="1"/>
  <c r="AV307" i="1"/>
  <c r="BL307" i="1"/>
  <c r="K308" i="1"/>
  <c r="S308" i="1"/>
  <c r="AA308" i="1"/>
  <c r="AI308" i="1"/>
  <c r="AQ308" i="1"/>
  <c r="AY308" i="1"/>
  <c r="BH308" i="1"/>
  <c r="BO308" i="1"/>
  <c r="L309" i="1"/>
  <c r="T309" i="1"/>
  <c r="AB309" i="1"/>
  <c r="AJ309" i="1"/>
  <c r="AR309" i="1"/>
  <c r="AZ309" i="1"/>
  <c r="BK309" i="1"/>
  <c r="BQ310" i="1"/>
  <c r="BX310" i="1" s="1"/>
  <c r="BW310" i="1" s="1"/>
  <c r="O310" i="1"/>
  <c r="W310" i="1"/>
  <c r="AE310" i="1"/>
  <c r="AM310" i="1"/>
  <c r="AU310" i="1"/>
  <c r="BG310" i="1"/>
  <c r="BP310" i="1"/>
  <c r="BR311" i="1"/>
  <c r="P311" i="1"/>
  <c r="X311" i="1"/>
  <c r="AF311" i="1"/>
  <c r="AN311" i="1"/>
  <c r="AV311" i="1"/>
  <c r="BL311" i="1"/>
  <c r="K312" i="1"/>
  <c r="T312" i="1"/>
  <c r="AB312" i="1"/>
  <c r="AJ312" i="1"/>
  <c r="AR312" i="1"/>
  <c r="AZ312" i="1"/>
  <c r="BL312" i="1"/>
  <c r="BQ313" i="1"/>
  <c r="BX313" i="1" s="1"/>
  <c r="BW313" i="1" s="1"/>
  <c r="P313" i="1"/>
  <c r="X313" i="1"/>
  <c r="AF313" i="1"/>
  <c r="AM313" i="1"/>
  <c r="AR313" i="1"/>
  <c r="AY313" i="1"/>
  <c r="BK313" i="1"/>
  <c r="G314" i="1"/>
  <c r="K314" i="1"/>
  <c r="O314" i="1"/>
  <c r="S314" i="1"/>
  <c r="W314" i="1"/>
  <c r="AA314" i="1"/>
  <c r="AE314" i="1"/>
  <c r="AI314" i="1"/>
  <c r="AM314" i="1"/>
  <c r="AQ314" i="1"/>
  <c r="AU314" i="1"/>
  <c r="AY314" i="1"/>
  <c r="G315" i="1"/>
  <c r="K315" i="1"/>
  <c r="O315" i="1"/>
  <c r="S315" i="1"/>
  <c r="W315" i="1"/>
  <c r="AA315" i="1"/>
  <c r="AE315" i="1"/>
  <c r="AI315" i="1"/>
  <c r="AM315" i="1"/>
  <c r="AQ315" i="1"/>
  <c r="AU315" i="1"/>
  <c r="AY315" i="1"/>
  <c r="G316" i="1"/>
  <c r="K316" i="1"/>
  <c r="O316" i="1"/>
  <c r="S316" i="1"/>
  <c r="W316" i="1"/>
  <c r="AA316" i="1"/>
  <c r="AE316" i="1"/>
  <c r="AI316" i="1"/>
  <c r="AM316" i="1"/>
  <c r="AQ316" i="1"/>
  <c r="AU316" i="1"/>
  <c r="AY316" i="1"/>
  <c r="BQ316" i="1"/>
  <c r="BX316" i="1" s="1"/>
  <c r="BW316" i="1" s="1"/>
  <c r="G317" i="1"/>
  <c r="K317" i="1"/>
  <c r="O317" i="1"/>
  <c r="S317" i="1"/>
  <c r="W317" i="1"/>
  <c r="AA317" i="1"/>
  <c r="AE317" i="1"/>
  <c r="AI317" i="1"/>
  <c r="AM317" i="1"/>
  <c r="AQ317" i="1"/>
  <c r="AU317" i="1"/>
  <c r="AY317" i="1"/>
  <c r="G318" i="1"/>
  <c r="K318" i="1"/>
  <c r="O318" i="1"/>
  <c r="S318" i="1"/>
  <c r="W318" i="1"/>
  <c r="AA318" i="1"/>
  <c r="AE318" i="1"/>
  <c r="AI318" i="1"/>
  <c r="AM318" i="1"/>
  <c r="AQ318" i="1"/>
  <c r="AU318" i="1"/>
  <c r="AY318" i="1"/>
  <c r="BQ318" i="1"/>
  <c r="BX318" i="1" s="1"/>
  <c r="BW318" i="1" s="1"/>
  <c r="G319" i="1"/>
  <c r="K319" i="1"/>
  <c r="O319" i="1"/>
  <c r="S319" i="1"/>
  <c r="W319" i="1"/>
  <c r="AA319" i="1"/>
  <c r="AE319" i="1"/>
  <c r="AI319" i="1"/>
  <c r="AM319" i="1"/>
  <c r="AQ319" i="1"/>
  <c r="AU319" i="1"/>
  <c r="AY319" i="1"/>
  <c r="G320" i="1"/>
  <c r="K320" i="1"/>
  <c r="O320" i="1"/>
  <c r="S320" i="1"/>
  <c r="W320" i="1"/>
  <c r="AA320" i="1"/>
  <c r="AE320" i="1"/>
  <c r="AI320" i="1"/>
  <c r="AM320" i="1"/>
  <c r="AQ320" i="1"/>
  <c r="AU320" i="1"/>
  <c r="AY320" i="1"/>
  <c r="BQ320" i="1"/>
  <c r="BX320" i="1" s="1"/>
  <c r="BW320" i="1" s="1"/>
  <c r="G321" i="1"/>
  <c r="K321" i="1"/>
  <c r="O321" i="1"/>
  <c r="S321" i="1"/>
  <c r="W321" i="1"/>
  <c r="AA321" i="1"/>
  <c r="AE321" i="1"/>
  <c r="AI321" i="1"/>
  <c r="AM321" i="1"/>
  <c r="AQ321" i="1"/>
  <c r="AU321" i="1"/>
  <c r="AY321" i="1"/>
  <c r="G322" i="1"/>
  <c r="K322" i="1"/>
  <c r="O322" i="1"/>
  <c r="S322" i="1"/>
  <c r="W322" i="1"/>
  <c r="AA322" i="1"/>
  <c r="AE322" i="1"/>
  <c r="AI322" i="1"/>
  <c r="AM322" i="1"/>
  <c r="AQ322" i="1"/>
  <c r="AU322" i="1"/>
  <c r="AY322" i="1"/>
  <c r="BQ322" i="1"/>
  <c r="BX322" i="1" s="1"/>
  <c r="BW322" i="1" s="1"/>
  <c r="G323" i="1"/>
  <c r="K323" i="1"/>
  <c r="O323" i="1"/>
  <c r="S323" i="1"/>
  <c r="W323" i="1"/>
  <c r="AA323" i="1"/>
  <c r="AE323" i="1"/>
  <c r="AI323" i="1"/>
  <c r="AM323" i="1"/>
  <c r="AQ323" i="1"/>
  <c r="AU323" i="1"/>
  <c r="AY323" i="1"/>
  <c r="G324" i="1"/>
  <c r="K324" i="1"/>
  <c r="O324" i="1"/>
  <c r="S324" i="1"/>
  <c r="W324" i="1"/>
  <c r="AA324" i="1"/>
  <c r="AE324" i="1"/>
  <c r="AI324" i="1"/>
  <c r="AM324" i="1"/>
  <c r="AQ324" i="1"/>
  <c r="AU324" i="1"/>
  <c r="AY324" i="1"/>
  <c r="BQ324" i="1"/>
  <c r="BX324" i="1" s="1"/>
  <c r="BW324" i="1" s="1"/>
  <c r="G325" i="1"/>
  <c r="K325" i="1"/>
  <c r="O325" i="1"/>
  <c r="S325" i="1"/>
  <c r="W325" i="1"/>
  <c r="AA325" i="1"/>
  <c r="AE325" i="1"/>
  <c r="AI325" i="1"/>
  <c r="AM325" i="1"/>
  <c r="AQ325" i="1"/>
  <c r="AU325" i="1"/>
  <c r="AY325" i="1"/>
  <c r="G326" i="1"/>
  <c r="K326" i="1"/>
  <c r="O326" i="1"/>
  <c r="S326" i="1"/>
  <c r="W326" i="1"/>
  <c r="AA326" i="1"/>
  <c r="AE326" i="1"/>
  <c r="AI326" i="1"/>
  <c r="AM326" i="1"/>
  <c r="AQ326" i="1"/>
  <c r="AU326" i="1"/>
  <c r="AY326" i="1"/>
  <c r="BQ326" i="1"/>
  <c r="BX326" i="1" s="1"/>
  <c r="BW326" i="1" s="1"/>
  <c r="G327" i="1"/>
  <c r="K327" i="1"/>
  <c r="O327" i="1"/>
  <c r="S327" i="1"/>
  <c r="W327" i="1"/>
  <c r="AA327" i="1"/>
  <c r="AE327" i="1"/>
  <c r="AI327" i="1"/>
  <c r="AM327" i="1"/>
  <c r="AQ327" i="1"/>
  <c r="AU327" i="1"/>
  <c r="AY327" i="1"/>
  <c r="G328" i="1"/>
  <c r="K328" i="1"/>
  <c r="O328" i="1"/>
  <c r="S328" i="1"/>
  <c r="W328" i="1"/>
  <c r="AA328" i="1"/>
  <c r="AE328" i="1"/>
  <c r="AI328" i="1"/>
  <c r="AM328" i="1"/>
  <c r="AQ328" i="1"/>
  <c r="AU328" i="1"/>
  <c r="AY328" i="1"/>
  <c r="BQ328" i="1"/>
  <c r="BX328" i="1" s="1"/>
  <c r="BW328" i="1" s="1"/>
  <c r="G329" i="1"/>
  <c r="K329" i="1"/>
  <c r="O329" i="1"/>
  <c r="S329" i="1"/>
  <c r="W329" i="1"/>
  <c r="AA329" i="1"/>
  <c r="AE329" i="1"/>
  <c r="AI329" i="1"/>
  <c r="AM329" i="1"/>
  <c r="AQ329" i="1"/>
  <c r="AU329" i="1"/>
  <c r="AY329" i="1"/>
  <c r="G330" i="1"/>
  <c r="K330" i="1"/>
  <c r="O330" i="1"/>
  <c r="S330" i="1"/>
  <c r="W330" i="1"/>
  <c r="AA330" i="1"/>
  <c r="AE330" i="1"/>
  <c r="AI330" i="1"/>
  <c r="AM330" i="1"/>
  <c r="AQ330" i="1"/>
  <c r="AU330" i="1"/>
  <c r="AY330" i="1"/>
  <c r="BQ330" i="1"/>
  <c r="BX330" i="1" s="1"/>
  <c r="BW330" i="1" s="1"/>
  <c r="G331" i="1"/>
  <c r="K331" i="1"/>
  <c r="O331" i="1"/>
  <c r="S331" i="1"/>
  <c r="W331" i="1"/>
  <c r="AA331" i="1"/>
  <c r="AE331" i="1"/>
  <c r="AI331" i="1"/>
  <c r="AM331" i="1"/>
  <c r="AQ331" i="1"/>
  <c r="AU331" i="1"/>
  <c r="AY331" i="1"/>
  <c r="G332" i="1"/>
  <c r="K332" i="1"/>
  <c r="O332" i="1"/>
  <c r="S332" i="1"/>
  <c r="W332" i="1"/>
  <c r="AA332" i="1"/>
  <c r="AE332" i="1"/>
  <c r="AI332" i="1"/>
  <c r="AM332" i="1"/>
  <c r="AQ332" i="1"/>
  <c r="AU332" i="1"/>
  <c r="AY332" i="1"/>
  <c r="BQ332" i="1"/>
  <c r="BX332" i="1" s="1"/>
  <c r="BW332" i="1" s="1"/>
  <c r="G333" i="1"/>
  <c r="K333" i="1"/>
  <c r="O333" i="1"/>
  <c r="S333" i="1"/>
  <c r="W333" i="1"/>
  <c r="AA333" i="1"/>
  <c r="AE333" i="1"/>
  <c r="AI333" i="1"/>
  <c r="AM333" i="1"/>
  <c r="AQ333" i="1"/>
  <c r="AU333" i="1"/>
  <c r="AY333" i="1"/>
  <c r="G334" i="1"/>
  <c r="K334" i="1"/>
  <c r="O334" i="1"/>
  <c r="S334" i="1"/>
  <c r="W334" i="1"/>
  <c r="AA334" i="1"/>
  <c r="AE334" i="1"/>
  <c r="AI334" i="1"/>
  <c r="AM334" i="1"/>
  <c r="AQ334" i="1"/>
  <c r="AU334" i="1"/>
  <c r="AY334" i="1"/>
  <c r="BQ334" i="1"/>
  <c r="BX334" i="1" s="1"/>
  <c r="BW334" i="1" s="1"/>
  <c r="G335" i="1"/>
  <c r="K335" i="1"/>
  <c r="O335" i="1"/>
  <c r="S335" i="1"/>
  <c r="W335" i="1"/>
  <c r="AA335" i="1"/>
  <c r="AE335" i="1"/>
  <c r="AI335" i="1"/>
  <c r="AM335" i="1"/>
  <c r="AQ335" i="1"/>
  <c r="AU335" i="1"/>
  <c r="AY335" i="1"/>
  <c r="G336" i="1"/>
  <c r="K336" i="1"/>
  <c r="O336" i="1"/>
  <c r="S336" i="1"/>
  <c r="W336" i="1"/>
  <c r="AA336" i="1"/>
  <c r="AE336" i="1"/>
  <c r="AI336" i="1"/>
  <c r="AM336" i="1"/>
  <c r="AQ336" i="1"/>
  <c r="AU336" i="1"/>
  <c r="AY336" i="1"/>
  <c r="BQ336" i="1"/>
  <c r="BX336" i="1" s="1"/>
  <c r="BW336" i="1" s="1"/>
  <c r="G337" i="1"/>
  <c r="K337" i="1"/>
  <c r="O337" i="1"/>
  <c r="S337" i="1"/>
  <c r="W337" i="1"/>
  <c r="AA337" i="1"/>
  <c r="AE337" i="1"/>
  <c r="AI337" i="1"/>
  <c r="AM337" i="1"/>
  <c r="AQ337" i="1"/>
  <c r="AU337" i="1"/>
  <c r="AY337" i="1"/>
  <c r="G338" i="1"/>
  <c r="K338" i="1"/>
  <c r="O338" i="1"/>
  <c r="S338" i="1"/>
  <c r="W338" i="1"/>
  <c r="AA338" i="1"/>
  <c r="AE338" i="1"/>
  <c r="AI338" i="1"/>
  <c r="AM338" i="1"/>
  <c r="AQ338" i="1"/>
  <c r="AU338" i="1"/>
  <c r="AY338" i="1"/>
  <c r="BQ338" i="1"/>
  <c r="BX338" i="1" s="1"/>
  <c r="BW338" i="1" s="1"/>
  <c r="G339" i="1"/>
  <c r="K339" i="1"/>
  <c r="O339" i="1"/>
  <c r="S339" i="1"/>
  <c r="W339" i="1"/>
  <c r="AA339" i="1"/>
  <c r="AE339" i="1"/>
  <c r="AI339" i="1"/>
  <c r="AM339" i="1"/>
  <c r="AQ339" i="1"/>
  <c r="AU339" i="1"/>
  <c r="AY339" i="1"/>
  <c r="G340" i="1"/>
  <c r="K340" i="1"/>
  <c r="O340" i="1"/>
  <c r="S340" i="1"/>
  <c r="W340" i="1"/>
  <c r="AA340" i="1"/>
  <c r="AE340" i="1"/>
  <c r="AI340" i="1"/>
  <c r="AM340" i="1"/>
  <c r="AQ340" i="1"/>
  <c r="AU340" i="1"/>
  <c r="AY340" i="1"/>
  <c r="BQ340" i="1"/>
  <c r="BX340" i="1" s="1"/>
  <c r="BW340" i="1" s="1"/>
  <c r="G341" i="1"/>
  <c r="K341" i="1"/>
  <c r="O341" i="1"/>
  <c r="S341" i="1"/>
  <c r="W341" i="1"/>
  <c r="AA341" i="1"/>
  <c r="AE341" i="1"/>
  <c r="AI341" i="1"/>
  <c r="AM341" i="1"/>
  <c r="AQ341" i="1"/>
  <c r="AU341" i="1"/>
  <c r="AY341" i="1"/>
  <c r="G342" i="1"/>
  <c r="K342" i="1"/>
  <c r="O342" i="1"/>
  <c r="S342" i="1"/>
  <c r="W342" i="1"/>
  <c r="AA342" i="1"/>
  <c r="AE342" i="1"/>
  <c r="AI342" i="1"/>
  <c r="AM342" i="1"/>
  <c r="AQ342" i="1"/>
  <c r="AU342" i="1"/>
  <c r="AY342" i="1"/>
  <c r="BQ342" i="1"/>
  <c r="BX342" i="1" s="1"/>
  <c r="BW342" i="1" s="1"/>
  <c r="G343" i="1"/>
  <c r="K343" i="1"/>
  <c r="O343" i="1"/>
  <c r="S343" i="1"/>
  <c r="W343" i="1"/>
  <c r="AA343" i="1"/>
  <c r="AE343" i="1"/>
  <c r="AI343" i="1"/>
  <c r="AM343" i="1"/>
  <c r="AQ343" i="1"/>
  <c r="AU343" i="1"/>
  <c r="AY343" i="1"/>
  <c r="G344" i="1"/>
  <c r="K344" i="1"/>
  <c r="O344" i="1"/>
  <c r="S344" i="1"/>
  <c r="W344" i="1"/>
  <c r="AA344" i="1"/>
  <c r="AE344" i="1"/>
  <c r="AI344" i="1"/>
  <c r="AM344" i="1"/>
  <c r="AQ344" i="1"/>
  <c r="AU344" i="1"/>
  <c r="AY344" i="1"/>
  <c r="BQ344" i="1"/>
  <c r="BX344" i="1" s="1"/>
  <c r="BW344" i="1" s="1"/>
  <c r="G345" i="1"/>
  <c r="K345" i="1"/>
  <c r="O345" i="1"/>
  <c r="S345" i="1"/>
  <c r="W345" i="1"/>
  <c r="AA345" i="1"/>
  <c r="AE345" i="1"/>
  <c r="AI345" i="1"/>
  <c r="AM345" i="1"/>
  <c r="AQ345" i="1"/>
  <c r="AU345" i="1"/>
  <c r="AY345" i="1"/>
  <c r="G346" i="1"/>
  <c r="K346" i="1"/>
  <c r="O346" i="1"/>
  <c r="S346" i="1"/>
  <c r="W346" i="1"/>
  <c r="AA346" i="1"/>
  <c r="AE346" i="1"/>
  <c r="AI346" i="1"/>
  <c r="AM346" i="1"/>
  <c r="AQ346" i="1"/>
  <c r="AU346" i="1"/>
  <c r="AY346" i="1"/>
  <c r="BQ346" i="1"/>
  <c r="BX346" i="1" s="1"/>
  <c r="BW346" i="1" s="1"/>
  <c r="G347" i="1"/>
  <c r="K347" i="1"/>
  <c r="O347" i="1"/>
  <c r="S347" i="1"/>
  <c r="W347" i="1"/>
  <c r="AA347" i="1"/>
  <c r="AE347" i="1"/>
  <c r="AI347" i="1"/>
  <c r="AM347" i="1"/>
  <c r="AQ347" i="1"/>
  <c r="AU347" i="1"/>
  <c r="AY347" i="1"/>
  <c r="G348" i="1"/>
  <c r="K348" i="1"/>
  <c r="O348" i="1"/>
  <c r="S348" i="1"/>
  <c r="W348" i="1"/>
  <c r="AA348" i="1"/>
  <c r="AE348" i="1"/>
  <c r="AI348" i="1"/>
  <c r="AM348" i="1"/>
  <c r="AQ348" i="1"/>
  <c r="AU348" i="1"/>
  <c r="AY348" i="1"/>
  <c r="BQ348" i="1"/>
  <c r="BX348" i="1" s="1"/>
  <c r="BW348" i="1" s="1"/>
  <c r="G349" i="1"/>
  <c r="K349" i="1"/>
  <c r="O349" i="1"/>
  <c r="S349" i="1"/>
  <c r="W349" i="1"/>
  <c r="AA349" i="1"/>
  <c r="AE349" i="1"/>
  <c r="AI349" i="1"/>
  <c r="AM349" i="1"/>
  <c r="AQ349" i="1"/>
  <c r="AU349" i="1"/>
  <c r="AY349" i="1"/>
  <c r="G350" i="1"/>
  <c r="K350" i="1"/>
  <c r="O350" i="1"/>
  <c r="S350" i="1"/>
  <c r="W350" i="1"/>
  <c r="AA350" i="1"/>
  <c r="AE350" i="1"/>
  <c r="AI350" i="1"/>
  <c r="AM350" i="1"/>
  <c r="AQ350" i="1"/>
  <c r="AU350" i="1"/>
  <c r="AY350" i="1"/>
  <c r="BQ350" i="1"/>
  <c r="BX350" i="1" s="1"/>
  <c r="BW350" i="1" s="1"/>
  <c r="G351" i="1"/>
  <c r="K351" i="1"/>
  <c r="O351" i="1"/>
  <c r="S351" i="1"/>
  <c r="W351" i="1"/>
  <c r="AA351" i="1"/>
  <c r="AE351" i="1"/>
  <c r="AI351" i="1"/>
  <c r="AM351" i="1"/>
  <c r="AQ351" i="1"/>
  <c r="AU351" i="1"/>
  <c r="AY351" i="1"/>
  <c r="G352" i="1"/>
  <c r="K352" i="1"/>
  <c r="O352" i="1"/>
  <c r="S352" i="1"/>
  <c r="W352" i="1"/>
  <c r="AA352" i="1"/>
  <c r="AE352" i="1"/>
  <c r="AI352" i="1"/>
  <c r="AM352" i="1"/>
  <c r="AQ352" i="1"/>
  <c r="AU352" i="1"/>
  <c r="AY352" i="1"/>
  <c r="BQ352" i="1"/>
  <c r="BX352" i="1" s="1"/>
  <c r="BW352" i="1" s="1"/>
  <c r="G353" i="1"/>
  <c r="K353" i="1"/>
  <c r="O353" i="1"/>
  <c r="S353" i="1"/>
  <c r="W353" i="1"/>
  <c r="AA353" i="1"/>
  <c r="AE353" i="1"/>
  <c r="AI353" i="1"/>
  <c r="AM353" i="1"/>
  <c r="AQ353" i="1"/>
  <c r="AU353" i="1"/>
  <c r="AY353" i="1"/>
  <c r="G354" i="1"/>
  <c r="K354" i="1"/>
  <c r="O354" i="1"/>
  <c r="S354" i="1"/>
  <c r="W354" i="1"/>
  <c r="AA354" i="1"/>
  <c r="AE354" i="1"/>
  <c r="AI354" i="1"/>
  <c r="AM354" i="1"/>
  <c r="AQ354" i="1"/>
  <c r="AU354" i="1"/>
  <c r="AY354" i="1"/>
  <c r="BQ354" i="1"/>
  <c r="BX354" i="1" s="1"/>
  <c r="BW354" i="1" s="1"/>
  <c r="G355" i="1"/>
  <c r="K355" i="1"/>
  <c r="O355" i="1"/>
  <c r="S355" i="1"/>
  <c r="W355" i="1"/>
  <c r="AA355" i="1"/>
  <c r="AE355" i="1"/>
  <c r="AI355" i="1"/>
  <c r="AM355" i="1"/>
  <c r="AQ355" i="1"/>
  <c r="AU355" i="1"/>
  <c r="AY355" i="1"/>
  <c r="G356" i="1"/>
  <c r="K356" i="1"/>
  <c r="O356" i="1"/>
  <c r="S356" i="1"/>
  <c r="W356" i="1"/>
  <c r="AA356" i="1"/>
  <c r="AE356" i="1"/>
  <c r="AI356" i="1"/>
  <c r="AM356" i="1"/>
  <c r="AQ356" i="1"/>
  <c r="AU356" i="1"/>
  <c r="AY356" i="1"/>
  <c r="BQ356" i="1"/>
  <c r="BX356" i="1" s="1"/>
  <c r="BW356" i="1" s="1"/>
  <c r="G357" i="1"/>
  <c r="K357" i="1"/>
  <c r="O357" i="1"/>
  <c r="S357" i="1"/>
  <c r="W357" i="1"/>
  <c r="AA357" i="1"/>
  <c r="AE357" i="1"/>
  <c r="AI357" i="1"/>
  <c r="AM357" i="1"/>
  <c r="AQ357" i="1"/>
  <c r="AU357" i="1"/>
  <c r="AY357" i="1"/>
  <c r="G358" i="1"/>
  <c r="K358" i="1"/>
  <c r="O358" i="1"/>
  <c r="S358" i="1"/>
  <c r="W358" i="1"/>
  <c r="AA358" i="1"/>
  <c r="AE358" i="1"/>
  <c r="AI358" i="1"/>
  <c r="AM358" i="1"/>
  <c r="AQ358" i="1"/>
  <c r="AU358" i="1"/>
  <c r="AY358" i="1"/>
  <c r="BQ358" i="1"/>
  <c r="BX358" i="1" s="1"/>
  <c r="BW358" i="1" s="1"/>
  <c r="G359" i="1"/>
  <c r="K359" i="1"/>
  <c r="O359" i="1"/>
  <c r="S359" i="1"/>
  <c r="W359" i="1"/>
  <c r="AA359" i="1"/>
  <c r="AE359" i="1"/>
  <c r="AI359" i="1"/>
  <c r="AM359" i="1"/>
  <c r="AQ359" i="1"/>
  <c r="AU359" i="1"/>
  <c r="AY359" i="1"/>
  <c r="G360" i="1"/>
  <c r="K360" i="1"/>
  <c r="O360" i="1"/>
  <c r="S360" i="1"/>
  <c r="W360" i="1"/>
  <c r="AA360" i="1"/>
  <c r="AE360" i="1"/>
  <c r="AI360" i="1"/>
  <c r="AM360" i="1"/>
  <c r="AQ360" i="1"/>
  <c r="AU360" i="1"/>
  <c r="AY360" i="1"/>
  <c r="BQ360" i="1"/>
  <c r="BX360" i="1" s="1"/>
  <c r="BW360" i="1" s="1"/>
  <c r="G361" i="1"/>
  <c r="K361" i="1"/>
  <c r="O361" i="1"/>
  <c r="S361" i="1"/>
  <c r="W361" i="1"/>
  <c r="AA361" i="1"/>
  <c r="AE361" i="1"/>
  <c r="AI361" i="1"/>
  <c r="AM361" i="1"/>
  <c r="AQ361" i="1"/>
  <c r="AU361" i="1"/>
  <c r="AY361" i="1"/>
  <c r="G362" i="1"/>
  <c r="K362" i="1"/>
  <c r="O362" i="1"/>
  <c r="S362" i="1"/>
  <c r="W362" i="1"/>
  <c r="AA362" i="1"/>
  <c r="AE362" i="1"/>
  <c r="AI362" i="1"/>
  <c r="AM362" i="1"/>
  <c r="AQ362" i="1"/>
  <c r="AU362" i="1"/>
  <c r="AY362" i="1"/>
  <c r="BQ362" i="1"/>
  <c r="BX362" i="1" s="1"/>
  <c r="BW362" i="1" s="1"/>
  <c r="G363" i="1"/>
  <c r="K363" i="1"/>
  <c r="O363" i="1"/>
  <c r="S363" i="1"/>
  <c r="W363" i="1"/>
  <c r="AA363" i="1"/>
  <c r="AE363" i="1"/>
  <c r="AI363" i="1"/>
  <c r="AM363" i="1"/>
  <c r="AQ363" i="1"/>
  <c r="AU363" i="1"/>
  <c r="AY363" i="1"/>
  <c r="G364" i="1"/>
  <c r="K364" i="1"/>
  <c r="O364" i="1"/>
  <c r="S364" i="1"/>
  <c r="W364" i="1"/>
  <c r="AA364" i="1"/>
  <c r="AE364" i="1"/>
  <c r="AI364" i="1"/>
  <c r="AM364" i="1"/>
  <c r="AQ364" i="1"/>
  <c r="AU364" i="1"/>
  <c r="AY364" i="1"/>
  <c r="BQ364" i="1"/>
  <c r="BX364" i="1" s="1"/>
  <c r="BW364" i="1" s="1"/>
  <c r="G365" i="1"/>
  <c r="K365" i="1"/>
  <c r="O365" i="1"/>
  <c r="S365" i="1"/>
  <c r="W365" i="1"/>
  <c r="AA365" i="1"/>
  <c r="AE365" i="1"/>
  <c r="AI365" i="1"/>
  <c r="AM365" i="1"/>
  <c r="AQ365" i="1"/>
  <c r="AU365" i="1"/>
  <c r="AY365" i="1"/>
  <c r="G366" i="1"/>
  <c r="K366" i="1"/>
  <c r="O366" i="1"/>
  <c r="S366" i="1"/>
  <c r="W366" i="1"/>
  <c r="AA366" i="1"/>
  <c r="AE366" i="1"/>
  <c r="AI366" i="1"/>
  <c r="AM366" i="1"/>
  <c r="AQ366" i="1"/>
  <c r="AU366" i="1"/>
  <c r="AY366" i="1"/>
  <c r="BQ366" i="1"/>
  <c r="BX366" i="1" s="1"/>
  <c r="BW366" i="1" s="1"/>
  <c r="G367" i="1"/>
  <c r="K367" i="1"/>
  <c r="O367" i="1"/>
  <c r="S367" i="1"/>
  <c r="W367" i="1"/>
  <c r="AA367" i="1"/>
  <c r="AE367" i="1"/>
  <c r="AI367" i="1"/>
  <c r="AM367" i="1"/>
  <c r="AQ367" i="1"/>
  <c r="AU367" i="1"/>
  <c r="AY367" i="1"/>
  <c r="G368" i="1"/>
  <c r="K368" i="1"/>
  <c r="O368" i="1"/>
  <c r="S368" i="1"/>
  <c r="W368" i="1"/>
  <c r="AA368" i="1"/>
  <c r="AE368" i="1"/>
  <c r="AI368" i="1"/>
  <c r="AM368" i="1"/>
  <c r="AQ368" i="1"/>
  <c r="AU368" i="1"/>
  <c r="AY368" i="1"/>
  <c r="BQ368" i="1"/>
  <c r="BX368" i="1" s="1"/>
  <c r="BW368" i="1" s="1"/>
  <c r="G369" i="1"/>
  <c r="K369" i="1"/>
  <c r="O369" i="1"/>
  <c r="S369" i="1"/>
  <c r="W369" i="1"/>
  <c r="AA369" i="1"/>
  <c r="AE369" i="1"/>
  <c r="AI369" i="1"/>
  <c r="AM369" i="1"/>
  <c r="AQ369" i="1"/>
  <c r="AU369" i="1"/>
  <c r="AY369" i="1"/>
  <c r="BQ369" i="1"/>
  <c r="BX369" i="1" s="1"/>
  <c r="BW369" i="1" s="1"/>
  <c r="G370" i="1"/>
  <c r="K370" i="1"/>
  <c r="O370" i="1"/>
  <c r="S370" i="1"/>
  <c r="W370" i="1"/>
  <c r="AA370" i="1"/>
  <c r="AE370" i="1"/>
  <c r="AI370" i="1"/>
  <c r="AM370" i="1"/>
  <c r="AQ370" i="1"/>
  <c r="AU370" i="1"/>
  <c r="AY370" i="1"/>
  <c r="BQ370" i="1"/>
  <c r="BX370" i="1" s="1"/>
  <c r="BW370" i="1" s="1"/>
  <c r="G371" i="1"/>
  <c r="K371" i="1"/>
  <c r="O371" i="1"/>
  <c r="S371" i="1"/>
  <c r="W371" i="1"/>
  <c r="AA371" i="1"/>
  <c r="AE371" i="1"/>
  <c r="AI371" i="1"/>
  <c r="AM371" i="1"/>
  <c r="AQ371" i="1"/>
  <c r="AU371" i="1"/>
  <c r="AY371" i="1"/>
  <c r="BQ371" i="1"/>
  <c r="BX371" i="1" s="1"/>
  <c r="BW371" i="1" s="1"/>
  <c r="G372" i="1"/>
  <c r="K372" i="1"/>
  <c r="O372" i="1"/>
  <c r="S372" i="1"/>
  <c r="W372" i="1"/>
  <c r="AA372" i="1"/>
  <c r="AE372" i="1"/>
  <c r="AI372" i="1"/>
  <c r="AM372" i="1"/>
  <c r="AQ372" i="1"/>
  <c r="AU372" i="1"/>
  <c r="AY372" i="1"/>
  <c r="BQ372" i="1"/>
  <c r="BX372" i="1" s="1"/>
  <c r="BW372" i="1" s="1"/>
  <c r="G373" i="1"/>
  <c r="K373" i="1"/>
  <c r="O373" i="1"/>
  <c r="S373" i="1"/>
  <c r="W373" i="1"/>
  <c r="AA373" i="1"/>
  <c r="AE373" i="1"/>
  <c r="AI373" i="1"/>
  <c r="AM373" i="1"/>
  <c r="AQ373" i="1"/>
  <c r="AU373" i="1"/>
  <c r="AY373" i="1"/>
  <c r="BQ373" i="1"/>
  <c r="BX373" i="1" s="1"/>
  <c r="BW373" i="1" s="1"/>
  <c r="G374" i="1"/>
  <c r="K374" i="1"/>
  <c r="O374" i="1"/>
  <c r="S374" i="1"/>
  <c r="W374" i="1"/>
  <c r="AA374" i="1"/>
  <c r="AE374" i="1"/>
  <c r="AI374" i="1"/>
  <c r="AM374" i="1"/>
  <c r="AQ374" i="1"/>
  <c r="AU374" i="1"/>
  <c r="AY374" i="1"/>
  <c r="BQ374" i="1"/>
  <c r="BX374" i="1" s="1"/>
  <c r="BW374" i="1" s="1"/>
  <c r="G375" i="1"/>
  <c r="K375" i="1"/>
  <c r="O375" i="1"/>
  <c r="S375" i="1"/>
  <c r="W375" i="1"/>
  <c r="AA375" i="1"/>
  <c r="AE375" i="1"/>
  <c r="AI375" i="1"/>
  <c r="AM375" i="1"/>
  <c r="AQ375" i="1"/>
  <c r="AU375" i="1"/>
  <c r="AY375" i="1"/>
  <c r="BQ375" i="1"/>
  <c r="BX375" i="1" s="1"/>
  <c r="BW375" i="1" s="1"/>
  <c r="G376" i="1"/>
  <c r="K376" i="1"/>
  <c r="O376" i="1"/>
  <c r="S376" i="1"/>
  <c r="W376" i="1"/>
  <c r="AA376" i="1"/>
  <c r="AE376" i="1"/>
  <c r="AI376" i="1"/>
  <c r="AM376" i="1"/>
  <c r="AQ376" i="1"/>
  <c r="AU376" i="1"/>
  <c r="AY376" i="1"/>
  <c r="BQ376" i="1"/>
  <c r="BX376" i="1" s="1"/>
  <c r="BW376" i="1" s="1"/>
  <c r="G377" i="1"/>
  <c r="K377" i="1"/>
  <c r="O377" i="1"/>
  <c r="S377" i="1"/>
  <c r="W377" i="1"/>
  <c r="AA377" i="1"/>
  <c r="AE377" i="1"/>
  <c r="AI377" i="1"/>
  <c r="AM377" i="1"/>
  <c r="AQ377" i="1"/>
  <c r="AU377" i="1"/>
  <c r="AY377" i="1"/>
  <c r="BQ377" i="1"/>
  <c r="BX377" i="1" s="1"/>
  <c r="BW377" i="1" s="1"/>
  <c r="G378" i="1"/>
  <c r="K378" i="1"/>
  <c r="O378" i="1"/>
  <c r="S378" i="1"/>
  <c r="W378" i="1"/>
  <c r="AA378" i="1"/>
  <c r="AE378" i="1"/>
  <c r="AI378" i="1"/>
  <c r="AM378" i="1"/>
  <c r="AQ378" i="1"/>
  <c r="AU378" i="1"/>
  <c r="AY378" i="1"/>
  <c r="BQ378" i="1"/>
  <c r="BX378" i="1" s="1"/>
  <c r="BW378" i="1" s="1"/>
  <c r="G379" i="1"/>
  <c r="K379" i="1"/>
  <c r="O379" i="1"/>
  <c r="S379" i="1"/>
  <c r="W379" i="1"/>
  <c r="AA379" i="1"/>
  <c r="AE379" i="1"/>
  <c r="AI379" i="1"/>
  <c r="AM379" i="1"/>
  <c r="AQ379" i="1"/>
  <c r="AU379" i="1"/>
  <c r="AY379" i="1"/>
  <c r="BQ379" i="1"/>
  <c r="BX379" i="1" s="1"/>
  <c r="BW379" i="1" s="1"/>
  <c r="G380" i="1"/>
  <c r="K380" i="1"/>
  <c r="O380" i="1"/>
  <c r="S380" i="1"/>
  <c r="W380" i="1"/>
  <c r="AA380" i="1"/>
  <c r="AE380" i="1"/>
  <c r="AI380" i="1"/>
  <c r="AM380" i="1"/>
  <c r="AQ380" i="1"/>
  <c r="AU380" i="1"/>
  <c r="AY380" i="1"/>
  <c r="BQ380" i="1"/>
  <c r="BX380" i="1" s="1"/>
  <c r="BW380" i="1" s="1"/>
  <c r="G381" i="1"/>
  <c r="K381" i="1"/>
  <c r="O381" i="1"/>
  <c r="S381" i="1"/>
  <c r="W381" i="1"/>
  <c r="AA381" i="1"/>
  <c r="AE381" i="1"/>
  <c r="AI381" i="1"/>
  <c r="AM381" i="1"/>
  <c r="AQ381" i="1"/>
  <c r="AU381" i="1"/>
  <c r="AY381" i="1"/>
  <c r="BQ381" i="1"/>
  <c r="BX381" i="1" s="1"/>
  <c r="BW381" i="1" s="1"/>
  <c r="G382" i="1"/>
  <c r="K382" i="1"/>
  <c r="O382" i="1"/>
  <c r="S382" i="1"/>
  <c r="W382" i="1"/>
  <c r="AA382" i="1"/>
  <c r="AE382" i="1"/>
  <c r="AI382" i="1"/>
  <c r="AM382" i="1"/>
  <c r="AQ382" i="1"/>
  <c r="AU382" i="1"/>
  <c r="AY382" i="1"/>
  <c r="BQ382" i="1"/>
  <c r="BX382" i="1" s="1"/>
  <c r="BW382" i="1" s="1"/>
  <c r="G383" i="1"/>
  <c r="K383" i="1"/>
  <c r="O383" i="1"/>
  <c r="S383" i="1"/>
  <c r="W383" i="1"/>
  <c r="AA383" i="1"/>
  <c r="AE383" i="1"/>
  <c r="AI383" i="1"/>
  <c r="AM383" i="1"/>
  <c r="AQ383" i="1"/>
  <c r="AU383" i="1"/>
  <c r="AY383" i="1"/>
  <c r="BQ383" i="1"/>
  <c r="BX383" i="1" s="1"/>
  <c r="BW383" i="1" s="1"/>
  <c r="G384" i="1"/>
  <c r="K384" i="1"/>
  <c r="O384" i="1"/>
  <c r="S384" i="1"/>
  <c r="W384" i="1"/>
  <c r="AA384" i="1"/>
  <c r="AE384" i="1"/>
  <c r="AI384" i="1"/>
  <c r="AM384" i="1"/>
  <c r="AQ384" i="1"/>
  <c r="AU384" i="1"/>
  <c r="AY384" i="1"/>
  <c r="BQ384" i="1"/>
  <c r="BX384" i="1" s="1"/>
  <c r="BW384" i="1" s="1"/>
  <c r="G385" i="1"/>
  <c r="K385" i="1"/>
  <c r="O385" i="1"/>
  <c r="S385" i="1"/>
  <c r="W385" i="1"/>
  <c r="AA385" i="1"/>
  <c r="AE385" i="1"/>
  <c r="AI385" i="1"/>
  <c r="AM385" i="1"/>
  <c r="AQ385" i="1"/>
  <c r="AU385" i="1"/>
  <c r="AY385" i="1"/>
  <c r="BQ385" i="1"/>
  <c r="BX385" i="1" s="1"/>
  <c r="BW385" i="1" s="1"/>
  <c r="G386" i="1"/>
  <c r="K386" i="1"/>
  <c r="O386" i="1"/>
  <c r="S386" i="1"/>
  <c r="W386" i="1"/>
  <c r="AA386" i="1"/>
  <c r="AE386" i="1"/>
  <c r="AI386" i="1"/>
  <c r="AM386" i="1"/>
  <c r="AQ386" i="1"/>
  <c r="AU386" i="1"/>
  <c r="AY386" i="1"/>
  <c r="BQ386" i="1"/>
  <c r="BX386" i="1" s="1"/>
  <c r="BW386" i="1" s="1"/>
  <c r="G387" i="1"/>
  <c r="K387" i="1"/>
  <c r="O387" i="1"/>
  <c r="S387" i="1"/>
  <c r="W387" i="1"/>
  <c r="AA387" i="1"/>
  <c r="AE387" i="1"/>
  <c r="AI387" i="1"/>
  <c r="AM387" i="1"/>
  <c r="AQ387" i="1"/>
  <c r="AU387" i="1"/>
  <c r="AY387" i="1"/>
  <c r="BQ387" i="1"/>
  <c r="BX387" i="1" s="1"/>
  <c r="BW387" i="1" s="1"/>
  <c r="G388" i="1"/>
  <c r="K388" i="1"/>
  <c r="O388" i="1"/>
  <c r="S388" i="1"/>
  <c r="W388" i="1"/>
  <c r="AA388" i="1"/>
  <c r="AE388" i="1"/>
  <c r="AI388" i="1"/>
  <c r="AM388" i="1"/>
  <c r="AQ388" i="1"/>
  <c r="AU388" i="1"/>
  <c r="AY388" i="1"/>
  <c r="BQ388" i="1"/>
  <c r="BX388" i="1" s="1"/>
  <c r="BW388" i="1" s="1"/>
  <c r="G389" i="1"/>
  <c r="K389" i="1"/>
  <c r="O389" i="1"/>
  <c r="S389" i="1"/>
  <c r="W389" i="1"/>
  <c r="AA389" i="1"/>
  <c r="AE389" i="1"/>
  <c r="AI389" i="1"/>
  <c r="AM389" i="1"/>
  <c r="AQ389" i="1"/>
  <c r="AU389" i="1"/>
  <c r="AY389" i="1"/>
  <c r="BQ389" i="1"/>
  <c r="BX389" i="1" s="1"/>
  <c r="BW389" i="1" s="1"/>
  <c r="G390" i="1"/>
  <c r="K390" i="1"/>
  <c r="O390" i="1"/>
  <c r="S390" i="1"/>
  <c r="W390" i="1"/>
  <c r="AA390" i="1"/>
  <c r="AE390" i="1"/>
  <c r="AI390" i="1"/>
  <c r="AM390" i="1"/>
  <c r="AQ390" i="1"/>
  <c r="AU390" i="1"/>
  <c r="AY390" i="1"/>
  <c r="BQ390" i="1"/>
  <c r="BX390" i="1" s="1"/>
  <c r="BW390" i="1" s="1"/>
  <c r="G391" i="1"/>
  <c r="K391" i="1"/>
  <c r="O391" i="1"/>
  <c r="S391" i="1"/>
  <c r="W391" i="1"/>
  <c r="AA391" i="1"/>
  <c r="AE391" i="1"/>
  <c r="AI391" i="1"/>
  <c r="AM391" i="1"/>
  <c r="AQ391" i="1"/>
  <c r="AU391" i="1"/>
  <c r="AY391" i="1"/>
  <c r="BQ391" i="1"/>
  <c r="BX391" i="1" s="1"/>
  <c r="BW391" i="1" s="1"/>
  <c r="G392" i="1"/>
  <c r="K392" i="1"/>
  <c r="O392" i="1"/>
  <c r="S392" i="1"/>
  <c r="W392" i="1"/>
  <c r="AA392" i="1"/>
  <c r="AE392" i="1"/>
  <c r="AR392" i="1"/>
  <c r="AQ392" i="1"/>
  <c r="AZ392" i="1"/>
  <c r="AY392" i="1"/>
  <c r="L393" i="1"/>
  <c r="K393" i="1"/>
  <c r="T393" i="1"/>
  <c r="S393" i="1"/>
  <c r="AB393" i="1"/>
  <c r="AA393" i="1"/>
  <c r="AJ393" i="1"/>
  <c r="AI393" i="1"/>
  <c r="AR393" i="1"/>
  <c r="AQ393" i="1"/>
  <c r="AZ393" i="1"/>
  <c r="AY393" i="1"/>
  <c r="L394" i="1"/>
  <c r="K394" i="1"/>
  <c r="T394" i="1"/>
  <c r="S394" i="1"/>
  <c r="AB394" i="1"/>
  <c r="AA394" i="1"/>
  <c r="AJ394" i="1"/>
  <c r="AI394" i="1"/>
  <c r="AR394" i="1"/>
  <c r="AQ394" i="1"/>
  <c r="AZ394" i="1"/>
  <c r="AY394" i="1"/>
  <c r="L395" i="1"/>
  <c r="K395" i="1"/>
  <c r="T395" i="1"/>
  <c r="S395" i="1"/>
  <c r="AB395" i="1"/>
  <c r="AA395" i="1"/>
  <c r="AJ395" i="1"/>
  <c r="AI395" i="1"/>
  <c r="AR395" i="1"/>
  <c r="AQ395" i="1"/>
  <c r="AZ395" i="1"/>
  <c r="AY395" i="1"/>
  <c r="L396" i="1"/>
  <c r="K396" i="1"/>
  <c r="T396" i="1"/>
  <c r="S396" i="1"/>
  <c r="AB396" i="1"/>
  <c r="AA396" i="1"/>
  <c r="AJ396" i="1"/>
  <c r="AI396" i="1"/>
  <c r="AR396" i="1"/>
  <c r="AQ396" i="1"/>
  <c r="AZ396" i="1"/>
  <c r="AY396" i="1"/>
  <c r="L397" i="1"/>
  <c r="K397" i="1"/>
  <c r="T397" i="1"/>
  <c r="S397" i="1"/>
  <c r="AB397" i="1"/>
  <c r="AA397" i="1"/>
  <c r="AJ397" i="1"/>
  <c r="AI397" i="1"/>
  <c r="AR397" i="1"/>
  <c r="AQ397" i="1"/>
  <c r="AZ397" i="1"/>
  <c r="AY397" i="1"/>
  <c r="L398" i="1"/>
  <c r="K398" i="1"/>
  <c r="T398" i="1"/>
  <c r="S398" i="1"/>
  <c r="AB398" i="1"/>
  <c r="AA398" i="1"/>
  <c r="AJ398" i="1"/>
  <c r="AI398" i="1"/>
  <c r="AR398" i="1"/>
  <c r="AQ398" i="1"/>
  <c r="AZ398" i="1"/>
  <c r="AY398" i="1"/>
  <c r="L399" i="1"/>
  <c r="K399" i="1"/>
  <c r="T399" i="1"/>
  <c r="S399" i="1"/>
  <c r="AB399" i="1"/>
  <c r="AA399" i="1"/>
  <c r="AJ399" i="1"/>
  <c r="AI399" i="1"/>
  <c r="AR399" i="1"/>
  <c r="AQ399" i="1"/>
  <c r="AZ399" i="1"/>
  <c r="AY399" i="1"/>
  <c r="L400" i="1"/>
  <c r="K400" i="1"/>
  <c r="T400" i="1"/>
  <c r="S400" i="1"/>
  <c r="AB400" i="1"/>
  <c r="AA400" i="1"/>
  <c r="AJ400" i="1"/>
  <c r="AI400" i="1"/>
  <c r="AR400" i="1"/>
  <c r="AQ400" i="1"/>
  <c r="AZ400" i="1"/>
  <c r="AY400" i="1"/>
  <c r="L401" i="1"/>
  <c r="K401" i="1"/>
  <c r="T401" i="1"/>
  <c r="S401" i="1"/>
  <c r="AB401" i="1"/>
  <c r="AA401" i="1"/>
  <c r="AJ401" i="1"/>
  <c r="AI401" i="1"/>
  <c r="AR401" i="1"/>
  <c r="AQ401" i="1"/>
  <c r="AZ401" i="1"/>
  <c r="AY401" i="1"/>
  <c r="L402" i="1"/>
  <c r="K402" i="1"/>
  <c r="T402" i="1"/>
  <c r="S402" i="1"/>
  <c r="AB402" i="1"/>
  <c r="AA402" i="1"/>
  <c r="AJ402" i="1"/>
  <c r="AI402" i="1"/>
  <c r="AR402" i="1"/>
  <c r="AQ402" i="1"/>
  <c r="AZ402" i="1"/>
  <c r="AY402" i="1"/>
  <c r="L403" i="1"/>
  <c r="K403" i="1"/>
  <c r="T403" i="1"/>
  <c r="S403" i="1"/>
  <c r="AB403" i="1"/>
  <c r="AA403" i="1"/>
  <c r="AJ403" i="1"/>
  <c r="AI403" i="1"/>
  <c r="AR403" i="1"/>
  <c r="AQ403" i="1"/>
  <c r="AZ403" i="1"/>
  <c r="AY403" i="1"/>
  <c r="L404" i="1"/>
  <c r="K404" i="1"/>
  <c r="T404" i="1"/>
  <c r="S404" i="1"/>
  <c r="AB404" i="1"/>
  <c r="AA404" i="1"/>
  <c r="AJ404" i="1"/>
  <c r="AI404" i="1"/>
  <c r="AR404" i="1"/>
  <c r="AQ404" i="1"/>
  <c r="AZ404" i="1"/>
  <c r="AY404" i="1"/>
  <c r="L405" i="1"/>
  <c r="K405" i="1"/>
  <c r="T405" i="1"/>
  <c r="S405" i="1"/>
  <c r="AB405" i="1"/>
  <c r="AA405" i="1"/>
  <c r="AJ405" i="1"/>
  <c r="AI405" i="1"/>
  <c r="AR405" i="1"/>
  <c r="AQ405" i="1"/>
  <c r="AZ405" i="1"/>
  <c r="AY405" i="1"/>
  <c r="L406" i="1"/>
  <c r="K406" i="1"/>
  <c r="T406" i="1"/>
  <c r="S406" i="1"/>
  <c r="AB406" i="1"/>
  <c r="AA406" i="1"/>
  <c r="AJ406" i="1"/>
  <c r="AI406" i="1"/>
  <c r="AR406" i="1"/>
  <c r="AQ406" i="1"/>
  <c r="AZ406" i="1"/>
  <c r="AY406" i="1"/>
  <c r="L407" i="1"/>
  <c r="K407" i="1"/>
  <c r="T407" i="1"/>
  <c r="S407" i="1"/>
  <c r="AB407" i="1"/>
  <c r="AA407" i="1"/>
  <c r="AJ407" i="1"/>
  <c r="AI407" i="1"/>
  <c r="AR407" i="1"/>
  <c r="AQ407" i="1"/>
  <c r="AZ407" i="1"/>
  <c r="AY407" i="1"/>
  <c r="L408" i="1"/>
  <c r="K408" i="1"/>
  <c r="T408" i="1"/>
  <c r="S408" i="1"/>
  <c r="AB408" i="1"/>
  <c r="AA408" i="1"/>
  <c r="AJ408" i="1"/>
  <c r="AI408" i="1"/>
  <c r="AR408" i="1"/>
  <c r="AQ408" i="1"/>
  <c r="AZ408" i="1"/>
  <c r="AY408" i="1"/>
  <c r="L409" i="1"/>
  <c r="K409" i="1"/>
  <c r="T409" i="1"/>
  <c r="S409" i="1"/>
  <c r="AB409" i="1"/>
  <c r="AA409" i="1"/>
  <c r="AJ409" i="1"/>
  <c r="AI409" i="1"/>
  <c r="AR409" i="1"/>
  <c r="AQ409" i="1"/>
  <c r="AZ409" i="1"/>
  <c r="AY409" i="1"/>
  <c r="L410" i="1"/>
  <c r="K410" i="1"/>
  <c r="T410" i="1"/>
  <c r="S410" i="1"/>
  <c r="AB410" i="1"/>
  <c r="AA410" i="1"/>
  <c r="AJ410" i="1"/>
  <c r="AI410" i="1"/>
  <c r="AR410" i="1"/>
  <c r="AQ410" i="1"/>
  <c r="AZ410" i="1"/>
  <c r="AY410" i="1"/>
  <c r="L411" i="1"/>
  <c r="K411" i="1"/>
  <c r="T411" i="1"/>
  <c r="S411" i="1"/>
  <c r="AB411" i="1"/>
  <c r="AA411" i="1"/>
  <c r="AJ411" i="1"/>
  <c r="AI411" i="1"/>
  <c r="AR411" i="1"/>
  <c r="AQ411" i="1"/>
  <c r="AZ411" i="1"/>
  <c r="AY411" i="1"/>
  <c r="L412" i="1"/>
  <c r="K412" i="1"/>
  <c r="T412" i="1"/>
  <c r="S412" i="1"/>
  <c r="AB412" i="1"/>
  <c r="AA412" i="1"/>
  <c r="AJ412" i="1"/>
  <c r="AI412" i="1"/>
  <c r="AR412" i="1"/>
  <c r="AQ412" i="1"/>
  <c r="AZ412" i="1"/>
  <c r="AY412" i="1"/>
  <c r="L413" i="1"/>
  <c r="K413" i="1"/>
  <c r="T413" i="1"/>
  <c r="S413" i="1"/>
  <c r="AB413" i="1"/>
  <c r="AA413" i="1"/>
  <c r="AJ413" i="1"/>
  <c r="AI413" i="1"/>
  <c r="AR413" i="1"/>
  <c r="AQ413" i="1"/>
  <c r="AZ413" i="1"/>
  <c r="AY413" i="1"/>
  <c r="L414" i="1"/>
  <c r="K414" i="1"/>
  <c r="T414" i="1"/>
  <c r="S414" i="1"/>
  <c r="AB414" i="1"/>
  <c r="AA414" i="1"/>
  <c r="AJ414" i="1"/>
  <c r="AI414" i="1"/>
  <c r="AR414" i="1"/>
  <c r="AQ414" i="1"/>
  <c r="AZ414" i="1"/>
  <c r="AY414" i="1"/>
  <c r="L415" i="1"/>
  <c r="K415" i="1"/>
  <c r="T415" i="1"/>
  <c r="S415" i="1"/>
  <c r="AB415" i="1"/>
  <c r="AA415" i="1"/>
  <c r="AJ415" i="1"/>
  <c r="AI415" i="1"/>
  <c r="AR415" i="1"/>
  <c r="AQ415" i="1"/>
  <c r="AZ415" i="1"/>
  <c r="AY415" i="1"/>
  <c r="L416" i="1"/>
  <c r="K416" i="1"/>
  <c r="T416" i="1"/>
  <c r="S416" i="1"/>
  <c r="AB416" i="1"/>
  <c r="AA416" i="1"/>
  <c r="AJ416" i="1"/>
  <c r="AI416" i="1"/>
  <c r="AR416" i="1"/>
  <c r="AQ416" i="1"/>
  <c r="AZ416" i="1"/>
  <c r="AY416" i="1"/>
  <c r="L417" i="1"/>
  <c r="K417" i="1"/>
  <c r="T417" i="1"/>
  <c r="S417" i="1"/>
  <c r="AB417" i="1"/>
  <c r="AA417" i="1"/>
  <c r="AJ417" i="1"/>
  <c r="AI417" i="1"/>
  <c r="AR417" i="1"/>
  <c r="AQ417" i="1"/>
  <c r="AZ417" i="1"/>
  <c r="AY417" i="1"/>
  <c r="L418" i="1"/>
  <c r="K418" i="1"/>
  <c r="T418" i="1"/>
  <c r="S418" i="1"/>
  <c r="AB418" i="1"/>
  <c r="AA418" i="1"/>
  <c r="AJ418" i="1"/>
  <c r="AI418" i="1"/>
  <c r="AR418" i="1"/>
  <c r="AQ418" i="1"/>
  <c r="AZ418" i="1"/>
  <c r="AY418" i="1"/>
  <c r="L419" i="1"/>
  <c r="K419" i="1"/>
  <c r="T419" i="1"/>
  <c r="S419" i="1"/>
  <c r="AB419" i="1"/>
  <c r="AA419" i="1"/>
  <c r="AJ419" i="1"/>
  <c r="AI419" i="1"/>
  <c r="AR419" i="1"/>
  <c r="AQ419" i="1"/>
  <c r="AZ419" i="1"/>
  <c r="AY419" i="1"/>
  <c r="L420" i="1"/>
  <c r="K420" i="1"/>
  <c r="T420" i="1"/>
  <c r="S420" i="1"/>
  <c r="AB420" i="1"/>
  <c r="AA420" i="1"/>
  <c r="AJ420" i="1"/>
  <c r="AI420" i="1"/>
  <c r="AR420" i="1"/>
  <c r="AQ420" i="1"/>
  <c r="AZ420" i="1"/>
  <c r="AY420" i="1"/>
  <c r="L421" i="1"/>
  <c r="K421" i="1"/>
  <c r="T421" i="1"/>
  <c r="S421" i="1"/>
  <c r="AB421" i="1"/>
  <c r="AA421" i="1"/>
  <c r="AJ421" i="1"/>
  <c r="AI421" i="1"/>
  <c r="AR421" i="1"/>
  <c r="AQ421" i="1"/>
  <c r="AZ421" i="1"/>
  <c r="AY421" i="1"/>
  <c r="L422" i="1"/>
  <c r="K422" i="1"/>
  <c r="T422" i="1"/>
  <c r="S422" i="1"/>
  <c r="AB422" i="1"/>
  <c r="AA422" i="1"/>
  <c r="AJ422" i="1"/>
  <c r="AI422" i="1"/>
  <c r="AR422" i="1"/>
  <c r="AQ422" i="1"/>
  <c r="AZ422" i="1"/>
  <c r="AY422" i="1"/>
  <c r="L423" i="1"/>
  <c r="K423" i="1"/>
  <c r="T423" i="1"/>
  <c r="S423" i="1"/>
  <c r="AB423" i="1"/>
  <c r="AA423" i="1"/>
  <c r="AJ423" i="1"/>
  <c r="AI423" i="1"/>
  <c r="AR423" i="1"/>
  <c r="AQ423" i="1"/>
  <c r="AZ423" i="1"/>
  <c r="AY423" i="1"/>
  <c r="L424" i="1"/>
  <c r="K424" i="1"/>
  <c r="T424" i="1"/>
  <c r="S424" i="1"/>
  <c r="AB424" i="1"/>
  <c r="AA424" i="1"/>
  <c r="AJ424" i="1"/>
  <c r="AI424" i="1"/>
  <c r="AR424" i="1"/>
  <c r="AQ424" i="1"/>
  <c r="AZ424" i="1"/>
  <c r="AY424" i="1"/>
  <c r="L425" i="1"/>
  <c r="K425" i="1"/>
  <c r="T425" i="1"/>
  <c r="S425" i="1"/>
  <c r="AB425" i="1"/>
  <c r="AA425" i="1"/>
  <c r="AJ425" i="1"/>
  <c r="AI425" i="1"/>
  <c r="AR425" i="1"/>
  <c r="AQ425" i="1"/>
  <c r="AZ425" i="1"/>
  <c r="AY425" i="1"/>
  <c r="L426" i="1"/>
  <c r="K426" i="1"/>
  <c r="T426" i="1"/>
  <c r="S426" i="1"/>
  <c r="AB426" i="1"/>
  <c r="AA426" i="1"/>
  <c r="AJ426" i="1"/>
  <c r="AI426" i="1"/>
  <c r="AR426" i="1"/>
  <c r="AQ426" i="1"/>
  <c r="AZ426" i="1"/>
  <c r="AY426" i="1"/>
  <c r="L427" i="1"/>
  <c r="K427" i="1"/>
  <c r="T427" i="1"/>
  <c r="S427" i="1"/>
  <c r="AB427" i="1"/>
  <c r="AA427" i="1"/>
  <c r="AJ427" i="1"/>
  <c r="AI427" i="1"/>
  <c r="AR427" i="1"/>
  <c r="AQ427" i="1"/>
  <c r="AZ427" i="1"/>
  <c r="AY427" i="1"/>
  <c r="L428" i="1"/>
  <c r="K428" i="1"/>
  <c r="T428" i="1"/>
  <c r="S428" i="1"/>
  <c r="AB428" i="1"/>
  <c r="AA428" i="1"/>
  <c r="AJ428" i="1"/>
  <c r="AI428" i="1"/>
  <c r="AR428" i="1"/>
  <c r="AQ428" i="1"/>
  <c r="AZ428" i="1"/>
  <c r="AY428" i="1"/>
  <c r="L429" i="1"/>
  <c r="K429" i="1"/>
  <c r="T429" i="1"/>
  <c r="S429" i="1"/>
  <c r="AB429" i="1"/>
  <c r="AA429" i="1"/>
  <c r="AJ429" i="1"/>
  <c r="AI429" i="1"/>
  <c r="AR429" i="1"/>
  <c r="AQ429" i="1"/>
  <c r="AZ429" i="1"/>
  <c r="AY429" i="1"/>
  <c r="L430" i="1"/>
  <c r="K430" i="1"/>
  <c r="T430" i="1"/>
  <c r="S430" i="1"/>
  <c r="AB430" i="1"/>
  <c r="AA430" i="1"/>
  <c r="AJ430" i="1"/>
  <c r="AI430" i="1"/>
  <c r="AR430" i="1"/>
  <c r="AQ430" i="1"/>
  <c r="AZ430" i="1"/>
  <c r="AY430" i="1"/>
  <c r="L431" i="1"/>
  <c r="K431" i="1"/>
  <c r="T431" i="1"/>
  <c r="S431" i="1"/>
  <c r="AB431" i="1"/>
  <c r="AA431" i="1"/>
  <c r="AJ431" i="1"/>
  <c r="AI431" i="1"/>
  <c r="AR431" i="1"/>
  <c r="AQ431" i="1"/>
  <c r="AZ431" i="1"/>
  <c r="AY431" i="1"/>
  <c r="L432" i="1"/>
  <c r="K432" i="1"/>
  <c r="T432" i="1"/>
  <c r="S432" i="1"/>
  <c r="AB432" i="1"/>
  <c r="AA432" i="1"/>
  <c r="AJ432" i="1"/>
  <c r="AI432" i="1"/>
  <c r="AR432" i="1"/>
  <c r="AQ432" i="1"/>
  <c r="AZ432" i="1"/>
  <c r="AY432" i="1"/>
  <c r="L433" i="1"/>
  <c r="K433" i="1"/>
  <c r="T433" i="1"/>
  <c r="S433" i="1"/>
  <c r="AB433" i="1"/>
  <c r="AA433" i="1"/>
  <c r="AJ433" i="1"/>
  <c r="AI433" i="1"/>
  <c r="AR433" i="1"/>
  <c r="AQ433" i="1"/>
  <c r="AZ433" i="1"/>
  <c r="AY433" i="1"/>
  <c r="L434" i="1"/>
  <c r="K434" i="1"/>
  <c r="T434" i="1"/>
  <c r="S434" i="1"/>
  <c r="AB434" i="1"/>
  <c r="AA434" i="1"/>
  <c r="AJ434" i="1"/>
  <c r="AI434" i="1"/>
  <c r="AR434" i="1"/>
  <c r="AQ434" i="1"/>
  <c r="AZ434" i="1"/>
  <c r="AY434" i="1"/>
  <c r="L435" i="1"/>
  <c r="K435" i="1"/>
  <c r="T435" i="1"/>
  <c r="S435" i="1"/>
  <c r="AB435" i="1"/>
  <c r="AA435" i="1"/>
  <c r="AJ435" i="1"/>
  <c r="AI435" i="1"/>
  <c r="AR435" i="1"/>
  <c r="AQ435" i="1"/>
  <c r="AZ435" i="1"/>
  <c r="AY435" i="1"/>
  <c r="L436" i="1"/>
  <c r="K436" i="1"/>
  <c r="T436" i="1"/>
  <c r="S436" i="1"/>
  <c r="AB436" i="1"/>
  <c r="AA436" i="1"/>
  <c r="AJ436" i="1"/>
  <c r="AI436" i="1"/>
  <c r="AR436" i="1"/>
  <c r="AQ436" i="1"/>
  <c r="AZ436" i="1"/>
  <c r="AY436" i="1"/>
  <c r="L437" i="1"/>
  <c r="K437" i="1"/>
  <c r="T437" i="1"/>
  <c r="S437" i="1"/>
  <c r="AB437" i="1"/>
  <c r="AA437" i="1"/>
  <c r="AJ437" i="1"/>
  <c r="AI437" i="1"/>
  <c r="AR437" i="1"/>
  <c r="AQ437" i="1"/>
  <c r="AZ437" i="1"/>
  <c r="AY437" i="1"/>
  <c r="L438" i="1"/>
  <c r="K438" i="1"/>
  <c r="T438" i="1"/>
  <c r="S438" i="1"/>
  <c r="AB438" i="1"/>
  <c r="AA438" i="1"/>
  <c r="AJ438" i="1"/>
  <c r="AI438" i="1"/>
  <c r="AR438" i="1"/>
  <c r="AQ438" i="1"/>
  <c r="AZ438" i="1"/>
  <c r="AY438" i="1"/>
  <c r="L439" i="1"/>
  <c r="K439" i="1"/>
  <c r="T439" i="1"/>
  <c r="S439" i="1"/>
  <c r="AB439" i="1"/>
  <c r="AA439" i="1"/>
  <c r="AJ439" i="1"/>
  <c r="AI439" i="1"/>
  <c r="AR439" i="1"/>
  <c r="AQ439" i="1"/>
  <c r="AZ439" i="1"/>
  <c r="AY439" i="1"/>
  <c r="L440" i="1"/>
  <c r="K440" i="1"/>
  <c r="T440" i="1"/>
  <c r="S440" i="1"/>
  <c r="AB440" i="1"/>
  <c r="AA440" i="1"/>
  <c r="AJ440" i="1"/>
  <c r="AI440" i="1"/>
  <c r="AR440" i="1"/>
  <c r="AQ440" i="1"/>
  <c r="AZ440" i="1"/>
  <c r="AY440" i="1"/>
  <c r="L441" i="1"/>
  <c r="K441" i="1"/>
  <c r="T441" i="1"/>
  <c r="S441" i="1"/>
  <c r="AB441" i="1"/>
  <c r="AA441" i="1"/>
  <c r="AJ441" i="1"/>
  <c r="AI441" i="1"/>
  <c r="AR441" i="1"/>
  <c r="AQ441" i="1"/>
  <c r="AZ441" i="1"/>
  <c r="AY441" i="1"/>
  <c r="L442" i="1"/>
  <c r="K442" i="1"/>
  <c r="T442" i="1"/>
  <c r="S442" i="1"/>
  <c r="AB442" i="1"/>
  <c r="AA442" i="1"/>
  <c r="AJ442" i="1"/>
  <c r="AI442" i="1"/>
  <c r="AR442" i="1"/>
  <c r="AQ442" i="1"/>
  <c r="AZ442" i="1"/>
  <c r="AY442" i="1"/>
  <c r="L443" i="1"/>
  <c r="K443" i="1"/>
  <c r="T443" i="1"/>
  <c r="S443" i="1"/>
  <c r="AB443" i="1"/>
  <c r="AA443" i="1"/>
  <c r="AJ443" i="1"/>
  <c r="AI443" i="1"/>
  <c r="AR443" i="1"/>
  <c r="AQ443" i="1"/>
  <c r="AZ443" i="1"/>
  <c r="AY443" i="1"/>
  <c r="L444" i="1"/>
  <c r="K444" i="1"/>
  <c r="T444" i="1"/>
  <c r="S444" i="1"/>
  <c r="AB444" i="1"/>
  <c r="AA444" i="1"/>
  <c r="AJ444" i="1"/>
  <c r="AI444" i="1"/>
  <c r="AR444" i="1"/>
  <c r="AQ444" i="1"/>
  <c r="AZ444" i="1"/>
  <c r="AY444" i="1"/>
  <c r="L445" i="1"/>
  <c r="K445" i="1"/>
  <c r="T445" i="1"/>
  <c r="S445" i="1"/>
  <c r="AB445" i="1"/>
  <c r="AA445" i="1"/>
  <c r="AJ445" i="1"/>
  <c r="AI445" i="1"/>
  <c r="AR445" i="1"/>
  <c r="AQ445" i="1"/>
  <c r="AZ445" i="1"/>
  <c r="AY445" i="1"/>
  <c r="L446" i="1"/>
  <c r="K446" i="1"/>
  <c r="T446" i="1"/>
  <c r="S446" i="1"/>
  <c r="AB446" i="1"/>
  <c r="AA446" i="1"/>
  <c r="AJ446" i="1"/>
  <c r="AI446" i="1"/>
  <c r="AR446" i="1"/>
  <c r="AQ446" i="1"/>
  <c r="AZ446" i="1"/>
  <c r="AY446" i="1"/>
  <c r="L447" i="1"/>
  <c r="K447" i="1"/>
  <c r="T447" i="1"/>
  <c r="S447" i="1"/>
  <c r="AB447" i="1"/>
  <c r="AA447" i="1"/>
  <c r="AJ447" i="1"/>
  <c r="AI447" i="1"/>
  <c r="AR447" i="1"/>
  <c r="AQ447" i="1"/>
  <c r="AZ447" i="1"/>
  <c r="AY447" i="1"/>
  <c r="L448" i="1"/>
  <c r="K448" i="1"/>
  <c r="T448" i="1"/>
  <c r="S448" i="1"/>
  <c r="AB448" i="1"/>
  <c r="AA448" i="1"/>
  <c r="AJ448" i="1"/>
  <c r="AI448" i="1"/>
  <c r="AR448" i="1"/>
  <c r="AQ448" i="1"/>
  <c r="AZ448" i="1"/>
  <c r="AY448" i="1"/>
  <c r="L449" i="1"/>
  <c r="K449" i="1"/>
  <c r="T449" i="1"/>
  <c r="S449" i="1"/>
  <c r="AB449" i="1"/>
  <c r="AA449" i="1"/>
  <c r="AJ449" i="1"/>
  <c r="AI449" i="1"/>
  <c r="AR449" i="1"/>
  <c r="AQ449" i="1"/>
  <c r="AZ449" i="1"/>
  <c r="AY449" i="1"/>
  <c r="L450" i="1"/>
  <c r="K450" i="1"/>
  <c r="T450" i="1"/>
  <c r="S450" i="1"/>
  <c r="AB450" i="1"/>
  <c r="AA450" i="1"/>
  <c r="AJ450" i="1"/>
  <c r="AI450" i="1"/>
  <c r="AR450" i="1"/>
  <c r="AQ450" i="1"/>
  <c r="AZ450" i="1"/>
  <c r="AY450" i="1"/>
  <c r="L451" i="1"/>
  <c r="K451" i="1"/>
  <c r="T451" i="1"/>
  <c r="S451" i="1"/>
  <c r="AB451" i="1"/>
  <c r="AA451" i="1"/>
  <c r="AJ451" i="1"/>
  <c r="AI451" i="1"/>
  <c r="AR451" i="1"/>
  <c r="AQ451" i="1"/>
  <c r="AZ451" i="1"/>
  <c r="AY451" i="1"/>
  <c r="L452" i="1"/>
  <c r="K452" i="1"/>
  <c r="T452" i="1"/>
  <c r="S452" i="1"/>
  <c r="AB452" i="1"/>
  <c r="AA452" i="1"/>
  <c r="AJ452" i="1"/>
  <c r="AI452" i="1"/>
  <c r="AR452" i="1"/>
  <c r="AQ452" i="1"/>
  <c r="AZ452" i="1"/>
  <c r="AY452" i="1"/>
  <c r="L453" i="1"/>
  <c r="K453" i="1"/>
  <c r="T453" i="1"/>
  <c r="S453" i="1"/>
  <c r="AB453" i="1"/>
  <c r="AA453" i="1"/>
  <c r="AJ453" i="1"/>
  <c r="AI453" i="1"/>
  <c r="AR453" i="1"/>
  <c r="AQ453" i="1"/>
  <c r="AZ453" i="1"/>
  <c r="AY453" i="1"/>
  <c r="L454" i="1"/>
  <c r="K454" i="1"/>
  <c r="T454" i="1"/>
  <c r="S454" i="1"/>
  <c r="AB454" i="1"/>
  <c r="AA454" i="1"/>
  <c r="AJ454" i="1"/>
  <c r="AI454" i="1"/>
  <c r="F575" i="1"/>
  <c r="N575" i="1"/>
  <c r="V575" i="1"/>
  <c r="AD575" i="1"/>
  <c r="AL575" i="1"/>
  <c r="AW575" i="1"/>
  <c r="BI575" i="1"/>
  <c r="AE10" i="1"/>
  <c r="BH10" i="1"/>
  <c r="AU11" i="1"/>
  <c r="AE12" i="1"/>
  <c r="AU12" i="1"/>
  <c r="BH12" i="1"/>
  <c r="AU13" i="1"/>
  <c r="AE15" i="1"/>
  <c r="AU15" i="1"/>
  <c r="AE16" i="1"/>
  <c r="AU17" i="1"/>
  <c r="AE18" i="1"/>
  <c r="AU18" i="1"/>
  <c r="BH18" i="1"/>
  <c r="O19" i="1"/>
  <c r="BH19" i="1"/>
  <c r="O20" i="1"/>
  <c r="AE20" i="1"/>
  <c r="AU20" i="1"/>
  <c r="G23" i="1"/>
  <c r="BQ24" i="1"/>
  <c r="BX24" i="1" s="1"/>
  <c r="BW24" i="1" s="1"/>
  <c r="AI24" i="1"/>
  <c r="AV24" i="1"/>
  <c r="AF25" i="1"/>
  <c r="I575" i="1"/>
  <c r="Y575" i="1"/>
  <c r="AN9" i="1"/>
  <c r="AS575" i="1"/>
  <c r="BJ575" i="1"/>
  <c r="AF11" i="1"/>
  <c r="AQ11" i="1"/>
  <c r="BQ12" i="1"/>
  <c r="BX12" i="1" s="1"/>
  <c r="BW12" i="1" s="1"/>
  <c r="AV12" i="1"/>
  <c r="BQ13" i="1"/>
  <c r="BX13" i="1" s="1"/>
  <c r="BW13" i="1" s="1"/>
  <c r="AV13" i="1"/>
  <c r="BQ14" i="1"/>
  <c r="BX14" i="1" s="1"/>
  <c r="BW14" i="1" s="1"/>
  <c r="AA14" i="1"/>
  <c r="BQ15" i="1"/>
  <c r="BX15" i="1" s="1"/>
  <c r="BW15" i="1" s="1"/>
  <c r="AA15" i="1"/>
  <c r="K16" i="1"/>
  <c r="P16" i="1"/>
  <c r="AF18" i="1"/>
  <c r="K19" i="1"/>
  <c r="P19" i="1"/>
  <c r="AA19" i="1"/>
  <c r="AF19" i="1"/>
  <c r="AQ19" i="1"/>
  <c r="BQ20" i="1"/>
  <c r="BX20" i="1" s="1"/>
  <c r="BW20" i="1" s="1"/>
  <c r="P20" i="1"/>
  <c r="AV20" i="1"/>
  <c r="BQ21" i="1"/>
  <c r="BX21" i="1" s="1"/>
  <c r="BW21" i="1" s="1"/>
  <c r="P21" i="1"/>
  <c r="AV21" i="1"/>
  <c r="BQ22" i="1"/>
  <c r="BX22" i="1" s="1"/>
  <c r="BW22" i="1" s="1"/>
  <c r="K22" i="1"/>
  <c r="BK22" i="1"/>
  <c r="K23" i="1"/>
  <c r="AF23" i="1"/>
  <c r="BG24" i="1"/>
  <c r="BK25" i="1"/>
  <c r="E575" i="1"/>
  <c r="M575" i="1"/>
  <c r="U575" i="1"/>
  <c r="AC575" i="1"/>
  <c r="AK575" i="1"/>
  <c r="AP575" i="1"/>
  <c r="AV9" i="1"/>
  <c r="AZ9" i="1"/>
  <c r="BF575" i="1"/>
  <c r="BN575" i="1"/>
  <c r="H10" i="1"/>
  <c r="S10" i="1"/>
  <c r="X10" i="1"/>
  <c r="AI10" i="1"/>
  <c r="AN10" i="1"/>
  <c r="AY10" i="1"/>
  <c r="H11" i="1"/>
  <c r="S11" i="1"/>
  <c r="X11" i="1"/>
  <c r="AI11" i="1"/>
  <c r="AN11" i="1"/>
  <c r="AY11" i="1"/>
  <c r="H12" i="1"/>
  <c r="S12" i="1"/>
  <c r="X12" i="1"/>
  <c r="AI12" i="1"/>
  <c r="AN12" i="1"/>
  <c r="AY12" i="1"/>
  <c r="H13" i="1"/>
  <c r="S13" i="1"/>
  <c r="X13" i="1"/>
  <c r="AI13" i="1"/>
  <c r="AN13" i="1"/>
  <c r="AY13" i="1"/>
  <c r="H14" i="1"/>
  <c r="S14" i="1"/>
  <c r="X14" i="1"/>
  <c r="AI14" i="1"/>
  <c r="AN14" i="1"/>
  <c r="AY14" i="1"/>
  <c r="H15" i="1"/>
  <c r="S15" i="1"/>
  <c r="X15" i="1"/>
  <c r="AI15" i="1"/>
  <c r="AN15" i="1"/>
  <c r="AY15" i="1"/>
  <c r="H16" i="1"/>
  <c r="S16" i="1"/>
  <c r="X16" i="1"/>
  <c r="AI16" i="1"/>
  <c r="AN16" i="1"/>
  <c r="AY16" i="1"/>
  <c r="H17" i="1"/>
  <c r="S17" i="1"/>
  <c r="X17" i="1"/>
  <c r="AI17" i="1"/>
  <c r="AN17" i="1"/>
  <c r="AY17" i="1"/>
  <c r="H18" i="1"/>
  <c r="S18" i="1"/>
  <c r="X18" i="1"/>
  <c r="AI18" i="1"/>
  <c r="AN18" i="1"/>
  <c r="AY18" i="1"/>
  <c r="H19" i="1"/>
  <c r="S19" i="1"/>
  <c r="X19" i="1"/>
  <c r="AI19" i="1"/>
  <c r="AN19" i="1"/>
  <c r="AY19" i="1"/>
  <c r="H20" i="1"/>
  <c r="S20" i="1"/>
  <c r="X20" i="1"/>
  <c r="AI20" i="1"/>
  <c r="AN20" i="1"/>
  <c r="AY20" i="1"/>
  <c r="H21" i="1"/>
  <c r="S21" i="1"/>
  <c r="X21" i="1"/>
  <c r="AI21" i="1"/>
  <c r="AN21" i="1"/>
  <c r="AY21" i="1"/>
  <c r="P22" i="1"/>
  <c r="X22" i="1"/>
  <c r="AQ22" i="1"/>
  <c r="BL22" i="1"/>
  <c r="BQ23" i="1"/>
  <c r="BX23" i="1" s="1"/>
  <c r="BW23" i="1" s="1"/>
  <c r="S23" i="1"/>
  <c r="AQ23" i="1"/>
  <c r="BH23" i="1"/>
  <c r="BL23" i="1"/>
  <c r="BP23" i="1"/>
  <c r="S24" i="1"/>
  <c r="AF24" i="1"/>
  <c r="AN24" i="1"/>
  <c r="BH24" i="1"/>
  <c r="BO24" i="1"/>
  <c r="G25" i="1"/>
  <c r="P25" i="1"/>
  <c r="AI25" i="1"/>
  <c r="BQ26" i="1"/>
  <c r="BX26" i="1" s="1"/>
  <c r="BW26" i="1" s="1"/>
  <c r="K26" i="1"/>
  <c r="AI26" i="1"/>
  <c r="AV26" i="1"/>
  <c r="BK26" i="1"/>
  <c r="K27" i="1"/>
  <c r="X27" i="1"/>
  <c r="AF27" i="1"/>
  <c r="AY27" i="1"/>
  <c r="AA28" i="1"/>
  <c r="AY28" i="1"/>
  <c r="BG28" i="1"/>
  <c r="BP28" i="1"/>
  <c r="AA29" i="1"/>
  <c r="AN29" i="1"/>
  <c r="AV29" i="1"/>
  <c r="BG29" i="1"/>
  <c r="BK29" i="1"/>
  <c r="BO29" i="1"/>
  <c r="P30" i="1"/>
  <c r="X30" i="1"/>
  <c r="AQ30" i="1"/>
  <c r="BL30" i="1"/>
  <c r="BG31" i="1"/>
  <c r="BK31" i="1"/>
  <c r="BO31" i="1"/>
  <c r="BG33" i="1"/>
  <c r="BK33" i="1"/>
  <c r="BO33" i="1"/>
  <c r="BG35" i="1"/>
  <c r="BK35" i="1"/>
  <c r="BO35" i="1"/>
  <c r="BQ37" i="1"/>
  <c r="BX37" i="1" s="1"/>
  <c r="BW37" i="1" s="1"/>
  <c r="W37" i="1"/>
  <c r="AE37" i="1"/>
  <c r="AM37" i="1"/>
  <c r="AU37" i="1"/>
  <c r="BG37" i="1"/>
  <c r="BP37" i="1"/>
  <c r="BR38" i="1"/>
  <c r="BL38" i="1"/>
  <c r="K39" i="1"/>
  <c r="S39" i="1"/>
  <c r="AA39" i="1"/>
  <c r="AI39" i="1"/>
  <c r="AQ39" i="1"/>
  <c r="AY39" i="1"/>
  <c r="BH39" i="1"/>
  <c r="BO39" i="1"/>
  <c r="BK40" i="1"/>
  <c r="O41" i="1"/>
  <c r="W41" i="1"/>
  <c r="AE41" i="1"/>
  <c r="AM41" i="1"/>
  <c r="AU41" i="1"/>
  <c r="BG41" i="1"/>
  <c r="BP41" i="1"/>
  <c r="BR42" i="1"/>
  <c r="BL42" i="1"/>
  <c r="K43" i="1"/>
  <c r="S43" i="1"/>
  <c r="AA43" i="1"/>
  <c r="AI43" i="1"/>
  <c r="AQ43" i="1"/>
  <c r="AY43" i="1"/>
  <c r="BH43" i="1"/>
  <c r="BO43" i="1"/>
  <c r="L44" i="1"/>
  <c r="T44" i="1"/>
  <c r="AB44" i="1"/>
  <c r="AJ44" i="1"/>
  <c r="AR44" i="1"/>
  <c r="AZ44" i="1"/>
  <c r="BK44" i="1"/>
  <c r="BQ45" i="1"/>
  <c r="BX45" i="1" s="1"/>
  <c r="BW45" i="1" s="1"/>
  <c r="O45" i="1"/>
  <c r="W45" i="1"/>
  <c r="AE45" i="1"/>
  <c r="AM45" i="1"/>
  <c r="AU45" i="1"/>
  <c r="BG45" i="1"/>
  <c r="BP45" i="1"/>
  <c r="BR46" i="1"/>
  <c r="P46" i="1"/>
  <c r="X46" i="1"/>
  <c r="AF46" i="1"/>
  <c r="AN46" i="1"/>
  <c r="AV46" i="1"/>
  <c r="BL46" i="1"/>
  <c r="K47" i="1"/>
  <c r="S47" i="1"/>
  <c r="AA47" i="1"/>
  <c r="AI47" i="1"/>
  <c r="AQ47" i="1"/>
  <c r="AY47" i="1"/>
  <c r="BH47" i="1"/>
  <c r="BO47" i="1"/>
  <c r="L48" i="1"/>
  <c r="T48" i="1"/>
  <c r="AB48" i="1"/>
  <c r="AJ48" i="1"/>
  <c r="AR48" i="1"/>
  <c r="AZ48" i="1"/>
  <c r="BK48" i="1"/>
  <c r="BQ49" i="1"/>
  <c r="BX49" i="1" s="1"/>
  <c r="BW49" i="1" s="1"/>
  <c r="O49" i="1"/>
  <c r="W49" i="1"/>
  <c r="AE49" i="1"/>
  <c r="AM49" i="1"/>
  <c r="AU49" i="1"/>
  <c r="BG49" i="1"/>
  <c r="BP49" i="1"/>
  <c r="BR50" i="1"/>
  <c r="P50" i="1"/>
  <c r="X50" i="1"/>
  <c r="AF50" i="1"/>
  <c r="AN50" i="1"/>
  <c r="AV50" i="1"/>
  <c r="BL50" i="1"/>
  <c r="K51" i="1"/>
  <c r="S51" i="1"/>
  <c r="AA51" i="1"/>
  <c r="AI51" i="1"/>
  <c r="AQ51" i="1"/>
  <c r="AY51" i="1"/>
  <c r="BH51" i="1"/>
  <c r="BO51" i="1"/>
  <c r="L52" i="1"/>
  <c r="T52" i="1"/>
  <c r="AB52" i="1"/>
  <c r="AJ52" i="1"/>
  <c r="AR52" i="1"/>
  <c r="AZ52" i="1"/>
  <c r="BK52" i="1"/>
  <c r="BQ53" i="1"/>
  <c r="BX53" i="1" s="1"/>
  <c r="BW53" i="1" s="1"/>
  <c r="O53" i="1"/>
  <c r="W53" i="1"/>
  <c r="AE53" i="1"/>
  <c r="AM53" i="1"/>
  <c r="AU53" i="1"/>
  <c r="BG53" i="1"/>
  <c r="BP53" i="1"/>
  <c r="BR54" i="1"/>
  <c r="P54" i="1"/>
  <c r="X54" i="1"/>
  <c r="AF54" i="1"/>
  <c r="AN54" i="1"/>
  <c r="AV54" i="1"/>
  <c r="BL54" i="1"/>
  <c r="K55" i="1"/>
  <c r="S55" i="1"/>
  <c r="AA55" i="1"/>
  <c r="AI55" i="1"/>
  <c r="AQ55" i="1"/>
  <c r="AY55" i="1"/>
  <c r="BH55" i="1"/>
  <c r="BO55" i="1"/>
  <c r="L56" i="1"/>
  <c r="T56" i="1"/>
  <c r="AB56" i="1"/>
  <c r="AJ56" i="1"/>
  <c r="AR56" i="1"/>
  <c r="AZ56" i="1"/>
  <c r="BL56" i="1"/>
  <c r="G57" i="1"/>
  <c r="L57" i="1"/>
  <c r="W57" i="1"/>
  <c r="AB57" i="1"/>
  <c r="AM57" i="1"/>
  <c r="AR57" i="1"/>
  <c r="BL57" i="1"/>
  <c r="G58" i="1"/>
  <c r="L58" i="1"/>
  <c r="W58" i="1"/>
  <c r="AB58" i="1"/>
  <c r="AM58" i="1"/>
  <c r="AR58" i="1"/>
  <c r="BL58" i="1"/>
  <c r="G59" i="1"/>
  <c r="L59" i="1"/>
  <c r="W59" i="1"/>
  <c r="AB59" i="1"/>
  <c r="AM59" i="1"/>
  <c r="AR59" i="1"/>
  <c r="BL59" i="1"/>
  <c r="G60" i="1"/>
  <c r="L60" i="1"/>
  <c r="W60" i="1"/>
  <c r="AB60" i="1"/>
  <c r="AM60" i="1"/>
  <c r="AR60" i="1"/>
  <c r="BL60" i="1"/>
  <c r="G61" i="1"/>
  <c r="L61" i="1"/>
  <c r="W61" i="1"/>
  <c r="AB61" i="1"/>
  <c r="AM61" i="1"/>
  <c r="AR61" i="1"/>
  <c r="BL61" i="1"/>
  <c r="G62" i="1"/>
  <c r="L62" i="1"/>
  <c r="W62" i="1"/>
  <c r="AB62" i="1"/>
  <c r="AM62" i="1"/>
  <c r="AR62" i="1"/>
  <c r="BL62" i="1"/>
  <c r="G63" i="1"/>
  <c r="L63" i="1"/>
  <c r="W63" i="1"/>
  <c r="AB63" i="1"/>
  <c r="AM63" i="1"/>
  <c r="AR63" i="1"/>
  <c r="BL63" i="1"/>
  <c r="G64" i="1"/>
  <c r="L64" i="1"/>
  <c r="W64" i="1"/>
  <c r="AB64" i="1"/>
  <c r="AM64" i="1"/>
  <c r="AR64" i="1"/>
  <c r="BL64" i="1"/>
  <c r="G65" i="1"/>
  <c r="L65" i="1"/>
  <c r="W65" i="1"/>
  <c r="AB65" i="1"/>
  <c r="AM65" i="1"/>
  <c r="AR65" i="1"/>
  <c r="BL65" i="1"/>
  <c r="G66" i="1"/>
  <c r="L66" i="1"/>
  <c r="W66" i="1"/>
  <c r="AB66" i="1"/>
  <c r="AM66" i="1"/>
  <c r="AR66" i="1"/>
  <c r="BL66" i="1"/>
  <c r="G67" i="1"/>
  <c r="L67" i="1"/>
  <c r="W67" i="1"/>
  <c r="AB67" i="1"/>
  <c r="AM67" i="1"/>
  <c r="AR67" i="1"/>
  <c r="BL67" i="1"/>
  <c r="G68" i="1"/>
  <c r="L68" i="1"/>
  <c r="W68" i="1"/>
  <c r="AB68" i="1"/>
  <c r="AV68" i="1"/>
  <c r="BH68" i="1"/>
  <c r="BL68" i="1"/>
  <c r="BP68" i="1"/>
  <c r="BH70" i="1"/>
  <c r="BL70" i="1"/>
  <c r="BP70" i="1"/>
  <c r="BH72" i="1"/>
  <c r="BL72" i="1"/>
  <c r="BP72" i="1"/>
  <c r="BH74" i="1"/>
  <c r="BL74" i="1"/>
  <c r="BP74" i="1"/>
  <c r="BH76" i="1"/>
  <c r="BL76" i="1"/>
  <c r="BP76" i="1"/>
  <c r="BH78" i="1"/>
  <c r="BL78" i="1"/>
  <c r="BP78" i="1"/>
  <c r="BH80" i="1"/>
  <c r="BL80" i="1"/>
  <c r="BP80" i="1"/>
  <c r="BH82" i="1"/>
  <c r="BL82" i="1"/>
  <c r="BP82" i="1"/>
  <c r="BH84" i="1"/>
  <c r="BL84" i="1"/>
  <c r="BP84" i="1"/>
  <c r="BH86" i="1"/>
  <c r="BL86" i="1"/>
  <c r="BP86" i="1"/>
  <c r="BR88" i="1"/>
  <c r="P88" i="1"/>
  <c r="X88" i="1"/>
  <c r="AF88" i="1"/>
  <c r="AN88" i="1"/>
  <c r="AV88" i="1"/>
  <c r="BH88" i="1"/>
  <c r="BL88" i="1"/>
  <c r="BP88" i="1"/>
  <c r="L89" i="1"/>
  <c r="T89" i="1"/>
  <c r="AB89" i="1"/>
  <c r="AJ89" i="1"/>
  <c r="AR89" i="1"/>
  <c r="AZ89" i="1"/>
  <c r="BR90" i="1"/>
  <c r="P90" i="1"/>
  <c r="X90" i="1"/>
  <c r="AF90" i="1"/>
  <c r="AN90" i="1"/>
  <c r="AV90" i="1"/>
  <c r="BH90" i="1"/>
  <c r="BL90" i="1"/>
  <c r="BP90" i="1"/>
  <c r="L91" i="1"/>
  <c r="T91" i="1"/>
  <c r="AB91" i="1"/>
  <c r="AJ91" i="1"/>
  <c r="AR91" i="1"/>
  <c r="AZ91" i="1"/>
  <c r="BR92" i="1"/>
  <c r="P92" i="1"/>
  <c r="X92" i="1"/>
  <c r="AF92" i="1"/>
  <c r="AN92" i="1"/>
  <c r="AV92" i="1"/>
  <c r="BH92" i="1"/>
  <c r="BL92" i="1"/>
  <c r="BP92" i="1"/>
  <c r="L93" i="1"/>
  <c r="T93" i="1"/>
  <c r="AB93" i="1"/>
  <c r="AJ93" i="1"/>
  <c r="AR93" i="1"/>
  <c r="AZ93" i="1"/>
  <c r="BR94" i="1"/>
  <c r="BU94" i="1" s="1"/>
  <c r="P94" i="1"/>
  <c r="X94" i="1"/>
  <c r="AF94" i="1"/>
  <c r="AN94" i="1"/>
  <c r="AV94" i="1"/>
  <c r="BH94" i="1"/>
  <c r="BL94" i="1"/>
  <c r="BP94" i="1"/>
  <c r="L95" i="1"/>
  <c r="T95" i="1"/>
  <c r="AB95" i="1"/>
  <c r="AJ95" i="1"/>
  <c r="AR95" i="1"/>
  <c r="AZ95" i="1"/>
  <c r="BR96" i="1"/>
  <c r="P96" i="1"/>
  <c r="X96" i="1"/>
  <c r="AF96" i="1"/>
  <c r="AN96" i="1"/>
  <c r="AV96" i="1"/>
  <c r="BH96" i="1"/>
  <c r="BL96" i="1"/>
  <c r="BP96" i="1"/>
  <c r="L97" i="1"/>
  <c r="T97" i="1"/>
  <c r="AB97" i="1"/>
  <c r="AJ97" i="1"/>
  <c r="AR97" i="1"/>
  <c r="AZ97" i="1"/>
  <c r="BR98" i="1"/>
  <c r="P98" i="1"/>
  <c r="X98" i="1"/>
  <c r="AF98" i="1"/>
  <c r="AN98" i="1"/>
  <c r="AV98" i="1"/>
  <c r="BH98" i="1"/>
  <c r="BL98" i="1"/>
  <c r="BP98" i="1"/>
  <c r="L99" i="1"/>
  <c r="T99" i="1"/>
  <c r="AB99" i="1"/>
  <c r="AJ99" i="1"/>
  <c r="AR99" i="1"/>
  <c r="AZ99" i="1"/>
  <c r="BR100" i="1"/>
  <c r="P100" i="1"/>
  <c r="X100" i="1"/>
  <c r="AF100" i="1"/>
  <c r="AN100" i="1"/>
  <c r="AV100" i="1"/>
  <c r="BH100" i="1"/>
  <c r="BL100" i="1"/>
  <c r="BP100" i="1"/>
  <c r="L101" i="1"/>
  <c r="T101" i="1"/>
  <c r="AB101" i="1"/>
  <c r="AJ101" i="1"/>
  <c r="AR101" i="1"/>
  <c r="AZ101" i="1"/>
  <c r="BR102" i="1"/>
  <c r="BU102" i="1" s="1"/>
  <c r="P102" i="1"/>
  <c r="X102" i="1"/>
  <c r="AF102" i="1"/>
  <c r="AN102" i="1"/>
  <c r="AV102" i="1"/>
  <c r="BH102" i="1"/>
  <c r="BL102" i="1"/>
  <c r="BP102" i="1"/>
  <c r="L103" i="1"/>
  <c r="T103" i="1"/>
  <c r="AB103" i="1"/>
  <c r="AJ103" i="1"/>
  <c r="AR103" i="1"/>
  <c r="AZ103" i="1"/>
  <c r="BR104" i="1"/>
  <c r="P104" i="1"/>
  <c r="X104" i="1"/>
  <c r="AF104" i="1"/>
  <c r="AN104" i="1"/>
  <c r="AV104" i="1"/>
  <c r="BH104" i="1"/>
  <c r="BL104" i="1"/>
  <c r="BP104" i="1"/>
  <c r="L105" i="1"/>
  <c r="T105" i="1"/>
  <c r="AB105" i="1"/>
  <c r="AJ105" i="1"/>
  <c r="AR105" i="1"/>
  <c r="AZ105" i="1"/>
  <c r="BR106" i="1"/>
  <c r="P106" i="1"/>
  <c r="X106" i="1"/>
  <c r="AF106" i="1"/>
  <c r="AN106" i="1"/>
  <c r="AV106" i="1"/>
  <c r="BH106" i="1"/>
  <c r="BL106" i="1"/>
  <c r="BP106" i="1"/>
  <c r="L107" i="1"/>
  <c r="T107" i="1"/>
  <c r="AB107" i="1"/>
  <c r="AJ107" i="1"/>
  <c r="AR107" i="1"/>
  <c r="AZ107" i="1"/>
  <c r="BR108" i="1"/>
  <c r="P108" i="1"/>
  <c r="X108" i="1"/>
  <c r="AF108" i="1"/>
  <c r="AN108" i="1"/>
  <c r="AV108" i="1"/>
  <c r="BH108" i="1"/>
  <c r="BL108" i="1"/>
  <c r="BP108" i="1"/>
  <c r="L109" i="1"/>
  <c r="T109" i="1"/>
  <c r="AB109" i="1"/>
  <c r="AJ109" i="1"/>
  <c r="AR109" i="1"/>
  <c r="AZ109" i="1"/>
  <c r="BR110" i="1"/>
  <c r="BU110" i="1" s="1"/>
  <c r="P110" i="1"/>
  <c r="X110" i="1"/>
  <c r="AF110" i="1"/>
  <c r="AN110" i="1"/>
  <c r="AV110" i="1"/>
  <c r="BH110" i="1"/>
  <c r="BL110" i="1"/>
  <c r="BP110" i="1"/>
  <c r="L111" i="1"/>
  <c r="T111" i="1"/>
  <c r="AB111" i="1"/>
  <c r="AJ111" i="1"/>
  <c r="AR111" i="1"/>
  <c r="AZ111" i="1"/>
  <c r="BR112" i="1"/>
  <c r="P112" i="1"/>
  <c r="X112" i="1"/>
  <c r="AF112" i="1"/>
  <c r="AN112" i="1"/>
  <c r="AV112" i="1"/>
  <c r="BH112" i="1"/>
  <c r="BL112" i="1"/>
  <c r="BP112" i="1"/>
  <c r="L113" i="1"/>
  <c r="T113" i="1"/>
  <c r="AB113" i="1"/>
  <c r="AJ113" i="1"/>
  <c r="AR113" i="1"/>
  <c r="AZ113" i="1"/>
  <c r="BR114" i="1"/>
  <c r="P114" i="1"/>
  <c r="X114" i="1"/>
  <c r="AF114" i="1"/>
  <c r="AN114" i="1"/>
  <c r="AV114" i="1"/>
  <c r="BH114" i="1"/>
  <c r="BL114" i="1"/>
  <c r="BP114" i="1"/>
  <c r="L115" i="1"/>
  <c r="T115" i="1"/>
  <c r="AB115" i="1"/>
  <c r="AJ115" i="1"/>
  <c r="AR115" i="1"/>
  <c r="AZ115" i="1"/>
  <c r="BR116" i="1"/>
  <c r="P116" i="1"/>
  <c r="X116" i="1"/>
  <c r="AF116" i="1"/>
  <c r="AN116" i="1"/>
  <c r="AV116" i="1"/>
  <c r="BH116" i="1"/>
  <c r="BL116" i="1"/>
  <c r="BP116" i="1"/>
  <c r="L117" i="1"/>
  <c r="T117" i="1"/>
  <c r="AB117" i="1"/>
  <c r="AJ117" i="1"/>
  <c r="AR117" i="1"/>
  <c r="AZ117" i="1"/>
  <c r="BR118" i="1"/>
  <c r="BU118" i="1" s="1"/>
  <c r="P118" i="1"/>
  <c r="X118" i="1"/>
  <c r="AF118" i="1"/>
  <c r="AN118" i="1"/>
  <c r="AV118" i="1"/>
  <c r="BH118" i="1"/>
  <c r="BL118" i="1"/>
  <c r="BP118" i="1"/>
  <c r="L119" i="1"/>
  <c r="T119" i="1"/>
  <c r="AB119" i="1"/>
  <c r="AJ119" i="1"/>
  <c r="AR119" i="1"/>
  <c r="AZ119" i="1"/>
  <c r="BR120" i="1"/>
  <c r="P120" i="1"/>
  <c r="X120" i="1"/>
  <c r="AF120" i="1"/>
  <c r="AN120" i="1"/>
  <c r="AV120" i="1"/>
  <c r="BH120" i="1"/>
  <c r="BL120" i="1"/>
  <c r="BP120" i="1"/>
  <c r="L121" i="1"/>
  <c r="T121" i="1"/>
  <c r="AB121" i="1"/>
  <c r="AJ121" i="1"/>
  <c r="AR121" i="1"/>
  <c r="AZ121" i="1"/>
  <c r="BR122" i="1"/>
  <c r="P122" i="1"/>
  <c r="X122" i="1"/>
  <c r="AF122" i="1"/>
  <c r="AN122" i="1"/>
  <c r="AV122" i="1"/>
  <c r="BH122" i="1"/>
  <c r="BL122" i="1"/>
  <c r="BP122" i="1"/>
  <c r="L123" i="1"/>
  <c r="T123" i="1"/>
  <c r="AB123" i="1"/>
  <c r="AJ123" i="1"/>
  <c r="AR123" i="1"/>
  <c r="AZ123" i="1"/>
  <c r="BK123" i="1"/>
  <c r="BP123" i="1"/>
  <c r="L124" i="1"/>
  <c r="T124" i="1"/>
  <c r="AB124" i="1"/>
  <c r="AJ124" i="1"/>
  <c r="AR124" i="1"/>
  <c r="AZ124" i="1"/>
  <c r="BK124" i="1"/>
  <c r="BQ125" i="1"/>
  <c r="BX125" i="1" s="1"/>
  <c r="BW125" i="1" s="1"/>
  <c r="O125" i="1"/>
  <c r="W125" i="1"/>
  <c r="AE125" i="1"/>
  <c r="AM125" i="1"/>
  <c r="AU125" i="1"/>
  <c r="BG125" i="1"/>
  <c r="BP125" i="1"/>
  <c r="BR126" i="1"/>
  <c r="P126" i="1"/>
  <c r="X126" i="1"/>
  <c r="AF126" i="1"/>
  <c r="AN126" i="1"/>
  <c r="AV126" i="1"/>
  <c r="BL126" i="1"/>
  <c r="K127" i="1"/>
  <c r="S127" i="1"/>
  <c r="AA127" i="1"/>
  <c r="AI127" i="1"/>
  <c r="AQ127" i="1"/>
  <c r="AY127" i="1"/>
  <c r="BH127" i="1"/>
  <c r="BO127" i="1"/>
  <c r="L128" i="1"/>
  <c r="T128" i="1"/>
  <c r="AB128" i="1"/>
  <c r="AJ128" i="1"/>
  <c r="AR128" i="1"/>
  <c r="AZ128" i="1"/>
  <c r="BK128" i="1"/>
  <c r="BQ129" i="1"/>
  <c r="BX129" i="1" s="1"/>
  <c r="BW129" i="1" s="1"/>
  <c r="O129" i="1"/>
  <c r="W129" i="1"/>
  <c r="AE129" i="1"/>
  <c r="AM129" i="1"/>
  <c r="AU129" i="1"/>
  <c r="BG129" i="1"/>
  <c r="BP129" i="1"/>
  <c r="BR130" i="1"/>
  <c r="P130" i="1"/>
  <c r="X130" i="1"/>
  <c r="AF130" i="1"/>
  <c r="AN130" i="1"/>
  <c r="AV130" i="1"/>
  <c r="BL130" i="1"/>
  <c r="K131" i="1"/>
  <c r="S131" i="1"/>
  <c r="AA131" i="1"/>
  <c r="AI131" i="1"/>
  <c r="AQ131" i="1"/>
  <c r="AY131" i="1"/>
  <c r="BH131" i="1"/>
  <c r="BO131" i="1"/>
  <c r="L132" i="1"/>
  <c r="T132" i="1"/>
  <c r="AB132" i="1"/>
  <c r="AJ132" i="1"/>
  <c r="AR132" i="1"/>
  <c r="AZ132" i="1"/>
  <c r="BK132" i="1"/>
  <c r="BQ133" i="1"/>
  <c r="BX133" i="1" s="1"/>
  <c r="BW133" i="1" s="1"/>
  <c r="O133" i="1"/>
  <c r="W133" i="1"/>
  <c r="AE133" i="1"/>
  <c r="AM133" i="1"/>
  <c r="AU133" i="1"/>
  <c r="BG133" i="1"/>
  <c r="BP133" i="1"/>
  <c r="BR134" i="1"/>
  <c r="P134" i="1"/>
  <c r="X134" i="1"/>
  <c r="AF134" i="1"/>
  <c r="AN134" i="1"/>
  <c r="AQ134" i="1"/>
  <c r="BR135" i="1"/>
  <c r="P135" i="1"/>
  <c r="S135" i="1"/>
  <c r="AF135" i="1"/>
  <c r="AI135" i="1"/>
  <c r="AV135" i="1"/>
  <c r="AY135" i="1"/>
  <c r="L136" i="1"/>
  <c r="X136" i="1"/>
  <c r="AA136" i="1"/>
  <c r="AN136" i="1"/>
  <c r="AQ136" i="1"/>
  <c r="BR137" i="1"/>
  <c r="T137" i="1"/>
  <c r="W137" i="1"/>
  <c r="AJ137" i="1"/>
  <c r="AM137" i="1"/>
  <c r="AZ137" i="1"/>
  <c r="BH137" i="1"/>
  <c r="BP137" i="1"/>
  <c r="G138" i="1"/>
  <c r="T138" i="1"/>
  <c r="W138" i="1"/>
  <c r="AJ138" i="1"/>
  <c r="AM138" i="1"/>
  <c r="AZ138" i="1"/>
  <c r="BH138" i="1"/>
  <c r="BP138" i="1"/>
  <c r="G139" i="1"/>
  <c r="T139" i="1"/>
  <c r="W139" i="1"/>
  <c r="AJ139" i="1"/>
  <c r="AM139" i="1"/>
  <c r="AZ139" i="1"/>
  <c r="BH139" i="1"/>
  <c r="BP139" i="1"/>
  <c r="G140" i="1"/>
  <c r="T140" i="1"/>
  <c r="W140" i="1"/>
  <c r="AJ140" i="1"/>
  <c r="AM140" i="1"/>
  <c r="AZ140" i="1"/>
  <c r="BH140" i="1"/>
  <c r="BP140" i="1"/>
  <c r="K141" i="1"/>
  <c r="O141" i="1"/>
  <c r="AB141" i="1"/>
  <c r="AE141" i="1"/>
  <c r="AR141" i="1"/>
  <c r="AU141" i="1"/>
  <c r="BL141" i="1"/>
  <c r="BQ142" i="1"/>
  <c r="BX142" i="1" s="1"/>
  <c r="BW142" i="1" s="1"/>
  <c r="L142" i="1"/>
  <c r="O142" i="1"/>
  <c r="AB142" i="1"/>
  <c r="AE142" i="1"/>
  <c r="AR142" i="1"/>
  <c r="AU142" i="1"/>
  <c r="BL142" i="1"/>
  <c r="BQ143" i="1"/>
  <c r="BX143" i="1" s="1"/>
  <c r="BW143" i="1" s="1"/>
  <c r="L143" i="1"/>
  <c r="O143" i="1"/>
  <c r="AB143" i="1"/>
  <c r="AE143" i="1"/>
  <c r="AR143" i="1"/>
  <c r="AU143" i="1"/>
  <c r="BL143" i="1"/>
  <c r="BQ144" i="1"/>
  <c r="BX144" i="1" s="1"/>
  <c r="BW144" i="1" s="1"/>
  <c r="L144" i="1"/>
  <c r="O144" i="1"/>
  <c r="AB144" i="1"/>
  <c r="AE144" i="1"/>
  <c r="AR144" i="1"/>
  <c r="AU144" i="1"/>
  <c r="BL144" i="1"/>
  <c r="BQ145" i="1"/>
  <c r="BX145" i="1" s="1"/>
  <c r="BW145" i="1" s="1"/>
  <c r="L145" i="1"/>
  <c r="O145" i="1"/>
  <c r="AB145" i="1"/>
  <c r="AE145" i="1"/>
  <c r="AR145" i="1"/>
  <c r="AU145" i="1"/>
  <c r="BL145" i="1"/>
  <c r="BQ146" i="1"/>
  <c r="BX146" i="1" s="1"/>
  <c r="BW146" i="1" s="1"/>
  <c r="L146" i="1"/>
  <c r="O146" i="1"/>
  <c r="AB146" i="1"/>
  <c r="AE146" i="1"/>
  <c r="AR146" i="1"/>
  <c r="AU146" i="1"/>
  <c r="BL146" i="1"/>
  <c r="BQ147" i="1"/>
  <c r="BX147" i="1" s="1"/>
  <c r="BW147" i="1" s="1"/>
  <c r="L147" i="1"/>
  <c r="O147" i="1"/>
  <c r="AB147" i="1"/>
  <c r="AE147" i="1"/>
  <c r="AR147" i="1"/>
  <c r="AU147" i="1"/>
  <c r="BL147" i="1"/>
  <c r="BQ148" i="1"/>
  <c r="BX148" i="1" s="1"/>
  <c r="BW148" i="1" s="1"/>
  <c r="L148" i="1"/>
  <c r="O148" i="1"/>
  <c r="AB148" i="1"/>
  <c r="AE148" i="1"/>
  <c r="AR148" i="1"/>
  <c r="AU148" i="1"/>
  <c r="BL148" i="1"/>
  <c r="BQ149" i="1"/>
  <c r="BX149" i="1" s="1"/>
  <c r="BW149" i="1" s="1"/>
  <c r="L149" i="1"/>
  <c r="O149" i="1"/>
  <c r="AB149" i="1"/>
  <c r="AE149" i="1"/>
  <c r="AR149" i="1"/>
  <c r="AU149" i="1"/>
  <c r="BL149" i="1"/>
  <c r="BQ150" i="1"/>
  <c r="BX150" i="1" s="1"/>
  <c r="BW150" i="1" s="1"/>
  <c r="L150" i="1"/>
  <c r="O150" i="1"/>
  <c r="AB150" i="1"/>
  <c r="AE150" i="1"/>
  <c r="AR150" i="1"/>
  <c r="AU150" i="1"/>
  <c r="BL150" i="1"/>
  <c r="BQ151" i="1"/>
  <c r="BX151" i="1" s="1"/>
  <c r="BW151" i="1" s="1"/>
  <c r="L151" i="1"/>
  <c r="O151" i="1"/>
  <c r="AB151" i="1"/>
  <c r="AE151" i="1"/>
  <c r="AR151" i="1"/>
  <c r="AU151" i="1"/>
  <c r="BL151" i="1"/>
  <c r="BQ152" i="1"/>
  <c r="BX152" i="1" s="1"/>
  <c r="BW152" i="1" s="1"/>
  <c r="L152" i="1"/>
  <c r="O152" i="1"/>
  <c r="AB152" i="1"/>
  <c r="AE152" i="1"/>
  <c r="AR152" i="1"/>
  <c r="AU152" i="1"/>
  <c r="BL152" i="1"/>
  <c r="BQ153" i="1"/>
  <c r="BX153" i="1" s="1"/>
  <c r="BW153" i="1" s="1"/>
  <c r="L153" i="1"/>
  <c r="O153" i="1"/>
  <c r="AB153" i="1"/>
  <c r="AE153" i="1"/>
  <c r="AR153" i="1"/>
  <c r="AU153" i="1"/>
  <c r="BL153" i="1"/>
  <c r="BQ154" i="1"/>
  <c r="BX154" i="1" s="1"/>
  <c r="BW154" i="1" s="1"/>
  <c r="L154" i="1"/>
  <c r="O154" i="1"/>
  <c r="AB154" i="1"/>
  <c r="AE154" i="1"/>
  <c r="AR154" i="1"/>
  <c r="AU154" i="1"/>
  <c r="BL154" i="1"/>
  <c r="BQ155" i="1"/>
  <c r="BX155" i="1" s="1"/>
  <c r="BW155" i="1" s="1"/>
  <c r="L155" i="1"/>
  <c r="O155" i="1"/>
  <c r="AB155" i="1"/>
  <c r="AE155" i="1"/>
  <c r="AR155" i="1"/>
  <c r="AU155" i="1"/>
  <c r="BL155" i="1"/>
  <c r="BQ156" i="1"/>
  <c r="BX156" i="1" s="1"/>
  <c r="BW156" i="1" s="1"/>
  <c r="L156" i="1"/>
  <c r="O156" i="1"/>
  <c r="AB156" i="1"/>
  <c r="AE156" i="1"/>
  <c r="AR156" i="1"/>
  <c r="AZ156" i="1"/>
  <c r="L157" i="1"/>
  <c r="AE157" i="1"/>
  <c r="BG157" i="1"/>
  <c r="BP157" i="1"/>
  <c r="O158" i="1"/>
  <c r="AB158" i="1"/>
  <c r="AJ158" i="1"/>
  <c r="BH158" i="1"/>
  <c r="BP158" i="1"/>
  <c r="O159" i="1"/>
  <c r="AM159" i="1"/>
  <c r="AZ159" i="1"/>
  <c r="BK159" i="1"/>
  <c r="BQ160" i="1"/>
  <c r="BX160" i="1" s="1"/>
  <c r="BW160" i="1" s="1"/>
  <c r="L160" i="1"/>
  <c r="T160" i="1"/>
  <c r="AM160" i="1"/>
  <c r="W161" i="1"/>
  <c r="AJ161" i="1"/>
  <c r="AR161" i="1"/>
  <c r="BH161" i="1"/>
  <c r="BO161" i="1"/>
  <c r="W162" i="1"/>
  <c r="AU162" i="1"/>
  <c r="BL162" i="1"/>
  <c r="BQ163" i="1"/>
  <c r="BX163" i="1" s="1"/>
  <c r="BW163" i="1" s="1"/>
  <c r="T163" i="1"/>
  <c r="AB163" i="1"/>
  <c r="AU163" i="1"/>
  <c r="BL163" i="1"/>
  <c r="G164" i="1"/>
  <c r="AE164" i="1"/>
  <c r="AR164" i="1"/>
  <c r="AZ164" i="1"/>
  <c r="L165" i="1"/>
  <c r="AE165" i="1"/>
  <c r="BG165" i="1"/>
  <c r="BP165" i="1"/>
  <c r="O166" i="1"/>
  <c r="AB166" i="1"/>
  <c r="AJ166" i="1"/>
  <c r="BH166" i="1"/>
  <c r="BP166" i="1"/>
  <c r="O167" i="1"/>
  <c r="AM167" i="1"/>
  <c r="AZ167" i="1"/>
  <c r="BK167" i="1"/>
  <c r="BQ168" i="1"/>
  <c r="BX168" i="1" s="1"/>
  <c r="BW168" i="1" s="1"/>
  <c r="L168" i="1"/>
  <c r="W168" i="1"/>
  <c r="AE168" i="1"/>
  <c r="AR168" i="1"/>
  <c r="AU168" i="1"/>
  <c r="L169" i="1"/>
  <c r="X169" i="1"/>
  <c r="AJ169" i="1"/>
  <c r="AM169" i="1"/>
  <c r="AV169" i="1"/>
  <c r="AY169" i="1"/>
  <c r="BL169" i="1"/>
  <c r="K170" i="1"/>
  <c r="W170" i="1"/>
  <c r="AJ170" i="1"/>
  <c r="AV170" i="1"/>
  <c r="BK170" i="1"/>
  <c r="BP170" i="1"/>
  <c r="O171" i="1"/>
  <c r="AB171" i="1"/>
  <c r="AN171" i="1"/>
  <c r="AZ171" i="1"/>
  <c r="BG171" i="1"/>
  <c r="L172" i="1"/>
  <c r="O172" i="1"/>
  <c r="X172" i="1"/>
  <c r="AA172" i="1"/>
  <c r="AM172" i="1"/>
  <c r="AZ172" i="1"/>
  <c r="G173" i="1"/>
  <c r="P173" i="1"/>
  <c r="S173" i="1"/>
  <c r="AE173" i="1"/>
  <c r="AR173" i="1"/>
  <c r="BK173" i="1"/>
  <c r="P174" i="1"/>
  <c r="AB174" i="1"/>
  <c r="AE174" i="1"/>
  <c r="AN174" i="1"/>
  <c r="AQ174" i="1"/>
  <c r="BG174" i="1"/>
  <c r="BO174" i="1"/>
  <c r="T175" i="1"/>
  <c r="W175" i="1"/>
  <c r="AF175" i="1"/>
  <c r="AI175" i="1"/>
  <c r="AV175" i="1"/>
  <c r="AY175" i="1"/>
  <c r="P176" i="1"/>
  <c r="S176" i="1"/>
  <c r="AF176" i="1"/>
  <c r="AI176" i="1"/>
  <c r="AV176" i="1"/>
  <c r="AY176" i="1"/>
  <c r="P177" i="1"/>
  <c r="S177" i="1"/>
  <c r="AF177" i="1"/>
  <c r="AI177" i="1"/>
  <c r="AV177" i="1"/>
  <c r="AY177" i="1"/>
  <c r="P178" i="1"/>
  <c r="S178" i="1"/>
  <c r="AF178" i="1"/>
  <c r="AI178" i="1"/>
  <c r="AV178" i="1"/>
  <c r="AY178" i="1"/>
  <c r="P179" i="1"/>
  <c r="S179" i="1"/>
  <c r="AF179" i="1"/>
  <c r="AI179" i="1"/>
  <c r="AV179" i="1"/>
  <c r="AY179" i="1"/>
  <c r="P180" i="1"/>
  <c r="S180" i="1"/>
  <c r="AF180" i="1"/>
  <c r="AI180" i="1"/>
  <c r="AV180" i="1"/>
  <c r="AY180" i="1"/>
  <c r="P181" i="1"/>
  <c r="S181" i="1"/>
  <c r="AF181" i="1"/>
  <c r="AI181" i="1"/>
  <c r="AV181" i="1"/>
  <c r="AY181" i="1"/>
  <c r="P182" i="1"/>
  <c r="S182" i="1"/>
  <c r="AF182" i="1"/>
  <c r="AI182" i="1"/>
  <c r="AV182" i="1"/>
  <c r="AY182" i="1"/>
  <c r="P183" i="1"/>
  <c r="S183" i="1"/>
  <c r="AF183" i="1"/>
  <c r="AI183" i="1"/>
  <c r="AV183" i="1"/>
  <c r="AY183" i="1"/>
  <c r="P184" i="1"/>
  <c r="S184" i="1"/>
  <c r="AF184" i="1"/>
  <c r="AI184" i="1"/>
  <c r="AV184" i="1"/>
  <c r="AY184" i="1"/>
  <c r="P185" i="1"/>
  <c r="S185" i="1"/>
  <c r="AF185" i="1"/>
  <c r="AI185" i="1"/>
  <c r="AV185" i="1"/>
  <c r="AY185" i="1"/>
  <c r="P186" i="1"/>
  <c r="S186" i="1"/>
  <c r="AF186" i="1"/>
  <c r="AI186" i="1"/>
  <c r="AV186" i="1"/>
  <c r="AY186" i="1"/>
  <c r="P187" i="1"/>
  <c r="S187" i="1"/>
  <c r="AF187" i="1"/>
  <c r="AI187" i="1"/>
  <c r="AV187" i="1"/>
  <c r="AY187" i="1"/>
  <c r="P188" i="1"/>
  <c r="S188" i="1"/>
  <c r="AF188" i="1"/>
  <c r="AI188" i="1"/>
  <c r="AV188" i="1"/>
  <c r="AY188" i="1"/>
  <c r="P189" i="1"/>
  <c r="S189" i="1"/>
  <c r="AF189" i="1"/>
  <c r="AI189" i="1"/>
  <c r="AV189" i="1"/>
  <c r="AY189" i="1"/>
  <c r="P190" i="1"/>
  <c r="S190" i="1"/>
  <c r="AF190" i="1"/>
  <c r="AI190" i="1"/>
  <c r="AV190" i="1"/>
  <c r="AY190" i="1"/>
  <c r="P191" i="1"/>
  <c r="S191" i="1"/>
  <c r="AF191" i="1"/>
  <c r="AI191" i="1"/>
  <c r="AV191" i="1"/>
  <c r="AY191" i="1"/>
  <c r="P192" i="1"/>
  <c r="S192" i="1"/>
  <c r="AF192" i="1"/>
  <c r="AI192" i="1"/>
  <c r="AV192" i="1"/>
  <c r="AY192" i="1"/>
  <c r="P193" i="1"/>
  <c r="S193" i="1"/>
  <c r="AF193" i="1"/>
  <c r="AI193" i="1"/>
  <c r="AV193" i="1"/>
  <c r="AY193" i="1"/>
  <c r="P194" i="1"/>
  <c r="S194" i="1"/>
  <c r="AF194" i="1"/>
  <c r="AI194" i="1"/>
  <c r="AV194" i="1"/>
  <c r="AY194" i="1"/>
  <c r="P195" i="1"/>
  <c r="S195" i="1"/>
  <c r="AF195" i="1"/>
  <c r="AI195" i="1"/>
  <c r="AV195" i="1"/>
  <c r="AY195" i="1"/>
  <c r="P196" i="1"/>
  <c r="S196" i="1"/>
  <c r="AF196" i="1"/>
  <c r="AI196" i="1"/>
  <c r="AV196" i="1"/>
  <c r="AY196" i="1"/>
  <c r="P197" i="1"/>
  <c r="S197" i="1"/>
  <c r="AF197" i="1"/>
  <c r="AI197" i="1"/>
  <c r="AV197" i="1"/>
  <c r="AY197" i="1"/>
  <c r="P198" i="1"/>
  <c r="S198" i="1"/>
  <c r="AF198" i="1"/>
  <c r="AI198" i="1"/>
  <c r="AV198" i="1"/>
  <c r="AY198" i="1"/>
  <c r="P199" i="1"/>
  <c r="S199" i="1"/>
  <c r="AF199" i="1"/>
  <c r="AI199" i="1"/>
  <c r="AV199" i="1"/>
  <c r="AZ199" i="1"/>
  <c r="BH199" i="1"/>
  <c r="BP199" i="1"/>
  <c r="K200" i="1"/>
  <c r="P200" i="1"/>
  <c r="W200" i="1"/>
  <c r="AQ200" i="1"/>
  <c r="AV200" i="1"/>
  <c r="BH200" i="1"/>
  <c r="BL200" i="1"/>
  <c r="BP200" i="1"/>
  <c r="L201" i="1"/>
  <c r="W201" i="1"/>
  <c r="AJ201" i="1"/>
  <c r="AR201" i="1"/>
  <c r="BL201" i="1"/>
  <c r="AA202" i="1"/>
  <c r="AF202" i="1"/>
  <c r="AM202" i="1"/>
  <c r="BH203" i="1"/>
  <c r="BL203" i="1"/>
  <c r="BP203" i="1"/>
  <c r="BH205" i="1"/>
  <c r="BL205" i="1"/>
  <c r="BP205" i="1"/>
  <c r="BH207" i="1"/>
  <c r="BL207" i="1"/>
  <c r="BP207" i="1"/>
  <c r="BH209" i="1"/>
  <c r="BL209" i="1"/>
  <c r="BP209" i="1"/>
  <c r="BH211" i="1"/>
  <c r="BL211" i="1"/>
  <c r="BP211" i="1"/>
  <c r="BH213" i="1"/>
  <c r="BL213" i="1"/>
  <c r="BP213" i="1"/>
  <c r="AU215" i="1"/>
  <c r="BH215" i="1"/>
  <c r="BL215" i="1"/>
  <c r="BP215" i="1"/>
  <c r="G217" i="1"/>
  <c r="O217" i="1"/>
  <c r="W217" i="1"/>
  <c r="AE217" i="1"/>
  <c r="AM217" i="1"/>
  <c r="AU217" i="1"/>
  <c r="BH217" i="1"/>
  <c r="BL217" i="1"/>
  <c r="BP217" i="1"/>
  <c r="G219" i="1"/>
  <c r="O219" i="1"/>
  <c r="W219" i="1"/>
  <c r="AE219" i="1"/>
  <c r="AM219" i="1"/>
  <c r="AU219" i="1"/>
  <c r="BH219" i="1"/>
  <c r="BL219" i="1"/>
  <c r="BP219" i="1"/>
  <c r="G221" i="1"/>
  <c r="O221" i="1"/>
  <c r="W221" i="1"/>
  <c r="AE221" i="1"/>
  <c r="AM221" i="1"/>
  <c r="AU221" i="1"/>
  <c r="BH221" i="1"/>
  <c r="BL221" i="1"/>
  <c r="BP221" i="1"/>
  <c r="G223" i="1"/>
  <c r="O223" i="1"/>
  <c r="W223" i="1"/>
  <c r="AE223" i="1"/>
  <c r="AM223" i="1"/>
  <c r="AU223" i="1"/>
  <c r="BH223" i="1"/>
  <c r="BL223" i="1"/>
  <c r="BP223" i="1"/>
  <c r="G225" i="1"/>
  <c r="O225" i="1"/>
  <c r="W225" i="1"/>
  <c r="AE225" i="1"/>
  <c r="AM225" i="1"/>
  <c r="AU225" i="1"/>
  <c r="BH225" i="1"/>
  <c r="BL225" i="1"/>
  <c r="BP225" i="1"/>
  <c r="K226" i="1"/>
  <c r="S226" i="1"/>
  <c r="AA226" i="1"/>
  <c r="AI226" i="1"/>
  <c r="AQ226" i="1"/>
  <c r="AY226" i="1"/>
  <c r="G227" i="1"/>
  <c r="O227" i="1"/>
  <c r="W227" i="1"/>
  <c r="AE227" i="1"/>
  <c r="AM227" i="1"/>
  <c r="AU227" i="1"/>
  <c r="BH227" i="1"/>
  <c r="BL227" i="1"/>
  <c r="BP227" i="1"/>
  <c r="K228" i="1"/>
  <c r="S228" i="1"/>
  <c r="AA228" i="1"/>
  <c r="AI228" i="1"/>
  <c r="AQ228" i="1"/>
  <c r="AY228" i="1"/>
  <c r="G229" i="1"/>
  <c r="O229" i="1"/>
  <c r="W229" i="1"/>
  <c r="AE229" i="1"/>
  <c r="AM229" i="1"/>
  <c r="AU229" i="1"/>
  <c r="BH229" i="1"/>
  <c r="BL229" i="1"/>
  <c r="BP229" i="1"/>
  <c r="K230" i="1"/>
  <c r="S230" i="1"/>
  <c r="AA230" i="1"/>
  <c r="AI230" i="1"/>
  <c r="AQ230" i="1"/>
  <c r="AY230" i="1"/>
  <c r="G231" i="1"/>
  <c r="O231" i="1"/>
  <c r="W231" i="1"/>
  <c r="AE231" i="1"/>
  <c r="AM231" i="1"/>
  <c r="AU231" i="1"/>
  <c r="BH231" i="1"/>
  <c r="BL231" i="1"/>
  <c r="BP231" i="1"/>
  <c r="K232" i="1"/>
  <c r="S232" i="1"/>
  <c r="AA232" i="1"/>
  <c r="AI232" i="1"/>
  <c r="AQ232" i="1"/>
  <c r="AY232" i="1"/>
  <c r="G233" i="1"/>
  <c r="O233" i="1"/>
  <c r="W233" i="1"/>
  <c r="AE233" i="1"/>
  <c r="AM233" i="1"/>
  <c r="AU233" i="1"/>
  <c r="BH233" i="1"/>
  <c r="BL233" i="1"/>
  <c r="BP233" i="1"/>
  <c r="K234" i="1"/>
  <c r="S234" i="1"/>
  <c r="AA234" i="1"/>
  <c r="AI234" i="1"/>
  <c r="AQ234" i="1"/>
  <c r="AY234" i="1"/>
  <c r="G235" i="1"/>
  <c r="O235" i="1"/>
  <c r="W235" i="1"/>
  <c r="AE235" i="1"/>
  <c r="AM235" i="1"/>
  <c r="AU235" i="1"/>
  <c r="BH235" i="1"/>
  <c r="BL235" i="1"/>
  <c r="BP235" i="1"/>
  <c r="K236" i="1"/>
  <c r="S236" i="1"/>
  <c r="AA236" i="1"/>
  <c r="AI236" i="1"/>
  <c r="AQ236" i="1"/>
  <c r="AY236" i="1"/>
  <c r="G237" i="1"/>
  <c r="O237" i="1"/>
  <c r="W237" i="1"/>
  <c r="AE237" i="1"/>
  <c r="AM237" i="1"/>
  <c r="AU237" i="1"/>
  <c r="BH237" i="1"/>
  <c r="BL237" i="1"/>
  <c r="BP237" i="1"/>
  <c r="K238" i="1"/>
  <c r="S238" i="1"/>
  <c r="AA238" i="1"/>
  <c r="AI238" i="1"/>
  <c r="AQ238" i="1"/>
  <c r="AY238" i="1"/>
  <c r="BQ239" i="1"/>
  <c r="BX239" i="1" s="1"/>
  <c r="BW239" i="1" s="1"/>
  <c r="AJ239" i="1"/>
  <c r="AQ239" i="1"/>
  <c r="BG239" i="1"/>
  <c r="BO239" i="1"/>
  <c r="O240" i="1"/>
  <c r="AF240" i="1"/>
  <c r="BQ241" i="1"/>
  <c r="BX241" i="1" s="1"/>
  <c r="BW241" i="1" s="1"/>
  <c r="AJ241" i="1"/>
  <c r="AQ241" i="1"/>
  <c r="BG241" i="1"/>
  <c r="BO241" i="1"/>
  <c r="O242" i="1"/>
  <c r="AF242" i="1"/>
  <c r="BQ243" i="1"/>
  <c r="BX243" i="1" s="1"/>
  <c r="BW243" i="1" s="1"/>
  <c r="AJ243" i="1"/>
  <c r="AQ243" i="1"/>
  <c r="BG243" i="1"/>
  <c r="BO243" i="1"/>
  <c r="O244" i="1"/>
  <c r="AF244" i="1"/>
  <c r="O245" i="1"/>
  <c r="S245" i="1"/>
  <c r="AA245" i="1"/>
  <c r="AN245" i="1"/>
  <c r="AU245" i="1"/>
  <c r="AY245" i="1"/>
  <c r="BP245" i="1"/>
  <c r="BR246" i="1"/>
  <c r="AB246" i="1"/>
  <c r="AE246" i="1"/>
  <c r="BP246" i="1"/>
  <c r="G247" i="1"/>
  <c r="AJ247" i="1"/>
  <c r="AM247" i="1"/>
  <c r="BL247" i="1"/>
  <c r="P248" i="1"/>
  <c r="W248" i="1"/>
  <c r="AA248" i="1"/>
  <c r="AI248" i="1"/>
  <c r="AV248" i="1"/>
  <c r="BG248" i="1"/>
  <c r="BQ249" i="1"/>
  <c r="BX249" i="1" s="1"/>
  <c r="BW249" i="1" s="1"/>
  <c r="X249" i="1"/>
  <c r="AE249" i="1"/>
  <c r="AI249" i="1"/>
  <c r="AQ249" i="1"/>
  <c r="BO249" i="1"/>
  <c r="L250" i="1"/>
  <c r="O250" i="1"/>
  <c r="X250" i="1"/>
  <c r="AF250" i="1"/>
  <c r="AN250" i="1"/>
  <c r="AV250" i="1"/>
  <c r="BL250" i="1"/>
  <c r="K251" i="1"/>
  <c r="S251" i="1"/>
  <c r="AA251" i="1"/>
  <c r="AI251" i="1"/>
  <c r="AQ251" i="1"/>
  <c r="AY251" i="1"/>
  <c r="BH251" i="1"/>
  <c r="BO251" i="1"/>
  <c r="BK252" i="1"/>
  <c r="O253" i="1"/>
  <c r="W253" i="1"/>
  <c r="AE253" i="1"/>
  <c r="AM253" i="1"/>
  <c r="AU253" i="1"/>
  <c r="BG253" i="1"/>
  <c r="BP253" i="1"/>
  <c r="BR254" i="1"/>
  <c r="P254" i="1"/>
  <c r="X254" i="1"/>
  <c r="AF254" i="1"/>
  <c r="AN254" i="1"/>
  <c r="AV254" i="1"/>
  <c r="BL254" i="1"/>
  <c r="K255" i="1"/>
  <c r="S255" i="1"/>
  <c r="AA255" i="1"/>
  <c r="AI255" i="1"/>
  <c r="AQ255" i="1"/>
  <c r="AY255" i="1"/>
  <c r="BH255" i="1"/>
  <c r="BO255" i="1"/>
  <c r="AB256" i="1"/>
  <c r="AJ256" i="1"/>
  <c r="AR256" i="1"/>
  <c r="AZ256" i="1"/>
  <c r="BK256" i="1"/>
  <c r="BQ257" i="1"/>
  <c r="BX257" i="1" s="1"/>
  <c r="BW257" i="1" s="1"/>
  <c r="O257" i="1"/>
  <c r="W257" i="1"/>
  <c r="AE257" i="1"/>
  <c r="AM257" i="1"/>
  <c r="AU257" i="1"/>
  <c r="BG257" i="1"/>
  <c r="BP257" i="1"/>
  <c r="BR258" i="1"/>
  <c r="BU258" i="1" s="1"/>
  <c r="P258" i="1"/>
  <c r="X258" i="1"/>
  <c r="AF258" i="1"/>
  <c r="AN258" i="1"/>
  <c r="AV258" i="1"/>
  <c r="BL258" i="1"/>
  <c r="K259" i="1"/>
  <c r="S259" i="1"/>
  <c r="AA259" i="1"/>
  <c r="AI259" i="1"/>
  <c r="AQ259" i="1"/>
  <c r="AY259" i="1"/>
  <c r="BH259" i="1"/>
  <c r="BO259" i="1"/>
  <c r="L260" i="1"/>
  <c r="T260" i="1"/>
  <c r="AB260" i="1"/>
  <c r="AJ260" i="1"/>
  <c r="AR260" i="1"/>
  <c r="AZ260" i="1"/>
  <c r="BK260" i="1"/>
  <c r="BQ261" i="1"/>
  <c r="BX261" i="1" s="1"/>
  <c r="BW261" i="1" s="1"/>
  <c r="O261" i="1"/>
  <c r="W261" i="1"/>
  <c r="AE261" i="1"/>
  <c r="AM261" i="1"/>
  <c r="AU261" i="1"/>
  <c r="BG261" i="1"/>
  <c r="BP261" i="1"/>
  <c r="BR262" i="1"/>
  <c r="P262" i="1"/>
  <c r="X262" i="1"/>
  <c r="AF262" i="1"/>
  <c r="AN262" i="1"/>
  <c r="AV262" i="1"/>
  <c r="BL262" i="1"/>
  <c r="K263" i="1"/>
  <c r="S263" i="1"/>
  <c r="AA263" i="1"/>
  <c r="AI263" i="1"/>
  <c r="AQ263" i="1"/>
  <c r="AY263" i="1"/>
  <c r="BH263" i="1"/>
  <c r="BO263" i="1"/>
  <c r="L264" i="1"/>
  <c r="T264" i="1"/>
  <c r="AB264" i="1"/>
  <c r="AJ264" i="1"/>
  <c r="AR264" i="1"/>
  <c r="AZ264" i="1"/>
  <c r="BK264" i="1"/>
  <c r="BQ265" i="1"/>
  <c r="BX265" i="1" s="1"/>
  <c r="BW265" i="1" s="1"/>
  <c r="O265" i="1"/>
  <c r="W265" i="1"/>
  <c r="AE265" i="1"/>
  <c r="AM265" i="1"/>
  <c r="AU265" i="1"/>
  <c r="BG265" i="1"/>
  <c r="BP265" i="1"/>
  <c r="BR266" i="1"/>
  <c r="P266" i="1"/>
  <c r="X266" i="1"/>
  <c r="AF266" i="1"/>
  <c r="AN266" i="1"/>
  <c r="AV266" i="1"/>
  <c r="BL266" i="1"/>
  <c r="K267" i="1"/>
  <c r="S267" i="1"/>
  <c r="AA267" i="1"/>
  <c r="AI267" i="1"/>
  <c r="AQ267" i="1"/>
  <c r="AY267" i="1"/>
  <c r="BO267" i="1"/>
  <c r="L268" i="1"/>
  <c r="T268" i="1"/>
  <c r="AB268" i="1"/>
  <c r="AJ268" i="1"/>
  <c r="AR268" i="1"/>
  <c r="BH268" i="1"/>
  <c r="BK268" i="1"/>
  <c r="BQ269" i="1"/>
  <c r="BX269" i="1" s="1"/>
  <c r="BW269" i="1" s="1"/>
  <c r="P269" i="1"/>
  <c r="X269" i="1"/>
  <c r="AF269" i="1"/>
  <c r="AN269" i="1"/>
  <c r="AV269" i="1"/>
  <c r="BG269" i="1"/>
  <c r="AN270" i="1"/>
  <c r="BG270" i="1"/>
  <c r="BK270" i="1"/>
  <c r="BO270" i="1"/>
  <c r="BQ271" i="1"/>
  <c r="BX271" i="1" s="1"/>
  <c r="BW271" i="1" s="1"/>
  <c r="X271" i="1"/>
  <c r="AF271" i="1"/>
  <c r="AY271" i="1"/>
  <c r="BL271" i="1"/>
  <c r="BQ272" i="1"/>
  <c r="BX272" i="1" s="1"/>
  <c r="BW272" i="1" s="1"/>
  <c r="K272" i="1"/>
  <c r="AI272" i="1"/>
  <c r="AV272" i="1"/>
  <c r="BH272" i="1"/>
  <c r="BL272" i="1"/>
  <c r="BP272" i="1"/>
  <c r="AA273" i="1"/>
  <c r="AN273" i="1"/>
  <c r="AV273" i="1"/>
  <c r="BH273" i="1"/>
  <c r="BO273" i="1"/>
  <c r="AA274" i="1"/>
  <c r="AY274" i="1"/>
  <c r="BG274" i="1"/>
  <c r="BP274" i="1"/>
  <c r="AA275" i="1"/>
  <c r="AN275" i="1"/>
  <c r="AV275" i="1"/>
  <c r="BG275" i="1"/>
  <c r="BK275" i="1"/>
  <c r="BO275" i="1"/>
  <c r="P276" i="1"/>
  <c r="X276" i="1"/>
  <c r="AQ276" i="1"/>
  <c r="BL276" i="1"/>
  <c r="BQ277" i="1"/>
  <c r="BX277" i="1" s="1"/>
  <c r="BW277" i="1" s="1"/>
  <c r="S277" i="1"/>
  <c r="AQ277" i="1"/>
  <c r="BH277" i="1"/>
  <c r="BL277" i="1"/>
  <c r="BP277" i="1"/>
  <c r="S278" i="1"/>
  <c r="AF278" i="1"/>
  <c r="AN278" i="1"/>
  <c r="BH278" i="1"/>
  <c r="BO278" i="1"/>
  <c r="P279" i="1"/>
  <c r="AI279" i="1"/>
  <c r="BQ280" i="1"/>
  <c r="BX280" i="1" s="1"/>
  <c r="BW280" i="1" s="1"/>
  <c r="K280" i="1"/>
  <c r="AI280" i="1"/>
  <c r="AV280" i="1"/>
  <c r="BK280" i="1"/>
  <c r="K281" i="1"/>
  <c r="X281" i="1"/>
  <c r="AF281" i="1"/>
  <c r="AY281" i="1"/>
  <c r="AA282" i="1"/>
  <c r="AY282" i="1"/>
  <c r="BG282" i="1"/>
  <c r="BP282" i="1"/>
  <c r="L283" i="1"/>
  <c r="O283" i="1"/>
  <c r="AJ283" i="1"/>
  <c r="AR283" i="1"/>
  <c r="AU283" i="1"/>
  <c r="BL283" i="1"/>
  <c r="BO283" i="1"/>
  <c r="BK284" i="1"/>
  <c r="O285" i="1"/>
  <c r="W285" i="1"/>
  <c r="AE285" i="1"/>
  <c r="AM285" i="1"/>
  <c r="AU285" i="1"/>
  <c r="BG285" i="1"/>
  <c r="BP285" i="1"/>
  <c r="BR286" i="1"/>
  <c r="BL286" i="1"/>
  <c r="K287" i="1"/>
  <c r="S287" i="1"/>
  <c r="AA287" i="1"/>
  <c r="AI287" i="1"/>
  <c r="AQ287" i="1"/>
  <c r="AY287" i="1"/>
  <c r="BH287" i="1"/>
  <c r="BO287" i="1"/>
  <c r="BK288" i="1"/>
  <c r="O289" i="1"/>
  <c r="W289" i="1"/>
  <c r="AE289" i="1"/>
  <c r="AM289" i="1"/>
  <c r="AU289" i="1"/>
  <c r="BG289" i="1"/>
  <c r="BP289" i="1"/>
  <c r="BR290" i="1"/>
  <c r="BL290" i="1"/>
  <c r="K291" i="1"/>
  <c r="S291" i="1"/>
  <c r="AA291" i="1"/>
  <c r="AI291" i="1"/>
  <c r="AQ291" i="1"/>
  <c r="AY291" i="1"/>
  <c r="BH291" i="1"/>
  <c r="BO291" i="1"/>
  <c r="BK292" i="1"/>
  <c r="O293" i="1"/>
  <c r="W293" i="1"/>
  <c r="AE293" i="1"/>
  <c r="AM293" i="1"/>
  <c r="AU293" i="1"/>
  <c r="BG293" i="1"/>
  <c r="BP293" i="1"/>
  <c r="BR294" i="1"/>
  <c r="BL294" i="1"/>
  <c r="K295" i="1"/>
  <c r="S295" i="1"/>
  <c r="AA295" i="1"/>
  <c r="AI295" i="1"/>
  <c r="AQ295" i="1"/>
  <c r="AY295" i="1"/>
  <c r="BH295" i="1"/>
  <c r="BO295" i="1"/>
  <c r="AZ296" i="1"/>
  <c r="BK296" i="1"/>
  <c r="BQ297" i="1"/>
  <c r="BX297" i="1" s="1"/>
  <c r="BW297" i="1" s="1"/>
  <c r="O297" i="1"/>
  <c r="W297" i="1"/>
  <c r="AE297" i="1"/>
  <c r="AM297" i="1"/>
  <c r="AU297" i="1"/>
  <c r="BG297" i="1"/>
  <c r="BP297" i="1"/>
  <c r="BR298" i="1"/>
  <c r="BT298" i="1" s="1"/>
  <c r="P298" i="1"/>
  <c r="X298" i="1"/>
  <c r="AF298" i="1"/>
  <c r="AN298" i="1"/>
  <c r="AV298" i="1"/>
  <c r="BL298" i="1"/>
  <c r="K299" i="1"/>
  <c r="S299" i="1"/>
  <c r="AA299" i="1"/>
  <c r="AI299" i="1"/>
  <c r="AQ299" i="1"/>
  <c r="AY299" i="1"/>
  <c r="BH299" i="1"/>
  <c r="BO299" i="1"/>
  <c r="L300" i="1"/>
  <c r="T300" i="1"/>
  <c r="AB300" i="1"/>
  <c r="AJ300" i="1"/>
  <c r="AR300" i="1"/>
  <c r="AZ300" i="1"/>
  <c r="BK300" i="1"/>
  <c r="BQ301" i="1"/>
  <c r="BX301" i="1" s="1"/>
  <c r="BW301" i="1" s="1"/>
  <c r="O301" i="1"/>
  <c r="W301" i="1"/>
  <c r="AE301" i="1"/>
  <c r="AM301" i="1"/>
  <c r="AU301" i="1"/>
  <c r="BG301" i="1"/>
  <c r="BP301" i="1"/>
  <c r="BR302" i="1"/>
  <c r="P302" i="1"/>
  <c r="X302" i="1"/>
  <c r="AF302" i="1"/>
  <c r="AN302" i="1"/>
  <c r="AV302" i="1"/>
  <c r="BL302" i="1"/>
  <c r="K303" i="1"/>
  <c r="S303" i="1"/>
  <c r="AA303" i="1"/>
  <c r="AI303" i="1"/>
  <c r="AQ303" i="1"/>
  <c r="AY303" i="1"/>
  <c r="BH303" i="1"/>
  <c r="BO303" i="1"/>
  <c r="L304" i="1"/>
  <c r="T304" i="1"/>
  <c r="AB304" i="1"/>
  <c r="AJ304" i="1"/>
  <c r="AR304" i="1"/>
  <c r="AZ304" i="1"/>
  <c r="BK304" i="1"/>
  <c r="BQ305" i="1"/>
  <c r="BX305" i="1" s="1"/>
  <c r="BW305" i="1" s="1"/>
  <c r="O305" i="1"/>
  <c r="W305" i="1"/>
  <c r="AE305" i="1"/>
  <c r="AM305" i="1"/>
  <c r="AU305" i="1"/>
  <c r="BG305" i="1"/>
  <c r="BP305" i="1"/>
  <c r="BR306" i="1"/>
  <c r="BU306" i="1" s="1"/>
  <c r="P306" i="1"/>
  <c r="X306" i="1"/>
  <c r="AF306" i="1"/>
  <c r="AN306" i="1"/>
  <c r="AV306" i="1"/>
  <c r="BL306" i="1"/>
  <c r="K307" i="1"/>
  <c r="S307" i="1"/>
  <c r="AA307" i="1"/>
  <c r="AI307" i="1"/>
  <c r="AQ307" i="1"/>
  <c r="AY307" i="1"/>
  <c r="BH307" i="1"/>
  <c r="BO307" i="1"/>
  <c r="L308" i="1"/>
  <c r="T308" i="1"/>
  <c r="AB308" i="1"/>
  <c r="AJ308" i="1"/>
  <c r="AR308" i="1"/>
  <c r="AZ308" i="1"/>
  <c r="BK308" i="1"/>
  <c r="BQ309" i="1"/>
  <c r="BT309" i="1" s="1"/>
  <c r="O309" i="1"/>
  <c r="W309" i="1"/>
  <c r="AE309" i="1"/>
  <c r="AM309" i="1"/>
  <c r="AU309" i="1"/>
  <c r="BG309" i="1"/>
  <c r="BP309" i="1"/>
  <c r="BR310" i="1"/>
  <c r="P310" i="1"/>
  <c r="X310" i="1"/>
  <c r="AF310" i="1"/>
  <c r="AN310" i="1"/>
  <c r="AV310" i="1"/>
  <c r="BL310" i="1"/>
  <c r="K311" i="1"/>
  <c r="S311" i="1"/>
  <c r="AA311" i="1"/>
  <c r="AI311" i="1"/>
  <c r="AQ311" i="1"/>
  <c r="AY311" i="1"/>
  <c r="BH311" i="1"/>
  <c r="BO311" i="1"/>
  <c r="L312" i="1"/>
  <c r="BO312" i="1"/>
  <c r="BR313" i="1"/>
  <c r="BS313" i="1" s="1"/>
  <c r="AU313" i="1"/>
  <c r="BP313" i="1"/>
  <c r="H314" i="1"/>
  <c r="L314" i="1"/>
  <c r="P314" i="1"/>
  <c r="T314" i="1"/>
  <c r="X314" i="1"/>
  <c r="AB314" i="1"/>
  <c r="AF314" i="1"/>
  <c r="AJ314" i="1"/>
  <c r="AN314" i="1"/>
  <c r="AR314" i="1"/>
  <c r="AV314" i="1"/>
  <c r="AZ314" i="1"/>
  <c r="H315" i="1"/>
  <c r="L315" i="1"/>
  <c r="P315" i="1"/>
  <c r="T315" i="1"/>
  <c r="X315" i="1"/>
  <c r="AB315" i="1"/>
  <c r="AF315" i="1"/>
  <c r="AJ315" i="1"/>
  <c r="AN315" i="1"/>
  <c r="AR315" i="1"/>
  <c r="AV315" i="1"/>
  <c r="AZ315" i="1"/>
  <c r="H316" i="1"/>
  <c r="L316" i="1"/>
  <c r="P316" i="1"/>
  <c r="T316" i="1"/>
  <c r="X316" i="1"/>
  <c r="AB316" i="1"/>
  <c r="AF316" i="1"/>
  <c r="AJ316" i="1"/>
  <c r="AN316" i="1"/>
  <c r="AR316" i="1"/>
  <c r="AV316" i="1"/>
  <c r="AZ316" i="1"/>
  <c r="BR316" i="1"/>
  <c r="H317" i="1"/>
  <c r="L317" i="1"/>
  <c r="P317" i="1"/>
  <c r="T317" i="1"/>
  <c r="X317" i="1"/>
  <c r="AB317" i="1"/>
  <c r="AF317" i="1"/>
  <c r="AJ317" i="1"/>
  <c r="AN317" i="1"/>
  <c r="AR317" i="1"/>
  <c r="AV317" i="1"/>
  <c r="AZ317" i="1"/>
  <c r="BR317" i="1"/>
  <c r="H318" i="1"/>
  <c r="L318" i="1"/>
  <c r="P318" i="1"/>
  <c r="T318" i="1"/>
  <c r="X318" i="1"/>
  <c r="AB318" i="1"/>
  <c r="AF318" i="1"/>
  <c r="AJ318" i="1"/>
  <c r="AN318" i="1"/>
  <c r="AR318" i="1"/>
  <c r="AV318" i="1"/>
  <c r="AZ318" i="1"/>
  <c r="BR318" i="1"/>
  <c r="H319" i="1"/>
  <c r="L319" i="1"/>
  <c r="P319" i="1"/>
  <c r="T319" i="1"/>
  <c r="X319" i="1"/>
  <c r="AB319" i="1"/>
  <c r="AF319" i="1"/>
  <c r="AJ319" i="1"/>
  <c r="AN319" i="1"/>
  <c r="AR319" i="1"/>
  <c r="AV319" i="1"/>
  <c r="AZ319" i="1"/>
  <c r="BR319" i="1"/>
  <c r="H320" i="1"/>
  <c r="L320" i="1"/>
  <c r="P320" i="1"/>
  <c r="T320" i="1"/>
  <c r="X320" i="1"/>
  <c r="AB320" i="1"/>
  <c r="AF320" i="1"/>
  <c r="AJ320" i="1"/>
  <c r="AN320" i="1"/>
  <c r="AR320" i="1"/>
  <c r="AV320" i="1"/>
  <c r="AZ320" i="1"/>
  <c r="BR320" i="1"/>
  <c r="H321" i="1"/>
  <c r="L321" i="1"/>
  <c r="P321" i="1"/>
  <c r="T321" i="1"/>
  <c r="X321" i="1"/>
  <c r="AB321" i="1"/>
  <c r="AF321" i="1"/>
  <c r="AJ321" i="1"/>
  <c r="AN321" i="1"/>
  <c r="AR321" i="1"/>
  <c r="AV321" i="1"/>
  <c r="AZ321" i="1"/>
  <c r="BR321" i="1"/>
  <c r="H322" i="1"/>
  <c r="L322" i="1"/>
  <c r="P322" i="1"/>
  <c r="T322" i="1"/>
  <c r="X322" i="1"/>
  <c r="AB322" i="1"/>
  <c r="AF322" i="1"/>
  <c r="AJ322" i="1"/>
  <c r="AN322" i="1"/>
  <c r="AR322" i="1"/>
  <c r="AV322" i="1"/>
  <c r="AZ322" i="1"/>
  <c r="BR322" i="1"/>
  <c r="H323" i="1"/>
  <c r="L323" i="1"/>
  <c r="P323" i="1"/>
  <c r="T323" i="1"/>
  <c r="X323" i="1"/>
  <c r="AB323" i="1"/>
  <c r="AF323" i="1"/>
  <c r="AJ323" i="1"/>
  <c r="AN323" i="1"/>
  <c r="AR323" i="1"/>
  <c r="AV323" i="1"/>
  <c r="AZ323" i="1"/>
  <c r="BR323" i="1"/>
  <c r="H324" i="1"/>
  <c r="L324" i="1"/>
  <c r="P324" i="1"/>
  <c r="T324" i="1"/>
  <c r="X324" i="1"/>
  <c r="AB324" i="1"/>
  <c r="AF324" i="1"/>
  <c r="AJ324" i="1"/>
  <c r="AN324" i="1"/>
  <c r="AR324" i="1"/>
  <c r="AV324" i="1"/>
  <c r="AZ324" i="1"/>
  <c r="BR324" i="1"/>
  <c r="H325" i="1"/>
  <c r="L325" i="1"/>
  <c r="P325" i="1"/>
  <c r="T325" i="1"/>
  <c r="X325" i="1"/>
  <c r="AB325" i="1"/>
  <c r="AF325" i="1"/>
  <c r="AJ325" i="1"/>
  <c r="AN325" i="1"/>
  <c r="AR325" i="1"/>
  <c r="AV325" i="1"/>
  <c r="AZ325" i="1"/>
  <c r="BR325" i="1"/>
  <c r="H326" i="1"/>
  <c r="L326" i="1"/>
  <c r="P326" i="1"/>
  <c r="T326" i="1"/>
  <c r="X326" i="1"/>
  <c r="AB326" i="1"/>
  <c r="AF326" i="1"/>
  <c r="AJ326" i="1"/>
  <c r="AN326" i="1"/>
  <c r="AR326" i="1"/>
  <c r="AV326" i="1"/>
  <c r="AZ326" i="1"/>
  <c r="BR326" i="1"/>
  <c r="H327" i="1"/>
  <c r="L327" i="1"/>
  <c r="P327" i="1"/>
  <c r="T327" i="1"/>
  <c r="X327" i="1"/>
  <c r="AB327" i="1"/>
  <c r="AF327" i="1"/>
  <c r="AJ327" i="1"/>
  <c r="AN327" i="1"/>
  <c r="AR327" i="1"/>
  <c r="AV327" i="1"/>
  <c r="AZ327" i="1"/>
  <c r="BR327" i="1"/>
  <c r="H328" i="1"/>
  <c r="L328" i="1"/>
  <c r="P328" i="1"/>
  <c r="T328" i="1"/>
  <c r="X328" i="1"/>
  <c r="AB328" i="1"/>
  <c r="AF328" i="1"/>
  <c r="AJ328" i="1"/>
  <c r="AN328" i="1"/>
  <c r="AR328" i="1"/>
  <c r="AV328" i="1"/>
  <c r="AZ328" i="1"/>
  <c r="BR328" i="1"/>
  <c r="H329" i="1"/>
  <c r="L329" i="1"/>
  <c r="P329" i="1"/>
  <c r="T329" i="1"/>
  <c r="X329" i="1"/>
  <c r="AB329" i="1"/>
  <c r="AF329" i="1"/>
  <c r="AJ329" i="1"/>
  <c r="AN329" i="1"/>
  <c r="AR329" i="1"/>
  <c r="AV329" i="1"/>
  <c r="AZ329" i="1"/>
  <c r="BR329" i="1"/>
  <c r="H330" i="1"/>
  <c r="L330" i="1"/>
  <c r="P330" i="1"/>
  <c r="T330" i="1"/>
  <c r="X330" i="1"/>
  <c r="AB330" i="1"/>
  <c r="AF330" i="1"/>
  <c r="AJ330" i="1"/>
  <c r="AN330" i="1"/>
  <c r="AR330" i="1"/>
  <c r="AV330" i="1"/>
  <c r="AZ330" i="1"/>
  <c r="BR330" i="1"/>
  <c r="H331" i="1"/>
  <c r="L331" i="1"/>
  <c r="P331" i="1"/>
  <c r="T331" i="1"/>
  <c r="X331" i="1"/>
  <c r="AB331" i="1"/>
  <c r="AF331" i="1"/>
  <c r="AJ331" i="1"/>
  <c r="AN331" i="1"/>
  <c r="AR331" i="1"/>
  <c r="AV331" i="1"/>
  <c r="AZ331" i="1"/>
  <c r="BR331" i="1"/>
  <c r="H332" i="1"/>
  <c r="L332" i="1"/>
  <c r="P332" i="1"/>
  <c r="T332" i="1"/>
  <c r="X332" i="1"/>
  <c r="AB332" i="1"/>
  <c r="AF332" i="1"/>
  <c r="AJ332" i="1"/>
  <c r="AN332" i="1"/>
  <c r="AR332" i="1"/>
  <c r="AV332" i="1"/>
  <c r="AZ332" i="1"/>
  <c r="BR332" i="1"/>
  <c r="H333" i="1"/>
  <c r="L333" i="1"/>
  <c r="P333" i="1"/>
  <c r="T333" i="1"/>
  <c r="X333" i="1"/>
  <c r="AB333" i="1"/>
  <c r="AF333" i="1"/>
  <c r="AJ333" i="1"/>
  <c r="AN333" i="1"/>
  <c r="AR333" i="1"/>
  <c r="AV333" i="1"/>
  <c r="AZ333" i="1"/>
  <c r="BR333" i="1"/>
  <c r="H334" i="1"/>
  <c r="L334" i="1"/>
  <c r="P334" i="1"/>
  <c r="T334" i="1"/>
  <c r="X334" i="1"/>
  <c r="AB334" i="1"/>
  <c r="AF334" i="1"/>
  <c r="AJ334" i="1"/>
  <c r="AN334" i="1"/>
  <c r="AR334" i="1"/>
  <c r="AV334" i="1"/>
  <c r="AZ334" i="1"/>
  <c r="BR334" i="1"/>
  <c r="H335" i="1"/>
  <c r="L335" i="1"/>
  <c r="P335" i="1"/>
  <c r="T335" i="1"/>
  <c r="X335" i="1"/>
  <c r="AB335" i="1"/>
  <c r="AF335" i="1"/>
  <c r="AJ335" i="1"/>
  <c r="AN335" i="1"/>
  <c r="AR335" i="1"/>
  <c r="AV335" i="1"/>
  <c r="AZ335" i="1"/>
  <c r="BR335" i="1"/>
  <c r="H336" i="1"/>
  <c r="L336" i="1"/>
  <c r="P336" i="1"/>
  <c r="T336" i="1"/>
  <c r="X336" i="1"/>
  <c r="AB336" i="1"/>
  <c r="AF336" i="1"/>
  <c r="AJ336" i="1"/>
  <c r="AN336" i="1"/>
  <c r="AR336" i="1"/>
  <c r="AV336" i="1"/>
  <c r="AZ336" i="1"/>
  <c r="BR336" i="1"/>
  <c r="H337" i="1"/>
  <c r="L337" i="1"/>
  <c r="P337" i="1"/>
  <c r="T337" i="1"/>
  <c r="X337" i="1"/>
  <c r="AB337" i="1"/>
  <c r="AF337" i="1"/>
  <c r="AJ337" i="1"/>
  <c r="AN337" i="1"/>
  <c r="AR337" i="1"/>
  <c r="AV337" i="1"/>
  <c r="AZ337" i="1"/>
  <c r="BR337" i="1"/>
  <c r="H338" i="1"/>
  <c r="L338" i="1"/>
  <c r="P338" i="1"/>
  <c r="T338" i="1"/>
  <c r="X338" i="1"/>
  <c r="AB338" i="1"/>
  <c r="AF338" i="1"/>
  <c r="AJ338" i="1"/>
  <c r="AN338" i="1"/>
  <c r="AR338" i="1"/>
  <c r="AV338" i="1"/>
  <c r="AZ338" i="1"/>
  <c r="BR338" i="1"/>
  <c r="H339" i="1"/>
  <c r="L339" i="1"/>
  <c r="P339" i="1"/>
  <c r="T339" i="1"/>
  <c r="X339" i="1"/>
  <c r="AB339" i="1"/>
  <c r="AF339" i="1"/>
  <c r="AJ339" i="1"/>
  <c r="AN339" i="1"/>
  <c r="AR339" i="1"/>
  <c r="AV339" i="1"/>
  <c r="AZ339" i="1"/>
  <c r="BR339" i="1"/>
  <c r="H340" i="1"/>
  <c r="L340" i="1"/>
  <c r="P340" i="1"/>
  <c r="T340" i="1"/>
  <c r="X340" i="1"/>
  <c r="AB340" i="1"/>
  <c r="AF340" i="1"/>
  <c r="AJ340" i="1"/>
  <c r="AN340" i="1"/>
  <c r="AR340" i="1"/>
  <c r="AV340" i="1"/>
  <c r="AZ340" i="1"/>
  <c r="BR340" i="1"/>
  <c r="H341" i="1"/>
  <c r="L341" i="1"/>
  <c r="P341" i="1"/>
  <c r="T341" i="1"/>
  <c r="X341" i="1"/>
  <c r="AB341" i="1"/>
  <c r="AF341" i="1"/>
  <c r="AJ341" i="1"/>
  <c r="AN341" i="1"/>
  <c r="AR341" i="1"/>
  <c r="AV341" i="1"/>
  <c r="AZ341" i="1"/>
  <c r="BR341" i="1"/>
  <c r="H342" i="1"/>
  <c r="L342" i="1"/>
  <c r="P342" i="1"/>
  <c r="T342" i="1"/>
  <c r="X342" i="1"/>
  <c r="AB342" i="1"/>
  <c r="AF342" i="1"/>
  <c r="AJ342" i="1"/>
  <c r="AN342" i="1"/>
  <c r="AR342" i="1"/>
  <c r="AV342" i="1"/>
  <c r="AZ342" i="1"/>
  <c r="BR342" i="1"/>
  <c r="H343" i="1"/>
  <c r="L343" i="1"/>
  <c r="P343" i="1"/>
  <c r="T343" i="1"/>
  <c r="X343" i="1"/>
  <c r="AB343" i="1"/>
  <c r="AF343" i="1"/>
  <c r="AJ343" i="1"/>
  <c r="AN343" i="1"/>
  <c r="AR343" i="1"/>
  <c r="AV343" i="1"/>
  <c r="AZ343" i="1"/>
  <c r="BR343" i="1"/>
  <c r="H344" i="1"/>
  <c r="L344" i="1"/>
  <c r="P344" i="1"/>
  <c r="T344" i="1"/>
  <c r="X344" i="1"/>
  <c r="AB344" i="1"/>
  <c r="AF344" i="1"/>
  <c r="AJ344" i="1"/>
  <c r="AN344" i="1"/>
  <c r="AR344" i="1"/>
  <c r="AV344" i="1"/>
  <c r="AZ344" i="1"/>
  <c r="BR344" i="1"/>
  <c r="H345" i="1"/>
  <c r="L345" i="1"/>
  <c r="P345" i="1"/>
  <c r="T345" i="1"/>
  <c r="X345" i="1"/>
  <c r="AB345" i="1"/>
  <c r="AF345" i="1"/>
  <c r="AJ345" i="1"/>
  <c r="AN345" i="1"/>
  <c r="AR345" i="1"/>
  <c r="AV345" i="1"/>
  <c r="AZ345" i="1"/>
  <c r="BR345" i="1"/>
  <c r="H346" i="1"/>
  <c r="L346" i="1"/>
  <c r="P346" i="1"/>
  <c r="T346" i="1"/>
  <c r="X346" i="1"/>
  <c r="AB346" i="1"/>
  <c r="AF346" i="1"/>
  <c r="AJ346" i="1"/>
  <c r="AN346" i="1"/>
  <c r="AR346" i="1"/>
  <c r="AV346" i="1"/>
  <c r="AZ346" i="1"/>
  <c r="BR346" i="1"/>
  <c r="H347" i="1"/>
  <c r="L347" i="1"/>
  <c r="P347" i="1"/>
  <c r="T347" i="1"/>
  <c r="X347" i="1"/>
  <c r="AB347" i="1"/>
  <c r="AF347" i="1"/>
  <c r="AJ347" i="1"/>
  <c r="AN347" i="1"/>
  <c r="AR347" i="1"/>
  <c r="AV347" i="1"/>
  <c r="AZ347" i="1"/>
  <c r="BR347" i="1"/>
  <c r="H348" i="1"/>
  <c r="L348" i="1"/>
  <c r="P348" i="1"/>
  <c r="T348" i="1"/>
  <c r="X348" i="1"/>
  <c r="AB348" i="1"/>
  <c r="AF348" i="1"/>
  <c r="AJ348" i="1"/>
  <c r="AN348" i="1"/>
  <c r="AR348" i="1"/>
  <c r="AV348" i="1"/>
  <c r="AZ348" i="1"/>
  <c r="BR348" i="1"/>
  <c r="H349" i="1"/>
  <c r="L349" i="1"/>
  <c r="P349" i="1"/>
  <c r="T349" i="1"/>
  <c r="X349" i="1"/>
  <c r="AB349" i="1"/>
  <c r="AF349" i="1"/>
  <c r="AJ349" i="1"/>
  <c r="AN349" i="1"/>
  <c r="AR349" i="1"/>
  <c r="AV349" i="1"/>
  <c r="AZ349" i="1"/>
  <c r="BR349" i="1"/>
  <c r="H350" i="1"/>
  <c r="L350" i="1"/>
  <c r="P350" i="1"/>
  <c r="T350" i="1"/>
  <c r="X350" i="1"/>
  <c r="AB350" i="1"/>
  <c r="AF350" i="1"/>
  <c r="AJ350" i="1"/>
  <c r="AN350" i="1"/>
  <c r="AR350" i="1"/>
  <c r="AV350" i="1"/>
  <c r="AZ350" i="1"/>
  <c r="BR350" i="1"/>
  <c r="H351" i="1"/>
  <c r="L351" i="1"/>
  <c r="P351" i="1"/>
  <c r="T351" i="1"/>
  <c r="X351" i="1"/>
  <c r="AB351" i="1"/>
  <c r="AF351" i="1"/>
  <c r="AJ351" i="1"/>
  <c r="AN351" i="1"/>
  <c r="AR351" i="1"/>
  <c r="AV351" i="1"/>
  <c r="AZ351" i="1"/>
  <c r="BR351" i="1"/>
  <c r="H352" i="1"/>
  <c r="L352" i="1"/>
  <c r="P352" i="1"/>
  <c r="T352" i="1"/>
  <c r="X352" i="1"/>
  <c r="AB352" i="1"/>
  <c r="AF352" i="1"/>
  <c r="AJ352" i="1"/>
  <c r="AN352" i="1"/>
  <c r="AR352" i="1"/>
  <c r="AV352" i="1"/>
  <c r="AZ352" i="1"/>
  <c r="BR352" i="1"/>
  <c r="H353" i="1"/>
  <c r="L353" i="1"/>
  <c r="P353" i="1"/>
  <c r="T353" i="1"/>
  <c r="X353" i="1"/>
  <c r="AB353" i="1"/>
  <c r="AF353" i="1"/>
  <c r="AJ353" i="1"/>
  <c r="AN353" i="1"/>
  <c r="AR353" i="1"/>
  <c r="AV353" i="1"/>
  <c r="AZ353" i="1"/>
  <c r="BR353" i="1"/>
  <c r="BP353" i="1"/>
  <c r="H354" i="1"/>
  <c r="L354" i="1"/>
  <c r="P354" i="1"/>
  <c r="T354" i="1"/>
  <c r="X354" i="1"/>
  <c r="AB354" i="1"/>
  <c r="AF354" i="1"/>
  <c r="AJ354" i="1"/>
  <c r="AN354" i="1"/>
  <c r="AR354" i="1"/>
  <c r="AV354" i="1"/>
  <c r="AZ354" i="1"/>
  <c r="BR354" i="1"/>
  <c r="H355" i="1"/>
  <c r="L355" i="1"/>
  <c r="P355" i="1"/>
  <c r="T355" i="1"/>
  <c r="X355" i="1"/>
  <c r="AB355" i="1"/>
  <c r="AF355" i="1"/>
  <c r="AJ355" i="1"/>
  <c r="AN355" i="1"/>
  <c r="AR355" i="1"/>
  <c r="AV355" i="1"/>
  <c r="AZ355" i="1"/>
  <c r="BR355" i="1"/>
  <c r="BP355" i="1"/>
  <c r="H356" i="1"/>
  <c r="L356" i="1"/>
  <c r="P356" i="1"/>
  <c r="T356" i="1"/>
  <c r="X356" i="1"/>
  <c r="AB356" i="1"/>
  <c r="AF356" i="1"/>
  <c r="AJ356" i="1"/>
  <c r="AN356" i="1"/>
  <c r="AR356" i="1"/>
  <c r="AV356" i="1"/>
  <c r="AZ356" i="1"/>
  <c r="BR356" i="1"/>
  <c r="BP356" i="1"/>
  <c r="H357" i="1"/>
  <c r="L357" i="1"/>
  <c r="P357" i="1"/>
  <c r="T357" i="1"/>
  <c r="X357" i="1"/>
  <c r="AB357" i="1"/>
  <c r="AF357" i="1"/>
  <c r="AJ357" i="1"/>
  <c r="AN357" i="1"/>
  <c r="AR357" i="1"/>
  <c r="AV357" i="1"/>
  <c r="AZ357" i="1"/>
  <c r="BR357" i="1"/>
  <c r="BP357" i="1"/>
  <c r="H358" i="1"/>
  <c r="L358" i="1"/>
  <c r="P358" i="1"/>
  <c r="T358" i="1"/>
  <c r="X358" i="1"/>
  <c r="AB358" i="1"/>
  <c r="AF358" i="1"/>
  <c r="AJ358" i="1"/>
  <c r="AN358" i="1"/>
  <c r="AR358" i="1"/>
  <c r="AV358" i="1"/>
  <c r="AZ358" i="1"/>
  <c r="BR358" i="1"/>
  <c r="BP358" i="1"/>
  <c r="H359" i="1"/>
  <c r="L359" i="1"/>
  <c r="P359" i="1"/>
  <c r="T359" i="1"/>
  <c r="X359" i="1"/>
  <c r="AB359" i="1"/>
  <c r="AF359" i="1"/>
  <c r="AJ359" i="1"/>
  <c r="AN359" i="1"/>
  <c r="AR359" i="1"/>
  <c r="AV359" i="1"/>
  <c r="AZ359" i="1"/>
  <c r="BR359" i="1"/>
  <c r="BP359" i="1"/>
  <c r="H360" i="1"/>
  <c r="L360" i="1"/>
  <c r="P360" i="1"/>
  <c r="T360" i="1"/>
  <c r="X360" i="1"/>
  <c r="AB360" i="1"/>
  <c r="AF360" i="1"/>
  <c r="AJ360" i="1"/>
  <c r="AN360" i="1"/>
  <c r="AR360" i="1"/>
  <c r="AV360" i="1"/>
  <c r="AZ360" i="1"/>
  <c r="BR360" i="1"/>
  <c r="BP360" i="1"/>
  <c r="H361" i="1"/>
  <c r="L361" i="1"/>
  <c r="P361" i="1"/>
  <c r="T361" i="1"/>
  <c r="X361" i="1"/>
  <c r="AB361" i="1"/>
  <c r="AF361" i="1"/>
  <c r="AJ361" i="1"/>
  <c r="AN361" i="1"/>
  <c r="AR361" i="1"/>
  <c r="AV361" i="1"/>
  <c r="AZ361" i="1"/>
  <c r="BR361" i="1"/>
  <c r="BP361" i="1"/>
  <c r="H362" i="1"/>
  <c r="L362" i="1"/>
  <c r="P362" i="1"/>
  <c r="T362" i="1"/>
  <c r="X362" i="1"/>
  <c r="AB362" i="1"/>
  <c r="AF362" i="1"/>
  <c r="AJ362" i="1"/>
  <c r="AN362" i="1"/>
  <c r="AR362" i="1"/>
  <c r="AV362" i="1"/>
  <c r="AZ362" i="1"/>
  <c r="BR362" i="1"/>
  <c r="BP362" i="1"/>
  <c r="H363" i="1"/>
  <c r="L363" i="1"/>
  <c r="P363" i="1"/>
  <c r="T363" i="1"/>
  <c r="X363" i="1"/>
  <c r="AB363" i="1"/>
  <c r="AF363" i="1"/>
  <c r="AJ363" i="1"/>
  <c r="AN363" i="1"/>
  <c r="AR363" i="1"/>
  <c r="AV363" i="1"/>
  <c r="AZ363" i="1"/>
  <c r="BR363" i="1"/>
  <c r="BP363" i="1"/>
  <c r="H364" i="1"/>
  <c r="L364" i="1"/>
  <c r="P364" i="1"/>
  <c r="T364" i="1"/>
  <c r="X364" i="1"/>
  <c r="AB364" i="1"/>
  <c r="AF364" i="1"/>
  <c r="AJ364" i="1"/>
  <c r="AN364" i="1"/>
  <c r="AR364" i="1"/>
  <c r="AV364" i="1"/>
  <c r="AZ364" i="1"/>
  <c r="BR364" i="1"/>
  <c r="BP364" i="1"/>
  <c r="H365" i="1"/>
  <c r="L365" i="1"/>
  <c r="P365" i="1"/>
  <c r="T365" i="1"/>
  <c r="X365" i="1"/>
  <c r="AB365" i="1"/>
  <c r="AF365" i="1"/>
  <c r="AJ365" i="1"/>
  <c r="AN365" i="1"/>
  <c r="AR365" i="1"/>
  <c r="AV365" i="1"/>
  <c r="AZ365" i="1"/>
  <c r="BR365" i="1"/>
  <c r="BP365" i="1"/>
  <c r="H366" i="1"/>
  <c r="L366" i="1"/>
  <c r="P366" i="1"/>
  <c r="T366" i="1"/>
  <c r="X366" i="1"/>
  <c r="AB366" i="1"/>
  <c r="AF366" i="1"/>
  <c r="AJ366" i="1"/>
  <c r="AN366" i="1"/>
  <c r="AR366" i="1"/>
  <c r="AV366" i="1"/>
  <c r="AZ366" i="1"/>
  <c r="BR366" i="1"/>
  <c r="BP366" i="1"/>
  <c r="H367" i="1"/>
  <c r="L367" i="1"/>
  <c r="P367" i="1"/>
  <c r="T367" i="1"/>
  <c r="X367" i="1"/>
  <c r="AB367" i="1"/>
  <c r="AF367" i="1"/>
  <c r="AJ367" i="1"/>
  <c r="AN367" i="1"/>
  <c r="AR367" i="1"/>
  <c r="AV367" i="1"/>
  <c r="AZ367" i="1"/>
  <c r="BR367" i="1"/>
  <c r="BP367" i="1"/>
  <c r="H368" i="1"/>
  <c r="L368" i="1"/>
  <c r="P368" i="1"/>
  <c r="T368" i="1"/>
  <c r="X368" i="1"/>
  <c r="AB368" i="1"/>
  <c r="AF368" i="1"/>
  <c r="AJ368" i="1"/>
  <c r="AN368" i="1"/>
  <c r="AR368" i="1"/>
  <c r="AV368" i="1"/>
  <c r="AZ368" i="1"/>
  <c r="BR368" i="1"/>
  <c r="BP368" i="1"/>
  <c r="H369" i="1"/>
  <c r="L369" i="1"/>
  <c r="P369" i="1"/>
  <c r="T369" i="1"/>
  <c r="X369" i="1"/>
  <c r="AB369" i="1"/>
  <c r="AF369" i="1"/>
  <c r="AJ369" i="1"/>
  <c r="AN369" i="1"/>
  <c r="AR369" i="1"/>
  <c r="AV369" i="1"/>
  <c r="AZ369" i="1"/>
  <c r="BR369" i="1"/>
  <c r="BP369" i="1"/>
  <c r="H370" i="1"/>
  <c r="L370" i="1"/>
  <c r="P370" i="1"/>
  <c r="T370" i="1"/>
  <c r="X370" i="1"/>
  <c r="AB370" i="1"/>
  <c r="AF370" i="1"/>
  <c r="AJ370" i="1"/>
  <c r="AN370" i="1"/>
  <c r="AR370" i="1"/>
  <c r="AV370" i="1"/>
  <c r="AZ370" i="1"/>
  <c r="BR370" i="1"/>
  <c r="BP370" i="1"/>
  <c r="H371" i="1"/>
  <c r="L371" i="1"/>
  <c r="P371" i="1"/>
  <c r="T371" i="1"/>
  <c r="X371" i="1"/>
  <c r="AB371" i="1"/>
  <c r="AF371" i="1"/>
  <c r="AJ371" i="1"/>
  <c r="AN371" i="1"/>
  <c r="AR371" i="1"/>
  <c r="AV371" i="1"/>
  <c r="AZ371" i="1"/>
  <c r="BR371" i="1"/>
  <c r="BP371" i="1"/>
  <c r="H372" i="1"/>
  <c r="L372" i="1"/>
  <c r="P372" i="1"/>
  <c r="T372" i="1"/>
  <c r="X372" i="1"/>
  <c r="AB372" i="1"/>
  <c r="AF372" i="1"/>
  <c r="AJ372" i="1"/>
  <c r="AN372" i="1"/>
  <c r="AR372" i="1"/>
  <c r="AV372" i="1"/>
  <c r="AZ372" i="1"/>
  <c r="BR372" i="1"/>
  <c r="BP372" i="1"/>
  <c r="H373" i="1"/>
  <c r="L373" i="1"/>
  <c r="P373" i="1"/>
  <c r="T373" i="1"/>
  <c r="X373" i="1"/>
  <c r="AB373" i="1"/>
  <c r="AF373" i="1"/>
  <c r="AJ373" i="1"/>
  <c r="AN373" i="1"/>
  <c r="AR373" i="1"/>
  <c r="AV373" i="1"/>
  <c r="AZ373" i="1"/>
  <c r="BR373" i="1"/>
  <c r="BP373" i="1"/>
  <c r="H374" i="1"/>
  <c r="L374" i="1"/>
  <c r="P374" i="1"/>
  <c r="T374" i="1"/>
  <c r="X374" i="1"/>
  <c r="AB374" i="1"/>
  <c r="AF374" i="1"/>
  <c r="AJ374" i="1"/>
  <c r="AN374" i="1"/>
  <c r="AR374" i="1"/>
  <c r="AV374" i="1"/>
  <c r="AZ374" i="1"/>
  <c r="BR374" i="1"/>
  <c r="BP374" i="1"/>
  <c r="H375" i="1"/>
  <c r="L375" i="1"/>
  <c r="P375" i="1"/>
  <c r="T375" i="1"/>
  <c r="X375" i="1"/>
  <c r="AB375" i="1"/>
  <c r="AF375" i="1"/>
  <c r="AJ375" i="1"/>
  <c r="AN375" i="1"/>
  <c r="AR375" i="1"/>
  <c r="AV375" i="1"/>
  <c r="AZ375" i="1"/>
  <c r="BR375" i="1"/>
  <c r="BP375" i="1"/>
  <c r="H376" i="1"/>
  <c r="L376" i="1"/>
  <c r="P376" i="1"/>
  <c r="T376" i="1"/>
  <c r="X376" i="1"/>
  <c r="AB376" i="1"/>
  <c r="AF376" i="1"/>
  <c r="AJ376" i="1"/>
  <c r="AN376" i="1"/>
  <c r="AR376" i="1"/>
  <c r="AV376" i="1"/>
  <c r="AZ376" i="1"/>
  <c r="BR376" i="1"/>
  <c r="BP376" i="1"/>
  <c r="H377" i="1"/>
  <c r="L377" i="1"/>
  <c r="P377" i="1"/>
  <c r="T377" i="1"/>
  <c r="X377" i="1"/>
  <c r="AB377" i="1"/>
  <c r="AF377" i="1"/>
  <c r="AJ377" i="1"/>
  <c r="AN377" i="1"/>
  <c r="AR377" i="1"/>
  <c r="AV377" i="1"/>
  <c r="AZ377" i="1"/>
  <c r="BR377" i="1"/>
  <c r="BP377" i="1"/>
  <c r="H378" i="1"/>
  <c r="L378" i="1"/>
  <c r="P378" i="1"/>
  <c r="T378" i="1"/>
  <c r="X378" i="1"/>
  <c r="AB378" i="1"/>
  <c r="AF378" i="1"/>
  <c r="AJ378" i="1"/>
  <c r="AN378" i="1"/>
  <c r="AR378" i="1"/>
  <c r="AV378" i="1"/>
  <c r="AZ378" i="1"/>
  <c r="BR378" i="1"/>
  <c r="BP378" i="1"/>
  <c r="H379" i="1"/>
  <c r="L379" i="1"/>
  <c r="P379" i="1"/>
  <c r="T379" i="1"/>
  <c r="X379" i="1"/>
  <c r="AB379" i="1"/>
  <c r="AF379" i="1"/>
  <c r="AJ379" i="1"/>
  <c r="AN379" i="1"/>
  <c r="AR379" i="1"/>
  <c r="AV379" i="1"/>
  <c r="AZ379" i="1"/>
  <c r="BR379" i="1"/>
  <c r="BP379" i="1"/>
  <c r="H380" i="1"/>
  <c r="L380" i="1"/>
  <c r="P380" i="1"/>
  <c r="T380" i="1"/>
  <c r="X380" i="1"/>
  <c r="AB380" i="1"/>
  <c r="AF380" i="1"/>
  <c r="AJ380" i="1"/>
  <c r="AN380" i="1"/>
  <c r="AR380" i="1"/>
  <c r="AV380" i="1"/>
  <c r="AZ380" i="1"/>
  <c r="BR380" i="1"/>
  <c r="BP380" i="1"/>
  <c r="H381" i="1"/>
  <c r="L381" i="1"/>
  <c r="P381" i="1"/>
  <c r="T381" i="1"/>
  <c r="X381" i="1"/>
  <c r="AB381" i="1"/>
  <c r="AF381" i="1"/>
  <c r="AJ381" i="1"/>
  <c r="AN381" i="1"/>
  <c r="AR381" i="1"/>
  <c r="AV381" i="1"/>
  <c r="AZ381" i="1"/>
  <c r="BR381" i="1"/>
  <c r="BP381" i="1"/>
  <c r="H382" i="1"/>
  <c r="L382" i="1"/>
  <c r="P382" i="1"/>
  <c r="T382" i="1"/>
  <c r="X382" i="1"/>
  <c r="AB382" i="1"/>
  <c r="AF382" i="1"/>
  <c r="AJ382" i="1"/>
  <c r="AN382" i="1"/>
  <c r="AR382" i="1"/>
  <c r="AV382" i="1"/>
  <c r="AZ382" i="1"/>
  <c r="BR382" i="1"/>
  <c r="BP382" i="1"/>
  <c r="H383" i="1"/>
  <c r="L383" i="1"/>
  <c r="P383" i="1"/>
  <c r="T383" i="1"/>
  <c r="X383" i="1"/>
  <c r="AB383" i="1"/>
  <c r="AF383" i="1"/>
  <c r="AJ383" i="1"/>
  <c r="AN383" i="1"/>
  <c r="AR383" i="1"/>
  <c r="AV383" i="1"/>
  <c r="AZ383" i="1"/>
  <c r="BR383" i="1"/>
  <c r="BP383" i="1"/>
  <c r="H384" i="1"/>
  <c r="L384" i="1"/>
  <c r="P384" i="1"/>
  <c r="T384" i="1"/>
  <c r="X384" i="1"/>
  <c r="AB384" i="1"/>
  <c r="AF384" i="1"/>
  <c r="AJ384" i="1"/>
  <c r="AN384" i="1"/>
  <c r="AR384" i="1"/>
  <c r="AV384" i="1"/>
  <c r="AZ384" i="1"/>
  <c r="BR384" i="1"/>
  <c r="BP384" i="1"/>
  <c r="H385" i="1"/>
  <c r="L385" i="1"/>
  <c r="P385" i="1"/>
  <c r="T385" i="1"/>
  <c r="X385" i="1"/>
  <c r="AB385" i="1"/>
  <c r="AF385" i="1"/>
  <c r="AJ385" i="1"/>
  <c r="AN385" i="1"/>
  <c r="AR385" i="1"/>
  <c r="AV385" i="1"/>
  <c r="AZ385" i="1"/>
  <c r="BR385" i="1"/>
  <c r="BP385" i="1"/>
  <c r="H386" i="1"/>
  <c r="L386" i="1"/>
  <c r="P386" i="1"/>
  <c r="T386" i="1"/>
  <c r="X386" i="1"/>
  <c r="AB386" i="1"/>
  <c r="AF386" i="1"/>
  <c r="AJ386" i="1"/>
  <c r="AN386" i="1"/>
  <c r="AR386" i="1"/>
  <c r="AV386" i="1"/>
  <c r="AZ386" i="1"/>
  <c r="BR386" i="1"/>
  <c r="BP386" i="1"/>
  <c r="H387" i="1"/>
  <c r="L387" i="1"/>
  <c r="P387" i="1"/>
  <c r="T387" i="1"/>
  <c r="X387" i="1"/>
  <c r="AB387" i="1"/>
  <c r="AF387" i="1"/>
  <c r="AJ387" i="1"/>
  <c r="AN387" i="1"/>
  <c r="AR387" i="1"/>
  <c r="AV387" i="1"/>
  <c r="AZ387" i="1"/>
  <c r="BR387" i="1"/>
  <c r="BP387" i="1"/>
  <c r="BR388" i="1"/>
  <c r="BP388" i="1"/>
  <c r="BR389" i="1"/>
  <c r="BP389" i="1"/>
  <c r="BR390" i="1"/>
  <c r="BP390" i="1"/>
  <c r="BR391" i="1"/>
  <c r="BP391" i="1"/>
  <c r="AN392" i="1"/>
  <c r="BQ396" i="1"/>
  <c r="BX396" i="1" s="1"/>
  <c r="BW396" i="1" s="1"/>
  <c r="BQ392" i="1"/>
  <c r="BX392" i="1" s="1"/>
  <c r="BW392" i="1" s="1"/>
  <c r="BQ393" i="1"/>
  <c r="BX393" i="1" s="1"/>
  <c r="BW393" i="1" s="1"/>
  <c r="BQ394" i="1"/>
  <c r="BX394" i="1" s="1"/>
  <c r="BW394" i="1" s="1"/>
  <c r="BQ395" i="1"/>
  <c r="BX395" i="1" s="1"/>
  <c r="BW395" i="1" s="1"/>
  <c r="BQ397" i="1"/>
  <c r="BX397" i="1" s="1"/>
  <c r="BW397" i="1" s="1"/>
  <c r="BQ398" i="1"/>
  <c r="BX398" i="1" s="1"/>
  <c r="BW398" i="1" s="1"/>
  <c r="BQ399" i="1"/>
  <c r="BX399" i="1" s="1"/>
  <c r="BW399" i="1" s="1"/>
  <c r="BQ400" i="1"/>
  <c r="BX400" i="1" s="1"/>
  <c r="BW400" i="1" s="1"/>
  <c r="BQ401" i="1"/>
  <c r="BX401" i="1" s="1"/>
  <c r="BW401" i="1" s="1"/>
  <c r="BQ402" i="1"/>
  <c r="BX402" i="1" s="1"/>
  <c r="BW402" i="1" s="1"/>
  <c r="BQ403" i="1"/>
  <c r="BX403" i="1" s="1"/>
  <c r="BW403" i="1" s="1"/>
  <c r="BQ404" i="1"/>
  <c r="BX404" i="1" s="1"/>
  <c r="BW404" i="1" s="1"/>
  <c r="BQ405" i="1"/>
  <c r="BX405" i="1" s="1"/>
  <c r="BW405" i="1" s="1"/>
  <c r="BQ406" i="1"/>
  <c r="BX406" i="1" s="1"/>
  <c r="BW406" i="1" s="1"/>
  <c r="BQ407" i="1"/>
  <c r="BX407" i="1" s="1"/>
  <c r="BW407" i="1" s="1"/>
  <c r="BQ408" i="1"/>
  <c r="BX408" i="1" s="1"/>
  <c r="BW408" i="1" s="1"/>
  <c r="BQ409" i="1"/>
  <c r="BX409" i="1" s="1"/>
  <c r="BW409" i="1" s="1"/>
  <c r="BQ410" i="1"/>
  <c r="BX410" i="1" s="1"/>
  <c r="BW410" i="1" s="1"/>
  <c r="BQ411" i="1"/>
  <c r="BX411" i="1" s="1"/>
  <c r="BW411" i="1" s="1"/>
  <c r="BQ412" i="1"/>
  <c r="BX412" i="1" s="1"/>
  <c r="BW412" i="1" s="1"/>
  <c r="BQ413" i="1"/>
  <c r="BX413" i="1" s="1"/>
  <c r="BW413" i="1" s="1"/>
  <c r="BQ414" i="1"/>
  <c r="BX414" i="1" s="1"/>
  <c r="BW414" i="1" s="1"/>
  <c r="BQ415" i="1"/>
  <c r="BX415" i="1" s="1"/>
  <c r="BW415" i="1" s="1"/>
  <c r="BQ416" i="1"/>
  <c r="BX416" i="1" s="1"/>
  <c r="BW416" i="1" s="1"/>
  <c r="BQ417" i="1"/>
  <c r="BX417" i="1" s="1"/>
  <c r="BW417" i="1" s="1"/>
  <c r="BQ418" i="1"/>
  <c r="BX418" i="1" s="1"/>
  <c r="BW418" i="1" s="1"/>
  <c r="BQ419" i="1"/>
  <c r="BX419" i="1" s="1"/>
  <c r="BW419" i="1" s="1"/>
  <c r="BQ420" i="1"/>
  <c r="BX420" i="1" s="1"/>
  <c r="BW420" i="1" s="1"/>
  <c r="BQ421" i="1"/>
  <c r="BX421" i="1" s="1"/>
  <c r="BW421" i="1" s="1"/>
  <c r="BQ422" i="1"/>
  <c r="BX422" i="1" s="1"/>
  <c r="BW422" i="1" s="1"/>
  <c r="BQ423" i="1"/>
  <c r="BX423" i="1" s="1"/>
  <c r="BW423" i="1" s="1"/>
  <c r="BQ424" i="1"/>
  <c r="BX424" i="1" s="1"/>
  <c r="BW424" i="1" s="1"/>
  <c r="BQ425" i="1"/>
  <c r="BX425" i="1" s="1"/>
  <c r="BW425" i="1" s="1"/>
  <c r="BQ426" i="1"/>
  <c r="BX426" i="1" s="1"/>
  <c r="BW426" i="1" s="1"/>
  <c r="BQ427" i="1"/>
  <c r="BX427" i="1" s="1"/>
  <c r="BW427" i="1" s="1"/>
  <c r="BQ428" i="1"/>
  <c r="BX428" i="1" s="1"/>
  <c r="BW428" i="1" s="1"/>
  <c r="BQ429" i="1"/>
  <c r="BX429" i="1" s="1"/>
  <c r="BW429" i="1" s="1"/>
  <c r="BQ430" i="1"/>
  <c r="BX430" i="1" s="1"/>
  <c r="BW430" i="1" s="1"/>
  <c r="BQ431" i="1"/>
  <c r="BX431" i="1" s="1"/>
  <c r="BW431" i="1" s="1"/>
  <c r="BQ432" i="1"/>
  <c r="BX432" i="1" s="1"/>
  <c r="BW432" i="1" s="1"/>
  <c r="BQ433" i="1"/>
  <c r="BX433" i="1" s="1"/>
  <c r="BW433" i="1" s="1"/>
  <c r="BQ434" i="1"/>
  <c r="BX434" i="1" s="1"/>
  <c r="BW434" i="1" s="1"/>
  <c r="BQ435" i="1"/>
  <c r="BX435" i="1" s="1"/>
  <c r="BW435" i="1" s="1"/>
  <c r="BQ436" i="1"/>
  <c r="BX436" i="1" s="1"/>
  <c r="BW436" i="1" s="1"/>
  <c r="BQ437" i="1"/>
  <c r="BX437" i="1" s="1"/>
  <c r="BW437" i="1" s="1"/>
  <c r="BQ438" i="1"/>
  <c r="BX438" i="1" s="1"/>
  <c r="BW438" i="1" s="1"/>
  <c r="BQ439" i="1"/>
  <c r="BX439" i="1" s="1"/>
  <c r="BW439" i="1" s="1"/>
  <c r="BQ440" i="1"/>
  <c r="BX440" i="1" s="1"/>
  <c r="BW440" i="1" s="1"/>
  <c r="BQ441" i="1"/>
  <c r="BX441" i="1" s="1"/>
  <c r="BW441" i="1" s="1"/>
  <c r="BQ442" i="1"/>
  <c r="BX442" i="1" s="1"/>
  <c r="BW442" i="1" s="1"/>
  <c r="BQ443" i="1"/>
  <c r="BX443" i="1" s="1"/>
  <c r="BW443" i="1" s="1"/>
  <c r="BQ444" i="1"/>
  <c r="BX444" i="1" s="1"/>
  <c r="BW444" i="1" s="1"/>
  <c r="BQ445" i="1"/>
  <c r="BX445" i="1" s="1"/>
  <c r="BW445" i="1" s="1"/>
  <c r="BQ446" i="1"/>
  <c r="BX446" i="1" s="1"/>
  <c r="BW446" i="1" s="1"/>
  <c r="BQ447" i="1"/>
  <c r="BX447" i="1" s="1"/>
  <c r="BW447" i="1" s="1"/>
  <c r="BQ448" i="1"/>
  <c r="BX448" i="1" s="1"/>
  <c r="BW448" i="1" s="1"/>
  <c r="BQ449" i="1"/>
  <c r="BX449" i="1" s="1"/>
  <c r="BW449" i="1" s="1"/>
  <c r="BQ450" i="1"/>
  <c r="BX450" i="1" s="1"/>
  <c r="BW450" i="1" s="1"/>
  <c r="BQ451" i="1"/>
  <c r="BX451" i="1" s="1"/>
  <c r="BW451" i="1" s="1"/>
  <c r="BQ452" i="1"/>
  <c r="BX452" i="1" s="1"/>
  <c r="BW452" i="1" s="1"/>
  <c r="BQ453" i="1"/>
  <c r="BX453" i="1" s="1"/>
  <c r="BW453" i="1" s="1"/>
  <c r="AM454" i="1"/>
  <c r="AQ454" i="1"/>
  <c r="AU454" i="1"/>
  <c r="AY454" i="1"/>
  <c r="BQ454" i="1"/>
  <c r="BX454" i="1" s="1"/>
  <c r="BW454" i="1" s="1"/>
  <c r="G455" i="1"/>
  <c r="K455" i="1"/>
  <c r="O455" i="1"/>
  <c r="S455" i="1"/>
  <c r="W455" i="1"/>
  <c r="AA455" i="1"/>
  <c r="AE455" i="1"/>
  <c r="AI455" i="1"/>
  <c r="AM455" i="1"/>
  <c r="AQ455" i="1"/>
  <c r="AU455" i="1"/>
  <c r="AY455" i="1"/>
  <c r="BQ455" i="1"/>
  <c r="BX455" i="1" s="1"/>
  <c r="BW455" i="1" s="1"/>
  <c r="G456" i="1"/>
  <c r="K456" i="1"/>
  <c r="O456" i="1"/>
  <c r="S456" i="1"/>
  <c r="W456" i="1"/>
  <c r="AA456" i="1"/>
  <c r="AE456" i="1"/>
  <c r="AI456" i="1"/>
  <c r="AM456" i="1"/>
  <c r="AQ456" i="1"/>
  <c r="AU456" i="1"/>
  <c r="AY456" i="1"/>
  <c r="BQ456" i="1"/>
  <c r="BX456" i="1" s="1"/>
  <c r="BW456" i="1" s="1"/>
  <c r="G457" i="1"/>
  <c r="K457" i="1"/>
  <c r="O457" i="1"/>
  <c r="S457" i="1"/>
  <c r="W457" i="1"/>
  <c r="AA457" i="1"/>
  <c r="AE457" i="1"/>
  <c r="AI457" i="1"/>
  <c r="AM457" i="1"/>
  <c r="AQ457" i="1"/>
  <c r="AU457" i="1"/>
  <c r="AY457" i="1"/>
  <c r="BQ457" i="1"/>
  <c r="BX457" i="1" s="1"/>
  <c r="BW457" i="1" s="1"/>
  <c r="G458" i="1"/>
  <c r="K458" i="1"/>
  <c r="O458" i="1"/>
  <c r="S458" i="1"/>
  <c r="W458" i="1"/>
  <c r="AA458" i="1"/>
  <c r="AE458" i="1"/>
  <c r="AI458" i="1"/>
  <c r="AM458" i="1"/>
  <c r="AQ458" i="1"/>
  <c r="AU458" i="1"/>
  <c r="AY458" i="1"/>
  <c r="BQ458" i="1"/>
  <c r="BX458" i="1" s="1"/>
  <c r="BW458" i="1" s="1"/>
  <c r="G459" i="1"/>
  <c r="K459" i="1"/>
  <c r="O459" i="1"/>
  <c r="S459" i="1"/>
  <c r="W459" i="1"/>
  <c r="AA459" i="1"/>
  <c r="AE459" i="1"/>
  <c r="AI459" i="1"/>
  <c r="AM459" i="1"/>
  <c r="AQ459" i="1"/>
  <c r="AU459" i="1"/>
  <c r="AY459" i="1"/>
  <c r="BQ459" i="1"/>
  <c r="BX459" i="1" s="1"/>
  <c r="BW459" i="1" s="1"/>
  <c r="G460" i="1"/>
  <c r="K460" i="1"/>
  <c r="O460" i="1"/>
  <c r="S460" i="1"/>
  <c r="W460" i="1"/>
  <c r="AA460" i="1"/>
  <c r="AE460" i="1"/>
  <c r="AI460" i="1"/>
  <c r="AM460" i="1"/>
  <c r="AQ460" i="1"/>
  <c r="AU460" i="1"/>
  <c r="AY460" i="1"/>
  <c r="BQ460" i="1"/>
  <c r="BX460" i="1" s="1"/>
  <c r="BW460" i="1" s="1"/>
  <c r="G461" i="1"/>
  <c r="K461" i="1"/>
  <c r="O461" i="1"/>
  <c r="S461" i="1"/>
  <c r="W461" i="1"/>
  <c r="AA461" i="1"/>
  <c r="AE461" i="1"/>
  <c r="AI461" i="1"/>
  <c r="AM461" i="1"/>
  <c r="AQ461" i="1"/>
  <c r="AU461" i="1"/>
  <c r="AY461" i="1"/>
  <c r="BQ461" i="1"/>
  <c r="BX461" i="1" s="1"/>
  <c r="BW461" i="1" s="1"/>
  <c r="G462" i="1"/>
  <c r="K462" i="1"/>
  <c r="O462" i="1"/>
  <c r="S462" i="1"/>
  <c r="W462" i="1"/>
  <c r="AA462" i="1"/>
  <c r="AE462" i="1"/>
  <c r="AI462" i="1"/>
  <c r="AM462" i="1"/>
  <c r="AQ462" i="1"/>
  <c r="AU462" i="1"/>
  <c r="AY462" i="1"/>
  <c r="BQ462" i="1"/>
  <c r="BX462" i="1" s="1"/>
  <c r="BW462" i="1" s="1"/>
  <c r="G463" i="1"/>
  <c r="K463" i="1"/>
  <c r="O463" i="1"/>
  <c r="S463" i="1"/>
  <c r="W463" i="1"/>
  <c r="AA463" i="1"/>
  <c r="AE463" i="1"/>
  <c r="AI463" i="1"/>
  <c r="AM463" i="1"/>
  <c r="AQ463" i="1"/>
  <c r="AU463" i="1"/>
  <c r="AY463" i="1"/>
  <c r="BQ463" i="1"/>
  <c r="BX463" i="1" s="1"/>
  <c r="BW463" i="1" s="1"/>
  <c r="G464" i="1"/>
  <c r="K464" i="1"/>
  <c r="O464" i="1"/>
  <c r="S464" i="1"/>
  <c r="W464" i="1"/>
  <c r="AA464" i="1"/>
  <c r="AE464" i="1"/>
  <c r="AI464" i="1"/>
  <c r="AM464" i="1"/>
  <c r="AQ464" i="1"/>
  <c r="AU464" i="1"/>
  <c r="AY464" i="1"/>
  <c r="BQ464" i="1"/>
  <c r="BX464" i="1" s="1"/>
  <c r="BW464" i="1" s="1"/>
  <c r="G465" i="1"/>
  <c r="K465" i="1"/>
  <c r="O465" i="1"/>
  <c r="S465" i="1"/>
  <c r="W465" i="1"/>
  <c r="AA465" i="1"/>
  <c r="AE465" i="1"/>
  <c r="AI465" i="1"/>
  <c r="AM465" i="1"/>
  <c r="AQ465" i="1"/>
  <c r="AU465" i="1"/>
  <c r="AY465" i="1"/>
  <c r="BQ465" i="1"/>
  <c r="BX465" i="1" s="1"/>
  <c r="BW465" i="1" s="1"/>
  <c r="G466" i="1"/>
  <c r="K466" i="1"/>
  <c r="O466" i="1"/>
  <c r="S466" i="1"/>
  <c r="W466" i="1"/>
  <c r="AA466" i="1"/>
  <c r="AE466" i="1"/>
  <c r="AI466" i="1"/>
  <c r="AM466" i="1"/>
  <c r="AQ466" i="1"/>
  <c r="AU466" i="1"/>
  <c r="AY466" i="1"/>
  <c r="BQ466" i="1"/>
  <c r="BX466" i="1" s="1"/>
  <c r="BW466" i="1" s="1"/>
  <c r="G467" i="1"/>
  <c r="K467" i="1"/>
  <c r="O467" i="1"/>
  <c r="S467" i="1"/>
  <c r="W467" i="1"/>
  <c r="AA467" i="1"/>
  <c r="AE467" i="1"/>
  <c r="AI467" i="1"/>
  <c r="AM467" i="1"/>
  <c r="AQ467" i="1"/>
  <c r="AU467" i="1"/>
  <c r="AY467" i="1"/>
  <c r="BQ467" i="1"/>
  <c r="BX467" i="1" s="1"/>
  <c r="BW467" i="1" s="1"/>
  <c r="G468" i="1"/>
  <c r="K468" i="1"/>
  <c r="O468" i="1"/>
  <c r="S468" i="1"/>
  <c r="W468" i="1"/>
  <c r="AA468" i="1"/>
  <c r="AE468" i="1"/>
  <c r="AI468" i="1"/>
  <c r="AM468" i="1"/>
  <c r="AQ468" i="1"/>
  <c r="AU468" i="1"/>
  <c r="AY468" i="1"/>
  <c r="BQ468" i="1"/>
  <c r="BX468" i="1" s="1"/>
  <c r="BW468" i="1" s="1"/>
  <c r="G469" i="1"/>
  <c r="K469" i="1"/>
  <c r="O469" i="1"/>
  <c r="S469" i="1"/>
  <c r="W469" i="1"/>
  <c r="AA469" i="1"/>
  <c r="AE469" i="1"/>
  <c r="AI469" i="1"/>
  <c r="AM469" i="1"/>
  <c r="AQ469" i="1"/>
  <c r="AU469" i="1"/>
  <c r="AY469" i="1"/>
  <c r="BQ469" i="1"/>
  <c r="BX469" i="1" s="1"/>
  <c r="BW469" i="1" s="1"/>
  <c r="G470" i="1"/>
  <c r="K470" i="1"/>
  <c r="O470" i="1"/>
  <c r="S470" i="1"/>
  <c r="W470" i="1"/>
  <c r="AA470" i="1"/>
  <c r="AE470" i="1"/>
  <c r="AI470" i="1"/>
  <c r="AM470" i="1"/>
  <c r="AQ470" i="1"/>
  <c r="AU470" i="1"/>
  <c r="AY470" i="1"/>
  <c r="BQ470" i="1"/>
  <c r="BX470" i="1" s="1"/>
  <c r="BW470" i="1" s="1"/>
  <c r="G471" i="1"/>
  <c r="K471" i="1"/>
  <c r="O471" i="1"/>
  <c r="S471" i="1"/>
  <c r="W471" i="1"/>
  <c r="AA471" i="1"/>
  <c r="AE471" i="1"/>
  <c r="AI471" i="1"/>
  <c r="AM471" i="1"/>
  <c r="AQ471" i="1"/>
  <c r="AU471" i="1"/>
  <c r="AY471" i="1"/>
  <c r="BQ471" i="1"/>
  <c r="BX471" i="1" s="1"/>
  <c r="BW471" i="1" s="1"/>
  <c r="G472" i="1"/>
  <c r="K472" i="1"/>
  <c r="O472" i="1"/>
  <c r="S472" i="1"/>
  <c r="W472" i="1"/>
  <c r="AA472" i="1"/>
  <c r="AE472" i="1"/>
  <c r="AI472" i="1"/>
  <c r="AM472" i="1"/>
  <c r="AQ472" i="1"/>
  <c r="AU472" i="1"/>
  <c r="AY472" i="1"/>
  <c r="BQ472" i="1"/>
  <c r="BX472" i="1" s="1"/>
  <c r="BW472" i="1" s="1"/>
  <c r="G473" i="1"/>
  <c r="K473" i="1"/>
  <c r="O473" i="1"/>
  <c r="S473" i="1"/>
  <c r="W473" i="1"/>
  <c r="AA473" i="1"/>
  <c r="AE473" i="1"/>
  <c r="AI473" i="1"/>
  <c r="AM473" i="1"/>
  <c r="AQ473" i="1"/>
  <c r="AU473" i="1"/>
  <c r="AY473" i="1"/>
  <c r="BQ473" i="1"/>
  <c r="BX473" i="1" s="1"/>
  <c r="BW473" i="1" s="1"/>
  <c r="G474" i="1"/>
  <c r="K474" i="1"/>
  <c r="O474" i="1"/>
  <c r="S474" i="1"/>
  <c r="W474" i="1"/>
  <c r="AA474" i="1"/>
  <c r="AE474" i="1"/>
  <c r="AI474" i="1"/>
  <c r="AM474" i="1"/>
  <c r="AQ474" i="1"/>
  <c r="AU474" i="1"/>
  <c r="AY474" i="1"/>
  <c r="BQ474" i="1"/>
  <c r="BX474" i="1" s="1"/>
  <c r="BW474" i="1" s="1"/>
  <c r="G475" i="1"/>
  <c r="K475" i="1"/>
  <c r="O475" i="1"/>
  <c r="S475" i="1"/>
  <c r="W475" i="1"/>
  <c r="AA475" i="1"/>
  <c r="AE475" i="1"/>
  <c r="AI475" i="1"/>
  <c r="AM475" i="1"/>
  <c r="AQ475" i="1"/>
  <c r="AU475" i="1"/>
  <c r="AY475" i="1"/>
  <c r="BQ475" i="1"/>
  <c r="BX475" i="1" s="1"/>
  <c r="BW475" i="1" s="1"/>
  <c r="G476" i="1"/>
  <c r="K476" i="1"/>
  <c r="O476" i="1"/>
  <c r="S476" i="1"/>
  <c r="W476" i="1"/>
  <c r="AA476" i="1"/>
  <c r="AE476" i="1"/>
  <c r="AI476" i="1"/>
  <c r="AM476" i="1"/>
  <c r="AQ476" i="1"/>
  <c r="AU476" i="1"/>
  <c r="AY476" i="1"/>
  <c r="BQ476" i="1"/>
  <c r="BX476" i="1" s="1"/>
  <c r="BW476" i="1" s="1"/>
  <c r="G477" i="1"/>
  <c r="K477" i="1"/>
  <c r="O477" i="1"/>
  <c r="S477" i="1"/>
  <c r="W477" i="1"/>
  <c r="AA477" i="1"/>
  <c r="AE477" i="1"/>
  <c r="AI477" i="1"/>
  <c r="AM477" i="1"/>
  <c r="AQ477" i="1"/>
  <c r="AU477" i="1"/>
  <c r="AY477" i="1"/>
  <c r="BQ477" i="1"/>
  <c r="BX477" i="1" s="1"/>
  <c r="BW477" i="1" s="1"/>
  <c r="G478" i="1"/>
  <c r="K478" i="1"/>
  <c r="O478" i="1"/>
  <c r="S478" i="1"/>
  <c r="W478" i="1"/>
  <c r="AA478" i="1"/>
  <c r="AE478" i="1"/>
  <c r="BH479" i="1"/>
  <c r="BL479" i="1"/>
  <c r="BP479" i="1"/>
  <c r="BH481" i="1"/>
  <c r="BL481" i="1"/>
  <c r="BP481" i="1"/>
  <c r="K482" i="1"/>
  <c r="S482" i="1"/>
  <c r="AA482" i="1"/>
  <c r="AI482" i="1"/>
  <c r="AQ482" i="1"/>
  <c r="AY482" i="1"/>
  <c r="G483" i="1"/>
  <c r="O483" i="1"/>
  <c r="W483" i="1"/>
  <c r="AE483" i="1"/>
  <c r="AM483" i="1"/>
  <c r="AU483" i="1"/>
  <c r="BH483" i="1"/>
  <c r="BL483" i="1"/>
  <c r="BP483" i="1"/>
  <c r="BH485" i="1"/>
  <c r="BL485" i="1"/>
  <c r="BP485" i="1"/>
  <c r="K486" i="1"/>
  <c r="S486" i="1"/>
  <c r="AA486" i="1"/>
  <c r="AI486" i="1"/>
  <c r="AQ486" i="1"/>
  <c r="AY486" i="1"/>
  <c r="G487" i="1"/>
  <c r="O487" i="1"/>
  <c r="W487" i="1"/>
  <c r="AF487" i="1"/>
  <c r="AN487" i="1"/>
  <c r="AV487" i="1"/>
  <c r="BL487" i="1"/>
  <c r="K488" i="1"/>
  <c r="S488" i="1"/>
  <c r="AA488" i="1"/>
  <c r="AI488" i="1"/>
  <c r="BL488" i="1"/>
  <c r="BG489" i="1"/>
  <c r="T490" i="1"/>
  <c r="AR490" i="1"/>
  <c r="AA491" i="1"/>
  <c r="BG491" i="1"/>
  <c r="S492" i="1"/>
  <c r="X492" i="1"/>
  <c r="BO493" i="1"/>
  <c r="BK494" i="1"/>
  <c r="L495" i="1"/>
  <c r="T495" i="1"/>
  <c r="AB495" i="1"/>
  <c r="AJ495" i="1"/>
  <c r="AR495" i="1"/>
  <c r="AZ495" i="1"/>
  <c r="BG495" i="1"/>
  <c r="BL495" i="1"/>
  <c r="BQ496" i="1"/>
  <c r="BX496" i="1" s="1"/>
  <c r="BW496" i="1" s="1"/>
  <c r="BR497" i="1"/>
  <c r="P497" i="1"/>
  <c r="X497" i="1"/>
  <c r="AF497" i="1"/>
  <c r="AN497" i="1"/>
  <c r="AV497" i="1"/>
  <c r="BO497" i="1"/>
  <c r="AY498" i="1"/>
  <c r="W499" i="1"/>
  <c r="AM499" i="1"/>
  <c r="BK499" i="1"/>
  <c r="BR500" i="1"/>
  <c r="W500" i="1"/>
  <c r="AM500" i="1"/>
  <c r="BK500" i="1"/>
  <c r="BR501" i="1"/>
  <c r="W501" i="1"/>
  <c r="AM501" i="1"/>
  <c r="BK501" i="1"/>
  <c r="BH502" i="1"/>
  <c r="BL502" i="1"/>
  <c r="BP502" i="1"/>
  <c r="P504" i="1"/>
  <c r="X504" i="1"/>
  <c r="AF504" i="1"/>
  <c r="AN504" i="1"/>
  <c r="AV504" i="1"/>
  <c r="BH504" i="1"/>
  <c r="BL504" i="1"/>
  <c r="BP504" i="1"/>
  <c r="L505" i="1"/>
  <c r="T505" i="1"/>
  <c r="AB505" i="1"/>
  <c r="AJ505" i="1"/>
  <c r="AR505" i="1"/>
  <c r="AZ505" i="1"/>
  <c r="BR506" i="1"/>
  <c r="P506" i="1"/>
  <c r="X506" i="1"/>
  <c r="AF506" i="1"/>
  <c r="AN506" i="1"/>
  <c r="AV506" i="1"/>
  <c r="BH506" i="1"/>
  <c r="BL506" i="1"/>
  <c r="BP506" i="1"/>
  <c r="BH508" i="1"/>
  <c r="BL508" i="1"/>
  <c r="BP508" i="1"/>
  <c r="BH510" i="1"/>
  <c r="BL510" i="1"/>
  <c r="BP510" i="1"/>
  <c r="BR512" i="1"/>
  <c r="P512" i="1"/>
  <c r="X512" i="1"/>
  <c r="AF512" i="1"/>
  <c r="AN512" i="1"/>
  <c r="AV512" i="1"/>
  <c r="BH512" i="1"/>
  <c r="BL512" i="1"/>
  <c r="BP512" i="1"/>
  <c r="L513" i="1"/>
  <c r="T513" i="1"/>
  <c r="AB513" i="1"/>
  <c r="AJ513" i="1"/>
  <c r="AR513" i="1"/>
  <c r="AZ513" i="1"/>
  <c r="BR514" i="1"/>
  <c r="P514" i="1"/>
  <c r="X514" i="1"/>
  <c r="AF514" i="1"/>
  <c r="AN514" i="1"/>
  <c r="AV514" i="1"/>
  <c r="BH514" i="1"/>
  <c r="BL514" i="1"/>
  <c r="BP514" i="1"/>
  <c r="L515" i="1"/>
  <c r="T515" i="1"/>
  <c r="AB515" i="1"/>
  <c r="AJ515" i="1"/>
  <c r="AR515" i="1"/>
  <c r="AZ515" i="1"/>
  <c r="BR516" i="1"/>
  <c r="P516" i="1"/>
  <c r="X516" i="1"/>
  <c r="AF516" i="1"/>
  <c r="AN516" i="1"/>
  <c r="AV516" i="1"/>
  <c r="BH516" i="1"/>
  <c r="BL516" i="1"/>
  <c r="BP516" i="1"/>
  <c r="L517" i="1"/>
  <c r="T517" i="1"/>
  <c r="AB517" i="1"/>
  <c r="AJ517" i="1"/>
  <c r="AR517" i="1"/>
  <c r="AZ517" i="1"/>
  <c r="BR518" i="1"/>
  <c r="P518" i="1"/>
  <c r="X518" i="1"/>
  <c r="AF518" i="1"/>
  <c r="AN518" i="1"/>
  <c r="AV518" i="1"/>
  <c r="BH518" i="1"/>
  <c r="BL518" i="1"/>
  <c r="BP518" i="1"/>
  <c r="L519" i="1"/>
  <c r="T519" i="1"/>
  <c r="AB519" i="1"/>
  <c r="AJ519" i="1"/>
  <c r="AR519" i="1"/>
  <c r="AZ519" i="1"/>
  <c r="BR520" i="1"/>
  <c r="P520" i="1"/>
  <c r="X520" i="1"/>
  <c r="AF520" i="1"/>
  <c r="AN520" i="1"/>
  <c r="AV520" i="1"/>
  <c r="BH520" i="1"/>
  <c r="BL520" i="1"/>
  <c r="BP520" i="1"/>
  <c r="L521" i="1"/>
  <c r="T521" i="1"/>
  <c r="AB521" i="1"/>
  <c r="AJ521" i="1"/>
  <c r="AR521" i="1"/>
  <c r="AZ521" i="1"/>
  <c r="BR522" i="1"/>
  <c r="P522" i="1"/>
  <c r="X522" i="1"/>
  <c r="AF522" i="1"/>
  <c r="AN522" i="1"/>
  <c r="AV522" i="1"/>
  <c r="BL522" i="1"/>
  <c r="K523" i="1"/>
  <c r="S523" i="1"/>
  <c r="AA523" i="1"/>
  <c r="AI523" i="1"/>
  <c r="AQ523" i="1"/>
  <c r="AY523" i="1"/>
  <c r="BH523" i="1"/>
  <c r="BO523" i="1"/>
  <c r="L524" i="1"/>
  <c r="T524" i="1"/>
  <c r="AB524" i="1"/>
  <c r="AJ524" i="1"/>
  <c r="AR524" i="1"/>
  <c r="AZ524" i="1"/>
  <c r="BK524" i="1"/>
  <c r="BQ525" i="1"/>
  <c r="BX525" i="1" s="1"/>
  <c r="BW525" i="1" s="1"/>
  <c r="O525" i="1"/>
  <c r="W525" i="1"/>
  <c r="AE525" i="1"/>
  <c r="AM525" i="1"/>
  <c r="AU525" i="1"/>
  <c r="BG525" i="1"/>
  <c r="BP525" i="1"/>
  <c r="BR526" i="1"/>
  <c r="P526" i="1"/>
  <c r="X526" i="1"/>
  <c r="AF526" i="1"/>
  <c r="AN526" i="1"/>
  <c r="AV526" i="1"/>
  <c r="BL526" i="1"/>
  <c r="K527" i="1"/>
  <c r="S527" i="1"/>
  <c r="AA527" i="1"/>
  <c r="AI527" i="1"/>
  <c r="AQ527" i="1"/>
  <c r="AY527" i="1"/>
  <c r="BL527" i="1"/>
  <c r="L528" i="1"/>
  <c r="T528" i="1"/>
  <c r="AB528" i="1"/>
  <c r="AI528" i="1"/>
  <c r="AR528" i="1"/>
  <c r="AY528" i="1"/>
  <c r="BH528" i="1"/>
  <c r="K529" i="1"/>
  <c r="S529" i="1"/>
  <c r="AA529" i="1"/>
  <c r="AI529" i="1"/>
  <c r="AQ529" i="1"/>
  <c r="AY529" i="1"/>
  <c r="BP530" i="1"/>
  <c r="BQ532" i="1"/>
  <c r="BX532" i="1" s="1"/>
  <c r="BW532" i="1" s="1"/>
  <c r="K532" i="1"/>
  <c r="AE532" i="1"/>
  <c r="AQ532" i="1"/>
  <c r="BK532" i="1"/>
  <c r="BQ533" i="1"/>
  <c r="BX533" i="1" s="1"/>
  <c r="BW533" i="1" s="1"/>
  <c r="K533" i="1"/>
  <c r="AE533" i="1"/>
  <c r="AQ533" i="1"/>
  <c r="BK533" i="1"/>
  <c r="BQ534" i="1"/>
  <c r="BX534" i="1" s="1"/>
  <c r="BW534" i="1" s="1"/>
  <c r="K534" i="1"/>
  <c r="AE534" i="1"/>
  <c r="BO535" i="1"/>
  <c r="BK536" i="1"/>
  <c r="BP536" i="1"/>
  <c r="BG537" i="1"/>
  <c r="BL537" i="1"/>
  <c r="BQ538" i="1"/>
  <c r="BX538" i="1" s="1"/>
  <c r="BW538" i="1" s="1"/>
  <c r="BR539" i="1"/>
  <c r="P539" i="1"/>
  <c r="X539" i="1"/>
  <c r="AF539" i="1"/>
  <c r="AN539" i="1"/>
  <c r="AV539" i="1"/>
  <c r="BO539" i="1"/>
  <c r="BK540" i="1"/>
  <c r="L541" i="1"/>
  <c r="T541" i="1"/>
  <c r="AB541" i="1"/>
  <c r="AJ541" i="1"/>
  <c r="AR541" i="1"/>
  <c r="AZ541" i="1"/>
  <c r="BG541" i="1"/>
  <c r="BL541" i="1"/>
  <c r="BQ542" i="1"/>
  <c r="BX542" i="1" s="1"/>
  <c r="BW542" i="1" s="1"/>
  <c r="BR543" i="1"/>
  <c r="P543" i="1"/>
  <c r="X543" i="1"/>
  <c r="AF543" i="1"/>
  <c r="AN543" i="1"/>
  <c r="AV543" i="1"/>
  <c r="BO543" i="1"/>
  <c r="BK544" i="1"/>
  <c r="L545" i="1"/>
  <c r="T545" i="1"/>
  <c r="AB545" i="1"/>
  <c r="AJ545" i="1"/>
  <c r="AR545" i="1"/>
  <c r="BL545" i="1"/>
  <c r="G546" i="1"/>
  <c r="O546" i="1"/>
  <c r="W546" i="1"/>
  <c r="AE546" i="1"/>
  <c r="AM546" i="1"/>
  <c r="AU546" i="1"/>
  <c r="BK546" i="1"/>
  <c r="AB547" i="1"/>
  <c r="AM547" i="1"/>
  <c r="AU547" i="1"/>
  <c r="BO547" i="1"/>
  <c r="K548" i="1"/>
  <c r="W548" i="1"/>
  <c r="AQ548" i="1"/>
  <c r="BK548" i="1"/>
  <c r="BQ549" i="1"/>
  <c r="BX549" i="1" s="1"/>
  <c r="BW549" i="1" s="1"/>
  <c r="S549" i="1"/>
  <c r="AE549" i="1"/>
  <c r="BO550" i="1"/>
  <c r="BK551" i="1"/>
  <c r="K552" i="1"/>
  <c r="S552" i="1"/>
  <c r="AA552" i="1"/>
  <c r="AI552" i="1"/>
  <c r="AQ552" i="1"/>
  <c r="AY552" i="1"/>
  <c r="BG552" i="1"/>
  <c r="BL552" i="1"/>
  <c r="BQ553" i="1"/>
  <c r="BX553" i="1" s="1"/>
  <c r="BW553" i="1" s="1"/>
  <c r="G554" i="1"/>
  <c r="O554" i="1"/>
  <c r="W554" i="1"/>
  <c r="AE554" i="1"/>
  <c r="AM554" i="1"/>
  <c r="AU554" i="1"/>
  <c r="BK554" i="1"/>
  <c r="O555" i="1"/>
  <c r="BH556" i="1"/>
  <c r="BL556" i="1"/>
  <c r="BP556" i="1"/>
  <c r="BH558" i="1"/>
  <c r="BL558" i="1"/>
  <c r="BP558" i="1"/>
  <c r="AB559" i="1"/>
  <c r="AJ559" i="1"/>
  <c r="AR559" i="1"/>
  <c r="AZ559" i="1"/>
  <c r="BR560" i="1"/>
  <c r="P560" i="1"/>
  <c r="X560" i="1"/>
  <c r="AF560" i="1"/>
  <c r="AN560" i="1"/>
  <c r="AV560" i="1"/>
  <c r="BH560" i="1"/>
  <c r="BL560" i="1"/>
  <c r="BP560" i="1"/>
  <c r="L561" i="1"/>
  <c r="T561" i="1"/>
  <c r="AB561" i="1"/>
  <c r="AJ561" i="1"/>
  <c r="AR561" i="1"/>
  <c r="AZ561" i="1"/>
  <c r="BR562" i="1"/>
  <c r="P562" i="1"/>
  <c r="X562" i="1"/>
  <c r="AF562" i="1"/>
  <c r="AN562" i="1"/>
  <c r="AV562" i="1"/>
  <c r="BH562" i="1"/>
  <c r="BL562" i="1"/>
  <c r="BP562" i="1"/>
  <c r="L563" i="1"/>
  <c r="T563" i="1"/>
  <c r="AB563" i="1"/>
  <c r="AJ563" i="1"/>
  <c r="AR563" i="1"/>
  <c r="AZ563" i="1"/>
  <c r="BR564" i="1"/>
  <c r="P564" i="1"/>
  <c r="X564" i="1"/>
  <c r="AF564" i="1"/>
  <c r="AN564" i="1"/>
  <c r="AV564" i="1"/>
  <c r="BH564" i="1"/>
  <c r="BL564" i="1"/>
  <c r="BP564" i="1"/>
  <c r="L565" i="1"/>
  <c r="T565" i="1"/>
  <c r="AB565" i="1"/>
  <c r="AJ565" i="1"/>
  <c r="AR565" i="1"/>
  <c r="AZ565" i="1"/>
  <c r="H566" i="1"/>
  <c r="P566" i="1"/>
  <c r="X566" i="1"/>
  <c r="AF566" i="1"/>
  <c r="AM566" i="1"/>
  <c r="BQ567" i="1"/>
  <c r="BX567" i="1" s="1"/>
  <c r="BW567" i="1" s="1"/>
  <c r="BG567" i="1"/>
  <c r="BQ568" i="1"/>
  <c r="BX568" i="1" s="1"/>
  <c r="BW568" i="1" s="1"/>
  <c r="AU569" i="1"/>
  <c r="BO569" i="1"/>
  <c r="AN570" i="1"/>
  <c r="BP570" i="1"/>
  <c r="P571" i="1"/>
  <c r="AN571" i="1"/>
  <c r="AY571" i="1"/>
  <c r="BH571" i="1"/>
  <c r="P572" i="1"/>
  <c r="AB572" i="1"/>
  <c r="AV572" i="1"/>
  <c r="BH572" i="1"/>
  <c r="X573" i="1"/>
  <c r="AI573" i="1"/>
  <c r="AQ573" i="1"/>
  <c r="AZ573" i="1"/>
  <c r="BL573" i="1"/>
  <c r="K574" i="1"/>
  <c r="S574" i="1"/>
  <c r="X574" i="1"/>
  <c r="AY574" i="1"/>
  <c r="BR392" i="1"/>
  <c r="BP392" i="1"/>
  <c r="BR393" i="1"/>
  <c r="BU393" i="1" s="1"/>
  <c r="BP393" i="1"/>
  <c r="BR394" i="1"/>
  <c r="BP394" i="1"/>
  <c r="BR395" i="1"/>
  <c r="BP395" i="1"/>
  <c r="BR397" i="1"/>
  <c r="BR398" i="1"/>
  <c r="BS398" i="1" s="1"/>
  <c r="BR399" i="1"/>
  <c r="BO400" i="1"/>
  <c r="BG401" i="1"/>
  <c r="BO401" i="1"/>
  <c r="BG402" i="1"/>
  <c r="BO402" i="1"/>
  <c r="BG403" i="1"/>
  <c r="BO403" i="1"/>
  <c r="BG404" i="1"/>
  <c r="BO404" i="1"/>
  <c r="BG405" i="1"/>
  <c r="BO405" i="1"/>
  <c r="BG406" i="1"/>
  <c r="BO406" i="1"/>
  <c r="BG407" i="1"/>
  <c r="BO407" i="1"/>
  <c r="BG408" i="1"/>
  <c r="BO408" i="1"/>
  <c r="BG409" i="1"/>
  <c r="BO409" i="1"/>
  <c r="BG410" i="1"/>
  <c r="BO410" i="1"/>
  <c r="BG411" i="1"/>
  <c r="BO411" i="1"/>
  <c r="BG412" i="1"/>
  <c r="BO412" i="1"/>
  <c r="BG413" i="1"/>
  <c r="BO413" i="1"/>
  <c r="BG414" i="1"/>
  <c r="BO414" i="1"/>
  <c r="BG415" i="1"/>
  <c r="BO415" i="1"/>
  <c r="BG416" i="1"/>
  <c r="BO416" i="1"/>
  <c r="BG417" i="1"/>
  <c r="BO417" i="1"/>
  <c r="BG418" i="1"/>
  <c r="BO418" i="1"/>
  <c r="BG419" i="1"/>
  <c r="BO419" i="1"/>
  <c r="BG420" i="1"/>
  <c r="BO420" i="1"/>
  <c r="BG421" i="1"/>
  <c r="BO421" i="1"/>
  <c r="BG422" i="1"/>
  <c r="BO422" i="1"/>
  <c r="BG423" i="1"/>
  <c r="BO423" i="1"/>
  <c r="BG424" i="1"/>
  <c r="BO424" i="1"/>
  <c r="BG425" i="1"/>
  <c r="BO425" i="1"/>
  <c r="BG426" i="1"/>
  <c r="BO426" i="1"/>
  <c r="BG427" i="1"/>
  <c r="BO427" i="1"/>
  <c r="BG428" i="1"/>
  <c r="BO428" i="1"/>
  <c r="BG429" i="1"/>
  <c r="BO429" i="1"/>
  <c r="BG430" i="1"/>
  <c r="BO430" i="1"/>
  <c r="BG431" i="1"/>
  <c r="BO431" i="1"/>
  <c r="BG432" i="1"/>
  <c r="BO432" i="1"/>
  <c r="BG433" i="1"/>
  <c r="BO433" i="1"/>
  <c r="BG434" i="1"/>
  <c r="BO434" i="1"/>
  <c r="BG435" i="1"/>
  <c r="BO435" i="1"/>
  <c r="BG436" i="1"/>
  <c r="BO436" i="1"/>
  <c r="BG437" i="1"/>
  <c r="BO437" i="1"/>
  <c r="BG438" i="1"/>
  <c r="BO438" i="1"/>
  <c r="BG439" i="1"/>
  <c r="BO439" i="1"/>
  <c r="BG440" i="1"/>
  <c r="BO440" i="1"/>
  <c r="BG441" i="1"/>
  <c r="BO441" i="1"/>
  <c r="BG442" i="1"/>
  <c r="BO442" i="1"/>
  <c r="BG443" i="1"/>
  <c r="BO443" i="1"/>
  <c r="BG444" i="1"/>
  <c r="BO444" i="1"/>
  <c r="BG445" i="1"/>
  <c r="BO445" i="1"/>
  <c r="BG446" i="1"/>
  <c r="BO446" i="1"/>
  <c r="BG447" i="1"/>
  <c r="BO447" i="1"/>
  <c r="BG448" i="1"/>
  <c r="BO448" i="1"/>
  <c r="BG449" i="1"/>
  <c r="BO449" i="1"/>
  <c r="BG450" i="1"/>
  <c r="BO450" i="1"/>
  <c r="BG451" i="1"/>
  <c r="BO451" i="1"/>
  <c r="BG452" i="1"/>
  <c r="BO452" i="1"/>
  <c r="BG453" i="1"/>
  <c r="BO453" i="1"/>
  <c r="AN454" i="1"/>
  <c r="AR454" i="1"/>
  <c r="AV454" i="1"/>
  <c r="AZ454" i="1"/>
  <c r="BG454" i="1"/>
  <c r="BO454" i="1"/>
  <c r="H455" i="1"/>
  <c r="L455" i="1"/>
  <c r="P455" i="1"/>
  <c r="T455" i="1"/>
  <c r="X455" i="1"/>
  <c r="AB455" i="1"/>
  <c r="AF455" i="1"/>
  <c r="AJ455" i="1"/>
  <c r="AN455" i="1"/>
  <c r="AR455" i="1"/>
  <c r="AV455" i="1"/>
  <c r="AZ455" i="1"/>
  <c r="BG455" i="1"/>
  <c r="BO455" i="1"/>
  <c r="H456" i="1"/>
  <c r="L456" i="1"/>
  <c r="P456" i="1"/>
  <c r="T456" i="1"/>
  <c r="X456" i="1"/>
  <c r="AB456" i="1"/>
  <c r="AF456" i="1"/>
  <c r="AJ456" i="1"/>
  <c r="AN456" i="1"/>
  <c r="AR456" i="1"/>
  <c r="AV456" i="1"/>
  <c r="AZ456" i="1"/>
  <c r="BG456" i="1"/>
  <c r="BO456" i="1"/>
  <c r="H457" i="1"/>
  <c r="L457" i="1"/>
  <c r="P457" i="1"/>
  <c r="T457" i="1"/>
  <c r="X457" i="1"/>
  <c r="AB457" i="1"/>
  <c r="AF457" i="1"/>
  <c r="AJ457" i="1"/>
  <c r="AN457" i="1"/>
  <c r="AR457" i="1"/>
  <c r="AV457" i="1"/>
  <c r="AZ457" i="1"/>
  <c r="BG457" i="1"/>
  <c r="BO457" i="1"/>
  <c r="H458" i="1"/>
  <c r="L458" i="1"/>
  <c r="P458" i="1"/>
  <c r="T458" i="1"/>
  <c r="X458" i="1"/>
  <c r="AB458" i="1"/>
  <c r="AF458" i="1"/>
  <c r="AJ458" i="1"/>
  <c r="AN458" i="1"/>
  <c r="AR458" i="1"/>
  <c r="AV458" i="1"/>
  <c r="AZ458" i="1"/>
  <c r="BG458" i="1"/>
  <c r="BO458" i="1"/>
  <c r="H459" i="1"/>
  <c r="L459" i="1"/>
  <c r="P459" i="1"/>
  <c r="T459" i="1"/>
  <c r="X459" i="1"/>
  <c r="AB459" i="1"/>
  <c r="AF459" i="1"/>
  <c r="AJ459" i="1"/>
  <c r="AN459" i="1"/>
  <c r="AR459" i="1"/>
  <c r="AV459" i="1"/>
  <c r="AZ459" i="1"/>
  <c r="BG459" i="1"/>
  <c r="BO459" i="1"/>
  <c r="H460" i="1"/>
  <c r="L460" i="1"/>
  <c r="P460" i="1"/>
  <c r="T460" i="1"/>
  <c r="X460" i="1"/>
  <c r="AB460" i="1"/>
  <c r="AF460" i="1"/>
  <c r="AJ460" i="1"/>
  <c r="AN460" i="1"/>
  <c r="AR460" i="1"/>
  <c r="AV460" i="1"/>
  <c r="AZ460" i="1"/>
  <c r="BG460" i="1"/>
  <c r="BO460" i="1"/>
  <c r="H461" i="1"/>
  <c r="L461" i="1"/>
  <c r="P461" i="1"/>
  <c r="T461" i="1"/>
  <c r="X461" i="1"/>
  <c r="AB461" i="1"/>
  <c r="AF461" i="1"/>
  <c r="AJ461" i="1"/>
  <c r="AN461" i="1"/>
  <c r="AR461" i="1"/>
  <c r="AV461" i="1"/>
  <c r="AZ461" i="1"/>
  <c r="BG461" i="1"/>
  <c r="BO461" i="1"/>
  <c r="H462" i="1"/>
  <c r="L462" i="1"/>
  <c r="P462" i="1"/>
  <c r="T462" i="1"/>
  <c r="X462" i="1"/>
  <c r="AB462" i="1"/>
  <c r="AF462" i="1"/>
  <c r="AJ462" i="1"/>
  <c r="AN462" i="1"/>
  <c r="AR462" i="1"/>
  <c r="AV462" i="1"/>
  <c r="AZ462" i="1"/>
  <c r="BG462" i="1"/>
  <c r="BO462" i="1"/>
  <c r="H463" i="1"/>
  <c r="L463" i="1"/>
  <c r="P463" i="1"/>
  <c r="T463" i="1"/>
  <c r="X463" i="1"/>
  <c r="AB463" i="1"/>
  <c r="AF463" i="1"/>
  <c r="AJ463" i="1"/>
  <c r="AN463" i="1"/>
  <c r="AR463" i="1"/>
  <c r="AV463" i="1"/>
  <c r="AZ463" i="1"/>
  <c r="BG463" i="1"/>
  <c r="BO463" i="1"/>
  <c r="H464" i="1"/>
  <c r="L464" i="1"/>
  <c r="P464" i="1"/>
  <c r="T464" i="1"/>
  <c r="X464" i="1"/>
  <c r="AB464" i="1"/>
  <c r="AF464" i="1"/>
  <c r="AJ464" i="1"/>
  <c r="AN464" i="1"/>
  <c r="AR464" i="1"/>
  <c r="AV464" i="1"/>
  <c r="AZ464" i="1"/>
  <c r="BG464" i="1"/>
  <c r="BO464" i="1"/>
  <c r="H465" i="1"/>
  <c r="L465" i="1"/>
  <c r="P465" i="1"/>
  <c r="T465" i="1"/>
  <c r="X465" i="1"/>
  <c r="AB465" i="1"/>
  <c r="AF465" i="1"/>
  <c r="AJ465" i="1"/>
  <c r="AN465" i="1"/>
  <c r="AR465" i="1"/>
  <c r="AV465" i="1"/>
  <c r="AZ465" i="1"/>
  <c r="BG465" i="1"/>
  <c r="BO465" i="1"/>
  <c r="H466" i="1"/>
  <c r="L466" i="1"/>
  <c r="P466" i="1"/>
  <c r="T466" i="1"/>
  <c r="X466" i="1"/>
  <c r="AB466" i="1"/>
  <c r="AF466" i="1"/>
  <c r="AJ466" i="1"/>
  <c r="AN466" i="1"/>
  <c r="AR466" i="1"/>
  <c r="AV466" i="1"/>
  <c r="AZ466" i="1"/>
  <c r="BG466" i="1"/>
  <c r="BO466" i="1"/>
  <c r="H467" i="1"/>
  <c r="L467" i="1"/>
  <c r="P467" i="1"/>
  <c r="T467" i="1"/>
  <c r="X467" i="1"/>
  <c r="AB467" i="1"/>
  <c r="AF467" i="1"/>
  <c r="AJ467" i="1"/>
  <c r="AN467" i="1"/>
  <c r="AR467" i="1"/>
  <c r="AV467" i="1"/>
  <c r="AZ467" i="1"/>
  <c r="BG467" i="1"/>
  <c r="BO467" i="1"/>
  <c r="H468" i="1"/>
  <c r="L468" i="1"/>
  <c r="P468" i="1"/>
  <c r="T468" i="1"/>
  <c r="X468" i="1"/>
  <c r="AB468" i="1"/>
  <c r="AF468" i="1"/>
  <c r="AJ468" i="1"/>
  <c r="AN468" i="1"/>
  <c r="AR468" i="1"/>
  <c r="AV468" i="1"/>
  <c r="AZ468" i="1"/>
  <c r="BG468" i="1"/>
  <c r="BO468" i="1"/>
  <c r="H469" i="1"/>
  <c r="L469" i="1"/>
  <c r="P469" i="1"/>
  <c r="T469" i="1"/>
  <c r="X469" i="1"/>
  <c r="AB469" i="1"/>
  <c r="AF469" i="1"/>
  <c r="AJ469" i="1"/>
  <c r="AN469" i="1"/>
  <c r="AR469" i="1"/>
  <c r="AV469" i="1"/>
  <c r="AZ469" i="1"/>
  <c r="BG469" i="1"/>
  <c r="BO469" i="1"/>
  <c r="H470" i="1"/>
  <c r="L470" i="1"/>
  <c r="P470" i="1"/>
  <c r="T470" i="1"/>
  <c r="X470" i="1"/>
  <c r="AB470" i="1"/>
  <c r="AF470" i="1"/>
  <c r="AJ470" i="1"/>
  <c r="AN470" i="1"/>
  <c r="AR470" i="1"/>
  <c r="AV470" i="1"/>
  <c r="AZ470" i="1"/>
  <c r="BG470" i="1"/>
  <c r="BO470" i="1"/>
  <c r="H471" i="1"/>
  <c r="L471" i="1"/>
  <c r="P471" i="1"/>
  <c r="T471" i="1"/>
  <c r="X471" i="1"/>
  <c r="AB471" i="1"/>
  <c r="AF471" i="1"/>
  <c r="AJ471" i="1"/>
  <c r="AN471" i="1"/>
  <c r="AR471" i="1"/>
  <c r="AV471" i="1"/>
  <c r="AZ471" i="1"/>
  <c r="BG471" i="1"/>
  <c r="BO471" i="1"/>
  <c r="H472" i="1"/>
  <c r="L472" i="1"/>
  <c r="P472" i="1"/>
  <c r="T472" i="1"/>
  <c r="X472" i="1"/>
  <c r="AB472" i="1"/>
  <c r="AF472" i="1"/>
  <c r="AJ472" i="1"/>
  <c r="AN472" i="1"/>
  <c r="AR472" i="1"/>
  <c r="AV472" i="1"/>
  <c r="AZ472" i="1"/>
  <c r="BG472" i="1"/>
  <c r="BO472" i="1"/>
  <c r="H473" i="1"/>
  <c r="L473" i="1"/>
  <c r="P473" i="1"/>
  <c r="T473" i="1"/>
  <c r="X473" i="1"/>
  <c r="AB473" i="1"/>
  <c r="AF473" i="1"/>
  <c r="AJ473" i="1"/>
  <c r="AN473" i="1"/>
  <c r="AR473" i="1"/>
  <c r="AV473" i="1"/>
  <c r="AZ473" i="1"/>
  <c r="BG473" i="1"/>
  <c r="BO473" i="1"/>
  <c r="H474" i="1"/>
  <c r="L474" i="1"/>
  <c r="P474" i="1"/>
  <c r="T474" i="1"/>
  <c r="X474" i="1"/>
  <c r="AB474" i="1"/>
  <c r="AF474" i="1"/>
  <c r="AJ474" i="1"/>
  <c r="AN474" i="1"/>
  <c r="AR474" i="1"/>
  <c r="AV474" i="1"/>
  <c r="AZ474" i="1"/>
  <c r="BG474" i="1"/>
  <c r="BO474" i="1"/>
  <c r="H475" i="1"/>
  <c r="L475" i="1"/>
  <c r="P475" i="1"/>
  <c r="T475" i="1"/>
  <c r="X475" i="1"/>
  <c r="AB475" i="1"/>
  <c r="AF475" i="1"/>
  <c r="AJ475" i="1"/>
  <c r="AN475" i="1"/>
  <c r="AR475" i="1"/>
  <c r="AV475" i="1"/>
  <c r="AZ475" i="1"/>
  <c r="BG475" i="1"/>
  <c r="BO475" i="1"/>
  <c r="H476" i="1"/>
  <c r="L476" i="1"/>
  <c r="P476" i="1"/>
  <c r="T476" i="1"/>
  <c r="X476" i="1"/>
  <c r="AB476" i="1"/>
  <c r="AF476" i="1"/>
  <c r="AJ476" i="1"/>
  <c r="AN476" i="1"/>
  <c r="AR476" i="1"/>
  <c r="AV476" i="1"/>
  <c r="AZ476" i="1"/>
  <c r="BG476" i="1"/>
  <c r="BO476" i="1"/>
  <c r="H477" i="1"/>
  <c r="L477" i="1"/>
  <c r="P477" i="1"/>
  <c r="T477" i="1"/>
  <c r="X477" i="1"/>
  <c r="AB477" i="1"/>
  <c r="AF477" i="1"/>
  <c r="AJ477" i="1"/>
  <c r="AN477" i="1"/>
  <c r="AR477" i="1"/>
  <c r="AV477" i="1"/>
  <c r="AZ477" i="1"/>
  <c r="BG477" i="1"/>
  <c r="BO477" i="1"/>
  <c r="H478" i="1"/>
  <c r="L478" i="1"/>
  <c r="P478" i="1"/>
  <c r="T478" i="1"/>
  <c r="X478" i="1"/>
  <c r="AB478" i="1"/>
  <c r="AF478" i="1"/>
  <c r="BG478" i="1"/>
  <c r="BK478" i="1"/>
  <c r="BO478" i="1"/>
  <c r="BQ480" i="1"/>
  <c r="BX480" i="1" s="1"/>
  <c r="BW480" i="1" s="1"/>
  <c r="BG480" i="1"/>
  <c r="BK480" i="1"/>
  <c r="BQ482" i="1"/>
  <c r="BX482" i="1" s="1"/>
  <c r="BW482" i="1" s="1"/>
  <c r="BG482" i="1"/>
  <c r="BK482" i="1"/>
  <c r="BG484" i="1"/>
  <c r="BQ486" i="1"/>
  <c r="BX486" i="1" s="1"/>
  <c r="BW486" i="1" s="1"/>
  <c r="BG486" i="1"/>
  <c r="BK486" i="1"/>
  <c r="AI487" i="1"/>
  <c r="AQ487" i="1"/>
  <c r="AY487" i="1"/>
  <c r="BH487" i="1"/>
  <c r="BH488" i="1"/>
  <c r="BH489" i="1"/>
  <c r="G490" i="1"/>
  <c r="O491" i="1"/>
  <c r="AB491" i="1"/>
  <c r="AJ491" i="1"/>
  <c r="AU491" i="1"/>
  <c r="BO492" i="1"/>
  <c r="BK493" i="1"/>
  <c r="BP493" i="1"/>
  <c r="AR494" i="1"/>
  <c r="AZ494" i="1"/>
  <c r="BG494" i="1"/>
  <c r="BL494" i="1"/>
  <c r="BQ495" i="1"/>
  <c r="BX495" i="1" s="1"/>
  <c r="BW495" i="1" s="1"/>
  <c r="BH495" i="1"/>
  <c r="BR496" i="1"/>
  <c r="P496" i="1"/>
  <c r="X496" i="1"/>
  <c r="AF496" i="1"/>
  <c r="AN496" i="1"/>
  <c r="AV496" i="1"/>
  <c r="BO496" i="1"/>
  <c r="BK497" i="1"/>
  <c r="BP497" i="1"/>
  <c r="L498" i="1"/>
  <c r="T498" i="1"/>
  <c r="AB498" i="1"/>
  <c r="AJ498" i="1"/>
  <c r="AU498" i="1"/>
  <c r="AZ498" i="1"/>
  <c r="BG498" i="1"/>
  <c r="BO498" i="1"/>
  <c r="L499" i="1"/>
  <c r="S499" i="1"/>
  <c r="AI499" i="1"/>
  <c r="AY499" i="1"/>
  <c r="S500" i="1"/>
  <c r="AI500" i="1"/>
  <c r="AY500" i="1"/>
  <c r="S501" i="1"/>
  <c r="AI501" i="1"/>
  <c r="AY501" i="1"/>
  <c r="BQ503" i="1"/>
  <c r="BX503" i="1" s="1"/>
  <c r="BW503" i="1" s="1"/>
  <c r="BG503" i="1"/>
  <c r="BK503" i="1"/>
  <c r="BQ505" i="1"/>
  <c r="BX505" i="1" s="1"/>
  <c r="BW505" i="1" s="1"/>
  <c r="BG505" i="1"/>
  <c r="BQ507" i="1"/>
  <c r="BX507" i="1" s="1"/>
  <c r="BW507" i="1" s="1"/>
  <c r="BG507" i="1"/>
  <c r="BK507" i="1"/>
  <c r="BO507" i="1"/>
  <c r="BQ509" i="1"/>
  <c r="BX509" i="1" s="1"/>
  <c r="BW509" i="1" s="1"/>
  <c r="BG509" i="1"/>
  <c r="BK509" i="1"/>
  <c r="BO509" i="1"/>
  <c r="BQ511" i="1"/>
  <c r="BX511" i="1" s="1"/>
  <c r="BW511" i="1" s="1"/>
  <c r="BG511" i="1"/>
  <c r="BK511" i="1"/>
  <c r="BQ513" i="1"/>
  <c r="BX513" i="1" s="1"/>
  <c r="BW513" i="1" s="1"/>
  <c r="BG513" i="1"/>
  <c r="BK513" i="1"/>
  <c r="BQ515" i="1"/>
  <c r="BX515" i="1" s="1"/>
  <c r="BW515" i="1" s="1"/>
  <c r="BG515" i="1"/>
  <c r="BK515" i="1"/>
  <c r="BQ517" i="1"/>
  <c r="BX517" i="1" s="1"/>
  <c r="BW517" i="1" s="1"/>
  <c r="BG517" i="1"/>
  <c r="BK517" i="1"/>
  <c r="BO517" i="1"/>
  <c r="BQ519" i="1"/>
  <c r="BX519" i="1" s="1"/>
  <c r="BW519" i="1" s="1"/>
  <c r="BG519" i="1"/>
  <c r="BK519" i="1"/>
  <c r="BO519" i="1"/>
  <c r="BQ521" i="1"/>
  <c r="BX521" i="1" s="1"/>
  <c r="BW521" i="1" s="1"/>
  <c r="BG521" i="1"/>
  <c r="BK521" i="1"/>
  <c r="AI522" i="1"/>
  <c r="AQ522" i="1"/>
  <c r="AY522" i="1"/>
  <c r="BH522" i="1"/>
  <c r="BO522" i="1"/>
  <c r="L523" i="1"/>
  <c r="T523" i="1"/>
  <c r="AB523" i="1"/>
  <c r="AJ523" i="1"/>
  <c r="AR523" i="1"/>
  <c r="AZ523" i="1"/>
  <c r="BK523" i="1"/>
  <c r="BQ524" i="1"/>
  <c r="BX524" i="1" s="1"/>
  <c r="BW524" i="1" s="1"/>
  <c r="O524" i="1"/>
  <c r="W524" i="1"/>
  <c r="AE524" i="1"/>
  <c r="AM524" i="1"/>
  <c r="AU524" i="1"/>
  <c r="BP524" i="1"/>
  <c r="BR525" i="1"/>
  <c r="BU525" i="1" s="1"/>
  <c r="P525" i="1"/>
  <c r="X525" i="1"/>
  <c r="AF525" i="1"/>
  <c r="AN525" i="1"/>
  <c r="AV525" i="1"/>
  <c r="BL525" i="1"/>
  <c r="K526" i="1"/>
  <c r="S526" i="1"/>
  <c r="AA526" i="1"/>
  <c r="AI526" i="1"/>
  <c r="AQ526" i="1"/>
  <c r="AY526" i="1"/>
  <c r="BH526" i="1"/>
  <c r="BO526" i="1"/>
  <c r="L527" i="1"/>
  <c r="T527" i="1"/>
  <c r="AB527" i="1"/>
  <c r="AJ527" i="1"/>
  <c r="AR527" i="1"/>
  <c r="AZ527" i="1"/>
  <c r="BH527" i="1"/>
  <c r="BK527" i="1"/>
  <c r="BQ528" i="1"/>
  <c r="BU528" i="1" s="1"/>
  <c r="O528" i="1"/>
  <c r="X528" i="1"/>
  <c r="AE528" i="1"/>
  <c r="AN528" i="1"/>
  <c r="AU528" i="1"/>
  <c r="BG528" i="1"/>
  <c r="BQ529" i="1"/>
  <c r="BX529" i="1" s="1"/>
  <c r="BW529" i="1" s="1"/>
  <c r="P529" i="1"/>
  <c r="X529" i="1"/>
  <c r="AF529" i="1"/>
  <c r="AN529" i="1"/>
  <c r="AV529" i="1"/>
  <c r="BG529" i="1"/>
  <c r="BK529" i="1"/>
  <c r="BO529" i="1"/>
  <c r="BL530" i="1"/>
  <c r="BO530" i="1"/>
  <c r="K531" i="1"/>
  <c r="S531" i="1"/>
  <c r="AA531" i="1"/>
  <c r="AI531" i="1"/>
  <c r="AQ531" i="1"/>
  <c r="AY531" i="1"/>
  <c r="G532" i="1"/>
  <c r="S532" i="1"/>
  <c r="AF532" i="1"/>
  <c r="AM532" i="1"/>
  <c r="AY532" i="1"/>
  <c r="BG532" i="1"/>
  <c r="G533" i="1"/>
  <c r="S533" i="1"/>
  <c r="AF533" i="1"/>
  <c r="AM533" i="1"/>
  <c r="AY533" i="1"/>
  <c r="BG533" i="1"/>
  <c r="S534" i="1"/>
  <c r="AF534" i="1"/>
  <c r="BO534" i="1"/>
  <c r="BK535" i="1"/>
  <c r="BP535" i="1"/>
  <c r="BG536" i="1"/>
  <c r="BL536" i="1"/>
  <c r="BQ537" i="1"/>
  <c r="BX537" i="1" s="1"/>
  <c r="BW537" i="1" s="1"/>
  <c r="BH537" i="1"/>
  <c r="BR538" i="1"/>
  <c r="BU538" i="1" s="1"/>
  <c r="P538" i="1"/>
  <c r="X538" i="1"/>
  <c r="AF538" i="1"/>
  <c r="AN538" i="1"/>
  <c r="AV538" i="1"/>
  <c r="BO538" i="1"/>
  <c r="BK539" i="1"/>
  <c r="BP539" i="1"/>
  <c r="L540" i="1"/>
  <c r="T540" i="1"/>
  <c r="AB540" i="1"/>
  <c r="AJ540" i="1"/>
  <c r="AR540" i="1"/>
  <c r="AZ540" i="1"/>
  <c r="BG540" i="1"/>
  <c r="BL540" i="1"/>
  <c r="BQ541" i="1"/>
  <c r="BX541" i="1" s="1"/>
  <c r="BW541" i="1" s="1"/>
  <c r="BH541" i="1"/>
  <c r="BR542" i="1"/>
  <c r="P542" i="1"/>
  <c r="X542" i="1"/>
  <c r="AF542" i="1"/>
  <c r="AN542" i="1"/>
  <c r="AV542" i="1"/>
  <c r="BO542" i="1"/>
  <c r="BK543" i="1"/>
  <c r="BP543" i="1"/>
  <c r="L544" i="1"/>
  <c r="T544" i="1"/>
  <c r="AB544" i="1"/>
  <c r="AJ544" i="1"/>
  <c r="AR544" i="1"/>
  <c r="AZ544" i="1"/>
  <c r="BG544" i="1"/>
  <c r="BL544" i="1"/>
  <c r="BQ545" i="1"/>
  <c r="BX545" i="1" s="1"/>
  <c r="BW545" i="1" s="1"/>
  <c r="AY545" i="1"/>
  <c r="L546" i="1"/>
  <c r="T546" i="1"/>
  <c r="AB546" i="1"/>
  <c r="AJ546" i="1"/>
  <c r="AR546" i="1"/>
  <c r="AZ546" i="1"/>
  <c r="T547" i="1"/>
  <c r="AR547" i="1"/>
  <c r="BK547" i="1"/>
  <c r="BQ548" i="1"/>
  <c r="BX548" i="1" s="1"/>
  <c r="BW548" i="1" s="1"/>
  <c r="L548" i="1"/>
  <c r="S548" i="1"/>
  <c r="AE548" i="1"/>
  <c r="AR548" i="1"/>
  <c r="AY548" i="1"/>
  <c r="BL548" i="1"/>
  <c r="T549" i="1"/>
  <c r="AA549" i="1"/>
  <c r="BO549" i="1"/>
  <c r="BK550" i="1"/>
  <c r="BP550" i="1"/>
  <c r="AI551" i="1"/>
  <c r="AQ551" i="1"/>
  <c r="AY551" i="1"/>
  <c r="BG551" i="1"/>
  <c r="BL551" i="1"/>
  <c r="BQ552" i="1"/>
  <c r="BX552" i="1" s="1"/>
  <c r="BW552" i="1" s="1"/>
  <c r="G553" i="1"/>
  <c r="O553" i="1"/>
  <c r="W553" i="1"/>
  <c r="AE553" i="1"/>
  <c r="AM553" i="1"/>
  <c r="AU553" i="1"/>
  <c r="BO553" i="1"/>
  <c r="K555" i="1"/>
  <c r="P555" i="1"/>
  <c r="BG555" i="1"/>
  <c r="BK555" i="1"/>
  <c r="BQ557" i="1"/>
  <c r="BX557" i="1" s="1"/>
  <c r="BW557" i="1" s="1"/>
  <c r="BG557" i="1"/>
  <c r="BK557" i="1"/>
  <c r="BQ559" i="1"/>
  <c r="BX559" i="1" s="1"/>
  <c r="BW559" i="1" s="1"/>
  <c r="BG559" i="1"/>
  <c r="BK559" i="1"/>
  <c r="BO559" i="1"/>
  <c r="BQ561" i="1"/>
  <c r="BX561" i="1" s="1"/>
  <c r="BW561" i="1" s="1"/>
  <c r="BG561" i="1"/>
  <c r="BK561" i="1"/>
  <c r="BQ563" i="1"/>
  <c r="BX563" i="1" s="1"/>
  <c r="BW563" i="1" s="1"/>
  <c r="BQ565" i="1"/>
  <c r="BX565" i="1" s="1"/>
  <c r="BW565" i="1" s="1"/>
  <c r="BG565" i="1"/>
  <c r="BK565" i="1"/>
  <c r="BO565" i="1"/>
  <c r="AN566" i="1"/>
  <c r="BK566" i="1"/>
  <c r="O567" i="1"/>
  <c r="AE567" i="1"/>
  <c r="AU567" i="1"/>
  <c r="BH567" i="1"/>
  <c r="BO568" i="1"/>
  <c r="BK569" i="1"/>
  <c r="BP569" i="1"/>
  <c r="K570" i="1"/>
  <c r="S570" i="1"/>
  <c r="AA570" i="1"/>
  <c r="AI570" i="1"/>
  <c r="BL570" i="1"/>
  <c r="BO570" i="1"/>
  <c r="K571" i="1"/>
  <c r="AF571" i="1"/>
  <c r="BG571" i="1"/>
  <c r="BP571" i="1"/>
  <c r="H572" i="1"/>
  <c r="AA572" i="1"/>
  <c r="AI572" i="1"/>
  <c r="AN572" i="1"/>
  <c r="BG572" i="1"/>
  <c r="BP572" i="1"/>
  <c r="L573" i="1"/>
  <c r="P573" i="1"/>
  <c r="AN573" i="1"/>
  <c r="AY573" i="1"/>
  <c r="BH573" i="1"/>
  <c r="P574" i="1"/>
  <c r="T574" i="1"/>
  <c r="AB574" i="1"/>
  <c r="AV574" i="1"/>
  <c r="AZ574" i="1"/>
  <c r="BH574" i="1"/>
  <c r="BP574" i="1"/>
  <c r="BH478" i="1"/>
  <c r="BL478" i="1"/>
  <c r="BP478" i="1"/>
  <c r="BH480" i="1"/>
  <c r="BL480" i="1"/>
  <c r="BH482" i="1"/>
  <c r="BL482" i="1"/>
  <c r="BP482" i="1"/>
  <c r="G484" i="1"/>
  <c r="O484" i="1"/>
  <c r="W484" i="1"/>
  <c r="AE484" i="1"/>
  <c r="AM484" i="1"/>
  <c r="AU484" i="1"/>
  <c r="BH484" i="1"/>
  <c r="BL484" i="1"/>
  <c r="BP484" i="1"/>
  <c r="K485" i="1"/>
  <c r="S485" i="1"/>
  <c r="AA485" i="1"/>
  <c r="AI485" i="1"/>
  <c r="AQ485" i="1"/>
  <c r="AY485" i="1"/>
  <c r="BH486" i="1"/>
  <c r="BK487" i="1"/>
  <c r="O488" i="1"/>
  <c r="W488" i="1"/>
  <c r="AE488" i="1"/>
  <c r="BG488" i="1"/>
  <c r="BR489" i="1"/>
  <c r="BO489" i="1"/>
  <c r="L490" i="1"/>
  <c r="W490" i="1"/>
  <c r="AZ490" i="1"/>
  <c r="K491" i="1"/>
  <c r="P491" i="1"/>
  <c r="AQ491" i="1"/>
  <c r="AA492" i="1"/>
  <c r="BK492" i="1"/>
  <c r="BP492" i="1"/>
  <c r="BG493" i="1"/>
  <c r="BL493" i="1"/>
  <c r="BQ494" i="1"/>
  <c r="BX494" i="1" s="1"/>
  <c r="BW494" i="1" s="1"/>
  <c r="BH494" i="1"/>
  <c r="BR495" i="1"/>
  <c r="P495" i="1"/>
  <c r="X495" i="1"/>
  <c r="AF495" i="1"/>
  <c r="AN495" i="1"/>
  <c r="AV495" i="1"/>
  <c r="BO495" i="1"/>
  <c r="BK496" i="1"/>
  <c r="BP496" i="1"/>
  <c r="L497" i="1"/>
  <c r="T497" i="1"/>
  <c r="AB497" i="1"/>
  <c r="AJ497" i="1"/>
  <c r="AR497" i="1"/>
  <c r="AZ497" i="1"/>
  <c r="BG497" i="1"/>
  <c r="BL497" i="1"/>
  <c r="BQ498" i="1"/>
  <c r="BX498" i="1" s="1"/>
  <c r="BW498" i="1" s="1"/>
  <c r="AQ498" i="1"/>
  <c r="AV498" i="1"/>
  <c r="BQ499" i="1"/>
  <c r="BX499" i="1" s="1"/>
  <c r="BW499" i="1" s="1"/>
  <c r="T499" i="1"/>
  <c r="AE499" i="1"/>
  <c r="AJ499" i="1"/>
  <c r="AU499" i="1"/>
  <c r="AZ499" i="1"/>
  <c r="BG499" i="1"/>
  <c r="BO499" i="1"/>
  <c r="O500" i="1"/>
  <c r="T500" i="1"/>
  <c r="AE500" i="1"/>
  <c r="AJ500" i="1"/>
  <c r="AU500" i="1"/>
  <c r="AZ500" i="1"/>
  <c r="BG500" i="1"/>
  <c r="BO500" i="1"/>
  <c r="O501" i="1"/>
  <c r="T501" i="1"/>
  <c r="AE501" i="1"/>
  <c r="AJ501" i="1"/>
  <c r="AU501" i="1"/>
  <c r="AZ501" i="1"/>
  <c r="BG501" i="1"/>
  <c r="BO501" i="1"/>
  <c r="BH503" i="1"/>
  <c r="BL503" i="1"/>
  <c r="BP503" i="1"/>
  <c r="L504" i="1"/>
  <c r="T504" i="1"/>
  <c r="AB504" i="1"/>
  <c r="AJ504" i="1"/>
  <c r="AR504" i="1"/>
  <c r="AZ504" i="1"/>
  <c r="BR505" i="1"/>
  <c r="P505" i="1"/>
  <c r="X505" i="1"/>
  <c r="AF505" i="1"/>
  <c r="AN505" i="1"/>
  <c r="AV505" i="1"/>
  <c r="BH505" i="1"/>
  <c r="BL505" i="1"/>
  <c r="BP505" i="1"/>
  <c r="L506" i="1"/>
  <c r="T506" i="1"/>
  <c r="AB506" i="1"/>
  <c r="AJ506" i="1"/>
  <c r="AR506" i="1"/>
  <c r="AZ506" i="1"/>
  <c r="BH507" i="1"/>
  <c r="BL507" i="1"/>
  <c r="BP507" i="1"/>
  <c r="BH509" i="1"/>
  <c r="BL509" i="1"/>
  <c r="BP509" i="1"/>
  <c r="BH511" i="1"/>
  <c r="BL511" i="1"/>
  <c r="BP511" i="1"/>
  <c r="L512" i="1"/>
  <c r="T512" i="1"/>
  <c r="AB512" i="1"/>
  <c r="AJ512" i="1"/>
  <c r="AR512" i="1"/>
  <c r="AZ512" i="1"/>
  <c r="BR513" i="1"/>
  <c r="P513" i="1"/>
  <c r="X513" i="1"/>
  <c r="AF513" i="1"/>
  <c r="AN513" i="1"/>
  <c r="AV513" i="1"/>
  <c r="BH513" i="1"/>
  <c r="BL513" i="1"/>
  <c r="BP513" i="1"/>
  <c r="L514" i="1"/>
  <c r="T514" i="1"/>
  <c r="AB514" i="1"/>
  <c r="AJ514" i="1"/>
  <c r="AR514" i="1"/>
  <c r="AZ514" i="1"/>
  <c r="BR515" i="1"/>
  <c r="P515" i="1"/>
  <c r="X515" i="1"/>
  <c r="AF515" i="1"/>
  <c r="AN515" i="1"/>
  <c r="AV515" i="1"/>
  <c r="BH515" i="1"/>
  <c r="BL515" i="1"/>
  <c r="BP515" i="1"/>
  <c r="L516" i="1"/>
  <c r="T516" i="1"/>
  <c r="AB516" i="1"/>
  <c r="AJ516" i="1"/>
  <c r="AR516" i="1"/>
  <c r="AZ516" i="1"/>
  <c r="BR517" i="1"/>
  <c r="BU517" i="1" s="1"/>
  <c r="P517" i="1"/>
  <c r="X517" i="1"/>
  <c r="AF517" i="1"/>
  <c r="AN517" i="1"/>
  <c r="AV517" i="1"/>
  <c r="BH517" i="1"/>
  <c r="BL517" i="1"/>
  <c r="BP517" i="1"/>
  <c r="L518" i="1"/>
  <c r="T518" i="1"/>
  <c r="AB518" i="1"/>
  <c r="AJ518" i="1"/>
  <c r="AR518" i="1"/>
  <c r="AZ518" i="1"/>
  <c r="BR519" i="1"/>
  <c r="P519" i="1"/>
  <c r="X519" i="1"/>
  <c r="AF519" i="1"/>
  <c r="AN519" i="1"/>
  <c r="AV519" i="1"/>
  <c r="BH519" i="1"/>
  <c r="BL519" i="1"/>
  <c r="BP519" i="1"/>
  <c r="L520" i="1"/>
  <c r="T520" i="1"/>
  <c r="AB520" i="1"/>
  <c r="AJ520" i="1"/>
  <c r="AR520" i="1"/>
  <c r="AZ520" i="1"/>
  <c r="BR521" i="1"/>
  <c r="P521" i="1"/>
  <c r="X521" i="1"/>
  <c r="AF521" i="1"/>
  <c r="AN521" i="1"/>
  <c r="AV521" i="1"/>
  <c r="BH521" i="1"/>
  <c r="BL521" i="1"/>
  <c r="BP521" i="1"/>
  <c r="L522" i="1"/>
  <c r="T522" i="1"/>
  <c r="AB522" i="1"/>
  <c r="AJ522" i="1"/>
  <c r="AR522" i="1"/>
  <c r="AZ522" i="1"/>
  <c r="BK522" i="1"/>
  <c r="BQ523" i="1"/>
  <c r="BX523" i="1" s="1"/>
  <c r="BW523" i="1" s="1"/>
  <c r="O523" i="1"/>
  <c r="W523" i="1"/>
  <c r="AE523" i="1"/>
  <c r="AM523" i="1"/>
  <c r="AU523" i="1"/>
  <c r="BG523" i="1"/>
  <c r="BP523" i="1"/>
  <c r="BR524" i="1"/>
  <c r="P524" i="1"/>
  <c r="X524" i="1"/>
  <c r="AF524" i="1"/>
  <c r="AN524" i="1"/>
  <c r="AV524" i="1"/>
  <c r="BL524" i="1"/>
  <c r="K525" i="1"/>
  <c r="S525" i="1"/>
  <c r="AA525" i="1"/>
  <c r="AI525" i="1"/>
  <c r="AQ525" i="1"/>
  <c r="AY525" i="1"/>
  <c r="BH525" i="1"/>
  <c r="BO525" i="1"/>
  <c r="L526" i="1"/>
  <c r="T526" i="1"/>
  <c r="AB526" i="1"/>
  <c r="AJ526" i="1"/>
  <c r="AR526" i="1"/>
  <c r="AZ526" i="1"/>
  <c r="BK526" i="1"/>
  <c r="BQ527" i="1"/>
  <c r="BX527" i="1" s="1"/>
  <c r="BW527" i="1" s="1"/>
  <c r="O527" i="1"/>
  <c r="W527" i="1"/>
  <c r="AE527" i="1"/>
  <c r="AM527" i="1"/>
  <c r="AU527" i="1"/>
  <c r="BG527" i="1"/>
  <c r="H528" i="1"/>
  <c r="P528" i="1"/>
  <c r="AA528" i="1"/>
  <c r="AJ528" i="1"/>
  <c r="AQ528" i="1"/>
  <c r="AZ528" i="1"/>
  <c r="BP528" i="1"/>
  <c r="BH529" i="1"/>
  <c r="BL529" i="1"/>
  <c r="BP529" i="1"/>
  <c r="K530" i="1"/>
  <c r="S530" i="1"/>
  <c r="AA530" i="1"/>
  <c r="AI530" i="1"/>
  <c r="AQ530" i="1"/>
  <c r="AY530" i="1"/>
  <c r="BH530" i="1"/>
  <c r="BK530" i="1"/>
  <c r="BQ531" i="1"/>
  <c r="BX531" i="1" s="1"/>
  <c r="BW531" i="1" s="1"/>
  <c r="P531" i="1"/>
  <c r="X531" i="1"/>
  <c r="AF531" i="1"/>
  <c r="AN531" i="1"/>
  <c r="AV531" i="1"/>
  <c r="BG531" i="1"/>
  <c r="BK531" i="1"/>
  <c r="BO531" i="1"/>
  <c r="H532" i="1"/>
  <c r="O532" i="1"/>
  <c r="AA532" i="1"/>
  <c r="AN532" i="1"/>
  <c r="AU532" i="1"/>
  <c r="BH532" i="1"/>
  <c r="BO532" i="1"/>
  <c r="H533" i="1"/>
  <c r="O533" i="1"/>
  <c r="AA533" i="1"/>
  <c r="AN533" i="1"/>
  <c r="AU533" i="1"/>
  <c r="BH533" i="1"/>
  <c r="BO533" i="1"/>
  <c r="H534" i="1"/>
  <c r="O534" i="1"/>
  <c r="AA534" i="1"/>
  <c r="BK534" i="1"/>
  <c r="BP534" i="1"/>
  <c r="BG535" i="1"/>
  <c r="BL535" i="1"/>
  <c r="BQ536" i="1"/>
  <c r="BX536" i="1" s="1"/>
  <c r="BW536" i="1" s="1"/>
  <c r="BO537" i="1"/>
  <c r="BK538" i="1"/>
  <c r="BP538" i="1"/>
  <c r="L539" i="1"/>
  <c r="T539" i="1"/>
  <c r="AB539" i="1"/>
  <c r="AJ539" i="1"/>
  <c r="AR539" i="1"/>
  <c r="AZ539" i="1"/>
  <c r="BG539" i="1"/>
  <c r="BL539" i="1"/>
  <c r="BQ540" i="1"/>
  <c r="BX540" i="1" s="1"/>
  <c r="BW540" i="1" s="1"/>
  <c r="BH540" i="1"/>
  <c r="BR541" i="1"/>
  <c r="P541" i="1"/>
  <c r="X541" i="1"/>
  <c r="AF541" i="1"/>
  <c r="AN541" i="1"/>
  <c r="AV541" i="1"/>
  <c r="BO541" i="1"/>
  <c r="BK542" i="1"/>
  <c r="BP542" i="1"/>
  <c r="L543" i="1"/>
  <c r="T543" i="1"/>
  <c r="AB543" i="1"/>
  <c r="AJ543" i="1"/>
  <c r="AR543" i="1"/>
  <c r="AZ543" i="1"/>
  <c r="BG543" i="1"/>
  <c r="BL543" i="1"/>
  <c r="BQ544" i="1"/>
  <c r="BX544" i="1" s="1"/>
  <c r="BW544" i="1" s="1"/>
  <c r="BH544" i="1"/>
  <c r="H545" i="1"/>
  <c r="P545" i="1"/>
  <c r="X545" i="1"/>
  <c r="AF545" i="1"/>
  <c r="AN545" i="1"/>
  <c r="AU545" i="1"/>
  <c r="BH545" i="1"/>
  <c r="BP545" i="1"/>
  <c r="BH546" i="1"/>
  <c r="G547" i="1"/>
  <c r="O547" i="1"/>
  <c r="AY547" i="1"/>
  <c r="BL547" i="1"/>
  <c r="G548" i="1"/>
  <c r="T548" i="1"/>
  <c r="AA548" i="1"/>
  <c r="AM548" i="1"/>
  <c r="BG548" i="1"/>
  <c r="O549" i="1"/>
  <c r="AB549" i="1"/>
  <c r="AI549" i="1"/>
  <c r="BK549" i="1"/>
  <c r="BP549" i="1"/>
  <c r="BG550" i="1"/>
  <c r="BL550" i="1"/>
  <c r="BQ551" i="1"/>
  <c r="BX551" i="1" s="1"/>
  <c r="BW551" i="1" s="1"/>
  <c r="BH551" i="1"/>
  <c r="G552" i="1"/>
  <c r="O552" i="1"/>
  <c r="W552" i="1"/>
  <c r="AE552" i="1"/>
  <c r="AM552" i="1"/>
  <c r="AU552" i="1"/>
  <c r="BO552" i="1"/>
  <c r="BK553" i="1"/>
  <c r="BP553" i="1"/>
  <c r="K554" i="1"/>
  <c r="S554" i="1"/>
  <c r="AA554" i="1"/>
  <c r="AI554" i="1"/>
  <c r="AQ554" i="1"/>
  <c r="AY554" i="1"/>
  <c r="BH554" i="1"/>
  <c r="BR555" i="1"/>
  <c r="L555" i="1"/>
  <c r="W555" i="1"/>
  <c r="BH555" i="1"/>
  <c r="BL555" i="1"/>
  <c r="BP555" i="1"/>
  <c r="BH557" i="1"/>
  <c r="BL557" i="1"/>
  <c r="BP557" i="1"/>
  <c r="X559" i="1"/>
  <c r="AF559" i="1"/>
  <c r="AN559" i="1"/>
  <c r="AV559" i="1"/>
  <c r="BH559" i="1"/>
  <c r="BL559" i="1"/>
  <c r="BP559" i="1"/>
  <c r="L560" i="1"/>
  <c r="T560" i="1"/>
  <c r="AB560" i="1"/>
  <c r="AJ560" i="1"/>
  <c r="AR560" i="1"/>
  <c r="AZ560" i="1"/>
  <c r="BR561" i="1"/>
  <c r="P561" i="1"/>
  <c r="X561" i="1"/>
  <c r="AF561" i="1"/>
  <c r="AN561" i="1"/>
  <c r="AV561" i="1"/>
  <c r="BH561" i="1"/>
  <c r="BL561" i="1"/>
  <c r="BP561" i="1"/>
  <c r="L562" i="1"/>
  <c r="T562" i="1"/>
  <c r="AB562" i="1"/>
  <c r="AJ562" i="1"/>
  <c r="AR562" i="1"/>
  <c r="AZ562" i="1"/>
  <c r="BR563" i="1"/>
  <c r="P563" i="1"/>
  <c r="X563" i="1"/>
  <c r="AF563" i="1"/>
  <c r="AN563" i="1"/>
  <c r="AV563" i="1"/>
  <c r="BH563" i="1"/>
  <c r="BL563" i="1"/>
  <c r="BP563" i="1"/>
  <c r="L564" i="1"/>
  <c r="T564" i="1"/>
  <c r="AB564" i="1"/>
  <c r="AJ564" i="1"/>
  <c r="AR564" i="1"/>
  <c r="AZ564" i="1"/>
  <c r="BR565" i="1"/>
  <c r="P565" i="1"/>
  <c r="X565" i="1"/>
  <c r="AF565" i="1"/>
  <c r="AN565" i="1"/>
  <c r="AV565" i="1"/>
  <c r="BH565" i="1"/>
  <c r="BL565" i="1"/>
  <c r="BP565" i="1"/>
  <c r="L566" i="1"/>
  <c r="T566" i="1"/>
  <c r="AB566" i="1"/>
  <c r="AI566" i="1"/>
  <c r="AR566" i="1"/>
  <c r="T567" i="1"/>
  <c r="AJ567" i="1"/>
  <c r="BO567" i="1"/>
  <c r="BK568" i="1"/>
  <c r="BP568" i="1"/>
  <c r="AQ569" i="1"/>
  <c r="AY569" i="1"/>
  <c r="BG569" i="1"/>
  <c r="AQ570" i="1"/>
  <c r="AY570" i="1"/>
  <c r="BH570" i="1"/>
  <c r="BK570" i="1"/>
  <c r="BQ571" i="1"/>
  <c r="BX571" i="1" s="1"/>
  <c r="BW571" i="1" s="1"/>
  <c r="S571" i="1"/>
  <c r="AA571" i="1"/>
  <c r="AV571" i="1"/>
  <c r="BO571" i="1"/>
  <c r="L572" i="1"/>
  <c r="AF572" i="1"/>
  <c r="AJ572" i="1"/>
  <c r="AR572" i="1"/>
  <c r="BO572" i="1"/>
  <c r="K573" i="1"/>
  <c r="T573" i="1"/>
  <c r="AB573" i="1"/>
  <c r="AF573" i="1"/>
  <c r="BG573" i="1"/>
  <c r="BP573" i="1"/>
  <c r="H574" i="1"/>
  <c r="AA574" i="1"/>
  <c r="AI574" i="1"/>
  <c r="AN574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AI478" i="1"/>
  <c r="BQ479" i="1"/>
  <c r="BX479" i="1" s="1"/>
  <c r="BW479" i="1" s="1"/>
  <c r="BG479" i="1"/>
  <c r="BK479" i="1"/>
  <c r="BO479" i="1"/>
  <c r="BQ481" i="1"/>
  <c r="BX481" i="1" s="1"/>
  <c r="BW481" i="1" s="1"/>
  <c r="BG481" i="1"/>
  <c r="BK481" i="1"/>
  <c r="BG483" i="1"/>
  <c r="BK483" i="1"/>
  <c r="BO483" i="1"/>
  <c r="BQ485" i="1"/>
  <c r="BX485" i="1" s="1"/>
  <c r="BW485" i="1" s="1"/>
  <c r="BG485" i="1"/>
  <c r="BK485" i="1"/>
  <c r="BO485" i="1"/>
  <c r="AE487" i="1"/>
  <c r="AM487" i="1"/>
  <c r="AU487" i="1"/>
  <c r="BG487" i="1"/>
  <c r="BP487" i="1"/>
  <c r="BR488" i="1"/>
  <c r="P488" i="1"/>
  <c r="X488" i="1"/>
  <c r="AF488" i="1"/>
  <c r="BP488" i="1"/>
  <c r="AZ489" i="1"/>
  <c r="BK489" i="1"/>
  <c r="BP489" i="1"/>
  <c r="AB490" i="1"/>
  <c r="AM490" i="1"/>
  <c r="L491" i="1"/>
  <c r="T491" i="1"/>
  <c r="AE491" i="1"/>
  <c r="AR491" i="1"/>
  <c r="AZ491" i="1"/>
  <c r="BK491" i="1"/>
  <c r="BQ492" i="1"/>
  <c r="BX492" i="1" s="1"/>
  <c r="BW492" i="1" s="1"/>
  <c r="K492" i="1"/>
  <c r="W492" i="1"/>
  <c r="AB492" i="1"/>
  <c r="BG492" i="1"/>
  <c r="BL492" i="1"/>
  <c r="BQ493" i="1"/>
  <c r="BX493" i="1" s="1"/>
  <c r="BW493" i="1" s="1"/>
  <c r="AV494" i="1"/>
  <c r="BO494" i="1"/>
  <c r="BK495" i="1"/>
  <c r="BP495" i="1"/>
  <c r="L496" i="1"/>
  <c r="T496" i="1"/>
  <c r="AB496" i="1"/>
  <c r="AJ496" i="1"/>
  <c r="AR496" i="1"/>
  <c r="AZ496" i="1"/>
  <c r="BG496" i="1"/>
  <c r="BL496" i="1"/>
  <c r="BQ497" i="1"/>
  <c r="BX497" i="1" s="1"/>
  <c r="BW497" i="1" s="1"/>
  <c r="BH497" i="1"/>
  <c r="BR498" i="1"/>
  <c r="P498" i="1"/>
  <c r="X498" i="1"/>
  <c r="AF498" i="1"/>
  <c r="AM498" i="1"/>
  <c r="AR498" i="1"/>
  <c r="BK498" i="1"/>
  <c r="BR499" i="1"/>
  <c r="P499" i="1"/>
  <c r="AA499" i="1"/>
  <c r="AF499" i="1"/>
  <c r="AQ499" i="1"/>
  <c r="AV499" i="1"/>
  <c r="BQ500" i="1"/>
  <c r="K500" i="1"/>
  <c r="P500" i="1"/>
  <c r="AA500" i="1"/>
  <c r="AF500" i="1"/>
  <c r="AQ500" i="1"/>
  <c r="AV500" i="1"/>
  <c r="BQ501" i="1"/>
  <c r="BX501" i="1" s="1"/>
  <c r="BW501" i="1" s="1"/>
  <c r="K501" i="1"/>
  <c r="P501" i="1"/>
  <c r="AA501" i="1"/>
  <c r="AF501" i="1"/>
  <c r="AQ501" i="1"/>
  <c r="AV501" i="1"/>
  <c r="BQ502" i="1"/>
  <c r="BX502" i="1" s="1"/>
  <c r="BW502" i="1" s="1"/>
  <c r="BG502" i="1"/>
  <c r="BQ504" i="1"/>
  <c r="BX504" i="1" s="1"/>
  <c r="BW504" i="1" s="1"/>
  <c r="BG504" i="1"/>
  <c r="BK504" i="1"/>
  <c r="BQ506" i="1"/>
  <c r="BX506" i="1" s="1"/>
  <c r="BW506" i="1" s="1"/>
  <c r="BG506" i="1"/>
  <c r="BK506" i="1"/>
  <c r="BO506" i="1"/>
  <c r="BQ508" i="1"/>
  <c r="BX508" i="1" s="1"/>
  <c r="BW508" i="1" s="1"/>
  <c r="BG508" i="1"/>
  <c r="BQ510" i="1"/>
  <c r="BX510" i="1" s="1"/>
  <c r="BW510" i="1" s="1"/>
  <c r="BG510" i="1"/>
  <c r="BK510" i="1"/>
  <c r="BQ512" i="1"/>
  <c r="BX512" i="1" s="1"/>
  <c r="BW512" i="1" s="1"/>
  <c r="BG512" i="1"/>
  <c r="BK512" i="1"/>
  <c r="BQ514" i="1"/>
  <c r="BG514" i="1"/>
  <c r="BK514" i="1"/>
  <c r="BQ516" i="1"/>
  <c r="BX516" i="1" s="1"/>
  <c r="BW516" i="1" s="1"/>
  <c r="BG516" i="1"/>
  <c r="BQ518" i="1"/>
  <c r="BX518" i="1" s="1"/>
  <c r="BW518" i="1" s="1"/>
  <c r="BG518" i="1"/>
  <c r="BQ520" i="1"/>
  <c r="BQ522" i="1"/>
  <c r="AE522" i="1"/>
  <c r="AM522" i="1"/>
  <c r="AU522" i="1"/>
  <c r="BG522" i="1"/>
  <c r="BP522" i="1"/>
  <c r="BR523" i="1"/>
  <c r="P523" i="1"/>
  <c r="X523" i="1"/>
  <c r="AF523" i="1"/>
  <c r="AN523" i="1"/>
  <c r="AV523" i="1"/>
  <c r="BL523" i="1"/>
  <c r="K524" i="1"/>
  <c r="S524" i="1"/>
  <c r="AA524" i="1"/>
  <c r="AI524" i="1"/>
  <c r="AQ524" i="1"/>
  <c r="AY524" i="1"/>
  <c r="BH524" i="1"/>
  <c r="BO524" i="1"/>
  <c r="L525" i="1"/>
  <c r="T525" i="1"/>
  <c r="AB525" i="1"/>
  <c r="AJ525" i="1"/>
  <c r="AR525" i="1"/>
  <c r="AZ525" i="1"/>
  <c r="BK525" i="1"/>
  <c r="BQ526" i="1"/>
  <c r="BX526" i="1" s="1"/>
  <c r="BW526" i="1" s="1"/>
  <c r="O526" i="1"/>
  <c r="W526" i="1"/>
  <c r="AE526" i="1"/>
  <c r="AM526" i="1"/>
  <c r="AU526" i="1"/>
  <c r="BG526" i="1"/>
  <c r="BP526" i="1"/>
  <c r="BR527" i="1"/>
  <c r="P527" i="1"/>
  <c r="X527" i="1"/>
  <c r="AF527" i="1"/>
  <c r="AN527" i="1"/>
  <c r="AV527" i="1"/>
  <c r="BP527" i="1"/>
  <c r="K528" i="1"/>
  <c r="S528" i="1"/>
  <c r="AF528" i="1"/>
  <c r="AV528" i="1"/>
  <c r="BL528" i="1"/>
  <c r="BQ530" i="1"/>
  <c r="BX530" i="1" s="1"/>
  <c r="BW530" i="1" s="1"/>
  <c r="P530" i="1"/>
  <c r="X530" i="1"/>
  <c r="AF530" i="1"/>
  <c r="AN530" i="1"/>
  <c r="AV530" i="1"/>
  <c r="BH531" i="1"/>
  <c r="BL531" i="1"/>
  <c r="BP531" i="1"/>
  <c r="P532" i="1"/>
  <c r="W532" i="1"/>
  <c r="AI532" i="1"/>
  <c r="AV532" i="1"/>
  <c r="BP532" i="1"/>
  <c r="P533" i="1"/>
  <c r="W533" i="1"/>
  <c r="AI533" i="1"/>
  <c r="AV533" i="1"/>
  <c r="BP533" i="1"/>
  <c r="P534" i="1"/>
  <c r="W534" i="1"/>
  <c r="BG534" i="1"/>
  <c r="BL534" i="1"/>
  <c r="BQ535" i="1"/>
  <c r="BX535" i="1" s="1"/>
  <c r="BW535" i="1" s="1"/>
  <c r="BO536" i="1"/>
  <c r="BK537" i="1"/>
  <c r="BP537" i="1"/>
  <c r="L538" i="1"/>
  <c r="T538" i="1"/>
  <c r="AB538" i="1"/>
  <c r="AJ538" i="1"/>
  <c r="AR538" i="1"/>
  <c r="AZ538" i="1"/>
  <c r="BG538" i="1"/>
  <c r="BL538" i="1"/>
  <c r="BQ539" i="1"/>
  <c r="BH539" i="1"/>
  <c r="BR540" i="1"/>
  <c r="P540" i="1"/>
  <c r="X540" i="1"/>
  <c r="AF540" i="1"/>
  <c r="AN540" i="1"/>
  <c r="AV540" i="1"/>
  <c r="BO540" i="1"/>
  <c r="BK541" i="1"/>
  <c r="BP541" i="1"/>
  <c r="L542" i="1"/>
  <c r="T542" i="1"/>
  <c r="AB542" i="1"/>
  <c r="AJ542" i="1"/>
  <c r="AR542" i="1"/>
  <c r="AZ542" i="1"/>
  <c r="BG542" i="1"/>
  <c r="BL542" i="1"/>
  <c r="BQ543" i="1"/>
  <c r="BX543" i="1" s="1"/>
  <c r="BW543" i="1" s="1"/>
  <c r="BH543" i="1"/>
  <c r="BR544" i="1"/>
  <c r="P544" i="1"/>
  <c r="X544" i="1"/>
  <c r="AF544" i="1"/>
  <c r="AN544" i="1"/>
  <c r="AV544" i="1"/>
  <c r="BO544" i="1"/>
  <c r="BO546" i="1"/>
  <c r="L547" i="1"/>
  <c r="W547" i="1"/>
  <c r="AE547" i="1"/>
  <c r="BG547" i="1"/>
  <c r="O548" i="1"/>
  <c r="AB548" i="1"/>
  <c r="AI548" i="1"/>
  <c r="AU548" i="1"/>
  <c r="BO548" i="1"/>
  <c r="K549" i="1"/>
  <c r="W549" i="1"/>
  <c r="AJ549" i="1"/>
  <c r="BG549" i="1"/>
  <c r="BL549" i="1"/>
  <c r="BQ550" i="1"/>
  <c r="BX550" i="1" s="1"/>
  <c r="BW550" i="1" s="1"/>
  <c r="AM551" i="1"/>
  <c r="AU551" i="1"/>
  <c r="BO551" i="1"/>
  <c r="BK552" i="1"/>
  <c r="BP552" i="1"/>
  <c r="K553" i="1"/>
  <c r="S553" i="1"/>
  <c r="AA553" i="1"/>
  <c r="AI553" i="1"/>
  <c r="AQ553" i="1"/>
  <c r="AY553" i="1"/>
  <c r="BG553" i="1"/>
  <c r="BL553" i="1"/>
  <c r="BQ554" i="1"/>
  <c r="BX554" i="1" s="1"/>
  <c r="BW554" i="1" s="1"/>
  <c r="BO554" i="1"/>
  <c r="S555" i="1"/>
  <c r="AB555" i="1"/>
  <c r="BQ556" i="1"/>
  <c r="BX556" i="1" s="1"/>
  <c r="BW556" i="1" s="1"/>
  <c r="BG556" i="1"/>
  <c r="BK556" i="1"/>
  <c r="BQ558" i="1"/>
  <c r="BX558" i="1" s="1"/>
  <c r="BW558" i="1" s="1"/>
  <c r="BG558" i="1"/>
  <c r="BK558" i="1"/>
  <c r="BQ560" i="1"/>
  <c r="BX560" i="1" s="1"/>
  <c r="BW560" i="1" s="1"/>
  <c r="BG560" i="1"/>
  <c r="BK560" i="1"/>
  <c r="BQ562" i="1"/>
  <c r="BX562" i="1" s="1"/>
  <c r="BW562" i="1" s="1"/>
  <c r="BG562" i="1"/>
  <c r="BK562" i="1"/>
  <c r="BO562" i="1"/>
  <c r="BQ564" i="1"/>
  <c r="BX564" i="1" s="1"/>
  <c r="BW564" i="1" s="1"/>
  <c r="BG564" i="1"/>
  <c r="BK564" i="1"/>
  <c r="BQ566" i="1"/>
  <c r="BX566" i="1" s="1"/>
  <c r="BW566" i="1" s="1"/>
  <c r="AY566" i="1"/>
  <c r="BG566" i="1"/>
  <c r="BO566" i="1"/>
  <c r="AQ567" i="1"/>
  <c r="AY567" i="1"/>
  <c r="BK567" i="1"/>
  <c r="BG568" i="1"/>
  <c r="BQ569" i="1"/>
  <c r="BX569" i="1" s="1"/>
  <c r="BW569" i="1" s="1"/>
  <c r="G570" i="1"/>
  <c r="O570" i="1"/>
  <c r="W570" i="1"/>
  <c r="AE570" i="1"/>
  <c r="AV570" i="1"/>
  <c r="BR571" i="1"/>
  <c r="X571" i="1"/>
  <c r="AI571" i="1"/>
  <c r="AQ571" i="1"/>
  <c r="AZ571" i="1"/>
  <c r="BL571" i="1"/>
  <c r="K572" i="1"/>
  <c r="S572" i="1"/>
  <c r="AQ572" i="1"/>
  <c r="AY572" i="1"/>
  <c r="BL572" i="1"/>
  <c r="BQ573" i="1"/>
  <c r="BX573" i="1" s="1"/>
  <c r="BW573" i="1" s="1"/>
  <c r="S573" i="1"/>
  <c r="AA573" i="1"/>
  <c r="AJ573" i="1"/>
  <c r="AR573" i="1"/>
  <c r="L574" i="1"/>
  <c r="AF574" i="1"/>
  <c r="AR574" i="1"/>
  <c r="BL574" i="1"/>
  <c r="G9" i="1"/>
  <c r="K9" i="1"/>
  <c r="O9" i="1"/>
  <c r="S9" i="1"/>
  <c r="W9" i="1"/>
  <c r="AA9" i="1"/>
  <c r="AE9" i="1"/>
  <c r="AI9" i="1"/>
  <c r="AM9" i="1"/>
  <c r="AQ9" i="1"/>
  <c r="AU9" i="1"/>
  <c r="BQ9" i="1"/>
  <c r="L22" i="1"/>
  <c r="O22" i="1"/>
  <c r="AB22" i="1"/>
  <c r="AE22" i="1"/>
  <c r="AR22" i="1"/>
  <c r="AU22" i="1"/>
  <c r="T23" i="1"/>
  <c r="W23" i="1"/>
  <c r="AJ23" i="1"/>
  <c r="AM23" i="1"/>
  <c r="AZ23" i="1"/>
  <c r="L24" i="1"/>
  <c r="O24" i="1"/>
  <c r="AB24" i="1"/>
  <c r="AE24" i="1"/>
  <c r="AR24" i="1"/>
  <c r="AU24" i="1"/>
  <c r="T25" i="1"/>
  <c r="W25" i="1"/>
  <c r="AJ25" i="1"/>
  <c r="AM25" i="1"/>
  <c r="AZ25" i="1"/>
  <c r="L26" i="1"/>
  <c r="O26" i="1"/>
  <c r="AB26" i="1"/>
  <c r="AE26" i="1"/>
  <c r="AR26" i="1"/>
  <c r="AU26" i="1"/>
  <c r="T27" i="1"/>
  <c r="W27" i="1"/>
  <c r="AJ27" i="1"/>
  <c r="AM27" i="1"/>
  <c r="AZ27" i="1"/>
  <c r="L28" i="1"/>
  <c r="O28" i="1"/>
  <c r="AB28" i="1"/>
  <c r="AE28" i="1"/>
  <c r="AR28" i="1"/>
  <c r="AU28" i="1"/>
  <c r="T29" i="1"/>
  <c r="W29" i="1"/>
  <c r="AJ29" i="1"/>
  <c r="AM29" i="1"/>
  <c r="AZ29" i="1"/>
  <c r="L30" i="1"/>
  <c r="O30" i="1"/>
  <c r="AB30" i="1"/>
  <c r="AE30" i="1"/>
  <c r="AR30" i="1"/>
  <c r="AU30" i="1"/>
  <c r="BQ32" i="1"/>
  <c r="BX32" i="1" s="1"/>
  <c r="BW32" i="1" s="1"/>
  <c r="BQ33" i="1"/>
  <c r="BX33" i="1" s="1"/>
  <c r="BW33" i="1" s="1"/>
  <c r="BQ34" i="1"/>
  <c r="BX34" i="1" s="1"/>
  <c r="BW34" i="1" s="1"/>
  <c r="G35" i="1"/>
  <c r="O35" i="1"/>
  <c r="W35" i="1"/>
  <c r="AE35" i="1"/>
  <c r="AM35" i="1"/>
  <c r="AU35" i="1"/>
  <c r="K37" i="1"/>
  <c r="S37" i="1"/>
  <c r="AB37" i="1"/>
  <c r="AJ37" i="1"/>
  <c r="AR37" i="1"/>
  <c r="AZ37" i="1"/>
  <c r="L38" i="1"/>
  <c r="T38" i="1"/>
  <c r="AB38" i="1"/>
  <c r="AJ38" i="1"/>
  <c r="AR38" i="1"/>
  <c r="AZ38" i="1"/>
  <c r="L39" i="1"/>
  <c r="T39" i="1"/>
  <c r="AB39" i="1"/>
  <c r="AJ39" i="1"/>
  <c r="AR39" i="1"/>
  <c r="AZ39" i="1"/>
  <c r="L40" i="1"/>
  <c r="T40" i="1"/>
  <c r="AB40" i="1"/>
  <c r="AI40" i="1"/>
  <c r="AQ40" i="1"/>
  <c r="AY40" i="1"/>
  <c r="L41" i="1"/>
  <c r="T41" i="1"/>
  <c r="AB41" i="1"/>
  <c r="AJ41" i="1"/>
  <c r="AR41" i="1"/>
  <c r="AZ41" i="1"/>
  <c r="L42" i="1"/>
  <c r="T42" i="1"/>
  <c r="AB42" i="1"/>
  <c r="AJ42" i="1"/>
  <c r="AR42" i="1"/>
  <c r="AZ42" i="1"/>
  <c r="BU45" i="1"/>
  <c r="BT45" i="1"/>
  <c r="BS45" i="1"/>
  <c r="BT49" i="1"/>
  <c r="BU53" i="1"/>
  <c r="BT53" i="1"/>
  <c r="BS53" i="1"/>
  <c r="H9" i="1"/>
  <c r="L9" i="1"/>
  <c r="P9" i="1"/>
  <c r="T9" i="1"/>
  <c r="X9" i="1"/>
  <c r="AB9" i="1"/>
  <c r="AF9" i="1"/>
  <c r="AJ9" i="1"/>
  <c r="BR9" i="1"/>
  <c r="D42" i="5" s="1"/>
  <c r="BR10" i="1"/>
  <c r="BR11" i="1"/>
  <c r="BR12" i="1"/>
  <c r="BR13" i="1"/>
  <c r="BR14" i="1"/>
  <c r="BR15" i="1"/>
  <c r="BR16" i="1"/>
  <c r="BR17" i="1"/>
  <c r="BR18" i="1"/>
  <c r="BR19" i="1"/>
  <c r="BR20" i="1"/>
  <c r="BR22" i="1"/>
  <c r="H22" i="1"/>
  <c r="BR24" i="1"/>
  <c r="H24" i="1"/>
  <c r="BR26" i="1"/>
  <c r="H26" i="1"/>
  <c r="BR28" i="1"/>
  <c r="H28" i="1"/>
  <c r="BR30" i="1"/>
  <c r="H30" i="1"/>
  <c r="O31" i="1"/>
  <c r="P31" i="1"/>
  <c r="W31" i="1"/>
  <c r="X31" i="1"/>
  <c r="AE31" i="1"/>
  <c r="AF31" i="1"/>
  <c r="AM31" i="1"/>
  <c r="AN31" i="1"/>
  <c r="AU31" i="1"/>
  <c r="AV31" i="1"/>
  <c r="G32" i="1"/>
  <c r="BR32" i="1"/>
  <c r="H32" i="1"/>
  <c r="O32" i="1"/>
  <c r="P32" i="1"/>
  <c r="W32" i="1"/>
  <c r="X32" i="1"/>
  <c r="AE32" i="1"/>
  <c r="AF32" i="1"/>
  <c r="AM32" i="1"/>
  <c r="AN32" i="1"/>
  <c r="AU32" i="1"/>
  <c r="AV32" i="1"/>
  <c r="G33" i="1"/>
  <c r="BR33" i="1"/>
  <c r="H33" i="1"/>
  <c r="O33" i="1"/>
  <c r="P33" i="1"/>
  <c r="W33" i="1"/>
  <c r="X33" i="1"/>
  <c r="AE33" i="1"/>
  <c r="AF33" i="1"/>
  <c r="AM33" i="1"/>
  <c r="AN33" i="1"/>
  <c r="AU33" i="1"/>
  <c r="AV33" i="1"/>
  <c r="G34" i="1"/>
  <c r="BR34" i="1"/>
  <c r="H34" i="1"/>
  <c r="O34" i="1"/>
  <c r="P34" i="1"/>
  <c r="W34" i="1"/>
  <c r="X34" i="1"/>
  <c r="AE34" i="1"/>
  <c r="AF34" i="1"/>
  <c r="AM34" i="1"/>
  <c r="AN34" i="1"/>
  <c r="BQ38" i="1"/>
  <c r="G38" i="1"/>
  <c r="BQ39" i="1"/>
  <c r="G39" i="1"/>
  <c r="BQ40" i="1"/>
  <c r="G40" i="1"/>
  <c r="BQ41" i="1"/>
  <c r="G41" i="1"/>
  <c r="BQ42" i="1"/>
  <c r="G42" i="1"/>
  <c r="BU44" i="1"/>
  <c r="BT44" i="1"/>
  <c r="BS44" i="1"/>
  <c r="BU48" i="1"/>
  <c r="BT48" i="1"/>
  <c r="BS48" i="1"/>
  <c r="BU52" i="1"/>
  <c r="BT52" i="1"/>
  <c r="BS52" i="1"/>
  <c r="BG9" i="1"/>
  <c r="BK9" i="1"/>
  <c r="BO9" i="1"/>
  <c r="BG10" i="1"/>
  <c r="BK10" i="1"/>
  <c r="BO10" i="1"/>
  <c r="BG11" i="1"/>
  <c r="BK11" i="1"/>
  <c r="BO11" i="1"/>
  <c r="BG12" i="1"/>
  <c r="BK12" i="1"/>
  <c r="BO12" i="1"/>
  <c r="BG13" i="1"/>
  <c r="BK13" i="1"/>
  <c r="BO13" i="1"/>
  <c r="BG14" i="1"/>
  <c r="BK14" i="1"/>
  <c r="BO14" i="1"/>
  <c r="BG15" i="1"/>
  <c r="BK15" i="1"/>
  <c r="BO15" i="1"/>
  <c r="BG16" i="1"/>
  <c r="BK16" i="1"/>
  <c r="BO16" i="1"/>
  <c r="BG17" i="1"/>
  <c r="BK17" i="1"/>
  <c r="BO17" i="1"/>
  <c r="BG18" i="1"/>
  <c r="BK18" i="1"/>
  <c r="BO18" i="1"/>
  <c r="BG19" i="1"/>
  <c r="BK19" i="1"/>
  <c r="BO19" i="1"/>
  <c r="BG20" i="1"/>
  <c r="BK20" i="1"/>
  <c r="BO20" i="1"/>
  <c r="BG21" i="1"/>
  <c r="BK21" i="1"/>
  <c r="BO21" i="1"/>
  <c r="G22" i="1"/>
  <c r="T22" i="1"/>
  <c r="W22" i="1"/>
  <c r="AJ22" i="1"/>
  <c r="AM22" i="1"/>
  <c r="AZ22" i="1"/>
  <c r="L23" i="1"/>
  <c r="O23" i="1"/>
  <c r="AB23" i="1"/>
  <c r="AE23" i="1"/>
  <c r="AR23" i="1"/>
  <c r="AU23" i="1"/>
  <c r="G24" i="1"/>
  <c r="T24" i="1"/>
  <c r="W24" i="1"/>
  <c r="AJ24" i="1"/>
  <c r="AM24" i="1"/>
  <c r="AZ24" i="1"/>
  <c r="L25" i="1"/>
  <c r="O25" i="1"/>
  <c r="AB25" i="1"/>
  <c r="AE25" i="1"/>
  <c r="AR25" i="1"/>
  <c r="AU25" i="1"/>
  <c r="G26" i="1"/>
  <c r="T26" i="1"/>
  <c r="W26" i="1"/>
  <c r="AJ26" i="1"/>
  <c r="AM26" i="1"/>
  <c r="AZ26" i="1"/>
  <c r="L27" i="1"/>
  <c r="O27" i="1"/>
  <c r="AB27" i="1"/>
  <c r="AE27" i="1"/>
  <c r="AR27" i="1"/>
  <c r="AU27" i="1"/>
  <c r="G28" i="1"/>
  <c r="T28" i="1"/>
  <c r="W28" i="1"/>
  <c r="AJ28" i="1"/>
  <c r="AM28" i="1"/>
  <c r="AZ28" i="1"/>
  <c r="L29" i="1"/>
  <c r="O29" i="1"/>
  <c r="AB29" i="1"/>
  <c r="AE29" i="1"/>
  <c r="AR29" i="1"/>
  <c r="AU29" i="1"/>
  <c r="G30" i="1"/>
  <c r="T30" i="1"/>
  <c r="W30" i="1"/>
  <c r="AJ30" i="1"/>
  <c r="AM30" i="1"/>
  <c r="AZ30" i="1"/>
  <c r="BQ31" i="1"/>
  <c r="BX31" i="1" s="1"/>
  <c r="BW31" i="1" s="1"/>
  <c r="L31" i="1"/>
  <c r="K35" i="1"/>
  <c r="S35" i="1"/>
  <c r="AA35" i="1"/>
  <c r="AI35" i="1"/>
  <c r="AQ35" i="1"/>
  <c r="AY35" i="1"/>
  <c r="G37" i="1"/>
  <c r="O37" i="1"/>
  <c r="X37" i="1"/>
  <c r="AF37" i="1"/>
  <c r="AN37" i="1"/>
  <c r="AV37" i="1"/>
  <c r="P38" i="1"/>
  <c r="X38" i="1"/>
  <c r="AF38" i="1"/>
  <c r="AN38" i="1"/>
  <c r="AV38" i="1"/>
  <c r="P39" i="1"/>
  <c r="X39" i="1"/>
  <c r="AF39" i="1"/>
  <c r="AN39" i="1"/>
  <c r="AV39" i="1"/>
  <c r="BT40" i="1"/>
  <c r="P40" i="1"/>
  <c r="X40" i="1"/>
  <c r="AE40" i="1"/>
  <c r="AM40" i="1"/>
  <c r="AU40" i="1"/>
  <c r="P41" i="1"/>
  <c r="X41" i="1"/>
  <c r="AF41" i="1"/>
  <c r="AN41" i="1"/>
  <c r="AV41" i="1"/>
  <c r="P42" i="1"/>
  <c r="X42" i="1"/>
  <c r="AF42" i="1"/>
  <c r="AN42" i="1"/>
  <c r="AV42" i="1"/>
  <c r="BU43" i="1"/>
  <c r="BT43" i="1"/>
  <c r="BS43" i="1"/>
  <c r="BU47" i="1"/>
  <c r="BT47" i="1"/>
  <c r="BS47" i="1"/>
  <c r="BU51" i="1"/>
  <c r="BT51" i="1"/>
  <c r="BS51" i="1"/>
  <c r="BU55" i="1"/>
  <c r="BT55" i="1"/>
  <c r="BS55" i="1"/>
  <c r="BH9" i="1"/>
  <c r="BL9" i="1"/>
  <c r="BP9" i="1"/>
  <c r="BR21" i="1"/>
  <c r="BR23" i="1"/>
  <c r="H23" i="1"/>
  <c r="BR25" i="1"/>
  <c r="H25" i="1"/>
  <c r="BR27" i="1"/>
  <c r="H27" i="1"/>
  <c r="BR29" i="1"/>
  <c r="H29" i="1"/>
  <c r="BR31" i="1"/>
  <c r="H31" i="1"/>
  <c r="S31" i="1"/>
  <c r="T31" i="1"/>
  <c r="AA31" i="1"/>
  <c r="AB31" i="1"/>
  <c r="AI31" i="1"/>
  <c r="AJ31" i="1"/>
  <c r="AQ31" i="1"/>
  <c r="AR31" i="1"/>
  <c r="AY31" i="1"/>
  <c r="AZ31" i="1"/>
  <c r="K32" i="1"/>
  <c r="L32" i="1"/>
  <c r="S32" i="1"/>
  <c r="T32" i="1"/>
  <c r="AA32" i="1"/>
  <c r="AB32" i="1"/>
  <c r="AI32" i="1"/>
  <c r="AJ32" i="1"/>
  <c r="AQ32" i="1"/>
  <c r="AR32" i="1"/>
  <c r="AY32" i="1"/>
  <c r="AZ32" i="1"/>
  <c r="K33" i="1"/>
  <c r="L33" i="1"/>
  <c r="S33" i="1"/>
  <c r="T33" i="1"/>
  <c r="AA33" i="1"/>
  <c r="AB33" i="1"/>
  <c r="AI33" i="1"/>
  <c r="AJ33" i="1"/>
  <c r="AQ33" i="1"/>
  <c r="AR33" i="1"/>
  <c r="AY33" i="1"/>
  <c r="AZ33" i="1"/>
  <c r="K34" i="1"/>
  <c r="L34" i="1"/>
  <c r="S34" i="1"/>
  <c r="T34" i="1"/>
  <c r="AA34" i="1"/>
  <c r="AB34" i="1"/>
  <c r="AI34" i="1"/>
  <c r="AJ34" i="1"/>
  <c r="BQ35" i="1"/>
  <c r="BX35" i="1" s="1"/>
  <c r="BW35" i="1" s="1"/>
  <c r="BU46" i="1"/>
  <c r="BT46" i="1"/>
  <c r="BS46" i="1"/>
  <c r="BU50" i="1"/>
  <c r="BT50" i="1"/>
  <c r="BS50" i="1"/>
  <c r="AR34" i="1"/>
  <c r="AV34" i="1"/>
  <c r="AZ34" i="1"/>
  <c r="H35" i="1"/>
  <c r="L35" i="1"/>
  <c r="P35" i="1"/>
  <c r="T35" i="1"/>
  <c r="X35" i="1"/>
  <c r="AB35" i="1"/>
  <c r="AF35" i="1"/>
  <c r="AJ35" i="1"/>
  <c r="AN35" i="1"/>
  <c r="AR35" i="1"/>
  <c r="AV35" i="1"/>
  <c r="AZ35" i="1"/>
  <c r="BR35" i="1"/>
  <c r="H36" i="1"/>
  <c r="L36" i="1"/>
  <c r="P36" i="1"/>
  <c r="T36" i="1"/>
  <c r="X36" i="1"/>
  <c r="AB36" i="1"/>
  <c r="AF36" i="1"/>
  <c r="AJ36" i="1"/>
  <c r="AN36" i="1"/>
  <c r="AR36" i="1"/>
  <c r="AV36" i="1"/>
  <c r="AZ36" i="1"/>
  <c r="BR36" i="1"/>
  <c r="H37" i="1"/>
  <c r="L37" i="1"/>
  <c r="P37" i="1"/>
  <c r="T37" i="1"/>
  <c r="BR37" i="1"/>
  <c r="H38" i="1"/>
  <c r="H39" i="1"/>
  <c r="H40" i="1"/>
  <c r="AF40" i="1"/>
  <c r="AJ40" i="1"/>
  <c r="AN40" i="1"/>
  <c r="AR40" i="1"/>
  <c r="AV40" i="1"/>
  <c r="AZ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AJ68" i="1"/>
  <c r="AU68" i="1"/>
  <c r="BQ73" i="1"/>
  <c r="BX73" i="1" s="1"/>
  <c r="BW73" i="1" s="1"/>
  <c r="BQ74" i="1"/>
  <c r="BX74" i="1" s="1"/>
  <c r="BW74" i="1" s="1"/>
  <c r="BQ75" i="1"/>
  <c r="BX75" i="1" s="1"/>
  <c r="BW75" i="1" s="1"/>
  <c r="BQ76" i="1"/>
  <c r="BX76" i="1" s="1"/>
  <c r="BW76" i="1" s="1"/>
  <c r="BQ77" i="1"/>
  <c r="BX77" i="1" s="1"/>
  <c r="BW77" i="1" s="1"/>
  <c r="BQ78" i="1"/>
  <c r="BX78" i="1" s="1"/>
  <c r="BW78" i="1" s="1"/>
  <c r="BQ79" i="1"/>
  <c r="BX79" i="1" s="1"/>
  <c r="BW79" i="1" s="1"/>
  <c r="BQ80" i="1"/>
  <c r="BX80" i="1" s="1"/>
  <c r="BW80" i="1" s="1"/>
  <c r="BQ81" i="1"/>
  <c r="BX81" i="1" s="1"/>
  <c r="BW81" i="1" s="1"/>
  <c r="BQ82" i="1"/>
  <c r="BX82" i="1" s="1"/>
  <c r="BW82" i="1" s="1"/>
  <c r="BQ83" i="1"/>
  <c r="BX83" i="1" s="1"/>
  <c r="BW83" i="1" s="1"/>
  <c r="BQ84" i="1"/>
  <c r="BX84" i="1" s="1"/>
  <c r="BW84" i="1" s="1"/>
  <c r="BQ85" i="1"/>
  <c r="BX85" i="1" s="1"/>
  <c r="BW85" i="1" s="1"/>
  <c r="BQ86" i="1"/>
  <c r="BX86" i="1" s="1"/>
  <c r="BW86" i="1" s="1"/>
  <c r="BU87" i="1"/>
  <c r="BT87" i="1"/>
  <c r="P87" i="1"/>
  <c r="X87" i="1"/>
  <c r="AF87" i="1"/>
  <c r="AN87" i="1"/>
  <c r="AV87" i="1"/>
  <c r="BU125" i="1"/>
  <c r="BT125" i="1"/>
  <c r="BS125" i="1"/>
  <c r="BU129" i="1"/>
  <c r="BT129" i="1"/>
  <c r="BS129" i="1"/>
  <c r="BU133" i="1"/>
  <c r="BT133" i="1"/>
  <c r="BS133" i="1"/>
  <c r="BU142" i="1"/>
  <c r="BT142" i="1"/>
  <c r="BS142" i="1"/>
  <c r="BU143" i="1"/>
  <c r="BT143" i="1"/>
  <c r="BS143" i="1"/>
  <c r="BU145" i="1"/>
  <c r="BT145" i="1"/>
  <c r="BS145" i="1"/>
  <c r="BU146" i="1"/>
  <c r="BT146" i="1"/>
  <c r="BS146" i="1"/>
  <c r="BU147" i="1"/>
  <c r="BT147" i="1"/>
  <c r="BS147" i="1"/>
  <c r="BU149" i="1"/>
  <c r="BT149" i="1"/>
  <c r="BS149" i="1"/>
  <c r="BU150" i="1"/>
  <c r="BT150" i="1"/>
  <c r="BS150" i="1"/>
  <c r="BU151" i="1"/>
  <c r="BT151" i="1"/>
  <c r="BS151" i="1"/>
  <c r="BU153" i="1"/>
  <c r="BT153" i="1"/>
  <c r="BS153" i="1"/>
  <c r="BU154" i="1"/>
  <c r="BT154" i="1"/>
  <c r="BS154" i="1"/>
  <c r="BU155" i="1"/>
  <c r="BT155" i="1"/>
  <c r="BS155" i="1"/>
  <c r="BQ56" i="1"/>
  <c r="BR57" i="1"/>
  <c r="BR58" i="1"/>
  <c r="BR59" i="1"/>
  <c r="BR60" i="1"/>
  <c r="BR61" i="1"/>
  <c r="BR62" i="1"/>
  <c r="BR63" i="1"/>
  <c r="BR64" i="1"/>
  <c r="BR65" i="1"/>
  <c r="BR66" i="1"/>
  <c r="BR67" i="1"/>
  <c r="BR69" i="1"/>
  <c r="H69" i="1"/>
  <c r="G69" i="1"/>
  <c r="P69" i="1"/>
  <c r="O69" i="1"/>
  <c r="X69" i="1"/>
  <c r="W69" i="1"/>
  <c r="AF69" i="1"/>
  <c r="AE69" i="1"/>
  <c r="AN69" i="1"/>
  <c r="AM69" i="1"/>
  <c r="AV69" i="1"/>
  <c r="AU69" i="1"/>
  <c r="BR70" i="1"/>
  <c r="H70" i="1"/>
  <c r="G70" i="1"/>
  <c r="P70" i="1"/>
  <c r="O70" i="1"/>
  <c r="X70" i="1"/>
  <c r="W70" i="1"/>
  <c r="AF70" i="1"/>
  <c r="AE70" i="1"/>
  <c r="AN70" i="1"/>
  <c r="AM70" i="1"/>
  <c r="AV70" i="1"/>
  <c r="AU70" i="1"/>
  <c r="BR71" i="1"/>
  <c r="H71" i="1"/>
  <c r="G71" i="1"/>
  <c r="P71" i="1"/>
  <c r="O71" i="1"/>
  <c r="X71" i="1"/>
  <c r="W71" i="1"/>
  <c r="AF71" i="1"/>
  <c r="AE71" i="1"/>
  <c r="AN71" i="1"/>
  <c r="AM71" i="1"/>
  <c r="AV71" i="1"/>
  <c r="AU71" i="1"/>
  <c r="BR72" i="1"/>
  <c r="H72" i="1"/>
  <c r="G72" i="1"/>
  <c r="P72" i="1"/>
  <c r="O72" i="1"/>
  <c r="X72" i="1"/>
  <c r="W72" i="1"/>
  <c r="AF72" i="1"/>
  <c r="AE72" i="1"/>
  <c r="AN72" i="1"/>
  <c r="AM72" i="1"/>
  <c r="AV72" i="1"/>
  <c r="AU72" i="1"/>
  <c r="BR73" i="1"/>
  <c r="H73" i="1"/>
  <c r="G73" i="1"/>
  <c r="P73" i="1"/>
  <c r="O73" i="1"/>
  <c r="X73" i="1"/>
  <c r="W73" i="1"/>
  <c r="AF73" i="1"/>
  <c r="AE73" i="1"/>
  <c r="AN73" i="1"/>
  <c r="AM73" i="1"/>
  <c r="AV73" i="1"/>
  <c r="AU73" i="1"/>
  <c r="BR74" i="1"/>
  <c r="H74" i="1"/>
  <c r="G74" i="1"/>
  <c r="P74" i="1"/>
  <c r="O74" i="1"/>
  <c r="X74" i="1"/>
  <c r="W74" i="1"/>
  <c r="AF74" i="1"/>
  <c r="AE74" i="1"/>
  <c r="AN74" i="1"/>
  <c r="AM74" i="1"/>
  <c r="AV74" i="1"/>
  <c r="AU74" i="1"/>
  <c r="BR75" i="1"/>
  <c r="H75" i="1"/>
  <c r="G75" i="1"/>
  <c r="P75" i="1"/>
  <c r="O75" i="1"/>
  <c r="X75" i="1"/>
  <c r="W75" i="1"/>
  <c r="AF75" i="1"/>
  <c r="AE75" i="1"/>
  <c r="AN75" i="1"/>
  <c r="AM75" i="1"/>
  <c r="AV75" i="1"/>
  <c r="AU75" i="1"/>
  <c r="BR76" i="1"/>
  <c r="H76" i="1"/>
  <c r="G76" i="1"/>
  <c r="P76" i="1"/>
  <c r="O76" i="1"/>
  <c r="X76" i="1"/>
  <c r="W76" i="1"/>
  <c r="AF76" i="1"/>
  <c r="AE76" i="1"/>
  <c r="AN76" i="1"/>
  <c r="AM76" i="1"/>
  <c r="AV76" i="1"/>
  <c r="AU76" i="1"/>
  <c r="BR77" i="1"/>
  <c r="H77" i="1"/>
  <c r="G77" i="1"/>
  <c r="P77" i="1"/>
  <c r="O77" i="1"/>
  <c r="X77" i="1"/>
  <c r="W77" i="1"/>
  <c r="AF77" i="1"/>
  <c r="AE77" i="1"/>
  <c r="AN77" i="1"/>
  <c r="AM77" i="1"/>
  <c r="AV77" i="1"/>
  <c r="AU77" i="1"/>
  <c r="BR78" i="1"/>
  <c r="H78" i="1"/>
  <c r="G78" i="1"/>
  <c r="P78" i="1"/>
  <c r="O78" i="1"/>
  <c r="X78" i="1"/>
  <c r="W78" i="1"/>
  <c r="AF78" i="1"/>
  <c r="AE78" i="1"/>
  <c r="AN78" i="1"/>
  <c r="AM78" i="1"/>
  <c r="AV78" i="1"/>
  <c r="AU78" i="1"/>
  <c r="BR79" i="1"/>
  <c r="H79" i="1"/>
  <c r="G79" i="1"/>
  <c r="P79" i="1"/>
  <c r="O79" i="1"/>
  <c r="X79" i="1"/>
  <c r="W79" i="1"/>
  <c r="AF79" i="1"/>
  <c r="AE79" i="1"/>
  <c r="AN79" i="1"/>
  <c r="AM79" i="1"/>
  <c r="AV79" i="1"/>
  <c r="AU79" i="1"/>
  <c r="BR80" i="1"/>
  <c r="H80" i="1"/>
  <c r="G80" i="1"/>
  <c r="P80" i="1"/>
  <c r="O80" i="1"/>
  <c r="X80" i="1"/>
  <c r="W80" i="1"/>
  <c r="AF80" i="1"/>
  <c r="AE80" i="1"/>
  <c r="AN80" i="1"/>
  <c r="AM80" i="1"/>
  <c r="AV80" i="1"/>
  <c r="AU80" i="1"/>
  <c r="BR81" i="1"/>
  <c r="H81" i="1"/>
  <c r="G81" i="1"/>
  <c r="P81" i="1"/>
  <c r="O81" i="1"/>
  <c r="X81" i="1"/>
  <c r="W81" i="1"/>
  <c r="AF81" i="1"/>
  <c r="AE81" i="1"/>
  <c r="AN81" i="1"/>
  <c r="AM81" i="1"/>
  <c r="AV81" i="1"/>
  <c r="AU81" i="1"/>
  <c r="BR82" i="1"/>
  <c r="H82" i="1"/>
  <c r="G82" i="1"/>
  <c r="P82" i="1"/>
  <c r="O82" i="1"/>
  <c r="X82" i="1"/>
  <c r="W82" i="1"/>
  <c r="AF82" i="1"/>
  <c r="AE82" i="1"/>
  <c r="AN82" i="1"/>
  <c r="AM82" i="1"/>
  <c r="AV82" i="1"/>
  <c r="AU82" i="1"/>
  <c r="BR83" i="1"/>
  <c r="H83" i="1"/>
  <c r="G83" i="1"/>
  <c r="P83" i="1"/>
  <c r="O83" i="1"/>
  <c r="X83" i="1"/>
  <c r="W83" i="1"/>
  <c r="AF83" i="1"/>
  <c r="AE83" i="1"/>
  <c r="AN83" i="1"/>
  <c r="AM83" i="1"/>
  <c r="AV83" i="1"/>
  <c r="AU83" i="1"/>
  <c r="BR84" i="1"/>
  <c r="H84" i="1"/>
  <c r="G84" i="1"/>
  <c r="P84" i="1"/>
  <c r="O84" i="1"/>
  <c r="X84" i="1"/>
  <c r="W84" i="1"/>
  <c r="AF84" i="1"/>
  <c r="AE84" i="1"/>
  <c r="AN84" i="1"/>
  <c r="AM84" i="1"/>
  <c r="AV84" i="1"/>
  <c r="AU84" i="1"/>
  <c r="BR85" i="1"/>
  <c r="H85" i="1"/>
  <c r="G85" i="1"/>
  <c r="P85" i="1"/>
  <c r="O85" i="1"/>
  <c r="X85" i="1"/>
  <c r="W85" i="1"/>
  <c r="AF85" i="1"/>
  <c r="AE85" i="1"/>
  <c r="AN85" i="1"/>
  <c r="AM85" i="1"/>
  <c r="AV85" i="1"/>
  <c r="AU85" i="1"/>
  <c r="BR86" i="1"/>
  <c r="H86" i="1"/>
  <c r="G86" i="1"/>
  <c r="P86" i="1"/>
  <c r="O86" i="1"/>
  <c r="X86" i="1"/>
  <c r="W86" i="1"/>
  <c r="AF86" i="1"/>
  <c r="AE86" i="1"/>
  <c r="AN86" i="1"/>
  <c r="AM86" i="1"/>
  <c r="AV86" i="1"/>
  <c r="AU86" i="1"/>
  <c r="BU89" i="1"/>
  <c r="BT89" i="1"/>
  <c r="BS89" i="1"/>
  <c r="BU91" i="1"/>
  <c r="BT91" i="1"/>
  <c r="BS91" i="1"/>
  <c r="BU93" i="1"/>
  <c r="BT93" i="1"/>
  <c r="BS93" i="1"/>
  <c r="BU95" i="1"/>
  <c r="BT95" i="1"/>
  <c r="BS95" i="1"/>
  <c r="BU97" i="1"/>
  <c r="BT97" i="1"/>
  <c r="BS97" i="1"/>
  <c r="BU99" i="1"/>
  <c r="BT99" i="1"/>
  <c r="BS99" i="1"/>
  <c r="BU101" i="1"/>
  <c r="BT101" i="1"/>
  <c r="BS101" i="1"/>
  <c r="BU103" i="1"/>
  <c r="BT103" i="1"/>
  <c r="BS103" i="1"/>
  <c r="BU105" i="1"/>
  <c r="BT105" i="1"/>
  <c r="BS105" i="1"/>
  <c r="BU107" i="1"/>
  <c r="BT107" i="1"/>
  <c r="BS107" i="1"/>
  <c r="BU109" i="1"/>
  <c r="BT109" i="1"/>
  <c r="BS109" i="1"/>
  <c r="BU111" i="1"/>
  <c r="BT111" i="1"/>
  <c r="BS111" i="1"/>
  <c r="BU113" i="1"/>
  <c r="BT113" i="1"/>
  <c r="BS113" i="1"/>
  <c r="BU115" i="1"/>
  <c r="BT115" i="1"/>
  <c r="BS115" i="1"/>
  <c r="BU117" i="1"/>
  <c r="BT117" i="1"/>
  <c r="BS117" i="1"/>
  <c r="BU119" i="1"/>
  <c r="BT119" i="1"/>
  <c r="BS119" i="1"/>
  <c r="BU121" i="1"/>
  <c r="BT121" i="1"/>
  <c r="BS121" i="1"/>
  <c r="BU123" i="1"/>
  <c r="BT123" i="1"/>
  <c r="BS123" i="1"/>
  <c r="BU124" i="1"/>
  <c r="BT124" i="1"/>
  <c r="BS124" i="1"/>
  <c r="BU128" i="1"/>
  <c r="BT128" i="1"/>
  <c r="BS128" i="1"/>
  <c r="BU132" i="1"/>
  <c r="BT132" i="1"/>
  <c r="BS132" i="1"/>
  <c r="BU136" i="1"/>
  <c r="BT136" i="1"/>
  <c r="BS136" i="1"/>
  <c r="BG57" i="1"/>
  <c r="BK57" i="1"/>
  <c r="BO57" i="1"/>
  <c r="BG58" i="1"/>
  <c r="BK58" i="1"/>
  <c r="BO58" i="1"/>
  <c r="BG59" i="1"/>
  <c r="BK59" i="1"/>
  <c r="BO59" i="1"/>
  <c r="BG60" i="1"/>
  <c r="BK60" i="1"/>
  <c r="BO60" i="1"/>
  <c r="BG61" i="1"/>
  <c r="BK61" i="1"/>
  <c r="BO61" i="1"/>
  <c r="BG62" i="1"/>
  <c r="BK62" i="1"/>
  <c r="BO62" i="1"/>
  <c r="BG63" i="1"/>
  <c r="BK63" i="1"/>
  <c r="BO63" i="1"/>
  <c r="BG64" i="1"/>
  <c r="BK64" i="1"/>
  <c r="BO64" i="1"/>
  <c r="BG65" i="1"/>
  <c r="BK65" i="1"/>
  <c r="BO65" i="1"/>
  <c r="BG66" i="1"/>
  <c r="BK66" i="1"/>
  <c r="BO66" i="1"/>
  <c r="BG67" i="1"/>
  <c r="BK67" i="1"/>
  <c r="BO67" i="1"/>
  <c r="BQ68" i="1"/>
  <c r="BX68" i="1" s="1"/>
  <c r="BW68" i="1" s="1"/>
  <c r="AM68" i="1"/>
  <c r="AR68" i="1"/>
  <c r="L87" i="1"/>
  <c r="T87" i="1"/>
  <c r="AB87" i="1"/>
  <c r="AJ87" i="1"/>
  <c r="AR87" i="1"/>
  <c r="AZ87" i="1"/>
  <c r="BU127" i="1"/>
  <c r="BT127" i="1"/>
  <c r="BS127" i="1"/>
  <c r="BU131" i="1"/>
  <c r="BT131" i="1"/>
  <c r="BS131" i="1"/>
  <c r="BU138" i="1"/>
  <c r="BT138" i="1"/>
  <c r="BS138" i="1"/>
  <c r="BU139" i="1"/>
  <c r="BT139" i="1"/>
  <c r="BS139" i="1"/>
  <c r="BU140" i="1"/>
  <c r="BT140" i="1"/>
  <c r="BS140" i="1"/>
  <c r="BU141" i="1"/>
  <c r="BT141" i="1"/>
  <c r="BS141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BR68" i="1"/>
  <c r="AZ68" i="1"/>
  <c r="AY68" i="1"/>
  <c r="L69" i="1"/>
  <c r="K69" i="1"/>
  <c r="T69" i="1"/>
  <c r="S69" i="1"/>
  <c r="AB69" i="1"/>
  <c r="AA69" i="1"/>
  <c r="AJ69" i="1"/>
  <c r="AI69" i="1"/>
  <c r="AR69" i="1"/>
  <c r="AQ69" i="1"/>
  <c r="AZ69" i="1"/>
  <c r="AY69" i="1"/>
  <c r="L70" i="1"/>
  <c r="K70" i="1"/>
  <c r="T70" i="1"/>
  <c r="S70" i="1"/>
  <c r="AB70" i="1"/>
  <c r="AA70" i="1"/>
  <c r="AJ70" i="1"/>
  <c r="AI70" i="1"/>
  <c r="AR70" i="1"/>
  <c r="AQ70" i="1"/>
  <c r="AZ70" i="1"/>
  <c r="AY70" i="1"/>
  <c r="L71" i="1"/>
  <c r="K71" i="1"/>
  <c r="T71" i="1"/>
  <c r="S71" i="1"/>
  <c r="AB71" i="1"/>
  <c r="AA71" i="1"/>
  <c r="AJ71" i="1"/>
  <c r="AI71" i="1"/>
  <c r="AR71" i="1"/>
  <c r="AQ71" i="1"/>
  <c r="AZ71" i="1"/>
  <c r="AY71" i="1"/>
  <c r="L72" i="1"/>
  <c r="K72" i="1"/>
  <c r="T72" i="1"/>
  <c r="S72" i="1"/>
  <c r="AB72" i="1"/>
  <c r="AA72" i="1"/>
  <c r="AJ72" i="1"/>
  <c r="AI72" i="1"/>
  <c r="AR72" i="1"/>
  <c r="AQ72" i="1"/>
  <c r="AZ72" i="1"/>
  <c r="AY72" i="1"/>
  <c r="L73" i="1"/>
  <c r="K73" i="1"/>
  <c r="T73" i="1"/>
  <c r="S73" i="1"/>
  <c r="AB73" i="1"/>
  <c r="AA73" i="1"/>
  <c r="AJ73" i="1"/>
  <c r="AI73" i="1"/>
  <c r="AR73" i="1"/>
  <c r="AQ73" i="1"/>
  <c r="AZ73" i="1"/>
  <c r="AY73" i="1"/>
  <c r="L74" i="1"/>
  <c r="K74" i="1"/>
  <c r="T74" i="1"/>
  <c r="S74" i="1"/>
  <c r="AB74" i="1"/>
  <c r="AA74" i="1"/>
  <c r="AJ74" i="1"/>
  <c r="AI74" i="1"/>
  <c r="AR74" i="1"/>
  <c r="AQ74" i="1"/>
  <c r="AZ74" i="1"/>
  <c r="AY74" i="1"/>
  <c r="L75" i="1"/>
  <c r="K75" i="1"/>
  <c r="T75" i="1"/>
  <c r="S75" i="1"/>
  <c r="AB75" i="1"/>
  <c r="AA75" i="1"/>
  <c r="AJ75" i="1"/>
  <c r="AI75" i="1"/>
  <c r="AR75" i="1"/>
  <c r="AQ75" i="1"/>
  <c r="AZ75" i="1"/>
  <c r="AY75" i="1"/>
  <c r="L76" i="1"/>
  <c r="K76" i="1"/>
  <c r="T76" i="1"/>
  <c r="S76" i="1"/>
  <c r="AB76" i="1"/>
  <c r="AA76" i="1"/>
  <c r="AJ76" i="1"/>
  <c r="AI76" i="1"/>
  <c r="AR76" i="1"/>
  <c r="AQ76" i="1"/>
  <c r="AZ76" i="1"/>
  <c r="AY76" i="1"/>
  <c r="L77" i="1"/>
  <c r="K77" i="1"/>
  <c r="T77" i="1"/>
  <c r="S77" i="1"/>
  <c r="AB77" i="1"/>
  <c r="AA77" i="1"/>
  <c r="AJ77" i="1"/>
  <c r="AI77" i="1"/>
  <c r="AR77" i="1"/>
  <c r="AQ77" i="1"/>
  <c r="AZ77" i="1"/>
  <c r="AY77" i="1"/>
  <c r="L78" i="1"/>
  <c r="K78" i="1"/>
  <c r="T78" i="1"/>
  <c r="S78" i="1"/>
  <c r="AB78" i="1"/>
  <c r="AA78" i="1"/>
  <c r="AJ78" i="1"/>
  <c r="AI78" i="1"/>
  <c r="AR78" i="1"/>
  <c r="AQ78" i="1"/>
  <c r="AZ78" i="1"/>
  <c r="AY78" i="1"/>
  <c r="L79" i="1"/>
  <c r="K79" i="1"/>
  <c r="T79" i="1"/>
  <c r="S79" i="1"/>
  <c r="AB79" i="1"/>
  <c r="AA79" i="1"/>
  <c r="AJ79" i="1"/>
  <c r="AI79" i="1"/>
  <c r="AR79" i="1"/>
  <c r="AQ79" i="1"/>
  <c r="AZ79" i="1"/>
  <c r="AY79" i="1"/>
  <c r="L80" i="1"/>
  <c r="K80" i="1"/>
  <c r="T80" i="1"/>
  <c r="S80" i="1"/>
  <c r="AB80" i="1"/>
  <c r="AA80" i="1"/>
  <c r="AJ80" i="1"/>
  <c r="AI80" i="1"/>
  <c r="AR80" i="1"/>
  <c r="AQ80" i="1"/>
  <c r="AZ80" i="1"/>
  <c r="AY80" i="1"/>
  <c r="L81" i="1"/>
  <c r="K81" i="1"/>
  <c r="T81" i="1"/>
  <c r="S81" i="1"/>
  <c r="AB81" i="1"/>
  <c r="AA81" i="1"/>
  <c r="AJ81" i="1"/>
  <c r="AI81" i="1"/>
  <c r="AR81" i="1"/>
  <c r="AQ81" i="1"/>
  <c r="AZ81" i="1"/>
  <c r="AY81" i="1"/>
  <c r="L82" i="1"/>
  <c r="K82" i="1"/>
  <c r="T82" i="1"/>
  <c r="S82" i="1"/>
  <c r="AB82" i="1"/>
  <c r="AA82" i="1"/>
  <c r="AJ82" i="1"/>
  <c r="AI82" i="1"/>
  <c r="AR82" i="1"/>
  <c r="AQ82" i="1"/>
  <c r="AZ82" i="1"/>
  <c r="AY82" i="1"/>
  <c r="L83" i="1"/>
  <c r="K83" i="1"/>
  <c r="T83" i="1"/>
  <c r="S83" i="1"/>
  <c r="AB83" i="1"/>
  <c r="AA83" i="1"/>
  <c r="AJ83" i="1"/>
  <c r="AI83" i="1"/>
  <c r="AR83" i="1"/>
  <c r="AQ83" i="1"/>
  <c r="AZ83" i="1"/>
  <c r="AY83" i="1"/>
  <c r="L84" i="1"/>
  <c r="K84" i="1"/>
  <c r="T84" i="1"/>
  <c r="S84" i="1"/>
  <c r="AB84" i="1"/>
  <c r="AA84" i="1"/>
  <c r="AJ84" i="1"/>
  <c r="AI84" i="1"/>
  <c r="AR84" i="1"/>
  <c r="AQ84" i="1"/>
  <c r="AZ84" i="1"/>
  <c r="AY84" i="1"/>
  <c r="L85" i="1"/>
  <c r="K85" i="1"/>
  <c r="T85" i="1"/>
  <c r="S85" i="1"/>
  <c r="AB85" i="1"/>
  <c r="AA85" i="1"/>
  <c r="AJ85" i="1"/>
  <c r="AI85" i="1"/>
  <c r="AR85" i="1"/>
  <c r="AQ85" i="1"/>
  <c r="AZ85" i="1"/>
  <c r="AY85" i="1"/>
  <c r="L86" i="1"/>
  <c r="K86" i="1"/>
  <c r="T86" i="1"/>
  <c r="S86" i="1"/>
  <c r="AB86" i="1"/>
  <c r="AA86" i="1"/>
  <c r="AJ86" i="1"/>
  <c r="AI86" i="1"/>
  <c r="AR86" i="1"/>
  <c r="AQ86" i="1"/>
  <c r="AZ86" i="1"/>
  <c r="AY86" i="1"/>
  <c r="BU88" i="1"/>
  <c r="BT88" i="1"/>
  <c r="BS88" i="1"/>
  <c r="BU90" i="1"/>
  <c r="BT90" i="1"/>
  <c r="BS90" i="1"/>
  <c r="BU92" i="1"/>
  <c r="BT92" i="1"/>
  <c r="BS92" i="1"/>
  <c r="BS94" i="1"/>
  <c r="BU96" i="1"/>
  <c r="BT96" i="1"/>
  <c r="BS96" i="1"/>
  <c r="BU98" i="1"/>
  <c r="BT98" i="1"/>
  <c r="BS98" i="1"/>
  <c r="BU100" i="1"/>
  <c r="BT100" i="1"/>
  <c r="BS100" i="1"/>
  <c r="BS102" i="1"/>
  <c r="BU104" i="1"/>
  <c r="BT104" i="1"/>
  <c r="BS104" i="1"/>
  <c r="BU106" i="1"/>
  <c r="BT106" i="1"/>
  <c r="BS106" i="1"/>
  <c r="BU108" i="1"/>
  <c r="BT108" i="1"/>
  <c r="BS108" i="1"/>
  <c r="BS110" i="1"/>
  <c r="BU112" i="1"/>
  <c r="BT112" i="1"/>
  <c r="BS112" i="1"/>
  <c r="BU114" i="1"/>
  <c r="BT114" i="1"/>
  <c r="BS114" i="1"/>
  <c r="BU116" i="1"/>
  <c r="BT116" i="1"/>
  <c r="BS116" i="1"/>
  <c r="BS118" i="1"/>
  <c r="BU120" i="1"/>
  <c r="BT120" i="1"/>
  <c r="BS120" i="1"/>
  <c r="BU122" i="1"/>
  <c r="BT122" i="1"/>
  <c r="BS122" i="1"/>
  <c r="BU126" i="1"/>
  <c r="BT126" i="1"/>
  <c r="BS126" i="1"/>
  <c r="BU130" i="1"/>
  <c r="BT130" i="1"/>
  <c r="BS130" i="1"/>
  <c r="BU134" i="1"/>
  <c r="BT134" i="1"/>
  <c r="BS134" i="1"/>
  <c r="BU135" i="1"/>
  <c r="BT135" i="1"/>
  <c r="BS135" i="1"/>
  <c r="BU137" i="1"/>
  <c r="BT137" i="1"/>
  <c r="BS137" i="1"/>
  <c r="BG134" i="1"/>
  <c r="BK134" i="1"/>
  <c r="BO134" i="1"/>
  <c r="BG135" i="1"/>
  <c r="BK135" i="1"/>
  <c r="BO135" i="1"/>
  <c r="BG136" i="1"/>
  <c r="BK136" i="1"/>
  <c r="BO136" i="1"/>
  <c r="BG137" i="1"/>
  <c r="BK137" i="1"/>
  <c r="BO137" i="1"/>
  <c r="BG138" i="1"/>
  <c r="BK138" i="1"/>
  <c r="BO138" i="1"/>
  <c r="BG139" i="1"/>
  <c r="BK139" i="1"/>
  <c r="BO139" i="1"/>
  <c r="BG140" i="1"/>
  <c r="BK140" i="1"/>
  <c r="BO140" i="1"/>
  <c r="BG141" i="1"/>
  <c r="BK141" i="1"/>
  <c r="BO141" i="1"/>
  <c r="BG142" i="1"/>
  <c r="BK142" i="1"/>
  <c r="BO142" i="1"/>
  <c r="BG143" i="1"/>
  <c r="BK143" i="1"/>
  <c r="BO143" i="1"/>
  <c r="BG144" i="1"/>
  <c r="BK144" i="1"/>
  <c r="BO144" i="1"/>
  <c r="BG145" i="1"/>
  <c r="BK145" i="1"/>
  <c r="BO145" i="1"/>
  <c r="BG146" i="1"/>
  <c r="BK146" i="1"/>
  <c r="BO146" i="1"/>
  <c r="BG147" i="1"/>
  <c r="BK147" i="1"/>
  <c r="BO147" i="1"/>
  <c r="BG148" i="1"/>
  <c r="BK148" i="1"/>
  <c r="BO148" i="1"/>
  <c r="BG149" i="1"/>
  <c r="BK149" i="1"/>
  <c r="BO149" i="1"/>
  <c r="BG150" i="1"/>
  <c r="BK150" i="1"/>
  <c r="BO150" i="1"/>
  <c r="BG151" i="1"/>
  <c r="BK151" i="1"/>
  <c r="BO151" i="1"/>
  <c r="BG152" i="1"/>
  <c r="BK152" i="1"/>
  <c r="BO152" i="1"/>
  <c r="BG153" i="1"/>
  <c r="BK153" i="1"/>
  <c r="BO153" i="1"/>
  <c r="BG154" i="1"/>
  <c r="BK154" i="1"/>
  <c r="BO154" i="1"/>
  <c r="BG155" i="1"/>
  <c r="BK155" i="1"/>
  <c r="BO155" i="1"/>
  <c r="BG156" i="1"/>
  <c r="BK156" i="1"/>
  <c r="BO156" i="1"/>
  <c r="G157" i="1"/>
  <c r="BG158" i="1"/>
  <c r="BK158" i="1"/>
  <c r="BO158" i="1"/>
  <c r="G159" i="1"/>
  <c r="BG160" i="1"/>
  <c r="BK160" i="1"/>
  <c r="BO160" i="1"/>
  <c r="G161" i="1"/>
  <c r="BG162" i="1"/>
  <c r="BK162" i="1"/>
  <c r="BO162" i="1"/>
  <c r="G163" i="1"/>
  <c r="BG164" i="1"/>
  <c r="BK164" i="1"/>
  <c r="BO164" i="1"/>
  <c r="G165" i="1"/>
  <c r="BG166" i="1"/>
  <c r="BK166" i="1"/>
  <c r="BO166" i="1"/>
  <c r="G167" i="1"/>
  <c r="BH168" i="1"/>
  <c r="BP169" i="1"/>
  <c r="BH170" i="1"/>
  <c r="BP171" i="1"/>
  <c r="BH172" i="1"/>
  <c r="BP173" i="1"/>
  <c r="BH174" i="1"/>
  <c r="BG175" i="1"/>
  <c r="BH175" i="1"/>
  <c r="BO175" i="1"/>
  <c r="BP175" i="1"/>
  <c r="BK176" i="1"/>
  <c r="BL176" i="1"/>
  <c r="BG177" i="1"/>
  <c r="BH177" i="1"/>
  <c r="BO177" i="1"/>
  <c r="BP177" i="1"/>
  <c r="BK178" i="1"/>
  <c r="BL178" i="1"/>
  <c r="BG179" i="1"/>
  <c r="BH179" i="1"/>
  <c r="BO179" i="1"/>
  <c r="BP179" i="1"/>
  <c r="BK180" i="1"/>
  <c r="BL180" i="1"/>
  <c r="BG181" i="1"/>
  <c r="BH181" i="1"/>
  <c r="BO181" i="1"/>
  <c r="BP181" i="1"/>
  <c r="BR156" i="1"/>
  <c r="AN156" i="1"/>
  <c r="AQ156" i="1"/>
  <c r="P157" i="1"/>
  <c r="S157" i="1"/>
  <c r="AF157" i="1"/>
  <c r="AI157" i="1"/>
  <c r="AV157" i="1"/>
  <c r="AY157" i="1"/>
  <c r="BR158" i="1"/>
  <c r="H158" i="1"/>
  <c r="K158" i="1"/>
  <c r="X158" i="1"/>
  <c r="AA158" i="1"/>
  <c r="AN158" i="1"/>
  <c r="AQ158" i="1"/>
  <c r="P159" i="1"/>
  <c r="S159" i="1"/>
  <c r="AF159" i="1"/>
  <c r="AI159" i="1"/>
  <c r="AV159" i="1"/>
  <c r="AY159" i="1"/>
  <c r="BR160" i="1"/>
  <c r="H160" i="1"/>
  <c r="K160" i="1"/>
  <c r="X160" i="1"/>
  <c r="AA160" i="1"/>
  <c r="AN160" i="1"/>
  <c r="AQ160" i="1"/>
  <c r="P161" i="1"/>
  <c r="S161" i="1"/>
  <c r="AF161" i="1"/>
  <c r="AI161" i="1"/>
  <c r="AV161" i="1"/>
  <c r="AY161" i="1"/>
  <c r="BR162" i="1"/>
  <c r="H162" i="1"/>
  <c r="K162" i="1"/>
  <c r="X162" i="1"/>
  <c r="AA162" i="1"/>
  <c r="AN162" i="1"/>
  <c r="AQ162" i="1"/>
  <c r="P163" i="1"/>
  <c r="S163" i="1"/>
  <c r="AF163" i="1"/>
  <c r="AI163" i="1"/>
  <c r="AV163" i="1"/>
  <c r="AY163" i="1"/>
  <c r="BR164" i="1"/>
  <c r="H164" i="1"/>
  <c r="K164" i="1"/>
  <c r="X164" i="1"/>
  <c r="AA164" i="1"/>
  <c r="AN164" i="1"/>
  <c r="AQ164" i="1"/>
  <c r="P165" i="1"/>
  <c r="S165" i="1"/>
  <c r="AF165" i="1"/>
  <c r="AI165" i="1"/>
  <c r="AV165" i="1"/>
  <c r="AY165" i="1"/>
  <c r="BR166" i="1"/>
  <c r="H166" i="1"/>
  <c r="K166" i="1"/>
  <c r="X166" i="1"/>
  <c r="AA166" i="1"/>
  <c r="AN166" i="1"/>
  <c r="AQ166" i="1"/>
  <c r="P167" i="1"/>
  <c r="S167" i="1"/>
  <c r="AF167" i="1"/>
  <c r="AI167" i="1"/>
  <c r="AV167" i="1"/>
  <c r="AY167" i="1"/>
  <c r="BR168" i="1"/>
  <c r="H168" i="1"/>
  <c r="BQ169" i="1"/>
  <c r="BX169" i="1" s="1"/>
  <c r="BW169" i="1" s="1"/>
  <c r="BR170" i="1"/>
  <c r="H170" i="1"/>
  <c r="BQ171" i="1"/>
  <c r="BX171" i="1" s="1"/>
  <c r="BW171" i="1" s="1"/>
  <c r="BR172" i="1"/>
  <c r="H172" i="1"/>
  <c r="BQ173" i="1"/>
  <c r="BX173" i="1" s="1"/>
  <c r="BW173" i="1" s="1"/>
  <c r="BR174" i="1"/>
  <c r="H174" i="1"/>
  <c r="BS176" i="1"/>
  <c r="BT176" i="1"/>
  <c r="BU176" i="1"/>
  <c r="BS178" i="1"/>
  <c r="BT178" i="1"/>
  <c r="BU178" i="1"/>
  <c r="BS180" i="1"/>
  <c r="BT180" i="1"/>
  <c r="BU180" i="1"/>
  <c r="G87" i="1"/>
  <c r="K87" i="1"/>
  <c r="O87" i="1"/>
  <c r="S87" i="1"/>
  <c r="W87" i="1"/>
  <c r="AA87" i="1"/>
  <c r="AE87" i="1"/>
  <c r="AI87" i="1"/>
  <c r="AM87" i="1"/>
  <c r="AQ87" i="1"/>
  <c r="AU87" i="1"/>
  <c r="AY87" i="1"/>
  <c r="G88" i="1"/>
  <c r="K88" i="1"/>
  <c r="O88" i="1"/>
  <c r="S88" i="1"/>
  <c r="W88" i="1"/>
  <c r="AA88" i="1"/>
  <c r="AE88" i="1"/>
  <c r="AI88" i="1"/>
  <c r="AM88" i="1"/>
  <c r="AQ88" i="1"/>
  <c r="AU88" i="1"/>
  <c r="AY88" i="1"/>
  <c r="G89" i="1"/>
  <c r="K89" i="1"/>
  <c r="O89" i="1"/>
  <c r="S89" i="1"/>
  <c r="W89" i="1"/>
  <c r="AA89" i="1"/>
  <c r="AE89" i="1"/>
  <c r="AI89" i="1"/>
  <c r="AM89" i="1"/>
  <c r="AQ89" i="1"/>
  <c r="AU89" i="1"/>
  <c r="AY89" i="1"/>
  <c r="G90" i="1"/>
  <c r="K90" i="1"/>
  <c r="O90" i="1"/>
  <c r="S90" i="1"/>
  <c r="W90" i="1"/>
  <c r="AA90" i="1"/>
  <c r="AE90" i="1"/>
  <c r="AI90" i="1"/>
  <c r="AM90" i="1"/>
  <c r="AQ90" i="1"/>
  <c r="AU90" i="1"/>
  <c r="AY90" i="1"/>
  <c r="G91" i="1"/>
  <c r="K91" i="1"/>
  <c r="O91" i="1"/>
  <c r="S91" i="1"/>
  <c r="W91" i="1"/>
  <c r="AA91" i="1"/>
  <c r="AE91" i="1"/>
  <c r="AI91" i="1"/>
  <c r="AM91" i="1"/>
  <c r="AQ91" i="1"/>
  <c r="AU91" i="1"/>
  <c r="AY91" i="1"/>
  <c r="G92" i="1"/>
  <c r="K92" i="1"/>
  <c r="O92" i="1"/>
  <c r="S92" i="1"/>
  <c r="W92" i="1"/>
  <c r="AA92" i="1"/>
  <c r="AE92" i="1"/>
  <c r="AI92" i="1"/>
  <c r="AM92" i="1"/>
  <c r="AQ92" i="1"/>
  <c r="AU92" i="1"/>
  <c r="AY92" i="1"/>
  <c r="G93" i="1"/>
  <c r="K93" i="1"/>
  <c r="O93" i="1"/>
  <c r="S93" i="1"/>
  <c r="W93" i="1"/>
  <c r="AA93" i="1"/>
  <c r="AE93" i="1"/>
  <c r="AI93" i="1"/>
  <c r="AM93" i="1"/>
  <c r="AQ93" i="1"/>
  <c r="AU93" i="1"/>
  <c r="AY93" i="1"/>
  <c r="G94" i="1"/>
  <c r="K94" i="1"/>
  <c r="O94" i="1"/>
  <c r="S94" i="1"/>
  <c r="W94" i="1"/>
  <c r="AA94" i="1"/>
  <c r="AE94" i="1"/>
  <c r="AI94" i="1"/>
  <c r="AM94" i="1"/>
  <c r="AQ94" i="1"/>
  <c r="AU94" i="1"/>
  <c r="AY94" i="1"/>
  <c r="G95" i="1"/>
  <c r="K95" i="1"/>
  <c r="O95" i="1"/>
  <c r="S95" i="1"/>
  <c r="W95" i="1"/>
  <c r="AA95" i="1"/>
  <c r="AE95" i="1"/>
  <c r="AI95" i="1"/>
  <c r="AM95" i="1"/>
  <c r="AQ95" i="1"/>
  <c r="AU95" i="1"/>
  <c r="AY95" i="1"/>
  <c r="G96" i="1"/>
  <c r="K96" i="1"/>
  <c r="O96" i="1"/>
  <c r="S96" i="1"/>
  <c r="W96" i="1"/>
  <c r="AA96" i="1"/>
  <c r="AE96" i="1"/>
  <c r="AI96" i="1"/>
  <c r="AM96" i="1"/>
  <c r="AQ96" i="1"/>
  <c r="AU96" i="1"/>
  <c r="AY96" i="1"/>
  <c r="G97" i="1"/>
  <c r="K97" i="1"/>
  <c r="O97" i="1"/>
  <c r="S97" i="1"/>
  <c r="W97" i="1"/>
  <c r="AA97" i="1"/>
  <c r="AE97" i="1"/>
  <c r="AI97" i="1"/>
  <c r="AM97" i="1"/>
  <c r="AQ97" i="1"/>
  <c r="AU97" i="1"/>
  <c r="AY97" i="1"/>
  <c r="G98" i="1"/>
  <c r="K98" i="1"/>
  <c r="O98" i="1"/>
  <c r="S98" i="1"/>
  <c r="W98" i="1"/>
  <c r="AA98" i="1"/>
  <c r="AE98" i="1"/>
  <c r="AI98" i="1"/>
  <c r="AM98" i="1"/>
  <c r="AQ98" i="1"/>
  <c r="AU98" i="1"/>
  <c r="AY98" i="1"/>
  <c r="G99" i="1"/>
  <c r="K99" i="1"/>
  <c r="O99" i="1"/>
  <c r="S99" i="1"/>
  <c r="W99" i="1"/>
  <c r="AA99" i="1"/>
  <c r="AE99" i="1"/>
  <c r="AI99" i="1"/>
  <c r="AM99" i="1"/>
  <c r="AQ99" i="1"/>
  <c r="AU99" i="1"/>
  <c r="AY99" i="1"/>
  <c r="G100" i="1"/>
  <c r="K100" i="1"/>
  <c r="O100" i="1"/>
  <c r="S100" i="1"/>
  <c r="W100" i="1"/>
  <c r="AA100" i="1"/>
  <c r="AE100" i="1"/>
  <c r="AI100" i="1"/>
  <c r="AM100" i="1"/>
  <c r="AQ100" i="1"/>
  <c r="AU100" i="1"/>
  <c r="AY100" i="1"/>
  <c r="G101" i="1"/>
  <c r="K101" i="1"/>
  <c r="O101" i="1"/>
  <c r="S101" i="1"/>
  <c r="W101" i="1"/>
  <c r="AA101" i="1"/>
  <c r="AE101" i="1"/>
  <c r="AI101" i="1"/>
  <c r="AM101" i="1"/>
  <c r="AQ101" i="1"/>
  <c r="AU101" i="1"/>
  <c r="AY101" i="1"/>
  <c r="G102" i="1"/>
  <c r="K102" i="1"/>
  <c r="O102" i="1"/>
  <c r="S102" i="1"/>
  <c r="W102" i="1"/>
  <c r="AA102" i="1"/>
  <c r="AE102" i="1"/>
  <c r="AI102" i="1"/>
  <c r="AM102" i="1"/>
  <c r="AQ102" i="1"/>
  <c r="AU102" i="1"/>
  <c r="AY102" i="1"/>
  <c r="G103" i="1"/>
  <c r="K103" i="1"/>
  <c r="O103" i="1"/>
  <c r="S103" i="1"/>
  <c r="W103" i="1"/>
  <c r="AA103" i="1"/>
  <c r="AE103" i="1"/>
  <c r="AI103" i="1"/>
  <c r="AM103" i="1"/>
  <c r="AQ103" i="1"/>
  <c r="AU103" i="1"/>
  <c r="AY103" i="1"/>
  <c r="G104" i="1"/>
  <c r="K104" i="1"/>
  <c r="O104" i="1"/>
  <c r="S104" i="1"/>
  <c r="W104" i="1"/>
  <c r="AA104" i="1"/>
  <c r="AE104" i="1"/>
  <c r="AI104" i="1"/>
  <c r="AM104" i="1"/>
  <c r="AQ104" i="1"/>
  <c r="AU104" i="1"/>
  <c r="AY104" i="1"/>
  <c r="G105" i="1"/>
  <c r="K105" i="1"/>
  <c r="O105" i="1"/>
  <c r="S105" i="1"/>
  <c r="W105" i="1"/>
  <c r="AA105" i="1"/>
  <c r="AE105" i="1"/>
  <c r="AI105" i="1"/>
  <c r="AM105" i="1"/>
  <c r="AQ105" i="1"/>
  <c r="AU105" i="1"/>
  <c r="AY105" i="1"/>
  <c r="G106" i="1"/>
  <c r="K106" i="1"/>
  <c r="O106" i="1"/>
  <c r="S106" i="1"/>
  <c r="W106" i="1"/>
  <c r="AA106" i="1"/>
  <c r="AE106" i="1"/>
  <c r="AI106" i="1"/>
  <c r="AM106" i="1"/>
  <c r="AQ106" i="1"/>
  <c r="AU106" i="1"/>
  <c r="AY106" i="1"/>
  <c r="G107" i="1"/>
  <c r="K107" i="1"/>
  <c r="O107" i="1"/>
  <c r="S107" i="1"/>
  <c r="W107" i="1"/>
  <c r="AA107" i="1"/>
  <c r="AE107" i="1"/>
  <c r="AI107" i="1"/>
  <c r="AM107" i="1"/>
  <c r="AQ107" i="1"/>
  <c r="AU107" i="1"/>
  <c r="AY107" i="1"/>
  <c r="G108" i="1"/>
  <c r="K108" i="1"/>
  <c r="O108" i="1"/>
  <c r="S108" i="1"/>
  <c r="W108" i="1"/>
  <c r="AA108" i="1"/>
  <c r="AE108" i="1"/>
  <c r="AI108" i="1"/>
  <c r="AM108" i="1"/>
  <c r="AQ108" i="1"/>
  <c r="AU108" i="1"/>
  <c r="AY108" i="1"/>
  <c r="G109" i="1"/>
  <c r="K109" i="1"/>
  <c r="O109" i="1"/>
  <c r="S109" i="1"/>
  <c r="W109" i="1"/>
  <c r="AA109" i="1"/>
  <c r="AE109" i="1"/>
  <c r="AI109" i="1"/>
  <c r="AM109" i="1"/>
  <c r="AQ109" i="1"/>
  <c r="AU109" i="1"/>
  <c r="AY109" i="1"/>
  <c r="G110" i="1"/>
  <c r="K110" i="1"/>
  <c r="O110" i="1"/>
  <c r="S110" i="1"/>
  <c r="W110" i="1"/>
  <c r="AA110" i="1"/>
  <c r="AE110" i="1"/>
  <c r="AI110" i="1"/>
  <c r="AM110" i="1"/>
  <c r="AQ110" i="1"/>
  <c r="AU110" i="1"/>
  <c r="AY110" i="1"/>
  <c r="G111" i="1"/>
  <c r="K111" i="1"/>
  <c r="O111" i="1"/>
  <c r="S111" i="1"/>
  <c r="W111" i="1"/>
  <c r="AA111" i="1"/>
  <c r="AE111" i="1"/>
  <c r="AI111" i="1"/>
  <c r="AM111" i="1"/>
  <c r="AQ111" i="1"/>
  <c r="AU111" i="1"/>
  <c r="AY111" i="1"/>
  <c r="G112" i="1"/>
  <c r="K112" i="1"/>
  <c r="O112" i="1"/>
  <c r="S112" i="1"/>
  <c r="W112" i="1"/>
  <c r="AA112" i="1"/>
  <c r="AE112" i="1"/>
  <c r="AI112" i="1"/>
  <c r="AM112" i="1"/>
  <c r="AQ112" i="1"/>
  <c r="AU112" i="1"/>
  <c r="AY112" i="1"/>
  <c r="G113" i="1"/>
  <c r="K113" i="1"/>
  <c r="O113" i="1"/>
  <c r="S113" i="1"/>
  <c r="W113" i="1"/>
  <c r="AA113" i="1"/>
  <c r="AE113" i="1"/>
  <c r="AI113" i="1"/>
  <c r="AM113" i="1"/>
  <c r="AQ113" i="1"/>
  <c r="AU113" i="1"/>
  <c r="AY113" i="1"/>
  <c r="G114" i="1"/>
  <c r="K114" i="1"/>
  <c r="O114" i="1"/>
  <c r="S114" i="1"/>
  <c r="W114" i="1"/>
  <c r="AA114" i="1"/>
  <c r="AE114" i="1"/>
  <c r="AI114" i="1"/>
  <c r="AM114" i="1"/>
  <c r="AQ114" i="1"/>
  <c r="AU114" i="1"/>
  <c r="AY114" i="1"/>
  <c r="G115" i="1"/>
  <c r="K115" i="1"/>
  <c r="O115" i="1"/>
  <c r="S115" i="1"/>
  <c r="W115" i="1"/>
  <c r="AA115" i="1"/>
  <c r="AE115" i="1"/>
  <c r="AI115" i="1"/>
  <c r="AM115" i="1"/>
  <c r="AQ115" i="1"/>
  <c r="AU115" i="1"/>
  <c r="AY115" i="1"/>
  <c r="G116" i="1"/>
  <c r="K116" i="1"/>
  <c r="O116" i="1"/>
  <c r="S116" i="1"/>
  <c r="W116" i="1"/>
  <c r="AA116" i="1"/>
  <c r="AE116" i="1"/>
  <c r="AI116" i="1"/>
  <c r="AM116" i="1"/>
  <c r="AQ116" i="1"/>
  <c r="AU116" i="1"/>
  <c r="AY116" i="1"/>
  <c r="G117" i="1"/>
  <c r="K117" i="1"/>
  <c r="O117" i="1"/>
  <c r="S117" i="1"/>
  <c r="W117" i="1"/>
  <c r="AA117" i="1"/>
  <c r="AE117" i="1"/>
  <c r="AI117" i="1"/>
  <c r="AM117" i="1"/>
  <c r="AQ117" i="1"/>
  <c r="AU117" i="1"/>
  <c r="AY117" i="1"/>
  <c r="G118" i="1"/>
  <c r="K118" i="1"/>
  <c r="O118" i="1"/>
  <c r="S118" i="1"/>
  <c r="W118" i="1"/>
  <c r="AA118" i="1"/>
  <c r="AE118" i="1"/>
  <c r="AI118" i="1"/>
  <c r="AM118" i="1"/>
  <c r="AQ118" i="1"/>
  <c r="AU118" i="1"/>
  <c r="AY118" i="1"/>
  <c r="G119" i="1"/>
  <c r="K119" i="1"/>
  <c r="O119" i="1"/>
  <c r="S119" i="1"/>
  <c r="W119" i="1"/>
  <c r="AA119" i="1"/>
  <c r="AE119" i="1"/>
  <c r="AI119" i="1"/>
  <c r="AM119" i="1"/>
  <c r="AQ119" i="1"/>
  <c r="AU119" i="1"/>
  <c r="AY119" i="1"/>
  <c r="G120" i="1"/>
  <c r="K120" i="1"/>
  <c r="O120" i="1"/>
  <c r="S120" i="1"/>
  <c r="W120" i="1"/>
  <c r="AA120" i="1"/>
  <c r="AE120" i="1"/>
  <c r="AI120" i="1"/>
  <c r="AM120" i="1"/>
  <c r="AQ120" i="1"/>
  <c r="AU120" i="1"/>
  <c r="AY120" i="1"/>
  <c r="G121" i="1"/>
  <c r="K121" i="1"/>
  <c r="O121" i="1"/>
  <c r="S121" i="1"/>
  <c r="W121" i="1"/>
  <c r="AA121" i="1"/>
  <c r="AE121" i="1"/>
  <c r="AI121" i="1"/>
  <c r="AM121" i="1"/>
  <c r="AQ121" i="1"/>
  <c r="AU121" i="1"/>
  <c r="AY121" i="1"/>
  <c r="G122" i="1"/>
  <c r="K122" i="1"/>
  <c r="O122" i="1"/>
  <c r="S122" i="1"/>
  <c r="W122" i="1"/>
  <c r="AA122" i="1"/>
  <c r="AE122" i="1"/>
  <c r="AI122" i="1"/>
  <c r="AM122" i="1"/>
  <c r="AQ122" i="1"/>
  <c r="AU122" i="1"/>
  <c r="AY122" i="1"/>
  <c r="G123" i="1"/>
  <c r="K123" i="1"/>
  <c r="O123" i="1"/>
  <c r="S123" i="1"/>
  <c r="W123" i="1"/>
  <c r="AA123" i="1"/>
  <c r="AE123" i="1"/>
  <c r="AI123" i="1"/>
  <c r="AM123" i="1"/>
  <c r="AQ123" i="1"/>
  <c r="AU123" i="1"/>
  <c r="AY123" i="1"/>
  <c r="G124" i="1"/>
  <c r="K124" i="1"/>
  <c r="O124" i="1"/>
  <c r="S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41" i="1"/>
  <c r="BK175" i="1"/>
  <c r="BL175" i="1"/>
  <c r="BQ175" i="1"/>
  <c r="BX175" i="1" s="1"/>
  <c r="BW175" i="1" s="1"/>
  <c r="BG176" i="1"/>
  <c r="BH176" i="1"/>
  <c r="BO176" i="1"/>
  <c r="BP176" i="1"/>
  <c r="BK177" i="1"/>
  <c r="BL177" i="1"/>
  <c r="BQ177" i="1"/>
  <c r="BG178" i="1"/>
  <c r="BH178" i="1"/>
  <c r="BO178" i="1"/>
  <c r="BP178" i="1"/>
  <c r="BK179" i="1"/>
  <c r="BL179" i="1"/>
  <c r="BQ179" i="1"/>
  <c r="BG180" i="1"/>
  <c r="BH180" i="1"/>
  <c r="BO180" i="1"/>
  <c r="BP180" i="1"/>
  <c r="BK181" i="1"/>
  <c r="BL181" i="1"/>
  <c r="BQ181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AV156" i="1"/>
  <c r="AY156" i="1"/>
  <c r="BR157" i="1"/>
  <c r="H157" i="1"/>
  <c r="K157" i="1"/>
  <c r="X157" i="1"/>
  <c r="AA157" i="1"/>
  <c r="AN157" i="1"/>
  <c r="AQ157" i="1"/>
  <c r="P158" i="1"/>
  <c r="S158" i="1"/>
  <c r="AF158" i="1"/>
  <c r="AI158" i="1"/>
  <c r="AV158" i="1"/>
  <c r="AY158" i="1"/>
  <c r="BR159" i="1"/>
  <c r="H159" i="1"/>
  <c r="K159" i="1"/>
  <c r="X159" i="1"/>
  <c r="AA159" i="1"/>
  <c r="AN159" i="1"/>
  <c r="AQ159" i="1"/>
  <c r="P160" i="1"/>
  <c r="S160" i="1"/>
  <c r="AF160" i="1"/>
  <c r="AI160" i="1"/>
  <c r="AV160" i="1"/>
  <c r="AY160" i="1"/>
  <c r="BR161" i="1"/>
  <c r="H161" i="1"/>
  <c r="K161" i="1"/>
  <c r="X161" i="1"/>
  <c r="AA161" i="1"/>
  <c r="AN161" i="1"/>
  <c r="AQ161" i="1"/>
  <c r="P162" i="1"/>
  <c r="S162" i="1"/>
  <c r="AF162" i="1"/>
  <c r="AI162" i="1"/>
  <c r="AV162" i="1"/>
  <c r="AY162" i="1"/>
  <c r="BR163" i="1"/>
  <c r="H163" i="1"/>
  <c r="K163" i="1"/>
  <c r="X163" i="1"/>
  <c r="AA163" i="1"/>
  <c r="AN163" i="1"/>
  <c r="AQ163" i="1"/>
  <c r="P164" i="1"/>
  <c r="S164" i="1"/>
  <c r="AF164" i="1"/>
  <c r="AI164" i="1"/>
  <c r="AV164" i="1"/>
  <c r="AY164" i="1"/>
  <c r="BR165" i="1"/>
  <c r="H165" i="1"/>
  <c r="K165" i="1"/>
  <c r="X165" i="1"/>
  <c r="AA165" i="1"/>
  <c r="AN165" i="1"/>
  <c r="AQ165" i="1"/>
  <c r="P166" i="1"/>
  <c r="S166" i="1"/>
  <c r="AF166" i="1"/>
  <c r="AI166" i="1"/>
  <c r="AV166" i="1"/>
  <c r="AY166" i="1"/>
  <c r="BR167" i="1"/>
  <c r="H167" i="1"/>
  <c r="K167" i="1"/>
  <c r="X167" i="1"/>
  <c r="AA167" i="1"/>
  <c r="AN167" i="1"/>
  <c r="AQ167" i="1"/>
  <c r="P168" i="1"/>
  <c r="S168" i="1"/>
  <c r="AF168" i="1"/>
  <c r="AI168" i="1"/>
  <c r="AY168" i="1"/>
  <c r="BL168" i="1"/>
  <c r="BR169" i="1"/>
  <c r="H169" i="1"/>
  <c r="K169" i="1"/>
  <c r="AA169" i="1"/>
  <c r="AQ169" i="1"/>
  <c r="S170" i="1"/>
  <c r="AI170" i="1"/>
  <c r="AY170" i="1"/>
  <c r="BL170" i="1"/>
  <c r="BQ170" i="1"/>
  <c r="BX170" i="1" s="1"/>
  <c r="BW170" i="1" s="1"/>
  <c r="BR171" i="1"/>
  <c r="H171" i="1"/>
  <c r="K171" i="1"/>
  <c r="AA171" i="1"/>
  <c r="AQ171" i="1"/>
  <c r="S172" i="1"/>
  <c r="AI172" i="1"/>
  <c r="AY172" i="1"/>
  <c r="BL172" i="1"/>
  <c r="BQ172" i="1"/>
  <c r="BX172" i="1" s="1"/>
  <c r="BW172" i="1" s="1"/>
  <c r="BR173" i="1"/>
  <c r="H173" i="1"/>
  <c r="K173" i="1"/>
  <c r="AA173" i="1"/>
  <c r="AQ173" i="1"/>
  <c r="S174" i="1"/>
  <c r="AI174" i="1"/>
  <c r="AY174" i="1"/>
  <c r="BL174" i="1"/>
  <c r="BQ174" i="1"/>
  <c r="BX174" i="1" s="1"/>
  <c r="BW174" i="1" s="1"/>
  <c r="BR175" i="1"/>
  <c r="H175" i="1"/>
  <c r="K175" i="1"/>
  <c r="AA175" i="1"/>
  <c r="BH182" i="1"/>
  <c r="BL182" i="1"/>
  <c r="BP182" i="1"/>
  <c r="BH183" i="1"/>
  <c r="BL183" i="1"/>
  <c r="BP183" i="1"/>
  <c r="BH184" i="1"/>
  <c r="BL184" i="1"/>
  <c r="BP184" i="1"/>
  <c r="BH185" i="1"/>
  <c r="BL185" i="1"/>
  <c r="BP185" i="1"/>
  <c r="BH186" i="1"/>
  <c r="BL186" i="1"/>
  <c r="BP186" i="1"/>
  <c r="BH187" i="1"/>
  <c r="BL187" i="1"/>
  <c r="BP187" i="1"/>
  <c r="BH188" i="1"/>
  <c r="BL188" i="1"/>
  <c r="BP188" i="1"/>
  <c r="BH189" i="1"/>
  <c r="BL189" i="1"/>
  <c r="BP189" i="1"/>
  <c r="BH190" i="1"/>
  <c r="BL190" i="1"/>
  <c r="BP190" i="1"/>
  <c r="BH191" i="1"/>
  <c r="BL191" i="1"/>
  <c r="BP191" i="1"/>
  <c r="BH192" i="1"/>
  <c r="BL192" i="1"/>
  <c r="BP192" i="1"/>
  <c r="BH193" i="1"/>
  <c r="BL193" i="1"/>
  <c r="BP193" i="1"/>
  <c r="BH194" i="1"/>
  <c r="BL194" i="1"/>
  <c r="BP194" i="1"/>
  <c r="BH195" i="1"/>
  <c r="BL195" i="1"/>
  <c r="BP195" i="1"/>
  <c r="BH196" i="1"/>
  <c r="BL196" i="1"/>
  <c r="BP196" i="1"/>
  <c r="BH197" i="1"/>
  <c r="BL197" i="1"/>
  <c r="BP197" i="1"/>
  <c r="BH198" i="1"/>
  <c r="BL198" i="1"/>
  <c r="BP198" i="1"/>
  <c r="BR199" i="1"/>
  <c r="BQ200" i="1"/>
  <c r="BX200" i="1" s="1"/>
  <c r="BW200" i="1" s="1"/>
  <c r="BR201" i="1"/>
  <c r="BQ202" i="1"/>
  <c r="BX202" i="1" s="1"/>
  <c r="BW202" i="1" s="1"/>
  <c r="G216" i="1"/>
  <c r="O216" i="1"/>
  <c r="W216" i="1"/>
  <c r="AE216" i="1"/>
  <c r="AM216" i="1"/>
  <c r="AU216" i="1"/>
  <c r="K218" i="1"/>
  <c r="S218" i="1"/>
  <c r="AA218" i="1"/>
  <c r="AI218" i="1"/>
  <c r="AQ218" i="1"/>
  <c r="AY218" i="1"/>
  <c r="G220" i="1"/>
  <c r="O220" i="1"/>
  <c r="W220" i="1"/>
  <c r="AE220" i="1"/>
  <c r="AM220" i="1"/>
  <c r="AU220" i="1"/>
  <c r="K222" i="1"/>
  <c r="S222" i="1"/>
  <c r="AA222" i="1"/>
  <c r="AI222" i="1"/>
  <c r="AQ222" i="1"/>
  <c r="AY222" i="1"/>
  <c r="G224" i="1"/>
  <c r="O224" i="1"/>
  <c r="W224" i="1"/>
  <c r="AE224" i="1"/>
  <c r="AM224" i="1"/>
  <c r="AU224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G202" i="1"/>
  <c r="BR202" i="1"/>
  <c r="G203" i="1"/>
  <c r="BR203" i="1"/>
  <c r="H203" i="1"/>
  <c r="O203" i="1"/>
  <c r="P203" i="1"/>
  <c r="W203" i="1"/>
  <c r="X203" i="1"/>
  <c r="AE203" i="1"/>
  <c r="AF203" i="1"/>
  <c r="AM203" i="1"/>
  <c r="AN203" i="1"/>
  <c r="AU203" i="1"/>
  <c r="AV203" i="1"/>
  <c r="G204" i="1"/>
  <c r="BR204" i="1"/>
  <c r="H204" i="1"/>
  <c r="O204" i="1"/>
  <c r="P204" i="1"/>
  <c r="W204" i="1"/>
  <c r="X204" i="1"/>
  <c r="AE204" i="1"/>
  <c r="AF204" i="1"/>
  <c r="AM204" i="1"/>
  <c r="AN204" i="1"/>
  <c r="AU204" i="1"/>
  <c r="AV204" i="1"/>
  <c r="G205" i="1"/>
  <c r="BR205" i="1"/>
  <c r="H205" i="1"/>
  <c r="O205" i="1"/>
  <c r="P205" i="1"/>
  <c r="W205" i="1"/>
  <c r="X205" i="1"/>
  <c r="AE205" i="1"/>
  <c r="AF205" i="1"/>
  <c r="AM205" i="1"/>
  <c r="AN205" i="1"/>
  <c r="AU205" i="1"/>
  <c r="AV205" i="1"/>
  <c r="G206" i="1"/>
  <c r="BR206" i="1"/>
  <c r="H206" i="1"/>
  <c r="O206" i="1"/>
  <c r="P206" i="1"/>
  <c r="W206" i="1"/>
  <c r="X206" i="1"/>
  <c r="AE206" i="1"/>
  <c r="AF206" i="1"/>
  <c r="AM206" i="1"/>
  <c r="AN206" i="1"/>
  <c r="AU206" i="1"/>
  <c r="AV206" i="1"/>
  <c r="G207" i="1"/>
  <c r="BR207" i="1"/>
  <c r="H207" i="1"/>
  <c r="O207" i="1"/>
  <c r="P207" i="1"/>
  <c r="W207" i="1"/>
  <c r="X207" i="1"/>
  <c r="AE207" i="1"/>
  <c r="AF207" i="1"/>
  <c r="AM207" i="1"/>
  <c r="AN207" i="1"/>
  <c r="AU207" i="1"/>
  <c r="AV207" i="1"/>
  <c r="G208" i="1"/>
  <c r="BR208" i="1"/>
  <c r="H208" i="1"/>
  <c r="O208" i="1"/>
  <c r="P208" i="1"/>
  <c r="W208" i="1"/>
  <c r="X208" i="1"/>
  <c r="AE208" i="1"/>
  <c r="AF208" i="1"/>
  <c r="AM208" i="1"/>
  <c r="AN208" i="1"/>
  <c r="AU208" i="1"/>
  <c r="AV208" i="1"/>
  <c r="G209" i="1"/>
  <c r="BR209" i="1"/>
  <c r="H209" i="1"/>
  <c r="O209" i="1"/>
  <c r="P209" i="1"/>
  <c r="W209" i="1"/>
  <c r="X209" i="1"/>
  <c r="AE209" i="1"/>
  <c r="AF209" i="1"/>
  <c r="AM209" i="1"/>
  <c r="AN209" i="1"/>
  <c r="AU209" i="1"/>
  <c r="AV209" i="1"/>
  <c r="G210" i="1"/>
  <c r="BR210" i="1"/>
  <c r="H210" i="1"/>
  <c r="O210" i="1"/>
  <c r="P210" i="1"/>
  <c r="W210" i="1"/>
  <c r="X210" i="1"/>
  <c r="AE210" i="1"/>
  <c r="AF210" i="1"/>
  <c r="AM210" i="1"/>
  <c r="AN210" i="1"/>
  <c r="AU210" i="1"/>
  <c r="AV210" i="1"/>
  <c r="G211" i="1"/>
  <c r="BR211" i="1"/>
  <c r="H211" i="1"/>
  <c r="O211" i="1"/>
  <c r="P211" i="1"/>
  <c r="W211" i="1"/>
  <c r="X211" i="1"/>
  <c r="AE211" i="1"/>
  <c r="AF211" i="1"/>
  <c r="AM211" i="1"/>
  <c r="AN211" i="1"/>
  <c r="AU211" i="1"/>
  <c r="AV211" i="1"/>
  <c r="G212" i="1"/>
  <c r="BR212" i="1"/>
  <c r="H212" i="1"/>
  <c r="O212" i="1"/>
  <c r="P212" i="1"/>
  <c r="W212" i="1"/>
  <c r="X212" i="1"/>
  <c r="AE212" i="1"/>
  <c r="AF212" i="1"/>
  <c r="AM212" i="1"/>
  <c r="AN212" i="1"/>
  <c r="AU212" i="1"/>
  <c r="AV212" i="1"/>
  <c r="G213" i="1"/>
  <c r="BR213" i="1"/>
  <c r="H213" i="1"/>
  <c r="O213" i="1"/>
  <c r="P213" i="1"/>
  <c r="W213" i="1"/>
  <c r="X213" i="1"/>
  <c r="AE213" i="1"/>
  <c r="AF213" i="1"/>
  <c r="AM213" i="1"/>
  <c r="AN213" i="1"/>
  <c r="AU213" i="1"/>
  <c r="AV213" i="1"/>
  <c r="G214" i="1"/>
  <c r="BR214" i="1"/>
  <c r="H214" i="1"/>
  <c r="O214" i="1"/>
  <c r="P214" i="1"/>
  <c r="W214" i="1"/>
  <c r="X214" i="1"/>
  <c r="AE214" i="1"/>
  <c r="AF214" i="1"/>
  <c r="AM214" i="1"/>
  <c r="AN214" i="1"/>
  <c r="AU214" i="1"/>
  <c r="AV214" i="1"/>
  <c r="G215" i="1"/>
  <c r="BR215" i="1"/>
  <c r="H215" i="1"/>
  <c r="O215" i="1"/>
  <c r="P215" i="1"/>
  <c r="W215" i="1"/>
  <c r="X215" i="1"/>
  <c r="AE215" i="1"/>
  <c r="AF215" i="1"/>
  <c r="AM215" i="1"/>
  <c r="AN21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BG199" i="1"/>
  <c r="BK199" i="1"/>
  <c r="BO199" i="1"/>
  <c r="H200" i="1"/>
  <c r="S200" i="1"/>
  <c r="X200" i="1"/>
  <c r="AI200" i="1"/>
  <c r="AN200" i="1"/>
  <c r="AY200" i="1"/>
  <c r="BR200" i="1"/>
  <c r="BQ201" i="1"/>
  <c r="BX201" i="1" s="1"/>
  <c r="BW201" i="1" s="1"/>
  <c r="K201" i="1"/>
  <c r="P201" i="1"/>
  <c r="AA201" i="1"/>
  <c r="AF201" i="1"/>
  <c r="AQ201" i="1"/>
  <c r="AV201" i="1"/>
  <c r="BG201" i="1"/>
  <c r="BK201" i="1"/>
  <c r="BO201" i="1"/>
  <c r="H202" i="1"/>
  <c r="S202" i="1"/>
  <c r="X202" i="1"/>
  <c r="AI202" i="1"/>
  <c r="AN202" i="1"/>
  <c r="AY202" i="1"/>
  <c r="K216" i="1"/>
  <c r="S216" i="1"/>
  <c r="AA216" i="1"/>
  <c r="AI216" i="1"/>
  <c r="AQ216" i="1"/>
  <c r="AY216" i="1"/>
  <c r="BQ217" i="1"/>
  <c r="BX217" i="1" s="1"/>
  <c r="BW217" i="1" s="1"/>
  <c r="G218" i="1"/>
  <c r="O218" i="1"/>
  <c r="W218" i="1"/>
  <c r="AE218" i="1"/>
  <c r="AM218" i="1"/>
  <c r="AU218" i="1"/>
  <c r="K220" i="1"/>
  <c r="S220" i="1"/>
  <c r="AA220" i="1"/>
  <c r="AI220" i="1"/>
  <c r="AQ220" i="1"/>
  <c r="AY220" i="1"/>
  <c r="BQ221" i="1"/>
  <c r="BX221" i="1" s="1"/>
  <c r="BW221" i="1" s="1"/>
  <c r="G222" i="1"/>
  <c r="O222" i="1"/>
  <c r="W222" i="1"/>
  <c r="AE222" i="1"/>
  <c r="AM222" i="1"/>
  <c r="AU222" i="1"/>
  <c r="K224" i="1"/>
  <c r="S224" i="1"/>
  <c r="AA224" i="1"/>
  <c r="AI224" i="1"/>
  <c r="AQ224" i="1"/>
  <c r="AY224" i="1"/>
  <c r="BQ225" i="1"/>
  <c r="BX225" i="1" s="1"/>
  <c r="BW225" i="1" s="1"/>
  <c r="K203" i="1"/>
  <c r="L203" i="1"/>
  <c r="S203" i="1"/>
  <c r="T203" i="1"/>
  <c r="AA203" i="1"/>
  <c r="AB203" i="1"/>
  <c r="AI203" i="1"/>
  <c r="AJ203" i="1"/>
  <c r="AQ203" i="1"/>
  <c r="AR203" i="1"/>
  <c r="AY203" i="1"/>
  <c r="AZ203" i="1"/>
  <c r="K204" i="1"/>
  <c r="L204" i="1"/>
  <c r="S204" i="1"/>
  <c r="T204" i="1"/>
  <c r="AA204" i="1"/>
  <c r="AB204" i="1"/>
  <c r="AI204" i="1"/>
  <c r="AJ204" i="1"/>
  <c r="AQ204" i="1"/>
  <c r="AR204" i="1"/>
  <c r="AY204" i="1"/>
  <c r="AZ204" i="1"/>
  <c r="K205" i="1"/>
  <c r="L205" i="1"/>
  <c r="S205" i="1"/>
  <c r="T205" i="1"/>
  <c r="AA205" i="1"/>
  <c r="AB205" i="1"/>
  <c r="AI205" i="1"/>
  <c r="AJ205" i="1"/>
  <c r="AQ205" i="1"/>
  <c r="AR205" i="1"/>
  <c r="AY205" i="1"/>
  <c r="AZ205" i="1"/>
  <c r="K206" i="1"/>
  <c r="L206" i="1"/>
  <c r="S206" i="1"/>
  <c r="T206" i="1"/>
  <c r="AA206" i="1"/>
  <c r="AB206" i="1"/>
  <c r="AI206" i="1"/>
  <c r="AJ206" i="1"/>
  <c r="AQ206" i="1"/>
  <c r="AR206" i="1"/>
  <c r="AY206" i="1"/>
  <c r="AZ206" i="1"/>
  <c r="K207" i="1"/>
  <c r="L207" i="1"/>
  <c r="S207" i="1"/>
  <c r="T207" i="1"/>
  <c r="AA207" i="1"/>
  <c r="AB207" i="1"/>
  <c r="AI207" i="1"/>
  <c r="AJ207" i="1"/>
  <c r="AQ207" i="1"/>
  <c r="AR207" i="1"/>
  <c r="AY207" i="1"/>
  <c r="AZ207" i="1"/>
  <c r="K208" i="1"/>
  <c r="L208" i="1"/>
  <c r="S208" i="1"/>
  <c r="T208" i="1"/>
  <c r="AA208" i="1"/>
  <c r="AB208" i="1"/>
  <c r="AI208" i="1"/>
  <c r="AJ208" i="1"/>
  <c r="AQ208" i="1"/>
  <c r="AR208" i="1"/>
  <c r="AY208" i="1"/>
  <c r="AZ208" i="1"/>
  <c r="K209" i="1"/>
  <c r="L209" i="1"/>
  <c r="S209" i="1"/>
  <c r="T209" i="1"/>
  <c r="AA209" i="1"/>
  <c r="AB209" i="1"/>
  <c r="AI209" i="1"/>
  <c r="AJ209" i="1"/>
  <c r="AQ209" i="1"/>
  <c r="AR209" i="1"/>
  <c r="AY209" i="1"/>
  <c r="AZ209" i="1"/>
  <c r="K210" i="1"/>
  <c r="L210" i="1"/>
  <c r="S210" i="1"/>
  <c r="T210" i="1"/>
  <c r="AA210" i="1"/>
  <c r="AB210" i="1"/>
  <c r="AI210" i="1"/>
  <c r="AJ210" i="1"/>
  <c r="AQ210" i="1"/>
  <c r="AR210" i="1"/>
  <c r="AY210" i="1"/>
  <c r="AZ210" i="1"/>
  <c r="K211" i="1"/>
  <c r="L211" i="1"/>
  <c r="S211" i="1"/>
  <c r="T211" i="1"/>
  <c r="AA211" i="1"/>
  <c r="AB211" i="1"/>
  <c r="AI211" i="1"/>
  <c r="AJ211" i="1"/>
  <c r="AQ211" i="1"/>
  <c r="AR211" i="1"/>
  <c r="AY211" i="1"/>
  <c r="AZ211" i="1"/>
  <c r="K212" i="1"/>
  <c r="L212" i="1"/>
  <c r="S212" i="1"/>
  <c r="T212" i="1"/>
  <c r="AA212" i="1"/>
  <c r="AB212" i="1"/>
  <c r="AI212" i="1"/>
  <c r="AJ212" i="1"/>
  <c r="AQ212" i="1"/>
  <c r="AR212" i="1"/>
  <c r="AY212" i="1"/>
  <c r="AZ212" i="1"/>
  <c r="K213" i="1"/>
  <c r="L213" i="1"/>
  <c r="S213" i="1"/>
  <c r="T213" i="1"/>
  <c r="AA213" i="1"/>
  <c r="AB213" i="1"/>
  <c r="AI213" i="1"/>
  <c r="AJ213" i="1"/>
  <c r="AQ213" i="1"/>
  <c r="AR213" i="1"/>
  <c r="AY213" i="1"/>
  <c r="AZ213" i="1"/>
  <c r="K214" i="1"/>
  <c r="L214" i="1"/>
  <c r="S214" i="1"/>
  <c r="T214" i="1"/>
  <c r="AA214" i="1"/>
  <c r="AB214" i="1"/>
  <c r="AI214" i="1"/>
  <c r="AJ214" i="1"/>
  <c r="AQ214" i="1"/>
  <c r="AR214" i="1"/>
  <c r="AY214" i="1"/>
  <c r="AZ214" i="1"/>
  <c r="K215" i="1"/>
  <c r="L215" i="1"/>
  <c r="S215" i="1"/>
  <c r="T215" i="1"/>
  <c r="AA215" i="1"/>
  <c r="AB215" i="1"/>
  <c r="AI215" i="1"/>
  <c r="AJ215" i="1"/>
  <c r="BQ216" i="1"/>
  <c r="BX216" i="1" s="1"/>
  <c r="BW216" i="1" s="1"/>
  <c r="BQ220" i="1"/>
  <c r="BX220" i="1" s="1"/>
  <c r="BW220" i="1" s="1"/>
  <c r="BQ224" i="1"/>
  <c r="BX224" i="1" s="1"/>
  <c r="BW224" i="1" s="1"/>
  <c r="AR215" i="1"/>
  <c r="AV215" i="1"/>
  <c r="AZ215" i="1"/>
  <c r="H216" i="1"/>
  <c r="L216" i="1"/>
  <c r="P216" i="1"/>
  <c r="T216" i="1"/>
  <c r="X216" i="1"/>
  <c r="AB216" i="1"/>
  <c r="AF216" i="1"/>
  <c r="AJ216" i="1"/>
  <c r="AN216" i="1"/>
  <c r="AR216" i="1"/>
  <c r="AV216" i="1"/>
  <c r="AZ216" i="1"/>
  <c r="BR216" i="1"/>
  <c r="H217" i="1"/>
  <c r="L217" i="1"/>
  <c r="P217" i="1"/>
  <c r="T217" i="1"/>
  <c r="X217" i="1"/>
  <c r="AB217" i="1"/>
  <c r="AF217" i="1"/>
  <c r="AJ217" i="1"/>
  <c r="AN217" i="1"/>
  <c r="AR217" i="1"/>
  <c r="AV217" i="1"/>
  <c r="AZ217" i="1"/>
  <c r="BR217" i="1"/>
  <c r="H218" i="1"/>
  <c r="L218" i="1"/>
  <c r="P218" i="1"/>
  <c r="T218" i="1"/>
  <c r="X218" i="1"/>
  <c r="AB218" i="1"/>
  <c r="AF218" i="1"/>
  <c r="AJ218" i="1"/>
  <c r="AN218" i="1"/>
  <c r="AR218" i="1"/>
  <c r="AV218" i="1"/>
  <c r="AZ218" i="1"/>
  <c r="BR218" i="1"/>
  <c r="H219" i="1"/>
  <c r="L219" i="1"/>
  <c r="P219" i="1"/>
  <c r="T219" i="1"/>
  <c r="X219" i="1"/>
  <c r="AB219" i="1"/>
  <c r="AF219" i="1"/>
  <c r="AJ219" i="1"/>
  <c r="AN219" i="1"/>
  <c r="AR219" i="1"/>
  <c r="AV219" i="1"/>
  <c r="AZ219" i="1"/>
  <c r="BR219" i="1"/>
  <c r="H220" i="1"/>
  <c r="L220" i="1"/>
  <c r="P220" i="1"/>
  <c r="T220" i="1"/>
  <c r="X220" i="1"/>
  <c r="AB220" i="1"/>
  <c r="AF220" i="1"/>
  <c r="AJ220" i="1"/>
  <c r="AN220" i="1"/>
  <c r="AR220" i="1"/>
  <c r="AV220" i="1"/>
  <c r="AZ220" i="1"/>
  <c r="BR220" i="1"/>
  <c r="H221" i="1"/>
  <c r="L221" i="1"/>
  <c r="P221" i="1"/>
  <c r="T221" i="1"/>
  <c r="X221" i="1"/>
  <c r="AB221" i="1"/>
  <c r="AF221" i="1"/>
  <c r="AJ221" i="1"/>
  <c r="AN221" i="1"/>
  <c r="AR221" i="1"/>
  <c r="AV221" i="1"/>
  <c r="AZ221" i="1"/>
  <c r="BR221" i="1"/>
  <c r="H222" i="1"/>
  <c r="L222" i="1"/>
  <c r="P222" i="1"/>
  <c r="T222" i="1"/>
  <c r="X222" i="1"/>
  <c r="AB222" i="1"/>
  <c r="AF222" i="1"/>
  <c r="AJ222" i="1"/>
  <c r="AN222" i="1"/>
  <c r="AR222" i="1"/>
  <c r="AV222" i="1"/>
  <c r="AZ222" i="1"/>
  <c r="BR222" i="1"/>
  <c r="H223" i="1"/>
  <c r="L223" i="1"/>
  <c r="P223" i="1"/>
  <c r="T223" i="1"/>
  <c r="X223" i="1"/>
  <c r="AB223" i="1"/>
  <c r="AF223" i="1"/>
  <c r="AJ223" i="1"/>
  <c r="AN223" i="1"/>
  <c r="AR223" i="1"/>
  <c r="AV223" i="1"/>
  <c r="AZ223" i="1"/>
  <c r="BR223" i="1"/>
  <c r="H224" i="1"/>
  <c r="L224" i="1"/>
  <c r="P224" i="1"/>
  <c r="T224" i="1"/>
  <c r="X224" i="1"/>
  <c r="AB224" i="1"/>
  <c r="AF224" i="1"/>
  <c r="AJ224" i="1"/>
  <c r="AN224" i="1"/>
  <c r="AR224" i="1"/>
  <c r="AV224" i="1"/>
  <c r="AZ224" i="1"/>
  <c r="BR224" i="1"/>
  <c r="H225" i="1"/>
  <c r="L225" i="1"/>
  <c r="P225" i="1"/>
  <c r="T225" i="1"/>
  <c r="X225" i="1"/>
  <c r="AB225" i="1"/>
  <c r="AF225" i="1"/>
  <c r="AJ225" i="1"/>
  <c r="AN225" i="1"/>
  <c r="AR225" i="1"/>
  <c r="AV225" i="1"/>
  <c r="AZ225" i="1"/>
  <c r="BR225" i="1"/>
  <c r="H226" i="1"/>
  <c r="L226" i="1"/>
  <c r="P226" i="1"/>
  <c r="T226" i="1"/>
  <c r="X226" i="1"/>
  <c r="AB226" i="1"/>
  <c r="AF226" i="1"/>
  <c r="AJ226" i="1"/>
  <c r="AN226" i="1"/>
  <c r="AR226" i="1"/>
  <c r="AV226" i="1"/>
  <c r="AZ226" i="1"/>
  <c r="BR226" i="1"/>
  <c r="H227" i="1"/>
  <c r="L227" i="1"/>
  <c r="P227" i="1"/>
  <c r="T227" i="1"/>
  <c r="X227" i="1"/>
  <c r="AB227" i="1"/>
  <c r="AF227" i="1"/>
  <c r="AJ227" i="1"/>
  <c r="AN227" i="1"/>
  <c r="AR227" i="1"/>
  <c r="AV227" i="1"/>
  <c r="AZ227" i="1"/>
  <c r="BR227" i="1"/>
  <c r="H228" i="1"/>
  <c r="L228" i="1"/>
  <c r="P228" i="1"/>
  <c r="T228" i="1"/>
  <c r="X228" i="1"/>
  <c r="AB228" i="1"/>
  <c r="AF228" i="1"/>
  <c r="AJ228" i="1"/>
  <c r="AN228" i="1"/>
  <c r="AR228" i="1"/>
  <c r="AV228" i="1"/>
  <c r="AZ228" i="1"/>
  <c r="BR228" i="1"/>
  <c r="H229" i="1"/>
  <c r="L229" i="1"/>
  <c r="P229" i="1"/>
  <c r="T229" i="1"/>
  <c r="X229" i="1"/>
  <c r="AB229" i="1"/>
  <c r="AF229" i="1"/>
  <c r="AJ229" i="1"/>
  <c r="AN229" i="1"/>
  <c r="AR229" i="1"/>
  <c r="AV229" i="1"/>
  <c r="AZ229" i="1"/>
  <c r="BR229" i="1"/>
  <c r="H230" i="1"/>
  <c r="L230" i="1"/>
  <c r="P230" i="1"/>
  <c r="T230" i="1"/>
  <c r="X230" i="1"/>
  <c r="AB230" i="1"/>
  <c r="AF230" i="1"/>
  <c r="AJ230" i="1"/>
  <c r="AN230" i="1"/>
  <c r="AR230" i="1"/>
  <c r="AV230" i="1"/>
  <c r="AZ230" i="1"/>
  <c r="BR230" i="1"/>
  <c r="H231" i="1"/>
  <c r="L231" i="1"/>
  <c r="P231" i="1"/>
  <c r="T231" i="1"/>
  <c r="X231" i="1"/>
  <c r="AB231" i="1"/>
  <c r="AF231" i="1"/>
  <c r="AJ231" i="1"/>
  <c r="AN231" i="1"/>
  <c r="AR231" i="1"/>
  <c r="AV231" i="1"/>
  <c r="AZ231" i="1"/>
  <c r="BR231" i="1"/>
  <c r="H232" i="1"/>
  <c r="L232" i="1"/>
  <c r="P232" i="1"/>
  <c r="T232" i="1"/>
  <c r="X232" i="1"/>
  <c r="AB232" i="1"/>
  <c r="AF232" i="1"/>
  <c r="AJ232" i="1"/>
  <c r="AN232" i="1"/>
  <c r="AR232" i="1"/>
  <c r="AV232" i="1"/>
  <c r="AZ232" i="1"/>
  <c r="BR232" i="1"/>
  <c r="H233" i="1"/>
  <c r="L233" i="1"/>
  <c r="P233" i="1"/>
  <c r="T233" i="1"/>
  <c r="X233" i="1"/>
  <c r="AB233" i="1"/>
  <c r="AF233" i="1"/>
  <c r="AJ233" i="1"/>
  <c r="AN233" i="1"/>
  <c r="AR233" i="1"/>
  <c r="AV233" i="1"/>
  <c r="AZ233" i="1"/>
  <c r="BR233" i="1"/>
  <c r="H234" i="1"/>
  <c r="L234" i="1"/>
  <c r="P234" i="1"/>
  <c r="T234" i="1"/>
  <c r="X234" i="1"/>
  <c r="AB234" i="1"/>
  <c r="AF234" i="1"/>
  <c r="AJ234" i="1"/>
  <c r="AN234" i="1"/>
  <c r="AR234" i="1"/>
  <c r="AV234" i="1"/>
  <c r="AZ234" i="1"/>
  <c r="BR234" i="1"/>
  <c r="H235" i="1"/>
  <c r="L235" i="1"/>
  <c r="P235" i="1"/>
  <c r="T235" i="1"/>
  <c r="X235" i="1"/>
  <c r="AB235" i="1"/>
  <c r="AF235" i="1"/>
  <c r="AJ235" i="1"/>
  <c r="AN235" i="1"/>
  <c r="AR235" i="1"/>
  <c r="AV235" i="1"/>
  <c r="AZ235" i="1"/>
  <c r="BR235" i="1"/>
  <c r="H236" i="1"/>
  <c r="L236" i="1"/>
  <c r="P236" i="1"/>
  <c r="T236" i="1"/>
  <c r="X236" i="1"/>
  <c r="AB236" i="1"/>
  <c r="AF236" i="1"/>
  <c r="AJ236" i="1"/>
  <c r="AN236" i="1"/>
  <c r="AR236" i="1"/>
  <c r="AV236" i="1"/>
  <c r="AZ236" i="1"/>
  <c r="BR236" i="1"/>
  <c r="H237" i="1"/>
  <c r="L237" i="1"/>
  <c r="P237" i="1"/>
  <c r="T237" i="1"/>
  <c r="X237" i="1"/>
  <c r="AB237" i="1"/>
  <c r="AF237" i="1"/>
  <c r="AJ237" i="1"/>
  <c r="AN237" i="1"/>
  <c r="AR237" i="1"/>
  <c r="AV237" i="1"/>
  <c r="AZ237" i="1"/>
  <c r="BR237" i="1"/>
  <c r="H238" i="1"/>
  <c r="L238" i="1"/>
  <c r="P238" i="1"/>
  <c r="T238" i="1"/>
  <c r="X238" i="1"/>
  <c r="AB238" i="1"/>
  <c r="AF238" i="1"/>
  <c r="AJ238" i="1"/>
  <c r="AN238" i="1"/>
  <c r="AR238" i="1"/>
  <c r="AV238" i="1"/>
  <c r="AZ238" i="1"/>
  <c r="BS238" i="1"/>
  <c r="BR239" i="1"/>
  <c r="H239" i="1"/>
  <c r="BH239" i="1"/>
  <c r="BL239" i="1"/>
  <c r="BP239" i="1"/>
  <c r="BR241" i="1"/>
  <c r="H241" i="1"/>
  <c r="BH241" i="1"/>
  <c r="BL241" i="1"/>
  <c r="BP241" i="1"/>
  <c r="BR243" i="1"/>
  <c r="H243" i="1"/>
  <c r="BH243" i="1"/>
  <c r="BL243" i="1"/>
  <c r="BP243" i="1"/>
  <c r="BR245" i="1"/>
  <c r="H245" i="1"/>
  <c r="K245" i="1"/>
  <c r="BK246" i="1"/>
  <c r="BQ246" i="1"/>
  <c r="BT247" i="1"/>
  <c r="K247" i="1"/>
  <c r="BU247" i="1"/>
  <c r="BK248" i="1"/>
  <c r="BQ248" i="1"/>
  <c r="BT249" i="1"/>
  <c r="K249" i="1"/>
  <c r="BQ251" i="1"/>
  <c r="G251" i="1"/>
  <c r="BQ252" i="1"/>
  <c r="G252" i="1"/>
  <c r="BQ253" i="1"/>
  <c r="G253" i="1"/>
  <c r="BQ254" i="1"/>
  <c r="G254" i="1"/>
  <c r="BQ255" i="1"/>
  <c r="G255" i="1"/>
  <c r="BQ256" i="1"/>
  <c r="G256" i="1"/>
  <c r="BU257" i="1"/>
  <c r="BT257" i="1"/>
  <c r="BS257" i="1"/>
  <c r="BS261" i="1"/>
  <c r="BU265" i="1"/>
  <c r="BT265" i="1"/>
  <c r="BS265" i="1"/>
  <c r="BU269" i="1"/>
  <c r="BU251" i="1"/>
  <c r="BU260" i="1"/>
  <c r="BT260" i="1"/>
  <c r="BS260" i="1"/>
  <c r="BU264" i="1"/>
  <c r="BT264" i="1"/>
  <c r="BS264" i="1"/>
  <c r="BU268" i="1"/>
  <c r="BT268" i="1"/>
  <c r="BS268" i="1"/>
  <c r="P239" i="1"/>
  <c r="S239" i="1"/>
  <c r="AF239" i="1"/>
  <c r="AI239" i="1"/>
  <c r="AV239" i="1"/>
  <c r="AY239" i="1"/>
  <c r="BR240" i="1"/>
  <c r="H240" i="1"/>
  <c r="K240" i="1"/>
  <c r="X240" i="1"/>
  <c r="AA240" i="1"/>
  <c r="AN240" i="1"/>
  <c r="AQ240" i="1"/>
  <c r="P241" i="1"/>
  <c r="S241" i="1"/>
  <c r="AF241" i="1"/>
  <c r="AI241" i="1"/>
  <c r="AV241" i="1"/>
  <c r="AY241" i="1"/>
  <c r="BR242" i="1"/>
  <c r="H242" i="1"/>
  <c r="K242" i="1"/>
  <c r="X242" i="1"/>
  <c r="AA242" i="1"/>
  <c r="AN242" i="1"/>
  <c r="AQ242" i="1"/>
  <c r="P243" i="1"/>
  <c r="S243" i="1"/>
  <c r="AF243" i="1"/>
  <c r="AI243" i="1"/>
  <c r="AV243" i="1"/>
  <c r="AY243" i="1"/>
  <c r="BR244" i="1"/>
  <c r="H244" i="1"/>
  <c r="K244" i="1"/>
  <c r="X244" i="1"/>
  <c r="AA244" i="1"/>
  <c r="AN244" i="1"/>
  <c r="AQ244" i="1"/>
  <c r="P245" i="1"/>
  <c r="AF245" i="1"/>
  <c r="AV245" i="1"/>
  <c r="X246" i="1"/>
  <c r="AN246" i="1"/>
  <c r="P247" i="1"/>
  <c r="AF247" i="1"/>
  <c r="AV247" i="1"/>
  <c r="X248" i="1"/>
  <c r="AN248" i="1"/>
  <c r="P249" i="1"/>
  <c r="AF249" i="1"/>
  <c r="AV249" i="1"/>
  <c r="BU250" i="1"/>
  <c r="BT250" i="1"/>
  <c r="BU259" i="1"/>
  <c r="BT259" i="1"/>
  <c r="BS259" i="1"/>
  <c r="BU263" i="1"/>
  <c r="BT263" i="1"/>
  <c r="BS263" i="1"/>
  <c r="BU267" i="1"/>
  <c r="BT267" i="1"/>
  <c r="BS267" i="1"/>
  <c r="G238" i="1"/>
  <c r="L239" i="1"/>
  <c r="O239" i="1"/>
  <c r="AB239" i="1"/>
  <c r="AE239" i="1"/>
  <c r="AR239" i="1"/>
  <c r="AU239" i="1"/>
  <c r="G240" i="1"/>
  <c r="T240" i="1"/>
  <c r="W240" i="1"/>
  <c r="AJ240" i="1"/>
  <c r="AM240" i="1"/>
  <c r="AZ240" i="1"/>
  <c r="L241" i="1"/>
  <c r="O241" i="1"/>
  <c r="AB241" i="1"/>
  <c r="AE241" i="1"/>
  <c r="AR241" i="1"/>
  <c r="AU241" i="1"/>
  <c r="G242" i="1"/>
  <c r="T242" i="1"/>
  <c r="W242" i="1"/>
  <c r="AJ242" i="1"/>
  <c r="AM242" i="1"/>
  <c r="AZ242" i="1"/>
  <c r="L243" i="1"/>
  <c r="O243" i="1"/>
  <c r="AB243" i="1"/>
  <c r="AE243" i="1"/>
  <c r="AR243" i="1"/>
  <c r="AU243" i="1"/>
  <c r="G244" i="1"/>
  <c r="T244" i="1"/>
  <c r="W244" i="1"/>
  <c r="AJ244" i="1"/>
  <c r="AM244" i="1"/>
  <c r="AZ244" i="1"/>
  <c r="L245" i="1"/>
  <c r="AB245" i="1"/>
  <c r="AR245" i="1"/>
  <c r="BG245" i="1"/>
  <c r="T246" i="1"/>
  <c r="AJ246" i="1"/>
  <c r="AZ246" i="1"/>
  <c r="BO246" i="1"/>
  <c r="L247" i="1"/>
  <c r="AB247" i="1"/>
  <c r="AR247" i="1"/>
  <c r="BG247" i="1"/>
  <c r="BS247" i="1"/>
  <c r="T248" i="1"/>
  <c r="AJ248" i="1"/>
  <c r="AZ248" i="1"/>
  <c r="BO248" i="1"/>
  <c r="L249" i="1"/>
  <c r="AB249" i="1"/>
  <c r="AR249" i="1"/>
  <c r="BG249" i="1"/>
  <c r="G250" i="1"/>
  <c r="T250" i="1"/>
  <c r="AB250" i="1"/>
  <c r="AJ250" i="1"/>
  <c r="AR250" i="1"/>
  <c r="AZ250" i="1"/>
  <c r="BS250" i="1"/>
  <c r="L251" i="1"/>
  <c r="T251" i="1"/>
  <c r="AB251" i="1"/>
  <c r="AJ251" i="1"/>
  <c r="AR251" i="1"/>
  <c r="AZ251" i="1"/>
  <c r="L252" i="1"/>
  <c r="T252" i="1"/>
  <c r="AB252" i="1"/>
  <c r="AJ252" i="1"/>
  <c r="AR252" i="1"/>
  <c r="AZ252" i="1"/>
  <c r="L253" i="1"/>
  <c r="T253" i="1"/>
  <c r="AB253" i="1"/>
  <c r="AJ253" i="1"/>
  <c r="AR253" i="1"/>
  <c r="AZ253" i="1"/>
  <c r="L254" i="1"/>
  <c r="T254" i="1"/>
  <c r="AB254" i="1"/>
  <c r="AJ254" i="1"/>
  <c r="AR254" i="1"/>
  <c r="AZ254" i="1"/>
  <c r="L255" i="1"/>
  <c r="T255" i="1"/>
  <c r="AB255" i="1"/>
  <c r="AJ255" i="1"/>
  <c r="AR255" i="1"/>
  <c r="AZ255" i="1"/>
  <c r="L256" i="1"/>
  <c r="T256" i="1"/>
  <c r="BS258" i="1"/>
  <c r="BU262" i="1"/>
  <c r="BT262" i="1"/>
  <c r="BS262" i="1"/>
  <c r="BU266" i="1"/>
  <c r="BT266" i="1"/>
  <c r="BS266" i="1"/>
  <c r="BR272" i="1"/>
  <c r="H272" i="1"/>
  <c r="BR274" i="1"/>
  <c r="H274" i="1"/>
  <c r="BR276" i="1"/>
  <c r="H276" i="1"/>
  <c r="BR278" i="1"/>
  <c r="H278" i="1"/>
  <c r="BR280" i="1"/>
  <c r="H280" i="1"/>
  <c r="BR282" i="1"/>
  <c r="H282" i="1"/>
  <c r="BQ284" i="1"/>
  <c r="G284" i="1"/>
  <c r="BQ285" i="1"/>
  <c r="G285" i="1"/>
  <c r="BQ286" i="1"/>
  <c r="G286" i="1"/>
  <c r="BQ287" i="1"/>
  <c r="G287" i="1"/>
  <c r="BQ288" i="1"/>
  <c r="G288" i="1"/>
  <c r="BQ289" i="1"/>
  <c r="G289" i="1"/>
  <c r="BQ290" i="1"/>
  <c r="G290" i="1"/>
  <c r="BQ291" i="1"/>
  <c r="G291" i="1"/>
  <c r="BQ292" i="1"/>
  <c r="G292" i="1"/>
  <c r="BQ293" i="1"/>
  <c r="G293" i="1"/>
  <c r="BQ294" i="1"/>
  <c r="G294" i="1"/>
  <c r="BQ295" i="1"/>
  <c r="G295" i="1"/>
  <c r="BQ296" i="1"/>
  <c r="G296" i="1"/>
  <c r="BT297" i="1"/>
  <c r="BU301" i="1"/>
  <c r="BT305" i="1"/>
  <c r="BS305" i="1"/>
  <c r="BU305" i="1"/>
  <c r="BR270" i="1"/>
  <c r="AJ270" i="1"/>
  <c r="AM270" i="1"/>
  <c r="AZ270" i="1"/>
  <c r="BQ270" i="1"/>
  <c r="BX270" i="1" s="1"/>
  <c r="BW270" i="1" s="1"/>
  <c r="L271" i="1"/>
  <c r="O271" i="1"/>
  <c r="AB271" i="1"/>
  <c r="AE271" i="1"/>
  <c r="AR271" i="1"/>
  <c r="AU271" i="1"/>
  <c r="G272" i="1"/>
  <c r="T272" i="1"/>
  <c r="W272" i="1"/>
  <c r="AJ272" i="1"/>
  <c r="AM272" i="1"/>
  <c r="AZ272" i="1"/>
  <c r="L273" i="1"/>
  <c r="O273" i="1"/>
  <c r="AB273" i="1"/>
  <c r="AE273" i="1"/>
  <c r="AR273" i="1"/>
  <c r="AU273" i="1"/>
  <c r="G274" i="1"/>
  <c r="T274" i="1"/>
  <c r="W274" i="1"/>
  <c r="AJ274" i="1"/>
  <c r="AM274" i="1"/>
  <c r="AZ274" i="1"/>
  <c r="L275" i="1"/>
  <c r="O275" i="1"/>
  <c r="AB275" i="1"/>
  <c r="AE275" i="1"/>
  <c r="AR275" i="1"/>
  <c r="AU275" i="1"/>
  <c r="G276" i="1"/>
  <c r="T276" i="1"/>
  <c r="W276" i="1"/>
  <c r="AJ276" i="1"/>
  <c r="AM276" i="1"/>
  <c r="AZ276" i="1"/>
  <c r="L277" i="1"/>
  <c r="O277" i="1"/>
  <c r="AB277" i="1"/>
  <c r="AE277" i="1"/>
  <c r="AR277" i="1"/>
  <c r="AU277" i="1"/>
  <c r="G278" i="1"/>
  <c r="T278" i="1"/>
  <c r="W278" i="1"/>
  <c r="AJ278" i="1"/>
  <c r="AM278" i="1"/>
  <c r="AZ278" i="1"/>
  <c r="L279" i="1"/>
  <c r="O279" i="1"/>
  <c r="AB279" i="1"/>
  <c r="AE279" i="1"/>
  <c r="AR279" i="1"/>
  <c r="AU279" i="1"/>
  <c r="G280" i="1"/>
  <c r="T280" i="1"/>
  <c r="W280" i="1"/>
  <c r="AJ280" i="1"/>
  <c r="AM280" i="1"/>
  <c r="AZ280" i="1"/>
  <c r="L281" i="1"/>
  <c r="O281" i="1"/>
  <c r="AB281" i="1"/>
  <c r="AE281" i="1"/>
  <c r="AR281" i="1"/>
  <c r="AU281" i="1"/>
  <c r="G282" i="1"/>
  <c r="T282" i="1"/>
  <c r="W282" i="1"/>
  <c r="AJ282" i="1"/>
  <c r="AM282" i="1"/>
  <c r="AZ282" i="1"/>
  <c r="BT283" i="1"/>
  <c r="BU283" i="1"/>
  <c r="X283" i="1"/>
  <c r="AN283" i="1"/>
  <c r="P284" i="1"/>
  <c r="X284" i="1"/>
  <c r="AF284" i="1"/>
  <c r="AN284" i="1"/>
  <c r="AV284" i="1"/>
  <c r="P285" i="1"/>
  <c r="X285" i="1"/>
  <c r="AF285" i="1"/>
  <c r="AN285" i="1"/>
  <c r="AV285" i="1"/>
  <c r="P286" i="1"/>
  <c r="X286" i="1"/>
  <c r="AF286" i="1"/>
  <c r="AN286" i="1"/>
  <c r="AV286" i="1"/>
  <c r="P287" i="1"/>
  <c r="X287" i="1"/>
  <c r="AF287" i="1"/>
  <c r="AN287" i="1"/>
  <c r="AV287" i="1"/>
  <c r="P288" i="1"/>
  <c r="X288" i="1"/>
  <c r="AF288" i="1"/>
  <c r="AN288" i="1"/>
  <c r="AV288" i="1"/>
  <c r="P289" i="1"/>
  <c r="X289" i="1"/>
  <c r="AF289" i="1"/>
  <c r="AN289" i="1"/>
  <c r="AV289" i="1"/>
  <c r="P290" i="1"/>
  <c r="X290" i="1"/>
  <c r="AF290" i="1"/>
  <c r="AN290" i="1"/>
  <c r="AV290" i="1"/>
  <c r="P291" i="1"/>
  <c r="X291" i="1"/>
  <c r="AF291" i="1"/>
  <c r="AN291" i="1"/>
  <c r="AV291" i="1"/>
  <c r="P292" i="1"/>
  <c r="X292" i="1"/>
  <c r="AF292" i="1"/>
  <c r="AN292" i="1"/>
  <c r="AV292" i="1"/>
  <c r="P293" i="1"/>
  <c r="X293" i="1"/>
  <c r="AF293" i="1"/>
  <c r="AN293" i="1"/>
  <c r="AV293" i="1"/>
  <c r="P294" i="1"/>
  <c r="X294" i="1"/>
  <c r="AF294" i="1"/>
  <c r="AN294" i="1"/>
  <c r="AV294" i="1"/>
  <c r="P295" i="1"/>
  <c r="X295" i="1"/>
  <c r="AF295" i="1"/>
  <c r="AN295" i="1"/>
  <c r="AV295" i="1"/>
  <c r="P296" i="1"/>
  <c r="X296" i="1"/>
  <c r="AF296" i="1"/>
  <c r="AN296" i="1"/>
  <c r="BT300" i="1"/>
  <c r="BS300" i="1"/>
  <c r="BU300" i="1"/>
  <c r="BT304" i="1"/>
  <c r="BS304" i="1"/>
  <c r="BU304" i="1"/>
  <c r="BT308" i="1"/>
  <c r="BS308" i="1"/>
  <c r="BU308" i="1"/>
  <c r="BU312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AU268" i="1"/>
  <c r="AY268" i="1"/>
  <c r="G269" i="1"/>
  <c r="K269" i="1"/>
  <c r="O269" i="1"/>
  <c r="S269" i="1"/>
  <c r="W269" i="1"/>
  <c r="AA269" i="1"/>
  <c r="AE269" i="1"/>
  <c r="AI269" i="1"/>
  <c r="AM269" i="1"/>
  <c r="AQ269" i="1"/>
  <c r="AU269" i="1"/>
  <c r="AY269" i="1"/>
  <c r="G270" i="1"/>
  <c r="K270" i="1"/>
  <c r="O270" i="1"/>
  <c r="S270" i="1"/>
  <c r="W270" i="1"/>
  <c r="AA270" i="1"/>
  <c r="AE270" i="1"/>
  <c r="BR271" i="1"/>
  <c r="H271" i="1"/>
  <c r="K271" i="1"/>
  <c r="BR273" i="1"/>
  <c r="H273" i="1"/>
  <c r="BR275" i="1"/>
  <c r="H275" i="1"/>
  <c r="BR277" i="1"/>
  <c r="H277" i="1"/>
  <c r="BR279" i="1"/>
  <c r="H279" i="1"/>
  <c r="BR281" i="1"/>
  <c r="H281" i="1"/>
  <c r="G283" i="1"/>
  <c r="BT299" i="1"/>
  <c r="BS299" i="1"/>
  <c r="BU299" i="1"/>
  <c r="BT303" i="1"/>
  <c r="BS303" i="1"/>
  <c r="BU303" i="1"/>
  <c r="BT307" i="1"/>
  <c r="BS307" i="1"/>
  <c r="BU307" i="1"/>
  <c r="BT311" i="1"/>
  <c r="BS311" i="1"/>
  <c r="BU311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AR270" i="1"/>
  <c r="AU270" i="1"/>
  <c r="G271" i="1"/>
  <c r="T271" i="1"/>
  <c r="W271" i="1"/>
  <c r="AJ271" i="1"/>
  <c r="AM271" i="1"/>
  <c r="AZ271" i="1"/>
  <c r="L272" i="1"/>
  <c r="O272" i="1"/>
  <c r="AB272" i="1"/>
  <c r="AE272" i="1"/>
  <c r="AR272" i="1"/>
  <c r="AU272" i="1"/>
  <c r="G273" i="1"/>
  <c r="T273" i="1"/>
  <c r="W273" i="1"/>
  <c r="AJ273" i="1"/>
  <c r="AM273" i="1"/>
  <c r="AZ273" i="1"/>
  <c r="L274" i="1"/>
  <c r="O274" i="1"/>
  <c r="AB274" i="1"/>
  <c r="AE274" i="1"/>
  <c r="AR274" i="1"/>
  <c r="AU274" i="1"/>
  <c r="G275" i="1"/>
  <c r="T275" i="1"/>
  <c r="W275" i="1"/>
  <c r="AJ275" i="1"/>
  <c r="AM275" i="1"/>
  <c r="AZ275" i="1"/>
  <c r="L276" i="1"/>
  <c r="O276" i="1"/>
  <c r="AB276" i="1"/>
  <c r="AE276" i="1"/>
  <c r="AR276" i="1"/>
  <c r="AU276" i="1"/>
  <c r="G277" i="1"/>
  <c r="T277" i="1"/>
  <c r="W277" i="1"/>
  <c r="AJ277" i="1"/>
  <c r="AM277" i="1"/>
  <c r="AZ277" i="1"/>
  <c r="L278" i="1"/>
  <c r="O278" i="1"/>
  <c r="AB278" i="1"/>
  <c r="AE278" i="1"/>
  <c r="AR278" i="1"/>
  <c r="AU278" i="1"/>
  <c r="G279" i="1"/>
  <c r="T279" i="1"/>
  <c r="W279" i="1"/>
  <c r="AJ279" i="1"/>
  <c r="AM279" i="1"/>
  <c r="AZ279" i="1"/>
  <c r="L280" i="1"/>
  <c r="O280" i="1"/>
  <c r="AB280" i="1"/>
  <c r="AE280" i="1"/>
  <c r="AR280" i="1"/>
  <c r="AU280" i="1"/>
  <c r="G281" i="1"/>
  <c r="T281" i="1"/>
  <c r="W281" i="1"/>
  <c r="AJ281" i="1"/>
  <c r="AM281" i="1"/>
  <c r="AZ281" i="1"/>
  <c r="L282" i="1"/>
  <c r="O282" i="1"/>
  <c r="AB282" i="1"/>
  <c r="AE282" i="1"/>
  <c r="AR282" i="1"/>
  <c r="AU282" i="1"/>
  <c r="P283" i="1"/>
  <c r="AF283" i="1"/>
  <c r="AV283" i="1"/>
  <c r="BK283" i="1"/>
  <c r="BS283" i="1"/>
  <c r="L284" i="1"/>
  <c r="T284" i="1"/>
  <c r="AB284" i="1"/>
  <c r="AJ284" i="1"/>
  <c r="AR284" i="1"/>
  <c r="AZ284" i="1"/>
  <c r="L285" i="1"/>
  <c r="T285" i="1"/>
  <c r="AB285" i="1"/>
  <c r="AJ285" i="1"/>
  <c r="AR285" i="1"/>
  <c r="AZ285" i="1"/>
  <c r="L286" i="1"/>
  <c r="T286" i="1"/>
  <c r="AB286" i="1"/>
  <c r="AJ286" i="1"/>
  <c r="AR286" i="1"/>
  <c r="AZ286" i="1"/>
  <c r="L287" i="1"/>
  <c r="T287" i="1"/>
  <c r="AB287" i="1"/>
  <c r="AJ287" i="1"/>
  <c r="AR287" i="1"/>
  <c r="AZ287" i="1"/>
  <c r="L288" i="1"/>
  <c r="T288" i="1"/>
  <c r="AB288" i="1"/>
  <c r="AJ288" i="1"/>
  <c r="AR288" i="1"/>
  <c r="AZ288" i="1"/>
  <c r="L289" i="1"/>
  <c r="T289" i="1"/>
  <c r="AB289" i="1"/>
  <c r="AJ289" i="1"/>
  <c r="AR289" i="1"/>
  <c r="AZ289" i="1"/>
  <c r="L290" i="1"/>
  <c r="T290" i="1"/>
  <c r="AB290" i="1"/>
  <c r="AJ290" i="1"/>
  <c r="AR290" i="1"/>
  <c r="AZ290" i="1"/>
  <c r="L291" i="1"/>
  <c r="T291" i="1"/>
  <c r="AB291" i="1"/>
  <c r="AJ291" i="1"/>
  <c r="AR291" i="1"/>
  <c r="AZ291" i="1"/>
  <c r="L292" i="1"/>
  <c r="T292" i="1"/>
  <c r="AB292" i="1"/>
  <c r="AJ292" i="1"/>
  <c r="AR292" i="1"/>
  <c r="AZ292" i="1"/>
  <c r="L293" i="1"/>
  <c r="T293" i="1"/>
  <c r="AB293" i="1"/>
  <c r="AJ293" i="1"/>
  <c r="AR293" i="1"/>
  <c r="AZ293" i="1"/>
  <c r="L294" i="1"/>
  <c r="T294" i="1"/>
  <c r="AB294" i="1"/>
  <c r="AJ294" i="1"/>
  <c r="AR294" i="1"/>
  <c r="AZ294" i="1"/>
  <c r="L295" i="1"/>
  <c r="T295" i="1"/>
  <c r="AB295" i="1"/>
  <c r="AJ295" i="1"/>
  <c r="AR295" i="1"/>
  <c r="AZ295" i="1"/>
  <c r="L296" i="1"/>
  <c r="T296" i="1"/>
  <c r="AB296" i="1"/>
  <c r="AJ296" i="1"/>
  <c r="AR296" i="1"/>
  <c r="BU298" i="1"/>
  <c r="BT302" i="1"/>
  <c r="BS302" i="1"/>
  <c r="BU302" i="1"/>
  <c r="BS306" i="1"/>
  <c r="BU316" i="1"/>
  <c r="BU318" i="1"/>
  <c r="BU320" i="1"/>
  <c r="BU322" i="1"/>
  <c r="BU324" i="1"/>
  <c r="BU326" i="1"/>
  <c r="BU328" i="1"/>
  <c r="BU330" i="1"/>
  <c r="BU332" i="1"/>
  <c r="BU334" i="1"/>
  <c r="BU336" i="1"/>
  <c r="BU338" i="1"/>
  <c r="BU340" i="1"/>
  <c r="BU342" i="1"/>
  <c r="BU344" i="1"/>
  <c r="BU346" i="1"/>
  <c r="BU348" i="1"/>
  <c r="BU350" i="1"/>
  <c r="BU352" i="1"/>
  <c r="BU354" i="1"/>
  <c r="BU356" i="1"/>
  <c r="BU358" i="1"/>
  <c r="BU360" i="1"/>
  <c r="BU362" i="1"/>
  <c r="BU364" i="1"/>
  <c r="BU36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S312" i="1"/>
  <c r="W312" i="1"/>
  <c r="AA312" i="1"/>
  <c r="AE312" i="1"/>
  <c r="AI312" i="1"/>
  <c r="AM312" i="1"/>
  <c r="AQ312" i="1"/>
  <c r="AU312" i="1"/>
  <c r="AY312" i="1"/>
  <c r="G313" i="1"/>
  <c r="K313" i="1"/>
  <c r="O313" i="1"/>
  <c r="S313" i="1"/>
  <c r="W313" i="1"/>
  <c r="AA313" i="1"/>
  <c r="AE313" i="1"/>
  <c r="AI313" i="1"/>
  <c r="AN313" i="1"/>
  <c r="BH313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BH312" i="1"/>
  <c r="BK312" i="1"/>
  <c r="H313" i="1"/>
  <c r="AZ313" i="1"/>
  <c r="BH314" i="1"/>
  <c r="BG314" i="1"/>
  <c r="BP314" i="1"/>
  <c r="BO314" i="1"/>
  <c r="BR315" i="1"/>
  <c r="BH315" i="1"/>
  <c r="BG315" i="1"/>
  <c r="BP315" i="1"/>
  <c r="BL316" i="1"/>
  <c r="BT317" i="1"/>
  <c r="BS317" i="1"/>
  <c r="BP317" i="1"/>
  <c r="BL318" i="1"/>
  <c r="BT319" i="1"/>
  <c r="BS319" i="1"/>
  <c r="BP319" i="1"/>
  <c r="BL320" i="1"/>
  <c r="BT321" i="1"/>
  <c r="BS321" i="1"/>
  <c r="BP321" i="1"/>
  <c r="BL322" i="1"/>
  <c r="BT323" i="1"/>
  <c r="BS323" i="1"/>
  <c r="BP323" i="1"/>
  <c r="BL324" i="1"/>
  <c r="BT325" i="1"/>
  <c r="BS325" i="1"/>
  <c r="BP325" i="1"/>
  <c r="BL326" i="1"/>
  <c r="BT327" i="1"/>
  <c r="BS327" i="1"/>
  <c r="BP327" i="1"/>
  <c r="BL328" i="1"/>
  <c r="BT329" i="1"/>
  <c r="BS329" i="1"/>
  <c r="BP329" i="1"/>
  <c r="BL330" i="1"/>
  <c r="BT331" i="1"/>
  <c r="BS331" i="1"/>
  <c r="BP331" i="1"/>
  <c r="BL332" i="1"/>
  <c r="BT333" i="1"/>
  <c r="BS333" i="1"/>
  <c r="BP333" i="1"/>
  <c r="BL334" i="1"/>
  <c r="BT335" i="1"/>
  <c r="BS335" i="1"/>
  <c r="BP335" i="1"/>
  <c r="BL336" i="1"/>
  <c r="BT337" i="1"/>
  <c r="BS337" i="1"/>
  <c r="BP337" i="1"/>
  <c r="BL338" i="1"/>
  <c r="BT339" i="1"/>
  <c r="BS339" i="1"/>
  <c r="BP339" i="1"/>
  <c r="BL340" i="1"/>
  <c r="BT341" i="1"/>
  <c r="BS341" i="1"/>
  <c r="BP341" i="1"/>
  <c r="BL342" i="1"/>
  <c r="BT343" i="1"/>
  <c r="BS343" i="1"/>
  <c r="BP343" i="1"/>
  <c r="BL344" i="1"/>
  <c r="BT345" i="1"/>
  <c r="BS345" i="1"/>
  <c r="BP345" i="1"/>
  <c r="BL346" i="1"/>
  <c r="BT347" i="1"/>
  <c r="BS347" i="1"/>
  <c r="BP347" i="1"/>
  <c r="BL348" i="1"/>
  <c r="BT349" i="1"/>
  <c r="BS349" i="1"/>
  <c r="BP349" i="1"/>
  <c r="BL350" i="1"/>
  <c r="BT351" i="1"/>
  <c r="BS351" i="1"/>
  <c r="BP351" i="1"/>
  <c r="BL352" i="1"/>
  <c r="BT353" i="1"/>
  <c r="BS353" i="1"/>
  <c r="BT355" i="1"/>
  <c r="BS355" i="1"/>
  <c r="BT357" i="1"/>
  <c r="BS357" i="1"/>
  <c r="BT359" i="1"/>
  <c r="BS359" i="1"/>
  <c r="BT361" i="1"/>
  <c r="BS361" i="1"/>
  <c r="BT363" i="1"/>
  <c r="BS363" i="1"/>
  <c r="BT365" i="1"/>
  <c r="BS365" i="1"/>
  <c r="BT367" i="1"/>
  <c r="BS367" i="1"/>
  <c r="BT396" i="1"/>
  <c r="BT312" i="1"/>
  <c r="BP312" i="1"/>
  <c r="BS312" i="1"/>
  <c r="BL314" i="1"/>
  <c r="BK314" i="1"/>
  <c r="BR314" i="1"/>
  <c r="BL315" i="1"/>
  <c r="BT316" i="1"/>
  <c r="BS316" i="1"/>
  <c r="BP316" i="1"/>
  <c r="BL317" i="1"/>
  <c r="BT318" i="1"/>
  <c r="BS318" i="1"/>
  <c r="BP318" i="1"/>
  <c r="BL319" i="1"/>
  <c r="BT320" i="1"/>
  <c r="BS320" i="1"/>
  <c r="BP320" i="1"/>
  <c r="BL321" i="1"/>
  <c r="BT322" i="1"/>
  <c r="BS322" i="1"/>
  <c r="BP322" i="1"/>
  <c r="BL323" i="1"/>
  <c r="BT324" i="1"/>
  <c r="BS324" i="1"/>
  <c r="BP324" i="1"/>
  <c r="BL325" i="1"/>
  <c r="BT326" i="1"/>
  <c r="BS326" i="1"/>
  <c r="BP326" i="1"/>
  <c r="BL327" i="1"/>
  <c r="BT328" i="1"/>
  <c r="BS328" i="1"/>
  <c r="BP328" i="1"/>
  <c r="BL329" i="1"/>
  <c r="BT330" i="1"/>
  <c r="BS330" i="1"/>
  <c r="BP330" i="1"/>
  <c r="BL331" i="1"/>
  <c r="BT332" i="1"/>
  <c r="BS332" i="1"/>
  <c r="BP332" i="1"/>
  <c r="BL333" i="1"/>
  <c r="BT334" i="1"/>
  <c r="BS334" i="1"/>
  <c r="BP334" i="1"/>
  <c r="BL335" i="1"/>
  <c r="BT336" i="1"/>
  <c r="BS336" i="1"/>
  <c r="BP336" i="1"/>
  <c r="BL337" i="1"/>
  <c r="BT338" i="1"/>
  <c r="BS338" i="1"/>
  <c r="BP338" i="1"/>
  <c r="BL339" i="1"/>
  <c r="BT340" i="1"/>
  <c r="BS340" i="1"/>
  <c r="BP340" i="1"/>
  <c r="BL341" i="1"/>
  <c r="BT342" i="1"/>
  <c r="BS342" i="1"/>
  <c r="BP342" i="1"/>
  <c r="BL343" i="1"/>
  <c r="BT344" i="1"/>
  <c r="BS344" i="1"/>
  <c r="BP344" i="1"/>
  <c r="BL345" i="1"/>
  <c r="BT346" i="1"/>
  <c r="BS346" i="1"/>
  <c r="BP346" i="1"/>
  <c r="BL347" i="1"/>
  <c r="BT348" i="1"/>
  <c r="BS348" i="1"/>
  <c r="BP348" i="1"/>
  <c r="BL349" i="1"/>
  <c r="BT350" i="1"/>
  <c r="BS350" i="1"/>
  <c r="BP350" i="1"/>
  <c r="BL351" i="1"/>
  <c r="BT352" i="1"/>
  <c r="BS352" i="1"/>
  <c r="BP352" i="1"/>
  <c r="BL353" i="1"/>
  <c r="BT354" i="1"/>
  <c r="BS354" i="1"/>
  <c r="BP354" i="1"/>
  <c r="BL355" i="1"/>
  <c r="BT356" i="1"/>
  <c r="BS356" i="1"/>
  <c r="BT358" i="1"/>
  <c r="BS358" i="1"/>
  <c r="BT360" i="1"/>
  <c r="BS360" i="1"/>
  <c r="BT362" i="1"/>
  <c r="BS362" i="1"/>
  <c r="BT364" i="1"/>
  <c r="BS364" i="1"/>
  <c r="BT366" i="1"/>
  <c r="BS366" i="1"/>
  <c r="BU368" i="1"/>
  <c r="BT368" i="1"/>
  <c r="BS368" i="1"/>
  <c r="BU369" i="1"/>
  <c r="BT369" i="1"/>
  <c r="BS369" i="1"/>
  <c r="BU370" i="1"/>
  <c r="BT370" i="1"/>
  <c r="BS370" i="1"/>
  <c r="BU371" i="1"/>
  <c r="BT371" i="1"/>
  <c r="BS371" i="1"/>
  <c r="BU372" i="1"/>
  <c r="BT372" i="1"/>
  <c r="BS372" i="1"/>
  <c r="BU373" i="1"/>
  <c r="BT373" i="1"/>
  <c r="BS373" i="1"/>
  <c r="BU374" i="1"/>
  <c r="BT374" i="1"/>
  <c r="BS374" i="1"/>
  <c r="BU375" i="1"/>
  <c r="BT375" i="1"/>
  <c r="BS375" i="1"/>
  <c r="BU376" i="1"/>
  <c r="BT376" i="1"/>
  <c r="BS376" i="1"/>
  <c r="BU377" i="1"/>
  <c r="BT377" i="1"/>
  <c r="BS377" i="1"/>
  <c r="BU378" i="1"/>
  <c r="BT378" i="1"/>
  <c r="BS378" i="1"/>
  <c r="BU379" i="1"/>
  <c r="BT379" i="1"/>
  <c r="BS379" i="1"/>
  <c r="BU380" i="1"/>
  <c r="BT380" i="1"/>
  <c r="BS380" i="1"/>
  <c r="BU381" i="1"/>
  <c r="BT381" i="1"/>
  <c r="BS381" i="1"/>
  <c r="BU382" i="1"/>
  <c r="BT382" i="1"/>
  <c r="BS382" i="1"/>
  <c r="BU383" i="1"/>
  <c r="BT383" i="1"/>
  <c r="BS383" i="1"/>
  <c r="BU384" i="1"/>
  <c r="BT384" i="1"/>
  <c r="BS384" i="1"/>
  <c r="BU385" i="1"/>
  <c r="BT385" i="1"/>
  <c r="BS385" i="1"/>
  <c r="BU386" i="1"/>
  <c r="BT386" i="1"/>
  <c r="BS386" i="1"/>
  <c r="BU387" i="1"/>
  <c r="BT387" i="1"/>
  <c r="BS387" i="1"/>
  <c r="BU388" i="1"/>
  <c r="BT388" i="1"/>
  <c r="BS388" i="1"/>
  <c r="BU389" i="1"/>
  <c r="BT389" i="1"/>
  <c r="BS389" i="1"/>
  <c r="BU390" i="1"/>
  <c r="BT390" i="1"/>
  <c r="BS390" i="1"/>
  <c r="BU391" i="1"/>
  <c r="BT391" i="1"/>
  <c r="BS391" i="1"/>
  <c r="BU394" i="1"/>
  <c r="BT395" i="1"/>
  <c r="BU397" i="1"/>
  <c r="BS399" i="1"/>
  <c r="BK315" i="1"/>
  <c r="BO315" i="1"/>
  <c r="BG316" i="1"/>
  <c r="BK316" i="1"/>
  <c r="BO316" i="1"/>
  <c r="BG317" i="1"/>
  <c r="BK317" i="1"/>
  <c r="BO317" i="1"/>
  <c r="BG318" i="1"/>
  <c r="BK318" i="1"/>
  <c r="BO318" i="1"/>
  <c r="BG319" i="1"/>
  <c r="BK319" i="1"/>
  <c r="BO319" i="1"/>
  <c r="BG320" i="1"/>
  <c r="BK320" i="1"/>
  <c r="BO320" i="1"/>
  <c r="BG321" i="1"/>
  <c r="BK321" i="1"/>
  <c r="BO321" i="1"/>
  <c r="BG322" i="1"/>
  <c r="BK322" i="1"/>
  <c r="BO322" i="1"/>
  <c r="BG323" i="1"/>
  <c r="BK323" i="1"/>
  <c r="BO323" i="1"/>
  <c r="BG324" i="1"/>
  <c r="BK324" i="1"/>
  <c r="BO324" i="1"/>
  <c r="BG325" i="1"/>
  <c r="BK325" i="1"/>
  <c r="BO325" i="1"/>
  <c r="BG326" i="1"/>
  <c r="BK326" i="1"/>
  <c r="BO326" i="1"/>
  <c r="BG327" i="1"/>
  <c r="BK327" i="1"/>
  <c r="BO327" i="1"/>
  <c r="BG328" i="1"/>
  <c r="BK328" i="1"/>
  <c r="BO328" i="1"/>
  <c r="BG329" i="1"/>
  <c r="BK329" i="1"/>
  <c r="BO329" i="1"/>
  <c r="BG330" i="1"/>
  <c r="BK330" i="1"/>
  <c r="BO330" i="1"/>
  <c r="BG331" i="1"/>
  <c r="BK331" i="1"/>
  <c r="BO331" i="1"/>
  <c r="BG332" i="1"/>
  <c r="BK332" i="1"/>
  <c r="BO332" i="1"/>
  <c r="BG333" i="1"/>
  <c r="BK333" i="1"/>
  <c r="BO333" i="1"/>
  <c r="BG334" i="1"/>
  <c r="BK334" i="1"/>
  <c r="BO334" i="1"/>
  <c r="BG335" i="1"/>
  <c r="BK335" i="1"/>
  <c r="BO335" i="1"/>
  <c r="BG336" i="1"/>
  <c r="BK336" i="1"/>
  <c r="BO336" i="1"/>
  <c r="BG337" i="1"/>
  <c r="BK337" i="1"/>
  <c r="BO337" i="1"/>
  <c r="BG338" i="1"/>
  <c r="BK338" i="1"/>
  <c r="BO338" i="1"/>
  <c r="BG339" i="1"/>
  <c r="BK339" i="1"/>
  <c r="BO339" i="1"/>
  <c r="BG340" i="1"/>
  <c r="BK340" i="1"/>
  <c r="BO340" i="1"/>
  <c r="BG341" i="1"/>
  <c r="BK341" i="1"/>
  <c r="BO341" i="1"/>
  <c r="BG342" i="1"/>
  <c r="BK342" i="1"/>
  <c r="BO342" i="1"/>
  <c r="BG343" i="1"/>
  <c r="BK343" i="1"/>
  <c r="BO343" i="1"/>
  <c r="BG344" i="1"/>
  <c r="BK344" i="1"/>
  <c r="BO344" i="1"/>
  <c r="BG345" i="1"/>
  <c r="BK345" i="1"/>
  <c r="BO345" i="1"/>
  <c r="BG346" i="1"/>
  <c r="BK346" i="1"/>
  <c r="BO346" i="1"/>
  <c r="BG347" i="1"/>
  <c r="BK347" i="1"/>
  <c r="BO347" i="1"/>
  <c r="BG348" i="1"/>
  <c r="BK348" i="1"/>
  <c r="BO348" i="1"/>
  <c r="BG349" i="1"/>
  <c r="BK349" i="1"/>
  <c r="BO349" i="1"/>
  <c r="BG350" i="1"/>
  <c r="BK350" i="1"/>
  <c r="BO350" i="1"/>
  <c r="BG351" i="1"/>
  <c r="BK351" i="1"/>
  <c r="BO351" i="1"/>
  <c r="BG352" i="1"/>
  <c r="BK352" i="1"/>
  <c r="BO352" i="1"/>
  <c r="BG353" i="1"/>
  <c r="BK353" i="1"/>
  <c r="BO353" i="1"/>
  <c r="BG354" i="1"/>
  <c r="BK354" i="1"/>
  <c r="BO354" i="1"/>
  <c r="BG355" i="1"/>
  <c r="BK355" i="1"/>
  <c r="BO355" i="1"/>
  <c r="BG356" i="1"/>
  <c r="BK356" i="1"/>
  <c r="BO356" i="1"/>
  <c r="BG357" i="1"/>
  <c r="BK357" i="1"/>
  <c r="BO357" i="1"/>
  <c r="BG358" i="1"/>
  <c r="BK358" i="1"/>
  <c r="BO358" i="1"/>
  <c r="BG359" i="1"/>
  <c r="BK359" i="1"/>
  <c r="BO359" i="1"/>
  <c r="BG360" i="1"/>
  <c r="BK360" i="1"/>
  <c r="BO360" i="1"/>
  <c r="BG361" i="1"/>
  <c r="BK361" i="1"/>
  <c r="BO361" i="1"/>
  <c r="BG362" i="1"/>
  <c r="BK362" i="1"/>
  <c r="BO362" i="1"/>
  <c r="BG363" i="1"/>
  <c r="BK363" i="1"/>
  <c r="BO363" i="1"/>
  <c r="BG364" i="1"/>
  <c r="BK364" i="1"/>
  <c r="BO364" i="1"/>
  <c r="BG365" i="1"/>
  <c r="BK365" i="1"/>
  <c r="BO365" i="1"/>
  <c r="BG366" i="1"/>
  <c r="BK366" i="1"/>
  <c r="BO366" i="1"/>
  <c r="BG367" i="1"/>
  <c r="BK367" i="1"/>
  <c r="BO367" i="1"/>
  <c r="BG368" i="1"/>
  <c r="BK368" i="1"/>
  <c r="BO368" i="1"/>
  <c r="BG369" i="1"/>
  <c r="BK369" i="1"/>
  <c r="BO369" i="1"/>
  <c r="BG370" i="1"/>
  <c r="BK370" i="1"/>
  <c r="BO370" i="1"/>
  <c r="BG371" i="1"/>
  <c r="BK371" i="1"/>
  <c r="BO371" i="1"/>
  <c r="BG372" i="1"/>
  <c r="BK372" i="1"/>
  <c r="BO372" i="1"/>
  <c r="BG373" i="1"/>
  <c r="BK373" i="1"/>
  <c r="BO373" i="1"/>
  <c r="BG374" i="1"/>
  <c r="BK374" i="1"/>
  <c r="BO374" i="1"/>
  <c r="BG375" i="1"/>
  <c r="BK375" i="1"/>
  <c r="BO375" i="1"/>
  <c r="BG376" i="1"/>
  <c r="BK376" i="1"/>
  <c r="BO376" i="1"/>
  <c r="BG377" i="1"/>
  <c r="BK377" i="1"/>
  <c r="BO377" i="1"/>
  <c r="BG378" i="1"/>
  <c r="BK378" i="1"/>
  <c r="BO378" i="1"/>
  <c r="BG379" i="1"/>
  <c r="BK379" i="1"/>
  <c r="BO379" i="1"/>
  <c r="BG380" i="1"/>
  <c r="BK380" i="1"/>
  <c r="BO380" i="1"/>
  <c r="BG381" i="1"/>
  <c r="BK381" i="1"/>
  <c r="BO381" i="1"/>
  <c r="BG382" i="1"/>
  <c r="BK382" i="1"/>
  <c r="BO382" i="1"/>
  <c r="BG383" i="1"/>
  <c r="BK383" i="1"/>
  <c r="BO383" i="1"/>
  <c r="BG384" i="1"/>
  <c r="BK384" i="1"/>
  <c r="BO384" i="1"/>
  <c r="BG385" i="1"/>
  <c r="BK385" i="1"/>
  <c r="BO385" i="1"/>
  <c r="BG386" i="1"/>
  <c r="BK386" i="1"/>
  <c r="BO386" i="1"/>
  <c r="BG387" i="1"/>
  <c r="BK387" i="1"/>
  <c r="BO387" i="1"/>
  <c r="BG388" i="1"/>
  <c r="BK388" i="1"/>
  <c r="BO388" i="1"/>
  <c r="BG389" i="1"/>
  <c r="BK389" i="1"/>
  <c r="BO389" i="1"/>
  <c r="BG390" i="1"/>
  <c r="BK390" i="1"/>
  <c r="BO390" i="1"/>
  <c r="BG391" i="1"/>
  <c r="BK391" i="1"/>
  <c r="BO391" i="1"/>
  <c r="BG392" i="1"/>
  <c r="BK392" i="1"/>
  <c r="BO392" i="1"/>
  <c r="BG393" i="1"/>
  <c r="BK393" i="1"/>
  <c r="BO393" i="1"/>
  <c r="BG394" i="1"/>
  <c r="BK394" i="1"/>
  <c r="BO394" i="1"/>
  <c r="BG395" i="1"/>
  <c r="BK395" i="1"/>
  <c r="BO39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K396" i="1"/>
  <c r="BL396" i="1"/>
  <c r="BK397" i="1"/>
  <c r="BL397" i="1"/>
  <c r="BK398" i="1"/>
  <c r="BL398" i="1"/>
  <c r="BK399" i="1"/>
  <c r="BL399" i="1"/>
  <c r="BG396" i="1"/>
  <c r="BH396" i="1"/>
  <c r="BO396" i="1"/>
  <c r="BP396" i="1"/>
  <c r="BG397" i="1"/>
  <c r="BH397" i="1"/>
  <c r="BO397" i="1"/>
  <c r="BP397" i="1"/>
  <c r="BG398" i="1"/>
  <c r="BH398" i="1"/>
  <c r="BO398" i="1"/>
  <c r="BP398" i="1"/>
  <c r="BG399" i="1"/>
  <c r="BH399" i="1"/>
  <c r="BO399" i="1"/>
  <c r="BP399" i="1"/>
  <c r="BG400" i="1"/>
  <c r="BR400" i="1"/>
  <c r="BH400" i="1"/>
  <c r="BL400" i="1"/>
  <c r="BP400" i="1"/>
  <c r="BH401" i="1"/>
  <c r="BL401" i="1"/>
  <c r="BP401" i="1"/>
  <c r="BH402" i="1"/>
  <c r="BL402" i="1"/>
  <c r="BP402" i="1"/>
  <c r="BH403" i="1"/>
  <c r="BL403" i="1"/>
  <c r="BP403" i="1"/>
  <c r="BH404" i="1"/>
  <c r="BL404" i="1"/>
  <c r="BP404" i="1"/>
  <c r="BH405" i="1"/>
  <c r="BL405" i="1"/>
  <c r="BP405" i="1"/>
  <c r="BH406" i="1"/>
  <c r="BL406" i="1"/>
  <c r="BP406" i="1"/>
  <c r="BH407" i="1"/>
  <c r="BL407" i="1"/>
  <c r="BP407" i="1"/>
  <c r="BH408" i="1"/>
  <c r="BL408" i="1"/>
  <c r="BP408" i="1"/>
  <c r="BH409" i="1"/>
  <c r="BL409" i="1"/>
  <c r="BP409" i="1"/>
  <c r="BH410" i="1"/>
  <c r="BL410" i="1"/>
  <c r="BP410" i="1"/>
  <c r="BH411" i="1"/>
  <c r="BL411" i="1"/>
  <c r="BP411" i="1"/>
  <c r="BH412" i="1"/>
  <c r="BL412" i="1"/>
  <c r="BP412" i="1"/>
  <c r="BH413" i="1"/>
  <c r="BL413" i="1"/>
  <c r="BP413" i="1"/>
  <c r="BH414" i="1"/>
  <c r="BL414" i="1"/>
  <c r="BP414" i="1"/>
  <c r="BH415" i="1"/>
  <c r="BL415" i="1"/>
  <c r="BP415" i="1"/>
  <c r="BH416" i="1"/>
  <c r="BL416" i="1"/>
  <c r="BP416" i="1"/>
  <c r="BH417" i="1"/>
  <c r="BL417" i="1"/>
  <c r="BP417" i="1"/>
  <c r="BH418" i="1"/>
  <c r="BL418" i="1"/>
  <c r="BP418" i="1"/>
  <c r="BH419" i="1"/>
  <c r="BL419" i="1"/>
  <c r="BP419" i="1"/>
  <c r="BH420" i="1"/>
  <c r="BL420" i="1"/>
  <c r="BP420" i="1"/>
  <c r="BH421" i="1"/>
  <c r="BL421" i="1"/>
  <c r="BP421" i="1"/>
  <c r="BH422" i="1"/>
  <c r="BL422" i="1"/>
  <c r="BP422" i="1"/>
  <c r="BH423" i="1"/>
  <c r="BL423" i="1"/>
  <c r="BP423" i="1"/>
  <c r="BH424" i="1"/>
  <c r="BL424" i="1"/>
  <c r="BP424" i="1"/>
  <c r="BH425" i="1"/>
  <c r="BL425" i="1"/>
  <c r="BP425" i="1"/>
  <c r="BH426" i="1"/>
  <c r="BL426" i="1"/>
  <c r="BP426" i="1"/>
  <c r="BH427" i="1"/>
  <c r="BL427" i="1"/>
  <c r="BP427" i="1"/>
  <c r="BH428" i="1"/>
  <c r="BL428" i="1"/>
  <c r="BP428" i="1"/>
  <c r="BH429" i="1"/>
  <c r="BL429" i="1"/>
  <c r="BP429" i="1"/>
  <c r="BH430" i="1"/>
  <c r="BL430" i="1"/>
  <c r="BP430" i="1"/>
  <c r="BH431" i="1"/>
  <c r="BL431" i="1"/>
  <c r="BP431" i="1"/>
  <c r="BH432" i="1"/>
  <c r="BL432" i="1"/>
  <c r="BP432" i="1"/>
  <c r="BH433" i="1"/>
  <c r="BL433" i="1"/>
  <c r="BP433" i="1"/>
  <c r="BH434" i="1"/>
  <c r="BL434" i="1"/>
  <c r="BP434" i="1"/>
  <c r="BH435" i="1"/>
  <c r="BL435" i="1"/>
  <c r="BP435" i="1"/>
  <c r="BH436" i="1"/>
  <c r="BL436" i="1"/>
  <c r="BP436" i="1"/>
  <c r="BH437" i="1"/>
  <c r="BL437" i="1"/>
  <c r="BP437" i="1"/>
  <c r="BH438" i="1"/>
  <c r="BL438" i="1"/>
  <c r="BP438" i="1"/>
  <c r="BH439" i="1"/>
  <c r="BL439" i="1"/>
  <c r="BP439" i="1"/>
  <c r="BH440" i="1"/>
  <c r="BL440" i="1"/>
  <c r="BP440" i="1"/>
  <c r="BH441" i="1"/>
  <c r="BL441" i="1"/>
  <c r="BP441" i="1"/>
  <c r="BH442" i="1"/>
  <c r="BL442" i="1"/>
  <c r="BP442" i="1"/>
  <c r="BH443" i="1"/>
  <c r="BL443" i="1"/>
  <c r="BP443" i="1"/>
  <c r="BH444" i="1"/>
  <c r="BL444" i="1"/>
  <c r="BP444" i="1"/>
  <c r="BH445" i="1"/>
  <c r="BL445" i="1"/>
  <c r="BP445" i="1"/>
  <c r="BH446" i="1"/>
  <c r="BL446" i="1"/>
  <c r="BP446" i="1"/>
  <c r="BH447" i="1"/>
  <c r="BL447" i="1"/>
  <c r="BP447" i="1"/>
  <c r="BH448" i="1"/>
  <c r="BL448" i="1"/>
  <c r="BP448" i="1"/>
  <c r="BH449" i="1"/>
  <c r="BL449" i="1"/>
  <c r="BP449" i="1"/>
  <c r="BH450" i="1"/>
  <c r="BL450" i="1"/>
  <c r="BP450" i="1"/>
  <c r="BH451" i="1"/>
  <c r="BL451" i="1"/>
  <c r="BP451" i="1"/>
  <c r="BH452" i="1"/>
  <c r="BL452" i="1"/>
  <c r="BP452" i="1"/>
  <c r="BH453" i="1"/>
  <c r="BL453" i="1"/>
  <c r="BP453" i="1"/>
  <c r="BH454" i="1"/>
  <c r="BL454" i="1"/>
  <c r="BP454" i="1"/>
  <c r="BH455" i="1"/>
  <c r="BL455" i="1"/>
  <c r="BP455" i="1"/>
  <c r="BH456" i="1"/>
  <c r="BL456" i="1"/>
  <c r="BP456" i="1"/>
  <c r="BH457" i="1"/>
  <c r="BL457" i="1"/>
  <c r="BP457" i="1"/>
  <c r="BH458" i="1"/>
  <c r="BL458" i="1"/>
  <c r="BP458" i="1"/>
  <c r="BH459" i="1"/>
  <c r="BL459" i="1"/>
  <c r="BP459" i="1"/>
  <c r="BH460" i="1"/>
  <c r="BL460" i="1"/>
  <c r="BP460" i="1"/>
  <c r="BH461" i="1"/>
  <c r="BL461" i="1"/>
  <c r="BP461" i="1"/>
  <c r="BH462" i="1"/>
  <c r="BL462" i="1"/>
  <c r="BP462" i="1"/>
  <c r="BH463" i="1"/>
  <c r="BL463" i="1"/>
  <c r="BP463" i="1"/>
  <c r="BH464" i="1"/>
  <c r="BL464" i="1"/>
  <c r="BP464" i="1"/>
  <c r="BH465" i="1"/>
  <c r="BL465" i="1"/>
  <c r="BP465" i="1"/>
  <c r="BH466" i="1"/>
  <c r="BL466" i="1"/>
  <c r="BP466" i="1"/>
  <c r="BH467" i="1"/>
  <c r="BL467" i="1"/>
  <c r="BP467" i="1"/>
  <c r="BH468" i="1"/>
  <c r="BL468" i="1"/>
  <c r="BP468" i="1"/>
  <c r="BH469" i="1"/>
  <c r="BL469" i="1"/>
  <c r="BP469" i="1"/>
  <c r="BH470" i="1"/>
  <c r="BL470" i="1"/>
  <c r="BP470" i="1"/>
  <c r="BH471" i="1"/>
  <c r="BL471" i="1"/>
  <c r="BP471" i="1"/>
  <c r="BH472" i="1"/>
  <c r="BL472" i="1"/>
  <c r="BP472" i="1"/>
  <c r="BH473" i="1"/>
  <c r="BL473" i="1"/>
  <c r="BP473" i="1"/>
  <c r="BH474" i="1"/>
  <c r="BL474" i="1"/>
  <c r="BP474" i="1"/>
  <c r="BH475" i="1"/>
  <c r="BL475" i="1"/>
  <c r="BP475" i="1"/>
  <c r="BH476" i="1"/>
  <c r="BL476" i="1"/>
  <c r="BP476" i="1"/>
  <c r="BH477" i="1"/>
  <c r="BL477" i="1"/>
  <c r="BP477" i="1"/>
  <c r="BR478" i="1"/>
  <c r="BQ483" i="1"/>
  <c r="BX483" i="1" s="1"/>
  <c r="BW483" i="1" s="1"/>
  <c r="BQ487" i="1"/>
  <c r="BX487" i="1" s="1"/>
  <c r="BW487" i="1" s="1"/>
  <c r="BQ488" i="1"/>
  <c r="BX488" i="1" s="1"/>
  <c r="BW488" i="1" s="1"/>
  <c r="G488" i="1"/>
  <c r="AM488" i="1"/>
  <c r="AN488" i="1"/>
  <c r="AU488" i="1"/>
  <c r="AV488" i="1"/>
  <c r="BQ489" i="1"/>
  <c r="BX489" i="1" s="1"/>
  <c r="BW489" i="1" s="1"/>
  <c r="G489" i="1"/>
  <c r="H489" i="1"/>
  <c r="O489" i="1"/>
  <c r="P489" i="1"/>
  <c r="W489" i="1"/>
  <c r="X489" i="1"/>
  <c r="AE489" i="1"/>
  <c r="AF489" i="1"/>
  <c r="AM489" i="1"/>
  <c r="AN489" i="1"/>
  <c r="AU489" i="1"/>
  <c r="AV489" i="1"/>
  <c r="BL490" i="1"/>
  <c r="BK490" i="1"/>
  <c r="O492" i="1"/>
  <c r="P492" i="1"/>
  <c r="AQ478" i="1"/>
  <c r="AR478" i="1"/>
  <c r="AY478" i="1"/>
  <c r="AZ478" i="1"/>
  <c r="K479" i="1"/>
  <c r="L479" i="1"/>
  <c r="S479" i="1"/>
  <c r="T479" i="1"/>
  <c r="AA479" i="1"/>
  <c r="AB479" i="1"/>
  <c r="AI479" i="1"/>
  <c r="AJ479" i="1"/>
  <c r="AQ479" i="1"/>
  <c r="AR479" i="1"/>
  <c r="AY479" i="1"/>
  <c r="AZ479" i="1"/>
  <c r="K480" i="1"/>
  <c r="L480" i="1"/>
  <c r="S480" i="1"/>
  <c r="T480" i="1"/>
  <c r="AA480" i="1"/>
  <c r="AB480" i="1"/>
  <c r="AI480" i="1"/>
  <c r="AJ480" i="1"/>
  <c r="AQ480" i="1"/>
  <c r="AR480" i="1"/>
  <c r="AY480" i="1"/>
  <c r="AZ480" i="1"/>
  <c r="K481" i="1"/>
  <c r="L481" i="1"/>
  <c r="S481" i="1"/>
  <c r="T481" i="1"/>
  <c r="AA481" i="1"/>
  <c r="AB481" i="1"/>
  <c r="AI481" i="1"/>
  <c r="AJ481" i="1"/>
  <c r="AQ481" i="1"/>
  <c r="AR481" i="1"/>
  <c r="AY481" i="1"/>
  <c r="AZ481" i="1"/>
  <c r="O490" i="1"/>
  <c r="P490" i="1"/>
  <c r="G491" i="1"/>
  <c r="BR491" i="1"/>
  <c r="H491" i="1"/>
  <c r="AM491" i="1"/>
  <c r="AN491" i="1"/>
  <c r="BR494" i="1"/>
  <c r="H494" i="1"/>
  <c r="G494" i="1"/>
  <c r="P494" i="1"/>
  <c r="O494" i="1"/>
  <c r="X494" i="1"/>
  <c r="W494" i="1"/>
  <c r="AF494" i="1"/>
  <c r="AE494" i="1"/>
  <c r="AN494" i="1"/>
  <c r="AM494" i="1"/>
  <c r="BR401" i="1"/>
  <c r="BR402" i="1"/>
  <c r="BR403" i="1"/>
  <c r="BR404" i="1"/>
  <c r="BR405" i="1"/>
  <c r="BR406" i="1"/>
  <c r="BR407" i="1"/>
  <c r="BR408" i="1"/>
  <c r="BR409" i="1"/>
  <c r="BR410" i="1"/>
  <c r="BR411" i="1"/>
  <c r="BR412" i="1"/>
  <c r="BR413" i="1"/>
  <c r="BR414" i="1"/>
  <c r="BR415" i="1"/>
  <c r="BR416" i="1"/>
  <c r="BR417" i="1"/>
  <c r="BR418" i="1"/>
  <c r="BR419" i="1"/>
  <c r="BR420" i="1"/>
  <c r="BR421" i="1"/>
  <c r="BR422" i="1"/>
  <c r="BR423" i="1"/>
  <c r="BR424" i="1"/>
  <c r="BR425" i="1"/>
  <c r="BR426" i="1"/>
  <c r="BR427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0" i="1"/>
  <c r="BR461" i="1"/>
  <c r="BR462" i="1"/>
  <c r="BR463" i="1"/>
  <c r="BR464" i="1"/>
  <c r="BR465" i="1"/>
  <c r="BR466" i="1"/>
  <c r="BR467" i="1"/>
  <c r="BR468" i="1"/>
  <c r="BR469" i="1"/>
  <c r="BR470" i="1"/>
  <c r="BR471" i="1"/>
  <c r="BR472" i="1"/>
  <c r="BR473" i="1"/>
  <c r="BR474" i="1"/>
  <c r="BR475" i="1"/>
  <c r="BR476" i="1"/>
  <c r="BR477" i="1"/>
  <c r="G482" i="1"/>
  <c r="O482" i="1"/>
  <c r="W482" i="1"/>
  <c r="AE482" i="1"/>
  <c r="AM482" i="1"/>
  <c r="AU482" i="1"/>
  <c r="K484" i="1"/>
  <c r="S484" i="1"/>
  <c r="AA484" i="1"/>
  <c r="AI484" i="1"/>
  <c r="AQ484" i="1"/>
  <c r="AY484" i="1"/>
  <c r="G486" i="1"/>
  <c r="O486" i="1"/>
  <c r="W486" i="1"/>
  <c r="AE486" i="1"/>
  <c r="AM486" i="1"/>
  <c r="AU486" i="1"/>
  <c r="AQ488" i="1"/>
  <c r="AR488" i="1"/>
  <c r="AY488" i="1"/>
  <c r="AZ488" i="1"/>
  <c r="K489" i="1"/>
  <c r="L489" i="1"/>
  <c r="S489" i="1"/>
  <c r="T489" i="1"/>
  <c r="AA489" i="1"/>
  <c r="AB489" i="1"/>
  <c r="AI489" i="1"/>
  <c r="AJ489" i="1"/>
  <c r="AQ489" i="1"/>
  <c r="AR489" i="1"/>
  <c r="AE490" i="1"/>
  <c r="AF490" i="1"/>
  <c r="BH490" i="1"/>
  <c r="BG490" i="1"/>
  <c r="BP490" i="1"/>
  <c r="BO490" i="1"/>
  <c r="BR493" i="1"/>
  <c r="H493" i="1"/>
  <c r="G493" i="1"/>
  <c r="P493" i="1"/>
  <c r="O493" i="1"/>
  <c r="X493" i="1"/>
  <c r="W493" i="1"/>
  <c r="AF493" i="1"/>
  <c r="AE493" i="1"/>
  <c r="AN493" i="1"/>
  <c r="AM493" i="1"/>
  <c r="AV493" i="1"/>
  <c r="AU493" i="1"/>
  <c r="BQ478" i="1"/>
  <c r="BX478" i="1" s="1"/>
  <c r="BW478" i="1" s="1"/>
  <c r="AM478" i="1"/>
  <c r="AN478" i="1"/>
  <c r="AU478" i="1"/>
  <c r="AV478" i="1"/>
  <c r="G479" i="1"/>
  <c r="BR479" i="1"/>
  <c r="H479" i="1"/>
  <c r="O479" i="1"/>
  <c r="P479" i="1"/>
  <c r="W479" i="1"/>
  <c r="X479" i="1"/>
  <c r="AE479" i="1"/>
  <c r="AF479" i="1"/>
  <c r="AM479" i="1"/>
  <c r="AN479" i="1"/>
  <c r="AU479" i="1"/>
  <c r="AV479" i="1"/>
  <c r="G480" i="1"/>
  <c r="BR480" i="1"/>
  <c r="H480" i="1"/>
  <c r="O480" i="1"/>
  <c r="P480" i="1"/>
  <c r="W480" i="1"/>
  <c r="X480" i="1"/>
  <c r="AE480" i="1"/>
  <c r="AF480" i="1"/>
  <c r="AM480" i="1"/>
  <c r="AN480" i="1"/>
  <c r="AU480" i="1"/>
  <c r="AV480" i="1"/>
  <c r="G481" i="1"/>
  <c r="BR481" i="1"/>
  <c r="H481" i="1"/>
  <c r="O481" i="1"/>
  <c r="P481" i="1"/>
  <c r="W481" i="1"/>
  <c r="X481" i="1"/>
  <c r="AE481" i="1"/>
  <c r="AF481" i="1"/>
  <c r="AM481" i="1"/>
  <c r="AN481" i="1"/>
  <c r="AU481" i="1"/>
  <c r="AV481" i="1"/>
  <c r="K483" i="1"/>
  <c r="S483" i="1"/>
  <c r="AA483" i="1"/>
  <c r="AI483" i="1"/>
  <c r="AQ483" i="1"/>
  <c r="AY483" i="1"/>
  <c r="BQ484" i="1"/>
  <c r="BX484" i="1" s="1"/>
  <c r="BW484" i="1" s="1"/>
  <c r="G485" i="1"/>
  <c r="O485" i="1"/>
  <c r="W485" i="1"/>
  <c r="AE485" i="1"/>
  <c r="AM485" i="1"/>
  <c r="AU485" i="1"/>
  <c r="K487" i="1"/>
  <c r="S487" i="1"/>
  <c r="AA487" i="1"/>
  <c r="AJ487" i="1"/>
  <c r="AR487" i="1"/>
  <c r="AZ487" i="1"/>
  <c r="L488" i="1"/>
  <c r="T488" i="1"/>
  <c r="AB488" i="1"/>
  <c r="AJ488" i="1"/>
  <c r="AU490" i="1"/>
  <c r="AV490" i="1"/>
  <c r="W491" i="1"/>
  <c r="X491" i="1"/>
  <c r="BO491" i="1"/>
  <c r="BP491" i="1"/>
  <c r="AF492" i="1"/>
  <c r="AE492" i="1"/>
  <c r="AN492" i="1"/>
  <c r="AM492" i="1"/>
  <c r="AV492" i="1"/>
  <c r="AU492" i="1"/>
  <c r="H482" i="1"/>
  <c r="L482" i="1"/>
  <c r="P482" i="1"/>
  <c r="T482" i="1"/>
  <c r="X482" i="1"/>
  <c r="AB482" i="1"/>
  <c r="AF482" i="1"/>
  <c r="AJ482" i="1"/>
  <c r="AN482" i="1"/>
  <c r="AR482" i="1"/>
  <c r="AV482" i="1"/>
  <c r="AZ482" i="1"/>
  <c r="BR482" i="1"/>
  <c r="H483" i="1"/>
  <c r="L483" i="1"/>
  <c r="P483" i="1"/>
  <c r="T483" i="1"/>
  <c r="X483" i="1"/>
  <c r="AB483" i="1"/>
  <c r="AF483" i="1"/>
  <c r="AJ483" i="1"/>
  <c r="AN483" i="1"/>
  <c r="AR483" i="1"/>
  <c r="AV483" i="1"/>
  <c r="AZ483" i="1"/>
  <c r="BR483" i="1"/>
  <c r="H484" i="1"/>
  <c r="L484" i="1"/>
  <c r="P484" i="1"/>
  <c r="T484" i="1"/>
  <c r="X484" i="1"/>
  <c r="AB484" i="1"/>
  <c r="AF484" i="1"/>
  <c r="AJ484" i="1"/>
  <c r="AN484" i="1"/>
  <c r="AR484" i="1"/>
  <c r="AV484" i="1"/>
  <c r="AZ484" i="1"/>
  <c r="BR484" i="1"/>
  <c r="H485" i="1"/>
  <c r="L485" i="1"/>
  <c r="P485" i="1"/>
  <c r="T485" i="1"/>
  <c r="X485" i="1"/>
  <c r="AB485" i="1"/>
  <c r="AF485" i="1"/>
  <c r="AJ485" i="1"/>
  <c r="AN485" i="1"/>
  <c r="AR485" i="1"/>
  <c r="AV485" i="1"/>
  <c r="AZ485" i="1"/>
  <c r="BR485" i="1"/>
  <c r="H486" i="1"/>
  <c r="L486" i="1"/>
  <c r="P486" i="1"/>
  <c r="T486" i="1"/>
  <c r="X486" i="1"/>
  <c r="AB486" i="1"/>
  <c r="AF486" i="1"/>
  <c r="AJ486" i="1"/>
  <c r="AN486" i="1"/>
  <c r="AR486" i="1"/>
  <c r="AV486" i="1"/>
  <c r="AZ486" i="1"/>
  <c r="BR486" i="1"/>
  <c r="H487" i="1"/>
  <c r="L487" i="1"/>
  <c r="P487" i="1"/>
  <c r="T487" i="1"/>
  <c r="X487" i="1"/>
  <c r="AB487" i="1"/>
  <c r="BR487" i="1"/>
  <c r="H488" i="1"/>
  <c r="H490" i="1"/>
  <c r="S490" i="1"/>
  <c r="X490" i="1"/>
  <c r="AI490" i="1"/>
  <c r="AN490" i="1"/>
  <c r="AY490" i="1"/>
  <c r="BR490" i="1"/>
  <c r="BQ491" i="1"/>
  <c r="BX491" i="1" s="1"/>
  <c r="BW491" i="1" s="1"/>
  <c r="AY489" i="1"/>
  <c r="BQ490" i="1"/>
  <c r="BX490" i="1" s="1"/>
  <c r="BW490" i="1" s="1"/>
  <c r="K490" i="1"/>
  <c r="AA490" i="1"/>
  <c r="AQ490" i="1"/>
  <c r="S491" i="1"/>
  <c r="AI491" i="1"/>
  <c r="AY491" i="1"/>
  <c r="BR492" i="1"/>
  <c r="G492" i="1"/>
  <c r="AJ492" i="1"/>
  <c r="AI492" i="1"/>
  <c r="AR492" i="1"/>
  <c r="AQ492" i="1"/>
  <c r="AZ492" i="1"/>
  <c r="AY492" i="1"/>
  <c r="L493" i="1"/>
  <c r="K493" i="1"/>
  <c r="T493" i="1"/>
  <c r="S493" i="1"/>
  <c r="AB493" i="1"/>
  <c r="AA493" i="1"/>
  <c r="AJ493" i="1"/>
  <c r="AI493" i="1"/>
  <c r="AR493" i="1"/>
  <c r="AQ493" i="1"/>
  <c r="AZ493" i="1"/>
  <c r="AY493" i="1"/>
  <c r="L494" i="1"/>
  <c r="K494" i="1"/>
  <c r="T494" i="1"/>
  <c r="S494" i="1"/>
  <c r="AB494" i="1"/>
  <c r="AA494" i="1"/>
  <c r="AJ494" i="1"/>
  <c r="AI494" i="1"/>
  <c r="BH498" i="1"/>
  <c r="BL498" i="1"/>
  <c r="BP498" i="1"/>
  <c r="BH499" i="1"/>
  <c r="BL499" i="1"/>
  <c r="BP499" i="1"/>
  <c r="BH500" i="1"/>
  <c r="BL500" i="1"/>
  <c r="BP500" i="1"/>
  <c r="BH501" i="1"/>
  <c r="BL501" i="1"/>
  <c r="BP501" i="1"/>
  <c r="L502" i="1"/>
  <c r="K502" i="1"/>
  <c r="T502" i="1"/>
  <c r="S502" i="1"/>
  <c r="AB502" i="1"/>
  <c r="AA502" i="1"/>
  <c r="AJ502" i="1"/>
  <c r="AI502" i="1"/>
  <c r="AR502" i="1"/>
  <c r="AQ502" i="1"/>
  <c r="AZ502" i="1"/>
  <c r="AY502" i="1"/>
  <c r="L503" i="1"/>
  <c r="K503" i="1"/>
  <c r="T503" i="1"/>
  <c r="S503" i="1"/>
  <c r="AB503" i="1"/>
  <c r="AA503" i="1"/>
  <c r="AJ503" i="1"/>
  <c r="AI503" i="1"/>
  <c r="AR503" i="1"/>
  <c r="AQ503" i="1"/>
  <c r="AZ503" i="1"/>
  <c r="AY503" i="1"/>
  <c r="AQ494" i="1"/>
  <c r="AU494" i="1"/>
  <c r="AY494" i="1"/>
  <c r="G495" i="1"/>
  <c r="K495" i="1"/>
  <c r="O495" i="1"/>
  <c r="S495" i="1"/>
  <c r="W495" i="1"/>
  <c r="AA495" i="1"/>
  <c r="AE495" i="1"/>
  <c r="AI495" i="1"/>
  <c r="AM495" i="1"/>
  <c r="AQ495" i="1"/>
  <c r="AU495" i="1"/>
  <c r="AY495" i="1"/>
  <c r="G496" i="1"/>
  <c r="K496" i="1"/>
  <c r="O496" i="1"/>
  <c r="S496" i="1"/>
  <c r="W496" i="1"/>
  <c r="AA496" i="1"/>
  <c r="AE496" i="1"/>
  <c r="AI496" i="1"/>
  <c r="AM496" i="1"/>
  <c r="AQ496" i="1"/>
  <c r="AU496" i="1"/>
  <c r="AY496" i="1"/>
  <c r="G497" i="1"/>
  <c r="K497" i="1"/>
  <c r="O497" i="1"/>
  <c r="S497" i="1"/>
  <c r="W497" i="1"/>
  <c r="AA497" i="1"/>
  <c r="AE497" i="1"/>
  <c r="AI497" i="1"/>
  <c r="AM497" i="1"/>
  <c r="AQ497" i="1"/>
  <c r="AU497" i="1"/>
  <c r="AY497" i="1"/>
  <c r="G498" i="1"/>
  <c r="K498" i="1"/>
  <c r="O498" i="1"/>
  <c r="S498" i="1"/>
  <c r="W498" i="1"/>
  <c r="AA498" i="1"/>
  <c r="AE498" i="1"/>
  <c r="AI498" i="1"/>
  <c r="G499" i="1"/>
  <c r="K499" i="1"/>
  <c r="O499" i="1"/>
  <c r="G500" i="1"/>
  <c r="G501" i="1"/>
  <c r="H495" i="1"/>
  <c r="H496" i="1"/>
  <c r="H497" i="1"/>
  <c r="H498" i="1"/>
  <c r="H499" i="1"/>
  <c r="BR502" i="1"/>
  <c r="H502" i="1"/>
  <c r="G502" i="1"/>
  <c r="P502" i="1"/>
  <c r="O502" i="1"/>
  <c r="X502" i="1"/>
  <c r="W502" i="1"/>
  <c r="AF502" i="1"/>
  <c r="AE502" i="1"/>
  <c r="AN502" i="1"/>
  <c r="AM502" i="1"/>
  <c r="AV502" i="1"/>
  <c r="AU502" i="1"/>
  <c r="BR503" i="1"/>
  <c r="H503" i="1"/>
  <c r="G503" i="1"/>
  <c r="P503" i="1"/>
  <c r="O503" i="1"/>
  <c r="X503" i="1"/>
  <c r="W503" i="1"/>
  <c r="AF503" i="1"/>
  <c r="AE503" i="1"/>
  <c r="AN503" i="1"/>
  <c r="AM503" i="1"/>
  <c r="AV503" i="1"/>
  <c r="AU503" i="1"/>
  <c r="BR504" i="1"/>
  <c r="H504" i="1"/>
  <c r="G504" i="1"/>
  <c r="K504" i="1"/>
  <c r="O504" i="1"/>
  <c r="S504" i="1"/>
  <c r="W504" i="1"/>
  <c r="AA504" i="1"/>
  <c r="AE504" i="1"/>
  <c r="AI504" i="1"/>
  <c r="AM504" i="1"/>
  <c r="AQ504" i="1"/>
  <c r="AU504" i="1"/>
  <c r="AY504" i="1"/>
  <c r="G505" i="1"/>
  <c r="K505" i="1"/>
  <c r="O505" i="1"/>
  <c r="S505" i="1"/>
  <c r="W505" i="1"/>
  <c r="AA505" i="1"/>
  <c r="AE505" i="1"/>
  <c r="AI505" i="1"/>
  <c r="AM505" i="1"/>
  <c r="AQ505" i="1"/>
  <c r="AU505" i="1"/>
  <c r="AY505" i="1"/>
  <c r="G506" i="1"/>
  <c r="K506" i="1"/>
  <c r="O506" i="1"/>
  <c r="S506" i="1"/>
  <c r="W506" i="1"/>
  <c r="AA506" i="1"/>
  <c r="AE506" i="1"/>
  <c r="AI506" i="1"/>
  <c r="AM506" i="1"/>
  <c r="AQ506" i="1"/>
  <c r="AU506" i="1"/>
  <c r="AY506" i="1"/>
  <c r="BU521" i="1"/>
  <c r="BT524" i="1"/>
  <c r="H505" i="1"/>
  <c r="H506" i="1"/>
  <c r="L507" i="1"/>
  <c r="K507" i="1"/>
  <c r="T507" i="1"/>
  <c r="S507" i="1"/>
  <c r="AB507" i="1"/>
  <c r="AA507" i="1"/>
  <c r="AJ507" i="1"/>
  <c r="AI507" i="1"/>
  <c r="AR507" i="1"/>
  <c r="AQ507" i="1"/>
  <c r="AZ507" i="1"/>
  <c r="AY507" i="1"/>
  <c r="L508" i="1"/>
  <c r="K508" i="1"/>
  <c r="T508" i="1"/>
  <c r="S508" i="1"/>
  <c r="AB508" i="1"/>
  <c r="AA508" i="1"/>
  <c r="AJ508" i="1"/>
  <c r="AI508" i="1"/>
  <c r="AR508" i="1"/>
  <c r="AQ508" i="1"/>
  <c r="AZ508" i="1"/>
  <c r="AY508" i="1"/>
  <c r="L509" i="1"/>
  <c r="K509" i="1"/>
  <c r="T509" i="1"/>
  <c r="S509" i="1"/>
  <c r="AB509" i="1"/>
  <c r="AA509" i="1"/>
  <c r="AJ509" i="1"/>
  <c r="AI509" i="1"/>
  <c r="AR509" i="1"/>
  <c r="AQ509" i="1"/>
  <c r="AZ509" i="1"/>
  <c r="AY509" i="1"/>
  <c r="L510" i="1"/>
  <c r="K510" i="1"/>
  <c r="T510" i="1"/>
  <c r="S510" i="1"/>
  <c r="AB510" i="1"/>
  <c r="AA510" i="1"/>
  <c r="AJ510" i="1"/>
  <c r="AI510" i="1"/>
  <c r="AR510" i="1"/>
  <c r="AQ510" i="1"/>
  <c r="AZ510" i="1"/>
  <c r="AY510" i="1"/>
  <c r="L511" i="1"/>
  <c r="K511" i="1"/>
  <c r="T511" i="1"/>
  <c r="S511" i="1"/>
  <c r="AB511" i="1"/>
  <c r="AA511" i="1"/>
  <c r="AJ511" i="1"/>
  <c r="AI511" i="1"/>
  <c r="AR511" i="1"/>
  <c r="AQ511" i="1"/>
  <c r="AZ511" i="1"/>
  <c r="BR507" i="1"/>
  <c r="H507" i="1"/>
  <c r="G507" i="1"/>
  <c r="P507" i="1"/>
  <c r="O507" i="1"/>
  <c r="X507" i="1"/>
  <c r="W507" i="1"/>
  <c r="AF507" i="1"/>
  <c r="AE507" i="1"/>
  <c r="AN507" i="1"/>
  <c r="AM507" i="1"/>
  <c r="AV507" i="1"/>
  <c r="AU507" i="1"/>
  <c r="BR508" i="1"/>
  <c r="H508" i="1"/>
  <c r="G508" i="1"/>
  <c r="P508" i="1"/>
  <c r="O508" i="1"/>
  <c r="X508" i="1"/>
  <c r="W508" i="1"/>
  <c r="AF508" i="1"/>
  <c r="AE508" i="1"/>
  <c r="AN508" i="1"/>
  <c r="AM508" i="1"/>
  <c r="AV508" i="1"/>
  <c r="AU508" i="1"/>
  <c r="BR509" i="1"/>
  <c r="H509" i="1"/>
  <c r="G509" i="1"/>
  <c r="P509" i="1"/>
  <c r="O509" i="1"/>
  <c r="X509" i="1"/>
  <c r="W509" i="1"/>
  <c r="AF509" i="1"/>
  <c r="AE509" i="1"/>
  <c r="AN509" i="1"/>
  <c r="AM509" i="1"/>
  <c r="AV509" i="1"/>
  <c r="AU509" i="1"/>
  <c r="BR510" i="1"/>
  <c r="H510" i="1"/>
  <c r="G510" i="1"/>
  <c r="P510" i="1"/>
  <c r="O510" i="1"/>
  <c r="X510" i="1"/>
  <c r="W510" i="1"/>
  <c r="AF510" i="1"/>
  <c r="AE510" i="1"/>
  <c r="AN510" i="1"/>
  <c r="AM510" i="1"/>
  <c r="AV510" i="1"/>
  <c r="AU510" i="1"/>
  <c r="BR511" i="1"/>
  <c r="H511" i="1"/>
  <c r="G511" i="1"/>
  <c r="P511" i="1"/>
  <c r="O511" i="1"/>
  <c r="X511" i="1"/>
  <c r="W511" i="1"/>
  <c r="AF511" i="1"/>
  <c r="AE511" i="1"/>
  <c r="AN511" i="1"/>
  <c r="AM511" i="1"/>
  <c r="AV511" i="1"/>
  <c r="H529" i="1"/>
  <c r="BR529" i="1"/>
  <c r="H531" i="1"/>
  <c r="BR531" i="1"/>
  <c r="AN534" i="1"/>
  <c r="AM534" i="1"/>
  <c r="AV534" i="1"/>
  <c r="AU534" i="1"/>
  <c r="BR535" i="1"/>
  <c r="H535" i="1"/>
  <c r="G535" i="1"/>
  <c r="P535" i="1"/>
  <c r="O535" i="1"/>
  <c r="X535" i="1"/>
  <c r="W535" i="1"/>
  <c r="AF535" i="1"/>
  <c r="AE535" i="1"/>
  <c r="AN535" i="1"/>
  <c r="AM535" i="1"/>
  <c r="AV535" i="1"/>
  <c r="AU535" i="1"/>
  <c r="BR536" i="1"/>
  <c r="H536" i="1"/>
  <c r="G536" i="1"/>
  <c r="P536" i="1"/>
  <c r="O536" i="1"/>
  <c r="X536" i="1"/>
  <c r="W536" i="1"/>
  <c r="AF536" i="1"/>
  <c r="AE536" i="1"/>
  <c r="AN536" i="1"/>
  <c r="AM536" i="1"/>
  <c r="AV536" i="1"/>
  <c r="AU536" i="1"/>
  <c r="BR537" i="1"/>
  <c r="H537" i="1"/>
  <c r="G537" i="1"/>
  <c r="P537" i="1"/>
  <c r="O537" i="1"/>
  <c r="X537" i="1"/>
  <c r="W537" i="1"/>
  <c r="AF537" i="1"/>
  <c r="AE537" i="1"/>
  <c r="AN537" i="1"/>
  <c r="AM537" i="1"/>
  <c r="AV537" i="1"/>
  <c r="AU537" i="1"/>
  <c r="O529" i="1"/>
  <c r="T529" i="1"/>
  <c r="AE529" i="1"/>
  <c r="AJ529" i="1"/>
  <c r="AU529" i="1"/>
  <c r="AZ529" i="1"/>
  <c r="G530" i="1"/>
  <c r="L530" i="1"/>
  <c r="W530" i="1"/>
  <c r="AB530" i="1"/>
  <c r="AM530" i="1"/>
  <c r="AR530" i="1"/>
  <c r="O531" i="1"/>
  <c r="T531" i="1"/>
  <c r="AE531" i="1"/>
  <c r="AJ531" i="1"/>
  <c r="AU531" i="1"/>
  <c r="AZ531" i="1"/>
  <c r="L532" i="1"/>
  <c r="AB532" i="1"/>
  <c r="AR532" i="1"/>
  <c r="T533" i="1"/>
  <c r="AJ533" i="1"/>
  <c r="AZ533" i="1"/>
  <c r="BL533" i="1"/>
  <c r="BR533" i="1"/>
  <c r="BR534" i="1"/>
  <c r="G534" i="1"/>
  <c r="L534" i="1"/>
  <c r="AB534" i="1"/>
  <c r="AU511" i="1"/>
  <c r="AY511" i="1"/>
  <c r="G512" i="1"/>
  <c r="K512" i="1"/>
  <c r="O512" i="1"/>
  <c r="S512" i="1"/>
  <c r="W512" i="1"/>
  <c r="AA512" i="1"/>
  <c r="AE512" i="1"/>
  <c r="AI512" i="1"/>
  <c r="AM512" i="1"/>
  <c r="AQ512" i="1"/>
  <c r="AU512" i="1"/>
  <c r="AY512" i="1"/>
  <c r="G513" i="1"/>
  <c r="K513" i="1"/>
  <c r="O513" i="1"/>
  <c r="S513" i="1"/>
  <c r="W513" i="1"/>
  <c r="AA513" i="1"/>
  <c r="AE513" i="1"/>
  <c r="AI513" i="1"/>
  <c r="AM513" i="1"/>
  <c r="AQ513" i="1"/>
  <c r="AU513" i="1"/>
  <c r="AY513" i="1"/>
  <c r="G514" i="1"/>
  <c r="K514" i="1"/>
  <c r="O514" i="1"/>
  <c r="S514" i="1"/>
  <c r="W514" i="1"/>
  <c r="AA514" i="1"/>
  <c r="AE514" i="1"/>
  <c r="AI514" i="1"/>
  <c r="AM514" i="1"/>
  <c r="AQ514" i="1"/>
  <c r="AU514" i="1"/>
  <c r="AY514" i="1"/>
  <c r="G515" i="1"/>
  <c r="K515" i="1"/>
  <c r="O515" i="1"/>
  <c r="S515" i="1"/>
  <c r="W515" i="1"/>
  <c r="AA515" i="1"/>
  <c r="AE515" i="1"/>
  <c r="AI515" i="1"/>
  <c r="AM515" i="1"/>
  <c r="AQ515" i="1"/>
  <c r="AU515" i="1"/>
  <c r="AY515" i="1"/>
  <c r="G516" i="1"/>
  <c r="K516" i="1"/>
  <c r="O516" i="1"/>
  <c r="S516" i="1"/>
  <c r="W516" i="1"/>
  <c r="AA516" i="1"/>
  <c r="AE516" i="1"/>
  <c r="AI516" i="1"/>
  <c r="AM516" i="1"/>
  <c r="AQ516" i="1"/>
  <c r="AU516" i="1"/>
  <c r="AY516" i="1"/>
  <c r="G517" i="1"/>
  <c r="K517" i="1"/>
  <c r="O517" i="1"/>
  <c r="S517" i="1"/>
  <c r="W517" i="1"/>
  <c r="AA517" i="1"/>
  <c r="AE517" i="1"/>
  <c r="AI517" i="1"/>
  <c r="AM517" i="1"/>
  <c r="AQ517" i="1"/>
  <c r="AU517" i="1"/>
  <c r="AY517" i="1"/>
  <c r="G518" i="1"/>
  <c r="K518" i="1"/>
  <c r="O518" i="1"/>
  <c r="S518" i="1"/>
  <c r="W518" i="1"/>
  <c r="AA518" i="1"/>
  <c r="AE518" i="1"/>
  <c r="AI518" i="1"/>
  <c r="AM518" i="1"/>
  <c r="AQ518" i="1"/>
  <c r="AU518" i="1"/>
  <c r="AY518" i="1"/>
  <c r="G519" i="1"/>
  <c r="K519" i="1"/>
  <c r="O519" i="1"/>
  <c r="S519" i="1"/>
  <c r="W519" i="1"/>
  <c r="AA519" i="1"/>
  <c r="AE519" i="1"/>
  <c r="AI519" i="1"/>
  <c r="AM519" i="1"/>
  <c r="AQ519" i="1"/>
  <c r="AU519" i="1"/>
  <c r="AY519" i="1"/>
  <c r="G520" i="1"/>
  <c r="K520" i="1"/>
  <c r="O520" i="1"/>
  <c r="S520" i="1"/>
  <c r="W520" i="1"/>
  <c r="AA520" i="1"/>
  <c r="AE520" i="1"/>
  <c r="AI520" i="1"/>
  <c r="AM520" i="1"/>
  <c r="AQ520" i="1"/>
  <c r="AU520" i="1"/>
  <c r="AY520" i="1"/>
  <c r="G521" i="1"/>
  <c r="K521" i="1"/>
  <c r="O521" i="1"/>
  <c r="S521" i="1"/>
  <c r="W521" i="1"/>
  <c r="AA521" i="1"/>
  <c r="AE521" i="1"/>
  <c r="AI521" i="1"/>
  <c r="AM521" i="1"/>
  <c r="AQ521" i="1"/>
  <c r="AU521" i="1"/>
  <c r="AY521" i="1"/>
  <c r="G522" i="1"/>
  <c r="K522" i="1"/>
  <c r="O522" i="1"/>
  <c r="S522" i="1"/>
  <c r="W522" i="1"/>
  <c r="AA522" i="1"/>
  <c r="G523" i="1"/>
  <c r="G524" i="1"/>
  <c r="G525" i="1"/>
  <c r="G526" i="1"/>
  <c r="G527" i="1"/>
  <c r="G528" i="1"/>
  <c r="H530" i="1"/>
  <c r="BR530" i="1"/>
  <c r="AJ534" i="1"/>
  <c r="AI534" i="1"/>
  <c r="AR534" i="1"/>
  <c r="AQ534" i="1"/>
  <c r="AZ534" i="1"/>
  <c r="AY534" i="1"/>
  <c r="L535" i="1"/>
  <c r="K535" i="1"/>
  <c r="T535" i="1"/>
  <c r="S535" i="1"/>
  <c r="AB535" i="1"/>
  <c r="AA535" i="1"/>
  <c r="AJ535" i="1"/>
  <c r="AI535" i="1"/>
  <c r="AR535" i="1"/>
  <c r="AQ535" i="1"/>
  <c r="AZ535" i="1"/>
  <c r="AY535" i="1"/>
  <c r="L536" i="1"/>
  <c r="K536" i="1"/>
  <c r="T536" i="1"/>
  <c r="S536" i="1"/>
  <c r="AB536" i="1"/>
  <c r="AA536" i="1"/>
  <c r="AJ536" i="1"/>
  <c r="AI536" i="1"/>
  <c r="AR536" i="1"/>
  <c r="AQ536" i="1"/>
  <c r="AZ536" i="1"/>
  <c r="AY536" i="1"/>
  <c r="L537" i="1"/>
  <c r="K537" i="1"/>
  <c r="T537" i="1"/>
  <c r="S537" i="1"/>
  <c r="AB537" i="1"/>
  <c r="AA537" i="1"/>
  <c r="AJ537" i="1"/>
  <c r="AI537" i="1"/>
  <c r="AR537" i="1"/>
  <c r="AQ537" i="1"/>
  <c r="AZ537" i="1"/>
  <c r="AY537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G529" i="1"/>
  <c r="L529" i="1"/>
  <c r="W529" i="1"/>
  <c r="AB529" i="1"/>
  <c r="AM529" i="1"/>
  <c r="AR529" i="1"/>
  <c r="O530" i="1"/>
  <c r="T530" i="1"/>
  <c r="AE530" i="1"/>
  <c r="AJ530" i="1"/>
  <c r="AU530" i="1"/>
  <c r="AZ530" i="1"/>
  <c r="G531" i="1"/>
  <c r="L531" i="1"/>
  <c r="W531" i="1"/>
  <c r="AB531" i="1"/>
  <c r="AM531" i="1"/>
  <c r="AR531" i="1"/>
  <c r="T532" i="1"/>
  <c r="AJ532" i="1"/>
  <c r="AZ532" i="1"/>
  <c r="BL532" i="1"/>
  <c r="BR532" i="1"/>
  <c r="L533" i="1"/>
  <c r="AB533" i="1"/>
  <c r="AR533" i="1"/>
  <c r="T534" i="1"/>
  <c r="BT542" i="1"/>
  <c r="BG545" i="1"/>
  <c r="BK545" i="1"/>
  <c r="BO545" i="1"/>
  <c r="H546" i="1"/>
  <c r="S546" i="1"/>
  <c r="X546" i="1"/>
  <c r="AI546" i="1"/>
  <c r="AN546" i="1"/>
  <c r="AY546" i="1"/>
  <c r="BR546" i="1"/>
  <c r="BQ547" i="1"/>
  <c r="BX547" i="1" s="1"/>
  <c r="BW547" i="1" s="1"/>
  <c r="K547" i="1"/>
  <c r="P547" i="1"/>
  <c r="AA547" i="1"/>
  <c r="AF547" i="1"/>
  <c r="AQ547" i="1"/>
  <c r="AV547" i="1"/>
  <c r="BH547" i="1"/>
  <c r="H548" i="1"/>
  <c r="X548" i="1"/>
  <c r="AN548" i="1"/>
  <c r="BP548" i="1"/>
  <c r="P549" i="1"/>
  <c r="AF549" i="1"/>
  <c r="BR548" i="1"/>
  <c r="G549" i="1"/>
  <c r="BR549" i="1"/>
  <c r="AM549" i="1"/>
  <c r="AN549" i="1"/>
  <c r="AU549" i="1"/>
  <c r="AV549" i="1"/>
  <c r="G550" i="1"/>
  <c r="BR550" i="1"/>
  <c r="H550" i="1"/>
  <c r="O550" i="1"/>
  <c r="P550" i="1"/>
  <c r="W550" i="1"/>
  <c r="X550" i="1"/>
  <c r="AE550" i="1"/>
  <c r="AF550" i="1"/>
  <c r="AM550" i="1"/>
  <c r="AN550" i="1"/>
  <c r="AU550" i="1"/>
  <c r="AV550" i="1"/>
  <c r="G551" i="1"/>
  <c r="BR551" i="1"/>
  <c r="H551" i="1"/>
  <c r="O551" i="1"/>
  <c r="P551" i="1"/>
  <c r="W551" i="1"/>
  <c r="X551" i="1"/>
  <c r="AE551" i="1"/>
  <c r="AF551" i="1"/>
  <c r="G538" i="1"/>
  <c r="K538" i="1"/>
  <c r="O538" i="1"/>
  <c r="S538" i="1"/>
  <c r="W538" i="1"/>
  <c r="AA538" i="1"/>
  <c r="AE538" i="1"/>
  <c r="AI538" i="1"/>
  <c r="AM538" i="1"/>
  <c r="AQ538" i="1"/>
  <c r="AU538" i="1"/>
  <c r="AY538" i="1"/>
  <c r="G539" i="1"/>
  <c r="K539" i="1"/>
  <c r="O539" i="1"/>
  <c r="S539" i="1"/>
  <c r="W539" i="1"/>
  <c r="AA539" i="1"/>
  <c r="AE539" i="1"/>
  <c r="AI539" i="1"/>
  <c r="AM539" i="1"/>
  <c r="AQ539" i="1"/>
  <c r="AU539" i="1"/>
  <c r="AY539" i="1"/>
  <c r="G540" i="1"/>
  <c r="K540" i="1"/>
  <c r="O540" i="1"/>
  <c r="S540" i="1"/>
  <c r="W540" i="1"/>
  <c r="AA540" i="1"/>
  <c r="AE540" i="1"/>
  <c r="AI540" i="1"/>
  <c r="AM540" i="1"/>
  <c r="AQ540" i="1"/>
  <c r="AU540" i="1"/>
  <c r="AY540" i="1"/>
  <c r="G541" i="1"/>
  <c r="K541" i="1"/>
  <c r="O541" i="1"/>
  <c r="S541" i="1"/>
  <c r="W541" i="1"/>
  <c r="AA541" i="1"/>
  <c r="AE541" i="1"/>
  <c r="AI541" i="1"/>
  <c r="AM541" i="1"/>
  <c r="AQ541" i="1"/>
  <c r="AU541" i="1"/>
  <c r="AY541" i="1"/>
  <c r="G542" i="1"/>
  <c r="K542" i="1"/>
  <c r="O542" i="1"/>
  <c r="S542" i="1"/>
  <c r="W542" i="1"/>
  <c r="AA542" i="1"/>
  <c r="AE542" i="1"/>
  <c r="AI542" i="1"/>
  <c r="AM542" i="1"/>
  <c r="AQ542" i="1"/>
  <c r="AU542" i="1"/>
  <c r="AY542" i="1"/>
  <c r="G543" i="1"/>
  <c r="K543" i="1"/>
  <c r="O543" i="1"/>
  <c r="S543" i="1"/>
  <c r="W543" i="1"/>
  <c r="AA543" i="1"/>
  <c r="AE543" i="1"/>
  <c r="AI543" i="1"/>
  <c r="AM543" i="1"/>
  <c r="AQ543" i="1"/>
  <c r="AU543" i="1"/>
  <c r="AY543" i="1"/>
  <c r="G544" i="1"/>
  <c r="K544" i="1"/>
  <c r="O544" i="1"/>
  <c r="S544" i="1"/>
  <c r="W544" i="1"/>
  <c r="AA544" i="1"/>
  <c r="AE544" i="1"/>
  <c r="AI544" i="1"/>
  <c r="AM544" i="1"/>
  <c r="AQ544" i="1"/>
  <c r="AU544" i="1"/>
  <c r="AY544" i="1"/>
  <c r="G545" i="1"/>
  <c r="K545" i="1"/>
  <c r="O545" i="1"/>
  <c r="S545" i="1"/>
  <c r="W545" i="1"/>
  <c r="AA545" i="1"/>
  <c r="AE545" i="1"/>
  <c r="AI545" i="1"/>
  <c r="AM545" i="1"/>
  <c r="AQ545" i="1"/>
  <c r="BR545" i="1"/>
  <c r="BQ546" i="1"/>
  <c r="BX546" i="1" s="1"/>
  <c r="BW546" i="1" s="1"/>
  <c r="K546" i="1"/>
  <c r="P546" i="1"/>
  <c r="AA546" i="1"/>
  <c r="AF546" i="1"/>
  <c r="AQ546" i="1"/>
  <c r="AV546" i="1"/>
  <c r="BG546" i="1"/>
  <c r="H547" i="1"/>
  <c r="S547" i="1"/>
  <c r="X547" i="1"/>
  <c r="AI547" i="1"/>
  <c r="AN547" i="1"/>
  <c r="BP547" i="1"/>
  <c r="P548" i="1"/>
  <c r="AF548" i="1"/>
  <c r="AV548" i="1"/>
  <c r="BH548" i="1"/>
  <c r="H549" i="1"/>
  <c r="X549" i="1"/>
  <c r="H538" i="1"/>
  <c r="H539" i="1"/>
  <c r="H540" i="1"/>
  <c r="H541" i="1"/>
  <c r="H542" i="1"/>
  <c r="H543" i="1"/>
  <c r="H544" i="1"/>
  <c r="BR547" i="1"/>
  <c r="AQ549" i="1"/>
  <c r="AR549" i="1"/>
  <c r="AY549" i="1"/>
  <c r="AZ549" i="1"/>
  <c r="K550" i="1"/>
  <c r="L550" i="1"/>
  <c r="S550" i="1"/>
  <c r="T550" i="1"/>
  <c r="AA550" i="1"/>
  <c r="AB550" i="1"/>
  <c r="AI550" i="1"/>
  <c r="AJ550" i="1"/>
  <c r="AQ550" i="1"/>
  <c r="AR550" i="1"/>
  <c r="AY550" i="1"/>
  <c r="AZ550" i="1"/>
  <c r="K551" i="1"/>
  <c r="L551" i="1"/>
  <c r="S551" i="1"/>
  <c r="T551" i="1"/>
  <c r="AA551" i="1"/>
  <c r="AB551" i="1"/>
  <c r="AJ551" i="1"/>
  <c r="AN551" i="1"/>
  <c r="AR551" i="1"/>
  <c r="AV551" i="1"/>
  <c r="AZ551" i="1"/>
  <c r="H552" i="1"/>
  <c r="L552" i="1"/>
  <c r="P552" i="1"/>
  <c r="T552" i="1"/>
  <c r="X552" i="1"/>
  <c r="AB552" i="1"/>
  <c r="AF552" i="1"/>
  <c r="AJ552" i="1"/>
  <c r="AN552" i="1"/>
  <c r="AR552" i="1"/>
  <c r="AV552" i="1"/>
  <c r="AZ552" i="1"/>
  <c r="BR552" i="1"/>
  <c r="H553" i="1"/>
  <c r="L553" i="1"/>
  <c r="P553" i="1"/>
  <c r="T553" i="1"/>
  <c r="X553" i="1"/>
  <c r="AB553" i="1"/>
  <c r="AF553" i="1"/>
  <c r="AJ553" i="1"/>
  <c r="AN553" i="1"/>
  <c r="AR553" i="1"/>
  <c r="AV553" i="1"/>
  <c r="AZ553" i="1"/>
  <c r="BR553" i="1"/>
  <c r="H554" i="1"/>
  <c r="L554" i="1"/>
  <c r="P554" i="1"/>
  <c r="T554" i="1"/>
  <c r="X554" i="1"/>
  <c r="AB554" i="1"/>
  <c r="AF554" i="1"/>
  <c r="AJ554" i="1"/>
  <c r="AN554" i="1"/>
  <c r="AR554" i="1"/>
  <c r="AV554" i="1"/>
  <c r="AZ554" i="1"/>
  <c r="BR554" i="1"/>
  <c r="AF555" i="1"/>
  <c r="AE555" i="1"/>
  <c r="AN555" i="1"/>
  <c r="AM555" i="1"/>
  <c r="AV555" i="1"/>
  <c r="AU555" i="1"/>
  <c r="BR556" i="1"/>
  <c r="H556" i="1"/>
  <c r="G556" i="1"/>
  <c r="P556" i="1"/>
  <c r="O556" i="1"/>
  <c r="X556" i="1"/>
  <c r="W556" i="1"/>
  <c r="AF556" i="1"/>
  <c r="AE556" i="1"/>
  <c r="AN556" i="1"/>
  <c r="AM556" i="1"/>
  <c r="AV556" i="1"/>
  <c r="AU556" i="1"/>
  <c r="BR557" i="1"/>
  <c r="H557" i="1"/>
  <c r="G557" i="1"/>
  <c r="P557" i="1"/>
  <c r="O557" i="1"/>
  <c r="X557" i="1"/>
  <c r="W557" i="1"/>
  <c r="AF557" i="1"/>
  <c r="AE557" i="1"/>
  <c r="AN557" i="1"/>
  <c r="AM557" i="1"/>
  <c r="AV557" i="1"/>
  <c r="AU557" i="1"/>
  <c r="BR558" i="1"/>
  <c r="H558" i="1"/>
  <c r="G558" i="1"/>
  <c r="P558" i="1"/>
  <c r="O558" i="1"/>
  <c r="X558" i="1"/>
  <c r="W558" i="1"/>
  <c r="AF558" i="1"/>
  <c r="AE558" i="1"/>
  <c r="AN558" i="1"/>
  <c r="AM558" i="1"/>
  <c r="AV558" i="1"/>
  <c r="AU558" i="1"/>
  <c r="BR559" i="1"/>
  <c r="H559" i="1"/>
  <c r="G559" i="1"/>
  <c r="P559" i="1"/>
  <c r="O559" i="1"/>
  <c r="BG554" i="1"/>
  <c r="BQ555" i="1"/>
  <c r="BX555" i="1" s="1"/>
  <c r="BW555" i="1" s="1"/>
  <c r="AA555" i="1"/>
  <c r="AJ555" i="1"/>
  <c r="AI555" i="1"/>
  <c r="AR555" i="1"/>
  <c r="AQ555" i="1"/>
  <c r="AZ555" i="1"/>
  <c r="AY555" i="1"/>
  <c r="L556" i="1"/>
  <c r="K556" i="1"/>
  <c r="T556" i="1"/>
  <c r="S556" i="1"/>
  <c r="AB556" i="1"/>
  <c r="AA556" i="1"/>
  <c r="AJ556" i="1"/>
  <c r="AI556" i="1"/>
  <c r="AR556" i="1"/>
  <c r="AQ556" i="1"/>
  <c r="AZ556" i="1"/>
  <c r="AY556" i="1"/>
  <c r="L557" i="1"/>
  <c r="K557" i="1"/>
  <c r="T557" i="1"/>
  <c r="S557" i="1"/>
  <c r="AB557" i="1"/>
  <c r="AA557" i="1"/>
  <c r="AJ557" i="1"/>
  <c r="AI557" i="1"/>
  <c r="AR557" i="1"/>
  <c r="AQ557" i="1"/>
  <c r="AZ557" i="1"/>
  <c r="AY557" i="1"/>
  <c r="L558" i="1"/>
  <c r="K558" i="1"/>
  <c r="T558" i="1"/>
  <c r="S558" i="1"/>
  <c r="AB558" i="1"/>
  <c r="AA558" i="1"/>
  <c r="AJ558" i="1"/>
  <c r="AI558" i="1"/>
  <c r="AR558" i="1"/>
  <c r="AQ558" i="1"/>
  <c r="AZ558" i="1"/>
  <c r="AY558" i="1"/>
  <c r="L559" i="1"/>
  <c r="K559" i="1"/>
  <c r="T559" i="1"/>
  <c r="S559" i="1"/>
  <c r="G555" i="1"/>
  <c r="X555" i="1"/>
  <c r="BH566" i="1"/>
  <c r="BL566" i="1"/>
  <c r="BP566" i="1"/>
  <c r="K568" i="1"/>
  <c r="L568" i="1"/>
  <c r="S568" i="1"/>
  <c r="T568" i="1"/>
  <c r="AA568" i="1"/>
  <c r="AB568" i="1"/>
  <c r="AI568" i="1"/>
  <c r="AJ568" i="1"/>
  <c r="AQ568" i="1"/>
  <c r="AR568" i="1"/>
  <c r="AY568" i="1"/>
  <c r="AZ568" i="1"/>
  <c r="K569" i="1"/>
  <c r="L569" i="1"/>
  <c r="S569" i="1"/>
  <c r="T569" i="1"/>
  <c r="AA569" i="1"/>
  <c r="AB569" i="1"/>
  <c r="AI569" i="1"/>
  <c r="AJ569" i="1"/>
  <c r="BR566" i="1"/>
  <c r="K567" i="1"/>
  <c r="P567" i="1"/>
  <c r="AA567" i="1"/>
  <c r="AF567" i="1"/>
  <c r="AV567" i="1"/>
  <c r="W559" i="1"/>
  <c r="AA559" i="1"/>
  <c r="AE559" i="1"/>
  <c r="AI559" i="1"/>
  <c r="AM559" i="1"/>
  <c r="AQ559" i="1"/>
  <c r="AU559" i="1"/>
  <c r="AY559" i="1"/>
  <c r="G560" i="1"/>
  <c r="K560" i="1"/>
  <c r="O560" i="1"/>
  <c r="S560" i="1"/>
  <c r="W560" i="1"/>
  <c r="AA560" i="1"/>
  <c r="AE560" i="1"/>
  <c r="AI560" i="1"/>
  <c r="AM560" i="1"/>
  <c r="AQ560" i="1"/>
  <c r="AU560" i="1"/>
  <c r="AY560" i="1"/>
  <c r="G561" i="1"/>
  <c r="K561" i="1"/>
  <c r="O561" i="1"/>
  <c r="S561" i="1"/>
  <c r="W561" i="1"/>
  <c r="AA561" i="1"/>
  <c r="AE561" i="1"/>
  <c r="AI561" i="1"/>
  <c r="AM561" i="1"/>
  <c r="AQ561" i="1"/>
  <c r="AU561" i="1"/>
  <c r="AY561" i="1"/>
  <c r="G562" i="1"/>
  <c r="K562" i="1"/>
  <c r="O562" i="1"/>
  <c r="S562" i="1"/>
  <c r="W562" i="1"/>
  <c r="AA562" i="1"/>
  <c r="AE562" i="1"/>
  <c r="AI562" i="1"/>
  <c r="AM562" i="1"/>
  <c r="AQ562" i="1"/>
  <c r="AU562" i="1"/>
  <c r="AY562" i="1"/>
  <c r="G563" i="1"/>
  <c r="K563" i="1"/>
  <c r="O563" i="1"/>
  <c r="S563" i="1"/>
  <c r="W563" i="1"/>
  <c r="AA563" i="1"/>
  <c r="AE563" i="1"/>
  <c r="AI563" i="1"/>
  <c r="AM563" i="1"/>
  <c r="AQ563" i="1"/>
  <c r="AU563" i="1"/>
  <c r="AY563" i="1"/>
  <c r="G564" i="1"/>
  <c r="K564" i="1"/>
  <c r="O564" i="1"/>
  <c r="S564" i="1"/>
  <c r="W564" i="1"/>
  <c r="AA564" i="1"/>
  <c r="AE564" i="1"/>
  <c r="AI564" i="1"/>
  <c r="AM564" i="1"/>
  <c r="AQ564" i="1"/>
  <c r="AU564" i="1"/>
  <c r="AY564" i="1"/>
  <c r="G565" i="1"/>
  <c r="K565" i="1"/>
  <c r="O565" i="1"/>
  <c r="S565" i="1"/>
  <c r="W565" i="1"/>
  <c r="AA565" i="1"/>
  <c r="AE565" i="1"/>
  <c r="AI565" i="1"/>
  <c r="AM565" i="1"/>
  <c r="AQ565" i="1"/>
  <c r="AU565" i="1"/>
  <c r="AY565" i="1"/>
  <c r="G566" i="1"/>
  <c r="K566" i="1"/>
  <c r="O566" i="1"/>
  <c r="S566" i="1"/>
  <c r="W566" i="1"/>
  <c r="AA566" i="1"/>
  <c r="AE566" i="1"/>
  <c r="AJ566" i="1"/>
  <c r="AU566" i="1"/>
  <c r="AZ566" i="1"/>
  <c r="G567" i="1"/>
  <c r="BR567" i="1"/>
  <c r="L567" i="1"/>
  <c r="W567" i="1"/>
  <c r="AB567" i="1"/>
  <c r="AM567" i="1"/>
  <c r="AR567" i="1"/>
  <c r="G568" i="1"/>
  <c r="BR568" i="1"/>
  <c r="H568" i="1"/>
  <c r="O568" i="1"/>
  <c r="P568" i="1"/>
  <c r="W568" i="1"/>
  <c r="X568" i="1"/>
  <c r="AE568" i="1"/>
  <c r="AF568" i="1"/>
  <c r="AM568" i="1"/>
  <c r="AN568" i="1"/>
  <c r="AU568" i="1"/>
  <c r="AV568" i="1"/>
  <c r="G569" i="1"/>
  <c r="BR569" i="1"/>
  <c r="H569" i="1"/>
  <c r="O569" i="1"/>
  <c r="P569" i="1"/>
  <c r="W569" i="1"/>
  <c r="X569" i="1"/>
  <c r="AE569" i="1"/>
  <c r="AF569" i="1"/>
  <c r="AM569" i="1"/>
  <c r="AN569" i="1"/>
  <c r="H560" i="1"/>
  <c r="H561" i="1"/>
  <c r="H562" i="1"/>
  <c r="H563" i="1"/>
  <c r="H564" i="1"/>
  <c r="H565" i="1"/>
  <c r="AQ566" i="1"/>
  <c r="AV566" i="1"/>
  <c r="H567" i="1"/>
  <c r="S567" i="1"/>
  <c r="X567" i="1"/>
  <c r="AI567" i="1"/>
  <c r="AN567" i="1"/>
  <c r="AR569" i="1"/>
  <c r="AV569" i="1"/>
  <c r="AZ569" i="1"/>
  <c r="H570" i="1"/>
  <c r="L570" i="1"/>
  <c r="P570" i="1"/>
  <c r="T570" i="1"/>
  <c r="X570" i="1"/>
  <c r="AB570" i="1"/>
  <c r="AF570" i="1"/>
  <c r="H571" i="1"/>
  <c r="BQ572" i="1"/>
  <c r="BX572" i="1" s="1"/>
  <c r="BW572" i="1" s="1"/>
  <c r="H573" i="1"/>
  <c r="BQ574" i="1"/>
  <c r="BX574" i="1" s="1"/>
  <c r="BW574" i="1" s="1"/>
  <c r="AQ574" i="1"/>
  <c r="BG574" i="1"/>
  <c r="BQ570" i="1"/>
  <c r="BX570" i="1" s="1"/>
  <c r="BW570" i="1" s="1"/>
  <c r="AM570" i="1"/>
  <c r="AR570" i="1"/>
  <c r="O571" i="1"/>
  <c r="T571" i="1"/>
  <c r="AE571" i="1"/>
  <c r="AJ571" i="1"/>
  <c r="AU571" i="1"/>
  <c r="BK571" i="1"/>
  <c r="G572" i="1"/>
  <c r="W572" i="1"/>
  <c r="AM572" i="1"/>
  <c r="O573" i="1"/>
  <c r="AE573" i="1"/>
  <c r="AU573" i="1"/>
  <c r="BK573" i="1"/>
  <c r="BR573" i="1"/>
  <c r="G574" i="1"/>
  <c r="W574" i="1"/>
  <c r="AM574" i="1"/>
  <c r="BR570" i="1"/>
  <c r="BO574" i="1"/>
  <c r="AJ570" i="1"/>
  <c r="AU570" i="1"/>
  <c r="AZ570" i="1"/>
  <c r="G571" i="1"/>
  <c r="L571" i="1"/>
  <c r="W571" i="1"/>
  <c r="AB571" i="1"/>
  <c r="AM571" i="1"/>
  <c r="AR571" i="1"/>
  <c r="O572" i="1"/>
  <c r="AE572" i="1"/>
  <c r="AU572" i="1"/>
  <c r="BK572" i="1"/>
  <c r="BR572" i="1"/>
  <c r="G573" i="1"/>
  <c r="W573" i="1"/>
  <c r="AM573" i="1"/>
  <c r="O574" i="1"/>
  <c r="AE574" i="1"/>
  <c r="AU574" i="1"/>
  <c r="BK574" i="1"/>
  <c r="BR574" i="1"/>
  <c r="BS395" i="1" l="1"/>
  <c r="BU499" i="1"/>
  <c r="E16" i="5"/>
  <c r="F10" i="5"/>
  <c r="F21" i="5"/>
  <c r="F20" i="5"/>
  <c r="E8" i="8"/>
  <c r="BU562" i="1"/>
  <c r="BT399" i="1"/>
  <c r="BS397" i="1"/>
  <c r="BT394" i="1"/>
  <c r="BU392" i="1"/>
  <c r="BU54" i="1"/>
  <c r="BT310" i="1"/>
  <c r="BS541" i="1"/>
  <c r="BS525" i="1"/>
  <c r="BU522" i="1"/>
  <c r="BU519" i="1"/>
  <c r="BU398" i="1"/>
  <c r="BT397" i="1"/>
  <c r="BU395" i="1"/>
  <c r="BT393" i="1"/>
  <c r="BS396" i="1"/>
  <c r="BU310" i="1"/>
  <c r="BS298" i="1"/>
  <c r="BS301" i="1"/>
  <c r="BT258" i="1"/>
  <c r="BT261" i="1"/>
  <c r="BT118" i="1"/>
  <c r="BT110" i="1"/>
  <c r="BT102" i="1"/>
  <c r="BT94" i="1"/>
  <c r="BS152" i="1"/>
  <c r="BS148" i="1"/>
  <c r="BS144" i="1"/>
  <c r="BS54" i="1"/>
  <c r="BU49" i="1"/>
  <c r="BU399" i="1"/>
  <c r="BT398" i="1"/>
  <c r="BS394" i="1"/>
  <c r="BS392" i="1"/>
  <c r="BS310" i="1"/>
  <c r="BT301" i="1"/>
  <c r="BS249" i="1"/>
  <c r="BS269" i="1"/>
  <c r="BU261" i="1"/>
  <c r="BU249" i="1"/>
  <c r="BT152" i="1"/>
  <c r="BT148" i="1"/>
  <c r="BT144" i="1"/>
  <c r="BT54" i="1"/>
  <c r="BS496" i="1"/>
  <c r="BU396" i="1"/>
  <c r="BT269" i="1"/>
  <c r="BU152" i="1"/>
  <c r="BU148" i="1"/>
  <c r="BU144" i="1"/>
  <c r="BS49" i="1"/>
  <c r="BT496" i="1"/>
  <c r="BT525" i="1"/>
  <c r="BT497" i="1"/>
  <c r="BT306" i="1"/>
  <c r="BS528" i="1"/>
  <c r="BU309" i="1"/>
  <c r="BU297" i="1"/>
  <c r="BT526" i="1"/>
  <c r="BS521" i="1"/>
  <c r="BS297" i="1"/>
  <c r="BS497" i="1"/>
  <c r="BS571" i="1"/>
  <c r="BS526" i="1"/>
  <c r="BT518" i="1"/>
  <c r="BU526" i="1"/>
  <c r="BU497" i="1"/>
  <c r="BS295" i="1"/>
  <c r="BX295" i="1"/>
  <c r="BW295" i="1" s="1"/>
  <c r="BS293" i="1"/>
  <c r="BX293" i="1"/>
  <c r="BW293" i="1" s="1"/>
  <c r="BT291" i="1"/>
  <c r="BX291" i="1"/>
  <c r="BW291" i="1" s="1"/>
  <c r="BU289" i="1"/>
  <c r="BX289" i="1"/>
  <c r="BW289" i="1" s="1"/>
  <c r="BT287" i="1"/>
  <c r="BX287" i="1"/>
  <c r="BW287" i="1" s="1"/>
  <c r="BU285" i="1"/>
  <c r="BX285" i="1"/>
  <c r="BW285" i="1" s="1"/>
  <c r="BU256" i="1"/>
  <c r="BX256" i="1"/>
  <c r="BW256" i="1" s="1"/>
  <c r="BT254" i="1"/>
  <c r="BX254" i="1"/>
  <c r="BW254" i="1" s="1"/>
  <c r="BU252" i="1"/>
  <c r="BX252" i="1"/>
  <c r="BW252" i="1" s="1"/>
  <c r="BS197" i="1"/>
  <c r="BX197" i="1"/>
  <c r="BW197" i="1" s="1"/>
  <c r="BS193" i="1"/>
  <c r="BX193" i="1"/>
  <c r="BW193" i="1" s="1"/>
  <c r="BS189" i="1"/>
  <c r="BX189" i="1"/>
  <c r="BW189" i="1" s="1"/>
  <c r="BS185" i="1"/>
  <c r="BX185" i="1"/>
  <c r="BW185" i="1" s="1"/>
  <c r="BU179" i="1"/>
  <c r="BX179" i="1"/>
  <c r="BW179" i="1" s="1"/>
  <c r="BS56" i="1"/>
  <c r="BX56" i="1"/>
  <c r="BW56" i="1" s="1"/>
  <c r="BT528" i="1"/>
  <c r="BX528" i="1"/>
  <c r="BW528" i="1" s="1"/>
  <c r="BS309" i="1"/>
  <c r="BX309" i="1"/>
  <c r="BW309" i="1" s="1"/>
  <c r="BW107" i="1"/>
  <c r="BS196" i="1"/>
  <c r="BX196" i="1"/>
  <c r="BW196" i="1" s="1"/>
  <c r="BS192" i="1"/>
  <c r="BX192" i="1"/>
  <c r="BW192" i="1" s="1"/>
  <c r="BS188" i="1"/>
  <c r="BX188" i="1"/>
  <c r="BW188" i="1" s="1"/>
  <c r="BS184" i="1"/>
  <c r="BX184" i="1"/>
  <c r="BW184" i="1" s="1"/>
  <c r="BU181" i="1"/>
  <c r="BX181" i="1"/>
  <c r="BW181" i="1" s="1"/>
  <c r="BS41" i="1"/>
  <c r="BX41" i="1"/>
  <c r="BW41" i="1" s="1"/>
  <c r="BS39" i="1"/>
  <c r="BX39" i="1"/>
  <c r="BW39" i="1" s="1"/>
  <c r="C42" i="5"/>
  <c r="C44" i="5" s="1"/>
  <c r="BX9" i="1"/>
  <c r="BT522" i="1"/>
  <c r="BX522" i="1"/>
  <c r="BW522" i="1" s="1"/>
  <c r="BS514" i="1"/>
  <c r="BX514" i="1"/>
  <c r="BW514" i="1" s="1"/>
  <c r="BT565" i="1"/>
  <c r="BS296" i="1"/>
  <c r="BX296" i="1"/>
  <c r="BW296" i="1" s="1"/>
  <c r="BS294" i="1"/>
  <c r="BX294" i="1"/>
  <c r="BW294" i="1" s="1"/>
  <c r="BU292" i="1"/>
  <c r="BX292" i="1"/>
  <c r="BW292" i="1" s="1"/>
  <c r="BU290" i="1"/>
  <c r="BX290" i="1"/>
  <c r="BW290" i="1" s="1"/>
  <c r="BT288" i="1"/>
  <c r="BX288" i="1"/>
  <c r="BW288" i="1" s="1"/>
  <c r="BT286" i="1"/>
  <c r="BX286" i="1"/>
  <c r="BW286" i="1" s="1"/>
  <c r="BS284" i="1"/>
  <c r="BX284" i="1"/>
  <c r="BW284" i="1" s="1"/>
  <c r="BT255" i="1"/>
  <c r="BX255" i="1"/>
  <c r="BW255" i="1" s="1"/>
  <c r="BT253" i="1"/>
  <c r="BX253" i="1"/>
  <c r="BW253" i="1" s="1"/>
  <c r="BT251" i="1"/>
  <c r="BX251" i="1"/>
  <c r="BW251" i="1" s="1"/>
  <c r="BS248" i="1"/>
  <c r="BX248" i="1"/>
  <c r="BW248" i="1" s="1"/>
  <c r="BT195" i="1"/>
  <c r="BX195" i="1"/>
  <c r="BW195" i="1" s="1"/>
  <c r="BT191" i="1"/>
  <c r="BX191" i="1"/>
  <c r="BW191" i="1" s="1"/>
  <c r="BT187" i="1"/>
  <c r="BX187" i="1"/>
  <c r="BW187" i="1" s="1"/>
  <c r="BT183" i="1"/>
  <c r="BX183" i="1"/>
  <c r="BW183" i="1" s="1"/>
  <c r="BU539" i="1"/>
  <c r="BX539" i="1"/>
  <c r="BW539" i="1" s="1"/>
  <c r="BS500" i="1"/>
  <c r="BX500" i="1"/>
  <c r="BW500" i="1" s="1"/>
  <c r="BT521" i="1"/>
  <c r="BS246" i="1"/>
  <c r="BX246" i="1"/>
  <c r="BW246" i="1" s="1"/>
  <c r="BU198" i="1"/>
  <c r="BX198" i="1"/>
  <c r="BW198" i="1" s="1"/>
  <c r="BU194" i="1"/>
  <c r="BX194" i="1"/>
  <c r="BW194" i="1" s="1"/>
  <c r="BU190" i="1"/>
  <c r="BX190" i="1"/>
  <c r="BW190" i="1" s="1"/>
  <c r="BU186" i="1"/>
  <c r="BX186" i="1"/>
  <c r="BW186" i="1" s="1"/>
  <c r="BU182" i="1"/>
  <c r="BX182" i="1"/>
  <c r="BW182" i="1" s="1"/>
  <c r="BU177" i="1"/>
  <c r="BX177" i="1"/>
  <c r="BW177" i="1" s="1"/>
  <c r="BS42" i="1"/>
  <c r="BX42" i="1"/>
  <c r="BW42" i="1" s="1"/>
  <c r="BS40" i="1"/>
  <c r="BX40" i="1"/>
  <c r="BW40" i="1" s="1"/>
  <c r="BS38" i="1"/>
  <c r="BX38" i="1"/>
  <c r="BW38" i="1" s="1"/>
  <c r="BT520" i="1"/>
  <c r="BX520" i="1"/>
  <c r="BW520" i="1" s="1"/>
  <c r="BU506" i="1"/>
  <c r="BU515" i="1"/>
  <c r="BU496" i="1"/>
  <c r="BU488" i="1"/>
  <c r="BT514" i="1"/>
  <c r="BT392" i="1"/>
  <c r="BU527" i="1"/>
  <c r="BU564" i="1"/>
  <c r="BS393" i="1"/>
  <c r="BT500" i="1"/>
  <c r="BS501" i="1"/>
  <c r="BS513" i="1"/>
  <c r="BS512" i="1"/>
  <c r="BT544" i="1"/>
  <c r="BT564" i="1"/>
  <c r="BT516" i="1"/>
  <c r="BS516" i="1"/>
  <c r="BS506" i="1"/>
  <c r="BT289" i="1"/>
  <c r="BU516" i="1"/>
  <c r="BT562" i="1"/>
  <c r="BT290" i="1"/>
  <c r="BU288" i="1"/>
  <c r="BT512" i="1"/>
  <c r="BT519" i="1"/>
  <c r="BT499" i="1"/>
  <c r="BU512" i="1"/>
  <c r="BS499" i="1"/>
  <c r="BT292" i="1"/>
  <c r="BS565" i="1"/>
  <c r="BS561" i="1"/>
  <c r="BU541" i="1"/>
  <c r="BS542" i="1"/>
  <c r="BU296" i="1"/>
  <c r="BS290" i="1"/>
  <c r="BT294" i="1"/>
  <c r="BT284" i="1"/>
  <c r="BS286" i="1"/>
  <c r="BT296" i="1"/>
  <c r="BU286" i="1"/>
  <c r="BT177" i="1"/>
  <c r="BU571" i="1"/>
  <c r="BS288" i="1"/>
  <c r="BU284" i="1"/>
  <c r="BT505" i="1"/>
  <c r="BS292" i="1"/>
  <c r="BU294" i="1"/>
  <c r="BT285" i="1"/>
  <c r="BT179" i="1"/>
  <c r="BT523" i="1"/>
  <c r="BS518" i="1"/>
  <c r="BS544" i="1"/>
  <c r="BS498" i="1"/>
  <c r="BS522" i="1"/>
  <c r="BU514" i="1"/>
  <c r="BS555" i="1"/>
  <c r="BU565" i="1"/>
  <c r="BS539" i="1"/>
  <c r="BU544" i="1"/>
  <c r="BT541" i="1"/>
  <c r="BU518" i="1"/>
  <c r="BU500" i="1"/>
  <c r="BT498" i="1"/>
  <c r="BU254" i="1"/>
  <c r="BS489" i="1"/>
  <c r="BS524" i="1"/>
  <c r="BT517" i="1"/>
  <c r="BU513" i="1"/>
  <c r="BS495" i="1"/>
  <c r="BS564" i="1"/>
  <c r="BT539" i="1"/>
  <c r="BU498" i="1"/>
  <c r="BS523" i="1"/>
  <c r="E12" i="5"/>
  <c r="E20" i="5"/>
  <c r="BT571" i="1"/>
  <c r="BU542" i="1"/>
  <c r="BU523" i="1"/>
  <c r="BU524" i="1"/>
  <c r="BS515" i="1"/>
  <c r="BT513" i="1"/>
  <c r="BU505" i="1"/>
  <c r="BT495" i="1"/>
  <c r="BS256" i="1"/>
  <c r="BS179" i="1"/>
  <c r="BS517" i="1"/>
  <c r="BT489" i="1"/>
  <c r="BU543" i="1"/>
  <c r="BU520" i="1"/>
  <c r="BT515" i="1"/>
  <c r="BS505" i="1"/>
  <c r="BU495" i="1"/>
  <c r="BU501" i="1"/>
  <c r="BT293" i="1"/>
  <c r="BS253" i="1"/>
  <c r="BU246" i="1"/>
  <c r="BT252" i="1"/>
  <c r="BT42" i="1"/>
  <c r="D24" i="5"/>
  <c r="F24" i="5" s="1"/>
  <c r="E18" i="5"/>
  <c r="E21" i="5"/>
  <c r="BT488" i="1"/>
  <c r="BS254" i="1"/>
  <c r="BT256" i="1"/>
  <c r="BU253" i="1"/>
  <c r="BS177" i="1"/>
  <c r="BT248" i="1"/>
  <c r="BU255" i="1"/>
  <c r="BU563" i="1"/>
  <c r="BU561" i="1"/>
  <c r="BS252" i="1"/>
  <c r="BT181" i="1"/>
  <c r="BU540" i="1"/>
  <c r="BS488" i="1"/>
  <c r="BU38" i="1"/>
  <c r="BT39" i="1"/>
  <c r="BS181" i="1"/>
  <c r="BU42" i="1"/>
  <c r="BU40" i="1"/>
  <c r="BT38" i="1"/>
  <c r="BU560" i="1"/>
  <c r="BT538" i="1"/>
  <c r="BT555" i="1"/>
  <c r="BS560" i="1"/>
  <c r="BS563" i="1"/>
  <c r="BT561" i="1"/>
  <c r="BS543" i="1"/>
  <c r="BS540" i="1"/>
  <c r="BS527" i="1"/>
  <c r="BU489" i="1"/>
  <c r="BS291" i="1"/>
  <c r="BS287" i="1"/>
  <c r="BU295" i="1"/>
  <c r="BU291" i="1"/>
  <c r="BU287" i="1"/>
  <c r="BU248" i="1"/>
  <c r="BU39" i="1"/>
  <c r="BS562" i="1"/>
  <c r="BT560" i="1"/>
  <c r="BT563" i="1"/>
  <c r="BS538" i="1"/>
  <c r="BT543" i="1"/>
  <c r="BT540" i="1"/>
  <c r="BS520" i="1"/>
  <c r="BT527" i="1"/>
  <c r="BS519" i="1"/>
  <c r="BT501" i="1"/>
  <c r="BT295" i="1"/>
  <c r="BS255" i="1"/>
  <c r="BS251" i="1"/>
  <c r="BT41" i="1"/>
  <c r="BS289" i="1"/>
  <c r="BS285" i="1"/>
  <c r="BU293" i="1"/>
  <c r="BT246" i="1"/>
  <c r="BU41" i="1"/>
  <c r="AY575" i="1"/>
  <c r="AZ575" i="1"/>
  <c r="BT506" i="1"/>
  <c r="AV575" i="1"/>
  <c r="BT313" i="1"/>
  <c r="BT238" i="1"/>
  <c r="AR575" i="1"/>
  <c r="AN575" i="1"/>
  <c r="BU367" i="1"/>
  <c r="BU365" i="1"/>
  <c r="BU363" i="1"/>
  <c r="BU361" i="1"/>
  <c r="BU359" i="1"/>
  <c r="BU357" i="1"/>
  <c r="BU355" i="1"/>
  <c r="BU353" i="1"/>
  <c r="BU351" i="1"/>
  <c r="BU349" i="1"/>
  <c r="BU347" i="1"/>
  <c r="BU345" i="1"/>
  <c r="BU343" i="1"/>
  <c r="BU341" i="1"/>
  <c r="BU339" i="1"/>
  <c r="BU337" i="1"/>
  <c r="BU335" i="1"/>
  <c r="BU333" i="1"/>
  <c r="BU331" i="1"/>
  <c r="BU329" i="1"/>
  <c r="BU327" i="1"/>
  <c r="BU325" i="1"/>
  <c r="BU323" i="1"/>
  <c r="BU321" i="1"/>
  <c r="BU319" i="1"/>
  <c r="BU317" i="1"/>
  <c r="BS87" i="1"/>
  <c r="BU569" i="1"/>
  <c r="BT569" i="1"/>
  <c r="BS569" i="1"/>
  <c r="BU567" i="1"/>
  <c r="BS567" i="1"/>
  <c r="BT567" i="1"/>
  <c r="BU566" i="1"/>
  <c r="BT566" i="1"/>
  <c r="BS566" i="1"/>
  <c r="BU558" i="1"/>
  <c r="BT558" i="1"/>
  <c r="BS558" i="1"/>
  <c r="BU549" i="1"/>
  <c r="BS549" i="1"/>
  <c r="BT549" i="1"/>
  <c r="BU534" i="1"/>
  <c r="BS534" i="1"/>
  <c r="BT534" i="1"/>
  <c r="BU535" i="1"/>
  <c r="BS535" i="1"/>
  <c r="BT535" i="1"/>
  <c r="BU510" i="1"/>
  <c r="BT510" i="1"/>
  <c r="BS510" i="1"/>
  <c r="BU484" i="1"/>
  <c r="BT484" i="1"/>
  <c r="BS484" i="1"/>
  <c r="BU479" i="1"/>
  <c r="BT479" i="1"/>
  <c r="BS479" i="1"/>
  <c r="BS475" i="1"/>
  <c r="BU475" i="1"/>
  <c r="BT475" i="1"/>
  <c r="BS471" i="1"/>
  <c r="BU471" i="1"/>
  <c r="BT471" i="1"/>
  <c r="BS467" i="1"/>
  <c r="BU467" i="1"/>
  <c r="BT467" i="1"/>
  <c r="BS463" i="1"/>
  <c r="BU463" i="1"/>
  <c r="BT463" i="1"/>
  <c r="BS459" i="1"/>
  <c r="BU459" i="1"/>
  <c r="BT459" i="1"/>
  <c r="BS455" i="1"/>
  <c r="BU455" i="1"/>
  <c r="BT455" i="1"/>
  <c r="BS451" i="1"/>
  <c r="BU451" i="1"/>
  <c r="BT451" i="1"/>
  <c r="BS447" i="1"/>
  <c r="BU447" i="1"/>
  <c r="BT447" i="1"/>
  <c r="BS443" i="1"/>
  <c r="BU443" i="1"/>
  <c r="BT443" i="1"/>
  <c r="BS439" i="1"/>
  <c r="BU439" i="1"/>
  <c r="BT439" i="1"/>
  <c r="BS435" i="1"/>
  <c r="BU435" i="1"/>
  <c r="BT435" i="1"/>
  <c r="BS431" i="1"/>
  <c r="BU431" i="1"/>
  <c r="BT431" i="1"/>
  <c r="BS427" i="1"/>
  <c r="BU427" i="1"/>
  <c r="BT427" i="1"/>
  <c r="BS423" i="1"/>
  <c r="BU423" i="1"/>
  <c r="BT423" i="1"/>
  <c r="BS419" i="1"/>
  <c r="BU419" i="1"/>
  <c r="BT419" i="1"/>
  <c r="BS415" i="1"/>
  <c r="BU415" i="1"/>
  <c r="BT415" i="1"/>
  <c r="BS411" i="1"/>
  <c r="BU411" i="1"/>
  <c r="BT411" i="1"/>
  <c r="BS407" i="1"/>
  <c r="BU407" i="1"/>
  <c r="BT407" i="1"/>
  <c r="BS403" i="1"/>
  <c r="BU403" i="1"/>
  <c r="BT403" i="1"/>
  <c r="BS494" i="1"/>
  <c r="BU494" i="1"/>
  <c r="BT494" i="1"/>
  <c r="BS491" i="1"/>
  <c r="BU491" i="1"/>
  <c r="BT491" i="1"/>
  <c r="BU240" i="1"/>
  <c r="BT240" i="1"/>
  <c r="BS240" i="1"/>
  <c r="BT239" i="1"/>
  <c r="BS239" i="1"/>
  <c r="BU239" i="1"/>
  <c r="BU235" i="1"/>
  <c r="BT235" i="1"/>
  <c r="BS235" i="1"/>
  <c r="BU231" i="1"/>
  <c r="BT231" i="1"/>
  <c r="BS231" i="1"/>
  <c r="BU227" i="1"/>
  <c r="BT227" i="1"/>
  <c r="BS227" i="1"/>
  <c r="BU223" i="1"/>
  <c r="BT223" i="1"/>
  <c r="BS223" i="1"/>
  <c r="BU219" i="1"/>
  <c r="BT219" i="1"/>
  <c r="BS219" i="1"/>
  <c r="BU212" i="1"/>
  <c r="BT212" i="1"/>
  <c r="BS212" i="1"/>
  <c r="BU208" i="1"/>
  <c r="BT208" i="1"/>
  <c r="BS208" i="1"/>
  <c r="BU204" i="1"/>
  <c r="BT204" i="1"/>
  <c r="BS204" i="1"/>
  <c r="BU163" i="1"/>
  <c r="BT163" i="1"/>
  <c r="BS163" i="1"/>
  <c r="BS198" i="1"/>
  <c r="BT196" i="1"/>
  <c r="BU195" i="1"/>
  <c r="BS194" i="1"/>
  <c r="BT192" i="1"/>
  <c r="BU191" i="1"/>
  <c r="BS190" i="1"/>
  <c r="BT188" i="1"/>
  <c r="BU187" i="1"/>
  <c r="BS186" i="1"/>
  <c r="BT184" i="1"/>
  <c r="BU183" i="1"/>
  <c r="BS182" i="1"/>
  <c r="BS168" i="1"/>
  <c r="BU168" i="1"/>
  <c r="BT168" i="1"/>
  <c r="BS160" i="1"/>
  <c r="BU160" i="1"/>
  <c r="BT160" i="1"/>
  <c r="BU83" i="1"/>
  <c r="BT83" i="1"/>
  <c r="BS83" i="1"/>
  <c r="BU79" i="1"/>
  <c r="BT79" i="1"/>
  <c r="BS79" i="1"/>
  <c r="BU75" i="1"/>
  <c r="BT75" i="1"/>
  <c r="BS75" i="1"/>
  <c r="BU71" i="1"/>
  <c r="BT71" i="1"/>
  <c r="BS71" i="1"/>
  <c r="BT66" i="1"/>
  <c r="BS66" i="1"/>
  <c r="BU66" i="1"/>
  <c r="BT62" i="1"/>
  <c r="BS62" i="1"/>
  <c r="BU62" i="1"/>
  <c r="BT58" i="1"/>
  <c r="BS58" i="1"/>
  <c r="BU58" i="1"/>
  <c r="BU35" i="1"/>
  <c r="BT35" i="1"/>
  <c r="BS35" i="1"/>
  <c r="BL575" i="1"/>
  <c r="BT56" i="1"/>
  <c r="BU32" i="1"/>
  <c r="BT32" i="1"/>
  <c r="BS32" i="1"/>
  <c r="BT18" i="1"/>
  <c r="BS18" i="1"/>
  <c r="BU18" i="1"/>
  <c r="BT14" i="1"/>
  <c r="BS14" i="1"/>
  <c r="BU14" i="1"/>
  <c r="BT10" i="1"/>
  <c r="BS10" i="1"/>
  <c r="BU10" i="1"/>
  <c r="AB575" i="1"/>
  <c r="L575" i="1"/>
  <c r="AU575" i="1"/>
  <c r="AE575" i="1"/>
  <c r="O575" i="1"/>
  <c r="BU570" i="1"/>
  <c r="BS570" i="1"/>
  <c r="BT570" i="1"/>
  <c r="BU573" i="1"/>
  <c r="BT573" i="1"/>
  <c r="BS573" i="1"/>
  <c r="BU568" i="1"/>
  <c r="BS568" i="1"/>
  <c r="BT568" i="1"/>
  <c r="BU557" i="1"/>
  <c r="BT557" i="1"/>
  <c r="BS557" i="1"/>
  <c r="BU554" i="1"/>
  <c r="BT554" i="1"/>
  <c r="BS554" i="1"/>
  <c r="BU551" i="1"/>
  <c r="BT551" i="1"/>
  <c r="BS551" i="1"/>
  <c r="BU533" i="1"/>
  <c r="BS533" i="1"/>
  <c r="BT533" i="1"/>
  <c r="BU531" i="1"/>
  <c r="BT531" i="1"/>
  <c r="BS531" i="1"/>
  <c r="BU509" i="1"/>
  <c r="BT509" i="1"/>
  <c r="BS509" i="1"/>
  <c r="BT504" i="1"/>
  <c r="BS504" i="1"/>
  <c r="BU504" i="1"/>
  <c r="BU483" i="1"/>
  <c r="BT483" i="1"/>
  <c r="BS483" i="1"/>
  <c r="BS474" i="1"/>
  <c r="BU474" i="1"/>
  <c r="BT474" i="1"/>
  <c r="BS470" i="1"/>
  <c r="BU470" i="1"/>
  <c r="BT470" i="1"/>
  <c r="BS466" i="1"/>
  <c r="BU466" i="1"/>
  <c r="BT466" i="1"/>
  <c r="BS462" i="1"/>
  <c r="BU462" i="1"/>
  <c r="BT462" i="1"/>
  <c r="BS458" i="1"/>
  <c r="BU458" i="1"/>
  <c r="BT458" i="1"/>
  <c r="BS454" i="1"/>
  <c r="BU454" i="1"/>
  <c r="BT454" i="1"/>
  <c r="BS450" i="1"/>
  <c r="BU450" i="1"/>
  <c r="BT450" i="1"/>
  <c r="BS446" i="1"/>
  <c r="BU446" i="1"/>
  <c r="BT446" i="1"/>
  <c r="BS442" i="1"/>
  <c r="BU442" i="1"/>
  <c r="BT442" i="1"/>
  <c r="BS438" i="1"/>
  <c r="BU438" i="1"/>
  <c r="BT438" i="1"/>
  <c r="BS434" i="1"/>
  <c r="BU434" i="1"/>
  <c r="BT434" i="1"/>
  <c r="BS430" i="1"/>
  <c r="BU430" i="1"/>
  <c r="BT430" i="1"/>
  <c r="BS426" i="1"/>
  <c r="BU426" i="1"/>
  <c r="BT426" i="1"/>
  <c r="BS422" i="1"/>
  <c r="BU422" i="1"/>
  <c r="BT422" i="1"/>
  <c r="BS418" i="1"/>
  <c r="BU418" i="1"/>
  <c r="BT418" i="1"/>
  <c r="BS414" i="1"/>
  <c r="BU414" i="1"/>
  <c r="BT414" i="1"/>
  <c r="BS410" i="1"/>
  <c r="BU410" i="1"/>
  <c r="BT410" i="1"/>
  <c r="BS406" i="1"/>
  <c r="BU406" i="1"/>
  <c r="BT406" i="1"/>
  <c r="BS402" i="1"/>
  <c r="BU402" i="1"/>
  <c r="BT402" i="1"/>
  <c r="BS400" i="1"/>
  <c r="BU400" i="1"/>
  <c r="BT400" i="1"/>
  <c r="BT315" i="1"/>
  <c r="BS315" i="1"/>
  <c r="BU315" i="1"/>
  <c r="BU279" i="1"/>
  <c r="BT279" i="1"/>
  <c r="BS279" i="1"/>
  <c r="BU275" i="1"/>
  <c r="BT275" i="1"/>
  <c r="BS275" i="1"/>
  <c r="BT270" i="1"/>
  <c r="BS270" i="1"/>
  <c r="BU270" i="1"/>
  <c r="BT282" i="1"/>
  <c r="BU282" i="1"/>
  <c r="BS282" i="1"/>
  <c r="BT278" i="1"/>
  <c r="BS278" i="1"/>
  <c r="BU278" i="1"/>
  <c r="BT274" i="1"/>
  <c r="BS274" i="1"/>
  <c r="BU274" i="1"/>
  <c r="BT245" i="1"/>
  <c r="BS245" i="1"/>
  <c r="BU245" i="1"/>
  <c r="BU234" i="1"/>
  <c r="BT234" i="1"/>
  <c r="BS234" i="1"/>
  <c r="BU230" i="1"/>
  <c r="BT230" i="1"/>
  <c r="BS230" i="1"/>
  <c r="BU226" i="1"/>
  <c r="BT226" i="1"/>
  <c r="BS226" i="1"/>
  <c r="BU222" i="1"/>
  <c r="BT222" i="1"/>
  <c r="BS222" i="1"/>
  <c r="BU218" i="1"/>
  <c r="BT218" i="1"/>
  <c r="BS218" i="1"/>
  <c r="BU215" i="1"/>
  <c r="BT215" i="1"/>
  <c r="BS215" i="1"/>
  <c r="BU211" i="1"/>
  <c r="BT211" i="1"/>
  <c r="BS211" i="1"/>
  <c r="BU207" i="1"/>
  <c r="BT207" i="1"/>
  <c r="BS207" i="1"/>
  <c r="BU203" i="1"/>
  <c r="BT203" i="1"/>
  <c r="BS203" i="1"/>
  <c r="BU201" i="1"/>
  <c r="BT201" i="1"/>
  <c r="BS201" i="1"/>
  <c r="BS173" i="1"/>
  <c r="BU173" i="1"/>
  <c r="BT173" i="1"/>
  <c r="BS169" i="1"/>
  <c r="BU169" i="1"/>
  <c r="BT169" i="1"/>
  <c r="BU161" i="1"/>
  <c r="BT161" i="1"/>
  <c r="BS161" i="1"/>
  <c r="BT197" i="1"/>
  <c r="BU196" i="1"/>
  <c r="BS195" i="1"/>
  <c r="BT193" i="1"/>
  <c r="BU192" i="1"/>
  <c r="BS191" i="1"/>
  <c r="BT189" i="1"/>
  <c r="BU188" i="1"/>
  <c r="BS187" i="1"/>
  <c r="BT185" i="1"/>
  <c r="BU184" i="1"/>
  <c r="BS183" i="1"/>
  <c r="BS170" i="1"/>
  <c r="BU170" i="1"/>
  <c r="BT170" i="1"/>
  <c r="BS166" i="1"/>
  <c r="BU166" i="1"/>
  <c r="BT166" i="1"/>
  <c r="BS158" i="1"/>
  <c r="BU158" i="1"/>
  <c r="BT158" i="1"/>
  <c r="BU68" i="1"/>
  <c r="BT68" i="1"/>
  <c r="BS68" i="1"/>
  <c r="BU86" i="1"/>
  <c r="BT86" i="1"/>
  <c r="BS86" i="1"/>
  <c r="BU82" i="1"/>
  <c r="BT82" i="1"/>
  <c r="BS82" i="1"/>
  <c r="BU78" i="1"/>
  <c r="BT78" i="1"/>
  <c r="BS78" i="1"/>
  <c r="BU74" i="1"/>
  <c r="BT74" i="1"/>
  <c r="BS74" i="1"/>
  <c r="BU70" i="1"/>
  <c r="BT70" i="1"/>
  <c r="BS70" i="1"/>
  <c r="BT65" i="1"/>
  <c r="BS65" i="1"/>
  <c r="BU65" i="1"/>
  <c r="BT61" i="1"/>
  <c r="BS61" i="1"/>
  <c r="BU61" i="1"/>
  <c r="BT57" i="1"/>
  <c r="BS57" i="1"/>
  <c r="BU57" i="1"/>
  <c r="BU31" i="1"/>
  <c r="BT31" i="1"/>
  <c r="BS31" i="1"/>
  <c r="BU27" i="1"/>
  <c r="BT27" i="1"/>
  <c r="BS27" i="1"/>
  <c r="BU23" i="1"/>
  <c r="BT23" i="1"/>
  <c r="BS23" i="1"/>
  <c r="BH575" i="1"/>
  <c r="BO575" i="1"/>
  <c r="BS30" i="1"/>
  <c r="BU30" i="1"/>
  <c r="BT30" i="1"/>
  <c r="BS26" i="1"/>
  <c r="BU26" i="1"/>
  <c r="BT26" i="1"/>
  <c r="BS22" i="1"/>
  <c r="BU22" i="1"/>
  <c r="BT22" i="1"/>
  <c r="BT17" i="1"/>
  <c r="BS17" i="1"/>
  <c r="BU17" i="1"/>
  <c r="BT13" i="1"/>
  <c r="BS13" i="1"/>
  <c r="BU13" i="1"/>
  <c r="BR575" i="1"/>
  <c r="BT9" i="1"/>
  <c r="BS9" i="1"/>
  <c r="BU9" i="1"/>
  <c r="X575" i="1"/>
  <c r="H575" i="1"/>
  <c r="AQ575" i="1"/>
  <c r="AA575" i="1"/>
  <c r="K575" i="1"/>
  <c r="BU574" i="1"/>
  <c r="BT574" i="1"/>
  <c r="BS574" i="1"/>
  <c r="BU572" i="1"/>
  <c r="BT572" i="1"/>
  <c r="BS572" i="1"/>
  <c r="BU555" i="1"/>
  <c r="BU556" i="1"/>
  <c r="BT556" i="1"/>
  <c r="BS556" i="1"/>
  <c r="BU553" i="1"/>
  <c r="BT553" i="1"/>
  <c r="BS553" i="1"/>
  <c r="BU550" i="1"/>
  <c r="BS550" i="1"/>
  <c r="BT550" i="1"/>
  <c r="BU548" i="1"/>
  <c r="BS548" i="1"/>
  <c r="BT548" i="1"/>
  <c r="BU546" i="1"/>
  <c r="BT546" i="1"/>
  <c r="BS546" i="1"/>
  <c r="BU532" i="1"/>
  <c r="BS532" i="1"/>
  <c r="BT532" i="1"/>
  <c r="BU530" i="1"/>
  <c r="BS530" i="1"/>
  <c r="BT530" i="1"/>
  <c r="BU537" i="1"/>
  <c r="BT537" i="1"/>
  <c r="BS537" i="1"/>
  <c r="BU508" i="1"/>
  <c r="BT508" i="1"/>
  <c r="BS508" i="1"/>
  <c r="BU503" i="1"/>
  <c r="BS503" i="1"/>
  <c r="BT503" i="1"/>
  <c r="BS492" i="1"/>
  <c r="BU492" i="1"/>
  <c r="BT492" i="1"/>
  <c r="BU486" i="1"/>
  <c r="BT486" i="1"/>
  <c r="BS486" i="1"/>
  <c r="BU482" i="1"/>
  <c r="BT482" i="1"/>
  <c r="BS482" i="1"/>
  <c r="BU481" i="1"/>
  <c r="BT481" i="1"/>
  <c r="BS481" i="1"/>
  <c r="BS477" i="1"/>
  <c r="BU477" i="1"/>
  <c r="BT477" i="1"/>
  <c r="BS473" i="1"/>
  <c r="BU473" i="1"/>
  <c r="BT473" i="1"/>
  <c r="BS469" i="1"/>
  <c r="BU469" i="1"/>
  <c r="BT469" i="1"/>
  <c r="BS465" i="1"/>
  <c r="BU465" i="1"/>
  <c r="BT465" i="1"/>
  <c r="BS461" i="1"/>
  <c r="BU461" i="1"/>
  <c r="BT461" i="1"/>
  <c r="BS457" i="1"/>
  <c r="BU457" i="1"/>
  <c r="BT457" i="1"/>
  <c r="BS453" i="1"/>
  <c r="BU453" i="1"/>
  <c r="BT453" i="1"/>
  <c r="BS449" i="1"/>
  <c r="BU449" i="1"/>
  <c r="BT449" i="1"/>
  <c r="BS445" i="1"/>
  <c r="BU445" i="1"/>
  <c r="BT445" i="1"/>
  <c r="BS441" i="1"/>
  <c r="BU441" i="1"/>
  <c r="BT441" i="1"/>
  <c r="BS437" i="1"/>
  <c r="BU437" i="1"/>
  <c r="BT437" i="1"/>
  <c r="BS433" i="1"/>
  <c r="BU433" i="1"/>
  <c r="BT433" i="1"/>
  <c r="BS429" i="1"/>
  <c r="BU429" i="1"/>
  <c r="BT429" i="1"/>
  <c r="BS425" i="1"/>
  <c r="BU425" i="1"/>
  <c r="BT425" i="1"/>
  <c r="BS421" i="1"/>
  <c r="BU421" i="1"/>
  <c r="BT421" i="1"/>
  <c r="BS417" i="1"/>
  <c r="BU417" i="1"/>
  <c r="BT417" i="1"/>
  <c r="BS413" i="1"/>
  <c r="BU413" i="1"/>
  <c r="BT413" i="1"/>
  <c r="BS409" i="1"/>
  <c r="BU409" i="1"/>
  <c r="BT409" i="1"/>
  <c r="BS405" i="1"/>
  <c r="BU405" i="1"/>
  <c r="BT405" i="1"/>
  <c r="BS401" i="1"/>
  <c r="BU401" i="1"/>
  <c r="BT401" i="1"/>
  <c r="BU478" i="1"/>
  <c r="BT478" i="1"/>
  <c r="BS478" i="1"/>
  <c r="BU271" i="1"/>
  <c r="BT271" i="1"/>
  <c r="BS271" i="1"/>
  <c r="BU244" i="1"/>
  <c r="BT244" i="1"/>
  <c r="BS244" i="1"/>
  <c r="BT243" i="1"/>
  <c r="BS243" i="1"/>
  <c r="BU243" i="1"/>
  <c r="BU237" i="1"/>
  <c r="BT237" i="1"/>
  <c r="BS237" i="1"/>
  <c r="BU233" i="1"/>
  <c r="BT233" i="1"/>
  <c r="BS233" i="1"/>
  <c r="BU229" i="1"/>
  <c r="BT229" i="1"/>
  <c r="BS229" i="1"/>
  <c r="BU225" i="1"/>
  <c r="BT225" i="1"/>
  <c r="BS225" i="1"/>
  <c r="BU221" i="1"/>
  <c r="BT221" i="1"/>
  <c r="BS221" i="1"/>
  <c r="BU217" i="1"/>
  <c r="BT217" i="1"/>
  <c r="BS217" i="1"/>
  <c r="BU214" i="1"/>
  <c r="BT214" i="1"/>
  <c r="BS214" i="1"/>
  <c r="BU210" i="1"/>
  <c r="BT210" i="1"/>
  <c r="BS210" i="1"/>
  <c r="BU206" i="1"/>
  <c r="BT206" i="1"/>
  <c r="BS206" i="1"/>
  <c r="BU167" i="1"/>
  <c r="BT167" i="1"/>
  <c r="BS167" i="1"/>
  <c r="BU159" i="1"/>
  <c r="BT159" i="1"/>
  <c r="BS159" i="1"/>
  <c r="BT198" i="1"/>
  <c r="BU197" i="1"/>
  <c r="BT194" i="1"/>
  <c r="BU193" i="1"/>
  <c r="BT190" i="1"/>
  <c r="BU189" i="1"/>
  <c r="BT186" i="1"/>
  <c r="BU185" i="1"/>
  <c r="BT182" i="1"/>
  <c r="BS172" i="1"/>
  <c r="BU172" i="1"/>
  <c r="BT172" i="1"/>
  <c r="BS164" i="1"/>
  <c r="BU164" i="1"/>
  <c r="BT164" i="1"/>
  <c r="BS156" i="1"/>
  <c r="BU156" i="1"/>
  <c r="BT156" i="1"/>
  <c r="BU85" i="1"/>
  <c r="BT85" i="1"/>
  <c r="BS85" i="1"/>
  <c r="BU81" i="1"/>
  <c r="BT81" i="1"/>
  <c r="BS81" i="1"/>
  <c r="BU77" i="1"/>
  <c r="BT77" i="1"/>
  <c r="BS77" i="1"/>
  <c r="BU73" i="1"/>
  <c r="BT73" i="1"/>
  <c r="BS73" i="1"/>
  <c r="BU69" i="1"/>
  <c r="BT69" i="1"/>
  <c r="BS69" i="1"/>
  <c r="BT64" i="1"/>
  <c r="BS64" i="1"/>
  <c r="BU64" i="1"/>
  <c r="BT60" i="1"/>
  <c r="BS60" i="1"/>
  <c r="BU60" i="1"/>
  <c r="BU37" i="1"/>
  <c r="BT37" i="1"/>
  <c r="BS37" i="1"/>
  <c r="BU21" i="1"/>
  <c r="BT21" i="1"/>
  <c r="BS21" i="1"/>
  <c r="BK575" i="1"/>
  <c r="BU34" i="1"/>
  <c r="BT34" i="1"/>
  <c r="BS34" i="1"/>
  <c r="BT20" i="1"/>
  <c r="BS20" i="1"/>
  <c r="BU20" i="1"/>
  <c r="BT16" i="1"/>
  <c r="BS16" i="1"/>
  <c r="BU16" i="1"/>
  <c r="BT12" i="1"/>
  <c r="BS12" i="1"/>
  <c r="BU12" i="1"/>
  <c r="AJ575" i="1"/>
  <c r="T575" i="1"/>
  <c r="BQ575" i="1"/>
  <c r="AM575" i="1"/>
  <c r="W575" i="1"/>
  <c r="G575" i="1"/>
  <c r="BU559" i="1"/>
  <c r="BT559" i="1"/>
  <c r="BS559" i="1"/>
  <c r="BU552" i="1"/>
  <c r="BT552" i="1"/>
  <c r="BS552" i="1"/>
  <c r="BU547" i="1"/>
  <c r="BS547" i="1"/>
  <c r="BT547" i="1"/>
  <c r="BU545" i="1"/>
  <c r="BS545" i="1"/>
  <c r="BT545" i="1"/>
  <c r="BU536" i="1"/>
  <c r="BS536" i="1"/>
  <c r="BT536" i="1"/>
  <c r="BU529" i="1"/>
  <c r="BT529" i="1"/>
  <c r="BS529" i="1"/>
  <c r="BU511" i="1"/>
  <c r="BT511" i="1"/>
  <c r="BS511" i="1"/>
  <c r="BU507" i="1"/>
  <c r="BT507" i="1"/>
  <c r="BS507" i="1"/>
  <c r="BU502" i="1"/>
  <c r="BS502" i="1"/>
  <c r="BT502" i="1"/>
  <c r="BU490" i="1"/>
  <c r="BT490" i="1"/>
  <c r="BS490" i="1"/>
  <c r="BU487" i="1"/>
  <c r="BT487" i="1"/>
  <c r="BS487" i="1"/>
  <c r="BU485" i="1"/>
  <c r="BT485" i="1"/>
  <c r="BS485" i="1"/>
  <c r="BU480" i="1"/>
  <c r="BT480" i="1"/>
  <c r="BS480" i="1"/>
  <c r="BS493" i="1"/>
  <c r="BU493" i="1"/>
  <c r="BT493" i="1"/>
  <c r="BS476" i="1"/>
  <c r="BU476" i="1"/>
  <c r="BT476" i="1"/>
  <c r="BS472" i="1"/>
  <c r="BU472" i="1"/>
  <c r="BT472" i="1"/>
  <c r="BS468" i="1"/>
  <c r="BU468" i="1"/>
  <c r="BT468" i="1"/>
  <c r="BS464" i="1"/>
  <c r="BU464" i="1"/>
  <c r="BT464" i="1"/>
  <c r="BS460" i="1"/>
  <c r="BU460" i="1"/>
  <c r="BT460" i="1"/>
  <c r="BS456" i="1"/>
  <c r="BU456" i="1"/>
  <c r="BT456" i="1"/>
  <c r="BS452" i="1"/>
  <c r="BU452" i="1"/>
  <c r="BT452" i="1"/>
  <c r="BS448" i="1"/>
  <c r="BU448" i="1"/>
  <c r="BT448" i="1"/>
  <c r="BS444" i="1"/>
  <c r="BU444" i="1"/>
  <c r="BT444" i="1"/>
  <c r="BS440" i="1"/>
  <c r="BU440" i="1"/>
  <c r="BT440" i="1"/>
  <c r="BS436" i="1"/>
  <c r="BU436" i="1"/>
  <c r="BT436" i="1"/>
  <c r="BS432" i="1"/>
  <c r="BU432" i="1"/>
  <c r="BT432" i="1"/>
  <c r="BS428" i="1"/>
  <c r="BU428" i="1"/>
  <c r="BT428" i="1"/>
  <c r="BS424" i="1"/>
  <c r="BU424" i="1"/>
  <c r="BT424" i="1"/>
  <c r="BS420" i="1"/>
  <c r="BU420" i="1"/>
  <c r="BT420" i="1"/>
  <c r="BS416" i="1"/>
  <c r="BU416" i="1"/>
  <c r="BT416" i="1"/>
  <c r="BS412" i="1"/>
  <c r="BU412" i="1"/>
  <c r="BT412" i="1"/>
  <c r="BS408" i="1"/>
  <c r="BU408" i="1"/>
  <c r="BT408" i="1"/>
  <c r="BS404" i="1"/>
  <c r="BU404" i="1"/>
  <c r="BT404" i="1"/>
  <c r="BT314" i="1"/>
  <c r="BS314" i="1"/>
  <c r="BU314" i="1"/>
  <c r="BU281" i="1"/>
  <c r="BT281" i="1"/>
  <c r="BS281" i="1"/>
  <c r="BU277" i="1"/>
  <c r="BT277" i="1"/>
  <c r="BS277" i="1"/>
  <c r="BU273" i="1"/>
  <c r="BT273" i="1"/>
  <c r="BS273" i="1"/>
  <c r="BT280" i="1"/>
  <c r="BS280" i="1"/>
  <c r="BU280" i="1"/>
  <c r="BT276" i="1"/>
  <c r="BS276" i="1"/>
  <c r="BU276" i="1"/>
  <c r="BT272" i="1"/>
  <c r="BS272" i="1"/>
  <c r="BU272" i="1"/>
  <c r="BU242" i="1"/>
  <c r="BT242" i="1"/>
  <c r="BS242" i="1"/>
  <c r="BT241" i="1"/>
  <c r="BS241" i="1"/>
  <c r="BU241" i="1"/>
  <c r="BU236" i="1"/>
  <c r="BT236" i="1"/>
  <c r="BS236" i="1"/>
  <c r="BU232" i="1"/>
  <c r="BT232" i="1"/>
  <c r="BS232" i="1"/>
  <c r="BU228" i="1"/>
  <c r="BT228" i="1"/>
  <c r="BS228" i="1"/>
  <c r="BU224" i="1"/>
  <c r="BT224" i="1"/>
  <c r="BS224" i="1"/>
  <c r="BU220" i="1"/>
  <c r="BT220" i="1"/>
  <c r="BS220" i="1"/>
  <c r="BU216" i="1"/>
  <c r="BT216" i="1"/>
  <c r="BS216" i="1"/>
  <c r="BU200" i="1"/>
  <c r="BS200" i="1"/>
  <c r="BT200" i="1"/>
  <c r="BU213" i="1"/>
  <c r="BT213" i="1"/>
  <c r="BS213" i="1"/>
  <c r="BU209" i="1"/>
  <c r="BT209" i="1"/>
  <c r="BS209" i="1"/>
  <c r="BU205" i="1"/>
  <c r="BT205" i="1"/>
  <c r="BS205" i="1"/>
  <c r="BU202" i="1"/>
  <c r="BT202" i="1"/>
  <c r="BS202" i="1"/>
  <c r="BU199" i="1"/>
  <c r="BT199" i="1"/>
  <c r="BS199" i="1"/>
  <c r="BS175" i="1"/>
  <c r="BT175" i="1"/>
  <c r="BU175" i="1"/>
  <c r="BS171" i="1"/>
  <c r="BU171" i="1"/>
  <c r="BT171" i="1"/>
  <c r="BU165" i="1"/>
  <c r="BT165" i="1"/>
  <c r="BS165" i="1"/>
  <c r="BU157" i="1"/>
  <c r="BT157" i="1"/>
  <c r="BS157" i="1"/>
  <c r="BS174" i="1"/>
  <c r="BU174" i="1"/>
  <c r="BT174" i="1"/>
  <c r="BS162" i="1"/>
  <c r="BU162" i="1"/>
  <c r="BT162" i="1"/>
  <c r="BU84" i="1"/>
  <c r="BT84" i="1"/>
  <c r="BS84" i="1"/>
  <c r="BU80" i="1"/>
  <c r="BT80" i="1"/>
  <c r="BS80" i="1"/>
  <c r="BU76" i="1"/>
  <c r="BT76" i="1"/>
  <c r="BS76" i="1"/>
  <c r="BU72" i="1"/>
  <c r="BT72" i="1"/>
  <c r="BS72" i="1"/>
  <c r="BT67" i="1"/>
  <c r="BS67" i="1"/>
  <c r="BU67" i="1"/>
  <c r="BT63" i="1"/>
  <c r="BS63" i="1"/>
  <c r="BU63" i="1"/>
  <c r="BT59" i="1"/>
  <c r="BS59" i="1"/>
  <c r="BU59" i="1"/>
  <c r="BU36" i="1"/>
  <c r="BT36" i="1"/>
  <c r="BS36" i="1"/>
  <c r="BU29" i="1"/>
  <c r="BT29" i="1"/>
  <c r="BS29" i="1"/>
  <c r="BU25" i="1"/>
  <c r="BT25" i="1"/>
  <c r="BS25" i="1"/>
  <c r="BP575" i="1"/>
  <c r="BG575" i="1"/>
  <c r="BU33" i="1"/>
  <c r="BT33" i="1"/>
  <c r="BS33" i="1"/>
  <c r="BS28" i="1"/>
  <c r="BU28" i="1"/>
  <c r="BT28" i="1"/>
  <c r="BS24" i="1"/>
  <c r="BU24" i="1"/>
  <c r="BT24" i="1"/>
  <c r="BT19" i="1"/>
  <c r="BS19" i="1"/>
  <c r="BU19" i="1"/>
  <c r="BT15" i="1"/>
  <c r="BS15" i="1"/>
  <c r="BU15" i="1"/>
  <c r="BT11" i="1"/>
  <c r="BS11" i="1"/>
  <c r="BU11" i="1"/>
  <c r="AF575" i="1"/>
  <c r="P575" i="1"/>
  <c r="AI575" i="1"/>
  <c r="S575" i="1"/>
  <c r="C6" i="5" l="1"/>
  <c r="BX575" i="1"/>
  <c r="BW9" i="1"/>
  <c r="E24" i="5"/>
  <c r="D44" i="5"/>
  <c r="W576" i="1"/>
  <c r="AN576" i="1"/>
  <c r="BK576" i="1"/>
  <c r="K576" i="1"/>
  <c r="T576" i="1"/>
  <c r="AI576" i="1"/>
  <c r="AU576" i="1"/>
  <c r="AZ576" i="1"/>
  <c r="BG576" i="1"/>
  <c r="G576" i="1"/>
  <c r="AQ576" i="1"/>
  <c r="BT575" i="1"/>
  <c r="P576" i="1"/>
  <c r="AB576" i="1"/>
  <c r="BR581" i="1"/>
  <c r="BU575" i="1"/>
  <c r="BO576" i="1"/>
  <c r="AE576" i="1"/>
  <c r="BS575" i="1"/>
  <c r="BW575" i="1" l="1"/>
  <c r="BS576" i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M172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135807- підрядні</t>
        </r>
      </text>
    </comment>
    <comment ref="U179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8202-двері-ФОП</t>
        </r>
      </text>
    </comment>
    <comment ref="U181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двері - підрядні</t>
        </r>
      </text>
    </comment>
    <comment ref="O257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35561-ремонт стіни - підрядники</t>
        </r>
      </text>
    </comment>
    <comment ref="U28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2750-двері-ФОП</t>
        </r>
      </text>
    </comment>
  </commentList>
</comments>
</file>

<file path=xl/sharedStrings.xml><?xml version="1.0" encoding="utf-8"?>
<sst xmlns="http://schemas.openxmlformats.org/spreadsheetml/2006/main" count="2002" uniqueCount="746">
  <si>
    <t>Побудинкові тарифи на послуги з утримання будинків і споруд та прибудинкових територій</t>
  </si>
  <si>
    <t xml:space="preserve">Комунальне підприємство “Деснянське” Чернігівської міської ради </t>
  </si>
  <si>
    <r>
      <t xml:space="preserve">Фактичне виконання тарифів на послуги з утримання будинків і споруд та прибудинкових територій по кожному будинку за </t>
    </r>
    <r>
      <rPr>
        <b/>
        <sz val="16"/>
        <rFont val="Times New Roman"/>
        <family val="1"/>
        <charset val="204"/>
      </rPr>
      <t>2018 рік+січень-лютий 2019</t>
    </r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</si>
  <si>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</si>
  <si>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</si>
  <si>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</si>
  <si>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</si>
  <si>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</si>
  <si>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</si>
  <si>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</si>
  <si>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</si>
  <si>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</si>
  <si>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</si>
  <si>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</si>
  <si>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</si>
  <si>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</si>
  <si>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</si>
  <si>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</si>
  <si>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</si>
  <si>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</si>
  <si>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</si>
  <si>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</si>
  <si>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</si>
  <si>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</si>
  <si>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</si>
  <si>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</si>
  <si>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</si>
  <si>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</si>
  <si>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</si>
  <si>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</si>
  <si>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</si>
  <si>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</si>
  <si>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</si>
  <si>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</si>
  <si>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</si>
  <si>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</si>
  <si>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</si>
  <si>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</si>
  <si>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</si>
  <si>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</si>
  <si>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</si>
  <si>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</si>
  <si>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</si>
  <si>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</si>
  <si>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</si>
  <si>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</si>
  <si>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</si>
  <si>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</si>
  <si>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</si>
  <si>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</si>
  <si>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</si>
  <si>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</si>
  <si>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</si>
  <si>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</si>
  <si>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</si>
  <si>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</si>
  <si>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</si>
  <si>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</si>
  <si>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</si>
  <si>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</si>
  <si>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</si>
  <si>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</si>
  <si>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</si>
  <si>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</si>
  <si>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</si>
  <si>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</si>
  <si>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</si>
  <si>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</si>
  <si>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</si>
  <si>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</si>
  <si>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</si>
  <si>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</si>
  <si>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</si>
  <si>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</si>
  <si>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№ п/п</t>
  </si>
  <si>
    <t>Адреса будинку</t>
  </si>
  <si>
    <t>Загальна площа житл. та нежитл. прим., м2</t>
  </si>
  <si>
    <t>поверх</t>
  </si>
  <si>
    <t>у тому числі за видами послуг:</t>
  </si>
  <si>
    <t>% виконання</t>
  </si>
  <si>
    <t>Прибирання сходових кліток</t>
  </si>
  <si>
    <t>Прибирання прибудинкової території</t>
  </si>
  <si>
    <t>Вивезення  побутових  відходів (збирання, зберігання, перевезення, перероблення, утилізація, знешкодження та захоронення)</t>
  </si>
  <si>
    <t>Прибирання підваліу, технічних поверхів та покрівлі</t>
  </si>
  <si>
    <t>Технічне обслуговування ліфтів</t>
  </si>
  <si>
    <t>Обслуговування систем диспетчеризації</t>
  </si>
  <si>
    <t>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</t>
  </si>
  <si>
    <t>Дератизація</t>
  </si>
  <si>
    <t>Дезінсекція</t>
  </si>
  <si>
    <t>Обслуговування димових та вентиляційних каналів</t>
  </si>
  <si>
    <t>Технічне обслуговування та поточного ремонту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</si>
  <si>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</si>
  <si>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</si>
  <si>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>Експлуатація номерних знаків на будинках</t>
  </si>
  <si>
    <t>Освітлення місць загального користування і підвалів та підкачування води</t>
  </si>
  <si>
    <t>Енергопостачання ліфтів</t>
  </si>
  <si>
    <t>Разом з ПДВ</t>
  </si>
  <si>
    <t>Нараховано згідно тарифу, грн.</t>
  </si>
  <si>
    <t>Фактично виконано, грн.</t>
  </si>
  <si>
    <t>Недовиконано, грн.</t>
  </si>
  <si>
    <t>Перевиконано, грн.</t>
  </si>
  <si>
    <t>2-й проок ТРАКТОРНИЙ, 7</t>
  </si>
  <si>
    <t>I. ШРАГА, 4</t>
  </si>
  <si>
    <t>I. ШРАГА, 9</t>
  </si>
  <si>
    <t>Академiка ПАВЛОВА, 15</t>
  </si>
  <si>
    <t>Академiка ПАВЛОВА, 17</t>
  </si>
  <si>
    <t>ГЕРОЇВ ЧОРНОБИЛЯ, 10</t>
  </si>
  <si>
    <t>ГЕРОЇВ ЧОРНОБИЛЯ, 2</t>
  </si>
  <si>
    <t>ГЕРОЇВ ЧОРНОБИЛЯ, 4</t>
  </si>
  <si>
    <t>ГЕРОЇВ ЧОРНОБИЛЯ, 4А</t>
  </si>
  <si>
    <t>ГЕТЬМАНА ПОЛУБОТКА, 10</t>
  </si>
  <si>
    <t>ГЕТЬМАНА ПОЛУБОТКА, 11</t>
  </si>
  <si>
    <t>ГЕТЬМАНА ПОЛУБОТКА, 12</t>
  </si>
  <si>
    <t>ГЕТЬМАНА ПОЛУБОТКА, 120</t>
  </si>
  <si>
    <t>ГЕТЬМАНА ПОЛУБОТКА, 16</t>
  </si>
  <si>
    <t>ГЕТЬМАНА ПОЛУБОТКА, 20</t>
  </si>
  <si>
    <t>ГЕТЬМАНА ПОЛУБОТКА, 24</t>
  </si>
  <si>
    <t>ГЕТЬМАНА ПОЛУБОТКА, 26</t>
  </si>
  <si>
    <t>ГЕТЬМАНА ПОЛУБОТКА, 28</t>
  </si>
  <si>
    <t>ГЕТЬМАНА ПОЛУБОТКА, 30</t>
  </si>
  <si>
    <t>ГЕТЬМАНА ПОЛУБОТКА, 4</t>
  </si>
  <si>
    <t>ГЕТЬМАНА ПОЛУБОТКА, 5</t>
  </si>
  <si>
    <t>ГЕТЬМАНА ПОЛУБОТКА, 7</t>
  </si>
  <si>
    <t>ГЕТЬМАНА ПОЛУБОТКА, 74</t>
  </si>
  <si>
    <t>ГЕТЬМАНА ПОЛУБОТКА, 76</t>
  </si>
  <si>
    <t>ГЕТЬМАНА ПОЛУБОТКА, 78</t>
  </si>
  <si>
    <t>ГЕТЬМАНА ПОЛУБОТКА, 80</t>
  </si>
  <si>
    <t>ГЕТЬМАНА ПОЛУБОТКА, 84</t>
  </si>
  <si>
    <t>ГЕТЬМАНА ПОЛУБОТКА, 8А</t>
  </si>
  <si>
    <t>ГОГОЛЯ, 10</t>
  </si>
  <si>
    <t>ГОГОЛЯ, 22</t>
  </si>
  <si>
    <t>ГОГОЛЯ, 8</t>
  </si>
  <si>
    <t>ГОНЧА, 12</t>
  </si>
  <si>
    <t>ГОНЧА, 14</t>
  </si>
  <si>
    <t>ГОНЧА, 16</t>
  </si>
  <si>
    <t>ГОНЧА, 17</t>
  </si>
  <si>
    <t>ГОНЧА, 17А</t>
  </si>
  <si>
    <t>ГОНЧА, 18</t>
  </si>
  <si>
    <t>ГОНЧА, 26</t>
  </si>
  <si>
    <t>ГОНЧА, 30</t>
  </si>
  <si>
    <t>ГОНЧА, 31</t>
  </si>
  <si>
    <t>ГОНЧА, 41</t>
  </si>
  <si>
    <t>ГОНЧА, 76</t>
  </si>
  <si>
    <t>ГОНЧА, 78</t>
  </si>
  <si>
    <t>ГОНЧА, 80</t>
  </si>
  <si>
    <t>ГОНЧА, 84</t>
  </si>
  <si>
    <t>ГОНЧА, 88</t>
  </si>
  <si>
    <t>ГОНЧА, 90</t>
  </si>
  <si>
    <t>ЗЕЛЕНА, 10</t>
  </si>
  <si>
    <t>ЗЕЛЕНА, 5Б</t>
  </si>
  <si>
    <t>ЗЕМСЬКА, 68</t>
  </si>
  <si>
    <t>ЗЕМСЬКА, 70</t>
  </si>
  <si>
    <t>ЗЕМСЬКА, 72</t>
  </si>
  <si>
    <t>КИЇВСЬКА, 13</t>
  </si>
  <si>
    <t>КИЇВСЬКА, 14</t>
  </si>
  <si>
    <t>КИЇВСЬКА, 2</t>
  </si>
  <si>
    <t>КИЇВСЬКА, 5</t>
  </si>
  <si>
    <t>КИЇВСЬКА, 6</t>
  </si>
  <si>
    <t>КОТЛЯРЕВСЬКОГО, 13</t>
  </si>
  <si>
    <t>КОТЛЯРЕВСЬКОГО, 15</t>
  </si>
  <si>
    <t>КОТЛЯРЕВСЬКОГО, 3</t>
  </si>
  <si>
    <t>КОТЛЯРЕВСЬКОГО, 34</t>
  </si>
  <si>
    <t>КОТЛЯРЕВСЬКОГО, 4</t>
  </si>
  <si>
    <t>КОЦЮБИНСЬКОГО, 58</t>
  </si>
  <si>
    <t>КОЦЮБИНСЬКОГО, 58-а НОВИЙ</t>
  </si>
  <si>
    <t>КОЦЮБИНСЬКОГО, 60</t>
  </si>
  <si>
    <t>КОЦЮБИНСЬКОГО, 62</t>
  </si>
  <si>
    <t>КОЦЮБИНСЬКОГО, 63</t>
  </si>
  <si>
    <t>КОЦЮБИНСЬКОГО, 64</t>
  </si>
  <si>
    <t>КОЦЮБИНСЬКОГО, 66</t>
  </si>
  <si>
    <t>КОЦЮБИНСЬКОГО, 67</t>
  </si>
  <si>
    <t>КОЦЮБИНСЬКОГО, 68</t>
  </si>
  <si>
    <t>КОЦЮБИНСЬКОГО, 69</t>
  </si>
  <si>
    <t>КОЦЮБИНСЬКОГО, 69А</t>
  </si>
  <si>
    <t>КОЦЮБИНСЬКОГО, 72</t>
  </si>
  <si>
    <t>КОЦЮБИНСЬКОГО, 74</t>
  </si>
  <si>
    <t>КОЦЮБИНСЬКОГО, 75</t>
  </si>
  <si>
    <t>КОЦЮБИНСЬКОГО, 76</t>
  </si>
  <si>
    <t>КОЦЮБИНСЬКОГО, 78</t>
  </si>
  <si>
    <t>КОЦЮБИНСЬКОГО, 79</t>
  </si>
  <si>
    <t>КОЦЮБИНСЬКОГО, 81</t>
  </si>
  <si>
    <t>КОЦЮБИНСЬКОГО, 83</t>
  </si>
  <si>
    <t>КОЦЮБИНСЬКОГО, 84</t>
  </si>
  <si>
    <t>КОЧЕРГИ, 4А</t>
  </si>
  <si>
    <t>ЛЕРМОНТОВА, 5А</t>
  </si>
  <si>
    <t>ЛЮБОМИРА БОДНАРУКА, 8</t>
  </si>
  <si>
    <t>МАРТИНА НЕБАБИ, 100</t>
  </si>
  <si>
    <t>МАРТИНА НЕБАБИ, 102</t>
  </si>
  <si>
    <t>МЕНДЕЛЕЕВА, 1Б</t>
  </si>
  <si>
    <t>МСТИСЛАВСЬКА, 10</t>
  </si>
  <si>
    <t>МСТИСЛАВСЬКА, 109</t>
  </si>
  <si>
    <t>МСТИСЛАВСЬКА, 12</t>
  </si>
  <si>
    <t>МСТИСЛАВСЬКА, 14</t>
  </si>
  <si>
    <t>МСТИСЛАВСЬКА, 16</t>
  </si>
  <si>
    <t>МСТИСЛАВСЬКА, 20</t>
  </si>
  <si>
    <t>МСТИСЛАВСЬКА, 23</t>
  </si>
  <si>
    <t>МСТИСЛАВСЬКА, 25</t>
  </si>
  <si>
    <t>МСТИСЛАВСЬКА, 3</t>
  </si>
  <si>
    <t>МСТИСЛАВСЬКА, 33</t>
  </si>
  <si>
    <t>МСТИСЛАВСЬКА, 34</t>
  </si>
  <si>
    <t>МСТИСЛАВСЬКА, 38</t>
  </si>
  <si>
    <t>МСТИСЛАВСЬКА, 38А</t>
  </si>
  <si>
    <t>МСТИСЛАВСЬКА, 40</t>
  </si>
  <si>
    <t>МСТИСЛАВСЬКА, 42</t>
  </si>
  <si>
    <t>МСТИСЛАВСЬКА, 45</t>
  </si>
  <si>
    <t>МСТИСЛАВСЬКА, 47</t>
  </si>
  <si>
    <t>МСТИСЛАВСЬКА, 50</t>
  </si>
  <si>
    <t>МСТИСЛАВСЬКА, 52</t>
  </si>
  <si>
    <t>МСТИСЛАВСЬКА, 56</t>
  </si>
  <si>
    <t>МСТИСЛАВСЬКА, 58</t>
  </si>
  <si>
    <t>МСТИСЛАВСЬКА, 79</t>
  </si>
  <si>
    <t>ОЛЕГА МІХНЮКА, 7</t>
  </si>
  <si>
    <t>ОЛЕКСАНДРА МОЛОДЧОГО, 12А</t>
  </si>
  <si>
    <t>ОЛЕКСАНДРА МОЛОДЧОГО, 35а</t>
  </si>
  <si>
    <t>ОЛЕКСАНДРА МОЛОДЧОГО, 7А</t>
  </si>
  <si>
    <t>ОЛЕКСАНДРА МОЛОДЧОГО, 8</t>
  </si>
  <si>
    <t>ОСВIТИ, 10</t>
  </si>
  <si>
    <t>ОСВIТИ, 29</t>
  </si>
  <si>
    <t>ОСВIТИ, 6</t>
  </si>
  <si>
    <t>ОСВIТИ, 8</t>
  </si>
  <si>
    <t>ОСВIТИ, 86</t>
  </si>
  <si>
    <t>П`ЯТНИЦЬКА, 11</t>
  </si>
  <si>
    <t>П`ЯТНИЦЬКА, 124</t>
  </si>
  <si>
    <t>П`ЯТНИЦЬКА, 13</t>
  </si>
  <si>
    <t>П`ЯТНИЦЬКА, 14</t>
  </si>
  <si>
    <t>П`ЯТНИЦЬКА, 23</t>
  </si>
  <si>
    <t>П`ЯТНИЦЬКА, 25</t>
  </si>
  <si>
    <t>П`ЯТНИЦЬКА, 3</t>
  </si>
  <si>
    <t>П`ЯТНИЦЬКА, 32</t>
  </si>
  <si>
    <t>П`ЯТНИЦЬКА, 36</t>
  </si>
  <si>
    <t>П`ЯТНИЦЬКА, 38</t>
  </si>
  <si>
    <t>П`ЯТНИЦЬКА, 47</t>
  </si>
  <si>
    <t>П`ЯТНИЦЬКА, 49</t>
  </si>
  <si>
    <t>П`ЯТНИЦЬКА, 5</t>
  </si>
  <si>
    <t>П`ЯТНИЦЬКА, 53</t>
  </si>
  <si>
    <t>П`ЯТНИЦЬКА, 6</t>
  </si>
  <si>
    <t>П`ЯТНИЦЬКА, 61</t>
  </si>
  <si>
    <t>П`ЯТНИЦЬКА, 63</t>
  </si>
  <si>
    <t>П`ЯТНИЦЬКА, 68-1</t>
  </si>
  <si>
    <t>П`ЯТНИЦЬКА, 68-2</t>
  </si>
  <si>
    <t>П`ЯТНИЦЬКА, 68-3</t>
  </si>
  <si>
    <t>П`ЯТНИЦЬКА, 7</t>
  </si>
  <si>
    <t>П`ЯТНИЦЬКА, 70-1</t>
  </si>
  <si>
    <t>П`ЯТНИЦЬКА, 70-2</t>
  </si>
  <si>
    <t>П`ЯТНИЦЬКА, 70-3</t>
  </si>
  <si>
    <t>П`ЯТНИЦЬКА, 72-1</t>
  </si>
  <si>
    <t>П`ЯТНИЦЬКА, 72-2</t>
  </si>
  <si>
    <t>П`ЯТНИЦЬКА, 72-3</t>
  </si>
  <si>
    <t>П`ЯТНИЦЬКА, 74</t>
  </si>
  <si>
    <t>П`ЯТНИЦЬКА, 80</t>
  </si>
  <si>
    <t>П`ЯТНИЦЬКА, 90</t>
  </si>
  <si>
    <t>П`ЯТНИЦЬКА, 92</t>
  </si>
  <si>
    <t>П`ЯТНИЦЬКА, 94</t>
  </si>
  <si>
    <t>ПРЕОБРАЖЕНСЬКА, 14</t>
  </si>
  <si>
    <t>ПРЕОБРАЖЕНСЬКА, 14А</t>
  </si>
  <si>
    <t>ПРЕОБРАЖЕНСЬКА, 16</t>
  </si>
  <si>
    <t>ПРЕОБРАЖЕНСЬКА, 18</t>
  </si>
  <si>
    <t>ПРЕОБРАЖЕНСЬКА, 2</t>
  </si>
  <si>
    <t>ПРЕОБРАЖЕНСЬКА, 22</t>
  </si>
  <si>
    <t>ПРЕОБРАЖЕНСЬКА, 30</t>
  </si>
  <si>
    <t>ПРЕОБРАЖЕНСЬКА, 4</t>
  </si>
  <si>
    <t>ПРЕОБРАЖЕНСЬКА, 5</t>
  </si>
  <si>
    <t>ПРЕОБРАЖЕНСЬКА, 6</t>
  </si>
  <si>
    <t>пров.КВАРТАЛЬНИЙ, 7</t>
  </si>
  <si>
    <t>пр-т МИРУ, 17</t>
  </si>
  <si>
    <t>пр-т МИРУ, 17А</t>
  </si>
  <si>
    <t>пр-т МИРУ, 21</t>
  </si>
  <si>
    <t>пр-т МИРУ, 27</t>
  </si>
  <si>
    <t>пр-т МИРУ, 29</t>
  </si>
  <si>
    <t>пр-т МИРУ, 35</t>
  </si>
  <si>
    <t>пр-т МИРУ, 35А</t>
  </si>
  <si>
    <t>пр-т МИРУ, 35Б</t>
  </si>
  <si>
    <t>пр-т МИРУ, 45</t>
  </si>
  <si>
    <t>пр-т МИРУ, 47</t>
  </si>
  <si>
    <t>пр-т МИРУ, 55</t>
  </si>
  <si>
    <t>пр-т МИРУ, 61</t>
  </si>
  <si>
    <t>пр-т МИРУ, 75Б</t>
  </si>
  <si>
    <t>пр-т ПЕРЕМОГИ, 100</t>
  </si>
  <si>
    <t>пр-т ПЕРЕМОГИ, 102</t>
  </si>
  <si>
    <t>пр-т ПЕРЕМОГИ, 103</t>
  </si>
  <si>
    <t>пр-т ПЕРЕМОГИ, 104</t>
  </si>
  <si>
    <t>пр-т ПЕРЕМОГИ, 107</t>
  </si>
  <si>
    <t>пр-т ПЕРЕМОГИ, 108</t>
  </si>
  <si>
    <t>пр-т ПЕРЕМОГИ, 108а</t>
  </si>
  <si>
    <t>пр-т ПЕРЕМОГИ, 108Б</t>
  </si>
  <si>
    <t>пр-т ПЕРЕМОГИ, 108Г</t>
  </si>
  <si>
    <t>пр-т ПЕРЕМОГИ, 115</t>
  </si>
  <si>
    <t>пр-т ПЕРЕМОГИ, 117</t>
  </si>
  <si>
    <t>пр-т ПЕРЕМОГИ, 119</t>
  </si>
  <si>
    <t>пр-т ПЕРЕМОГИ, 121</t>
  </si>
  <si>
    <t>пр-т ПЕРЕМОГИ, 123А</t>
  </si>
  <si>
    <t>пр-т ПЕРЕМОГИ, 125</t>
  </si>
  <si>
    <t>пр-т ПЕРЕМОГИ, 128</t>
  </si>
  <si>
    <t>пр-т ПЕРЕМОГИ, 143</t>
  </si>
  <si>
    <t>пр-т ПЕРЕМОГИ, 145</t>
  </si>
  <si>
    <t>пр-т ПЕРЕМОГИ, 147</t>
  </si>
  <si>
    <t>пр-т ПЕРЕМОГИ, 149</t>
  </si>
  <si>
    <t>пр-т ПЕРЕМОГИ, 151</t>
  </si>
  <si>
    <t>пр-т ПЕРЕМОГИ, 153</t>
  </si>
  <si>
    <t>пр-т ПЕРЕМОГИ, 155</t>
  </si>
  <si>
    <t>пр-т ПЕРЕМОГИ, 159</t>
  </si>
  <si>
    <t>пр-т ПЕРЕМОГИ, 162</t>
  </si>
  <si>
    <t>пр-т ПЕРЕМОГИ, 164</t>
  </si>
  <si>
    <t>пр-т ПЕРЕМОГИ, 166</t>
  </si>
  <si>
    <t>пр-т ПЕРЕМОГИ, 168</t>
  </si>
  <si>
    <t>пр-т ПЕРЕМОГИ, 170</t>
  </si>
  <si>
    <t>пр-т ПЕРЕМОГИ, 174</t>
  </si>
  <si>
    <t>пр-т ПЕРЕМОГИ, 176</t>
  </si>
  <si>
    <t>пр-т ПЕРЕМОГИ, 178</t>
  </si>
  <si>
    <t>пр-т ПЕРЕМОГИ, 180</t>
  </si>
  <si>
    <t>пр-т ПЕРЕМОГИ, 182</t>
  </si>
  <si>
    <t>пр-т ПЕРЕМОГИ, 187</t>
  </si>
  <si>
    <t>пр-т ПЕРЕМОГИ, 189</t>
  </si>
  <si>
    <t>пр-т ПЕРЕМОГИ, 193</t>
  </si>
  <si>
    <t>пр-т ПЕРЕМОГИ, 195</t>
  </si>
  <si>
    <t>пр-т ПЕРЕМОГИ, 199</t>
  </si>
  <si>
    <t>пр-т ПЕРЕМОГИ, 87</t>
  </si>
  <si>
    <t>пр-т ПЕРЕМОГИ, 89</t>
  </si>
  <si>
    <t>пр-т ПЕРЕМОГИ, 90</t>
  </si>
  <si>
    <t>пр-т ПЕРЕМОГИ, 91</t>
  </si>
  <si>
    <t>пр-т ПЕРЕМОГИ, 92</t>
  </si>
  <si>
    <t>пр-т ПЕРЕМОГИ, 93</t>
  </si>
  <si>
    <t>пр-т ПЕРЕМОГИ, 94</t>
  </si>
  <si>
    <t>пр-т ПЕРЕМОГИ, 96</t>
  </si>
  <si>
    <t>пр-т ПЕРЕМОГИ, 98</t>
  </si>
  <si>
    <t>ПУШКIНА, 12</t>
  </si>
  <si>
    <t>ПУШКIНА, 14</t>
  </si>
  <si>
    <t>ПУШКIНА, 30</t>
  </si>
  <si>
    <t>РОДИМЦЕВА, 12</t>
  </si>
  <si>
    <t>РОДИМЦЕВА, 14</t>
  </si>
  <si>
    <t>РОДИМЦЕВА, 15</t>
  </si>
  <si>
    <t>РОДИМЦЕВА, 2</t>
  </si>
  <si>
    <t>РОДИМЦЕВА, 3</t>
  </si>
  <si>
    <t>РОДИМЦЕВА, 6</t>
  </si>
  <si>
    <t>РОДИМЦЕВА, 7</t>
  </si>
  <si>
    <t>РОДИМЦЕВА, 9</t>
  </si>
  <si>
    <t>РОКОССОВСЬКОГО, 17</t>
  </si>
  <si>
    <t>РОКОССОВСЬКОГО, 19</t>
  </si>
  <si>
    <t>РОКОССОВСЬКОГО, 23</t>
  </si>
  <si>
    <t>РОКОССОВСЬКОГО, 25</t>
  </si>
  <si>
    <t>РОКОССОВСЬКОГО, 27</t>
  </si>
  <si>
    <t>РОКОССОВСЬКОГО, 29</t>
  </si>
  <si>
    <t>РОКОССОВСЬКОГО, 37А</t>
  </si>
  <si>
    <t>РОКОССОВСЬКОГО, 39</t>
  </si>
  <si>
    <t>РОКОССОВСЬКОГО, 41</t>
  </si>
  <si>
    <t>РОКОССОВСЬКОГО, 45</t>
  </si>
  <si>
    <t>РОКОССОВСЬКОГО, 49А</t>
  </si>
  <si>
    <t>С.РУСОВОЇ, 25</t>
  </si>
  <si>
    <t>САВЧУКА, 11</t>
  </si>
  <si>
    <t>САВЧУКА, 3</t>
  </si>
  <si>
    <t>САВЧУКА, 5</t>
  </si>
  <si>
    <t>САВЧУКА, 7А</t>
  </si>
  <si>
    <t>САВЧУКА, 7Б</t>
  </si>
  <si>
    <t>СЕРЬОЖНIКОВА, 1</t>
  </si>
  <si>
    <t>СЕРЬОЖНIКОВА, 10</t>
  </si>
  <si>
    <t>СЕРЬОЖНIКОВА, 2</t>
  </si>
  <si>
    <t>СЕРЬОЖНIКОВА, 3</t>
  </si>
  <si>
    <t>СЕРЬОЖНIКОВА, 5</t>
  </si>
  <si>
    <t>СЕРЬОЖНIКОВА, 6</t>
  </si>
  <si>
    <t>СЕРЬОЖНIКОВА, 6А</t>
  </si>
  <si>
    <t>СЕРЬОЖНIКОВА, 7</t>
  </si>
  <si>
    <t>СЕРЬОЖНIКОВА, 8</t>
  </si>
  <si>
    <t>ФIКСЕЛЯ, 52</t>
  </si>
  <si>
    <t>ЧАЙКОВСЬКОГО, 3</t>
  </si>
  <si>
    <t>ЧАЙКОВСЬКОГО, 5</t>
  </si>
  <si>
    <t>ЧЕРНИШЕВСЬКОГО, 12</t>
  </si>
  <si>
    <t>ЧЕРНИШЕВСЬКОГО, 14</t>
  </si>
  <si>
    <t>ЧЕРНИШЕВСЬКОГО, 20</t>
  </si>
  <si>
    <t>ЧЕРНИШЕВСЬКОГО, 25А</t>
  </si>
  <si>
    <t>ШЕВЧЕНКА, 10</t>
  </si>
  <si>
    <t>ШЕВЧЕНКА, 106</t>
  </si>
  <si>
    <t>ШЕВЧЕНКА, 108</t>
  </si>
  <si>
    <t>ШЕВЧЕНКА, 11</t>
  </si>
  <si>
    <t>ШЕВЧЕНКА, 110</t>
  </si>
  <si>
    <t>ШЕВЧЕНКА, 112А</t>
  </si>
  <si>
    <t>ШЕВЧЕНКА, 14</t>
  </si>
  <si>
    <t>ШЕВЧЕНКА, 16</t>
  </si>
  <si>
    <t>ШЕВЧЕНКА, 18</t>
  </si>
  <si>
    <t>ШЕВЧЕНКА, 19</t>
  </si>
  <si>
    <t>ШЕВЧЕНКА, 22</t>
  </si>
  <si>
    <t>ШЕВЧЕНКА, 27</t>
  </si>
  <si>
    <t>ШЕВЧЕНКА, 30</t>
  </si>
  <si>
    <t>ШЕВЧЕНКА, 31</t>
  </si>
  <si>
    <t>ШЕВЧЕНКА, 33А</t>
  </si>
  <si>
    <t>ШЕВЧЕНКА, 37</t>
  </si>
  <si>
    <t>ШЕВЧЕНКА, 41</t>
  </si>
  <si>
    <t>ШЕВЧЕНКА, 43</t>
  </si>
  <si>
    <t>ШЕВЧЕНКА, 47</t>
  </si>
  <si>
    <t>ШЕВЧЕНКА, 47А</t>
  </si>
  <si>
    <t>ШЕВЧЕНКА, 48</t>
  </si>
  <si>
    <t>ШЕВЧЕНКА, 51</t>
  </si>
  <si>
    <t>ШЕВЧЕНКА, 53</t>
  </si>
  <si>
    <t>ШЕВЧЕНКА, 53А</t>
  </si>
  <si>
    <t>ШЕВЧЕНКА, 9</t>
  </si>
  <si>
    <t>вул.1-го ТРАВНЯ,  154</t>
  </si>
  <si>
    <t>1-го ТРАВНЯ, 26</t>
  </si>
  <si>
    <t>1-го ТРАВНЯ, 41А</t>
  </si>
  <si>
    <t>1-го ТРАВНЯ, 47</t>
  </si>
  <si>
    <t>1-го ТРАВНЯ, 48</t>
  </si>
  <si>
    <t>1-го ТРАВНЯ, 49</t>
  </si>
  <si>
    <t>1-го ТРАВНЯ, 59</t>
  </si>
  <si>
    <t>1-го ТРАВНЯ, 65</t>
  </si>
  <si>
    <t>1-го ТРАВНЯ, 67</t>
  </si>
  <si>
    <t>вул.1-ша НАБЕРЕЖНА,  12а</t>
  </si>
  <si>
    <t>2-га КОРДIВКА, 1/2</t>
  </si>
  <si>
    <t>8-го березня,2а</t>
  </si>
  <si>
    <t>I. ШРАГА, 19</t>
  </si>
  <si>
    <t>Академiка ПАВЛОВА, 21</t>
  </si>
  <si>
    <t>Академiка ПАВЛОВА, 9</t>
  </si>
  <si>
    <t>АНДРІЇВСЬКА, 17</t>
  </si>
  <si>
    <t>АНДРІЇВСЬКА, 20</t>
  </si>
  <si>
    <t>АНДРІЇВСЬКА, 21</t>
  </si>
  <si>
    <t>ГАНЖІВСЬКА, 4</t>
  </si>
  <si>
    <t>ГАНЖІВСЬКА, 4-а</t>
  </si>
  <si>
    <t>ГАНЖІВСЬКА, 6</t>
  </si>
  <si>
    <t>ГАНЖІВСЬКА, 6-а</t>
  </si>
  <si>
    <t>ГАНЖІВСЬКА, 7</t>
  </si>
  <si>
    <t>ГЕТЬМАНА ПОЛУБОТКА, 101</t>
  </si>
  <si>
    <t>ГЕТЬМАНА ПОЛУБОТКА, 103</t>
  </si>
  <si>
    <t>ГЕТЬМАНА ПОЛУБОТКА, 124</t>
  </si>
  <si>
    <t>ГЕТЬМАНА ПОЛУБОТКА, 124-а</t>
  </si>
  <si>
    <t>ГЕТЬМАНА ПОЛУБОТКА, 126</t>
  </si>
  <si>
    <t>ГЕТЬМАНА ПОЛУБОТКА, 126-а</t>
  </si>
  <si>
    <t>ГЕТЬМАНА ПОЛУБОТКА, 126-б</t>
  </si>
  <si>
    <t>ГЕТЬМАНА ПОЛУБОТКА, 128</t>
  </si>
  <si>
    <t>ГЕТЬМАНА ПОЛУБОТКА, 128-а</t>
  </si>
  <si>
    <t>ГЕТЬМАНА ПОЛУБОТКА, 128-б</t>
  </si>
  <si>
    <t>ГЕТЬМАНА ПОЛУБОТКА, 130</t>
  </si>
  <si>
    <t>ГЕТЬМАНА ПОЛУБОТКА, 130-а</t>
  </si>
  <si>
    <t>ГЕТЬМАНА ПОЛУБОТКА, 19</t>
  </si>
  <si>
    <t>ГЕТЬМАНА ПОЛУБОТКА, 59</t>
  </si>
  <si>
    <t>ГЕТЬМАНА ПОЛУБОТКА, 81</t>
  </si>
  <si>
    <t>ГЕТЬМАНА ПОЛУБОТКА, 84-а</t>
  </si>
  <si>
    <t>ГЕТЬМАНА ПОЛУБОТКА, 84-б</t>
  </si>
  <si>
    <t>ГЕТЬМАНА ПОЛУБОТКА, 84-в</t>
  </si>
  <si>
    <t>ГЕТЬМАНА ПОЛУБОТКА, 97</t>
  </si>
  <si>
    <t>ГЕТЬМАНА ПОЛУБОТКА, 99</t>
  </si>
  <si>
    <t>ГОНЧА, 42</t>
  </si>
  <si>
    <t>ГОНЧА, 48</t>
  </si>
  <si>
    <t>ГОНЧА, 50</t>
  </si>
  <si>
    <t>ГОНЧА, 62</t>
  </si>
  <si>
    <t>ГОНЧА, 62А</t>
  </si>
  <si>
    <t>ГОНЧА, 63</t>
  </si>
  <si>
    <t>ГОНЧА, 67</t>
  </si>
  <si>
    <t>ГОНЧА, 69</t>
  </si>
  <si>
    <t>ГОНЧА, 69А</t>
  </si>
  <si>
    <t>ГОНЧА, 77</t>
  </si>
  <si>
    <t>ГОНЧА, 77А</t>
  </si>
  <si>
    <t>ГОНЧА, 77Б</t>
  </si>
  <si>
    <t>ГОНЧА, 95</t>
  </si>
  <si>
    <t>ГОНЧА,11</t>
  </si>
  <si>
    <t>ГОНЧА,22</t>
  </si>
  <si>
    <t>ГОНЧА,22А</t>
  </si>
  <si>
    <t>ГОНЧА,24</t>
  </si>
  <si>
    <t>ГОНЧА,40</t>
  </si>
  <si>
    <t>ГОНЧА,40А</t>
  </si>
  <si>
    <t>ДМИТРА ЛИЗОГУБА, 12</t>
  </si>
  <si>
    <t>ДМИТРА ЛИЗОГУБА, 15</t>
  </si>
  <si>
    <t>ДМИТРА ЛИЗОГУБА, 4</t>
  </si>
  <si>
    <t>ДМИТРА ЛИЗОГУБА, 6</t>
  </si>
  <si>
    <t>ДМИТРА ЛИЗОГУБА, 7</t>
  </si>
  <si>
    <t>ДМИТРА ЛИЗОГУБА, 9</t>
  </si>
  <si>
    <t>ЗЕЛЕНА, 11</t>
  </si>
  <si>
    <t>ЗЕЛЕНА, 15</t>
  </si>
  <si>
    <t>ЗЕЛЕНА, 17</t>
  </si>
  <si>
    <t>ЗЕЛЕНА, 17А</t>
  </si>
  <si>
    <t>ЗЕЛЕНА, 18</t>
  </si>
  <si>
    <t>ЗЕЛЕНА, 2А</t>
  </si>
  <si>
    <t>ЗЕЛЕНА, 3</t>
  </si>
  <si>
    <t>ЗЕЛЕНА, 3А</t>
  </si>
  <si>
    <t>ЗЕЛЕНА, 4</t>
  </si>
  <si>
    <t>ЗЕЛЕНА, 4А</t>
  </si>
  <si>
    <t>ЗЕЛЕНА, 5В</t>
  </si>
  <si>
    <t>ЗЕЛЕНА, 6</t>
  </si>
  <si>
    <t>ЗЕМСЬКА, 81</t>
  </si>
  <si>
    <t>ЗЕМСЬКА, 83</t>
  </si>
  <si>
    <t>ЗЕМСЬКА, 85</t>
  </si>
  <si>
    <t>ЗЕМСЬКА, 87</t>
  </si>
  <si>
    <t>ЗЕМСЬКА, 97</t>
  </si>
  <si>
    <t>КИЇВСЬКА, 19</t>
  </si>
  <si>
    <t>КИЇВСЬКА, 21</t>
  </si>
  <si>
    <t>КИЇВСЬКА, 25</t>
  </si>
  <si>
    <t>КИЇВСЬКА, 32</t>
  </si>
  <si>
    <t>КИЇВСЬКА, 56</t>
  </si>
  <si>
    <t>КОРОЛЕНКА, 16А</t>
  </si>
  <si>
    <t>КОСТОМАРІВСЬКА, 3А</t>
  </si>
  <si>
    <t>КОЦЮБИНСЬКОГО, 92</t>
  </si>
  <si>
    <t>КОЦЮБИНСЬКОГО, 92А</t>
  </si>
  <si>
    <t>КОЦЮБИНСЬКОГО, 94</t>
  </si>
  <si>
    <t>КОЧЕРГИ, 10</t>
  </si>
  <si>
    <t>КОЧЕРГИ, 11</t>
  </si>
  <si>
    <t>КОЧЕРГИ, 12</t>
  </si>
  <si>
    <t>КОЧЕРГИ, 14</t>
  </si>
  <si>
    <t>КОЧЕРГИ, 16</t>
  </si>
  <si>
    <t>КОЧЕРГИ, 18</t>
  </si>
  <si>
    <t>КОЧЕРГИ, 2</t>
  </si>
  <si>
    <t>КОЧЕРГИ, 20</t>
  </si>
  <si>
    <t>КОЧЕРГИ, 4</t>
  </si>
  <si>
    <t>КОЧЕРГИ, 5</t>
  </si>
  <si>
    <t>КОЧЕРГИ, 6</t>
  </si>
  <si>
    <t>КОЧЕРГИ, 7</t>
  </si>
  <si>
    <t>КОЧЕРГИ, 8</t>
  </si>
  <si>
    <t>КОЧЕРГИ, 9</t>
  </si>
  <si>
    <t>Кривулевська 3-а</t>
  </si>
  <si>
    <t>ЛЕРМОНТОВА, 31</t>
  </si>
  <si>
    <t>ЛЕРМОНТОВА, 5</t>
  </si>
  <si>
    <t>ЛОМОНОСОВА, 5</t>
  </si>
  <si>
    <t>ЛЮБОМИРА БОДНАРУКА, 11</t>
  </si>
  <si>
    <t>ЛЮБОМИРА БОДНАРУКА, 29</t>
  </si>
  <si>
    <t>ЛЮБОМИРА БОДНАРУКА, 32</t>
  </si>
  <si>
    <t>ЛЮБОМИРА БОДНАРУКА, 32-а</t>
  </si>
  <si>
    <t>ЛЮБОМИРА БОДНАРУКА, 5</t>
  </si>
  <si>
    <t>ЛЮБОМИРА БОДНАРУКА, 7</t>
  </si>
  <si>
    <t>МАРКА ВОВЧКА, 4-а</t>
  </si>
  <si>
    <t>МАЧЕРЕТІВСЬКА, 10</t>
  </si>
  <si>
    <t>МАЧЕРЕТІВСЬКА, 12</t>
  </si>
  <si>
    <t>МАЧЕРЕТІВСЬКА, 12А</t>
  </si>
  <si>
    <t>МАЧЕРЕТІВСЬКА, 14</t>
  </si>
  <si>
    <t>МАЧЕРЕТІВСЬКА, 16</t>
  </si>
  <si>
    <t>МАЧЕРЕТІВСЬКА, 18</t>
  </si>
  <si>
    <t>МЕНДЕЛЕЕВА, 3</t>
  </si>
  <si>
    <t>МИЛОРАДОВИЧІВ, 44</t>
  </si>
  <si>
    <t>МИЛОРАДОВИЧІВ, 44А</t>
  </si>
  <si>
    <t>вул.МИХАЙЛОФЕДОРІВСЬКА,  3</t>
  </si>
  <si>
    <t>МСТИСЛАВСЬКА, 24</t>
  </si>
  <si>
    <t>МСТИСЛАВСЬКА, 32</t>
  </si>
  <si>
    <t>МСТИСЛАВСЬКА, 32А</t>
  </si>
  <si>
    <t>МСТИСЛАВСЬКА, 35</t>
  </si>
  <si>
    <t>МСТИСЛАВСЬКА, 55</t>
  </si>
  <si>
    <t>МСТИСЛАВСЬКА, 55А</t>
  </si>
  <si>
    <t>МСТИСЛАВСЬКА, 55Б</t>
  </si>
  <si>
    <t>МСТИСЛАВСЬКА, 59</t>
  </si>
  <si>
    <t>МСТИСЛАВСЬКА, 59А</t>
  </si>
  <si>
    <t>МСТИСЛАВСЬКА, 59Б</t>
  </si>
  <si>
    <t>МУЗЕЙНА, 1А</t>
  </si>
  <si>
    <t>МУЗЕЙНА, 1В</t>
  </si>
  <si>
    <t>МУЗЕЙНА, 1Г</t>
  </si>
  <si>
    <t>вул.НОВА,  7</t>
  </si>
  <si>
    <t>вул.НОВА,  7а-кв.3</t>
  </si>
  <si>
    <t>вул.НОВА,  7в-кв.2</t>
  </si>
  <si>
    <t>вул.НОВА,  7з-кв.6</t>
  </si>
  <si>
    <t>НОВА, 10А</t>
  </si>
  <si>
    <t>НОВА, 10Б</t>
  </si>
  <si>
    <t>НОВА, 17</t>
  </si>
  <si>
    <t>НОВА, 8</t>
  </si>
  <si>
    <t>НОВА, 8А</t>
  </si>
  <si>
    <t>ОЛЕГА МІХНЮКА, 10</t>
  </si>
  <si>
    <t>ОЛЕГА МІХНЮКА, 19</t>
  </si>
  <si>
    <t>ОЛЕГА МІХНЮКА, 45</t>
  </si>
  <si>
    <t>ОЛЕГА МІХНЮКА, 45-а</t>
  </si>
  <si>
    <t>ОЛЕГА МІХНЮКА, 47</t>
  </si>
  <si>
    <t>ОЛЕГА МІХНЮКА, 47-а</t>
  </si>
  <si>
    <t>ОЛЕГА МІХНЮКА, 47-б</t>
  </si>
  <si>
    <t>ОЛЕКСАНДРА МОЛОДЧОГО, 19</t>
  </si>
  <si>
    <t>ОЛЕКСАНДРА МОЛОДЧОГО, 19/1</t>
  </si>
  <si>
    <t>ОЛЕКСАНДРА МОЛОДЧОГО, 19/2</t>
  </si>
  <si>
    <t>ОЛЕКСАНДРА МОЛОДЧОГО, 19/3</t>
  </si>
  <si>
    <t>ОЛЕКСАНДРА МОЛОДЧОГО, 19/4</t>
  </si>
  <si>
    <t>ОЛЕКСАНДРА МОЛОДЧОГО, 19/6</t>
  </si>
  <si>
    <t>ОЛЕКСАНДРА МОЛОДЧОГО, 34</t>
  </si>
  <si>
    <t>ОЛЕКСАНДРА МОЛОДЧОГО, 34А</t>
  </si>
  <si>
    <t>ОЛЕКСАНДРА МОЛОДЧОГО, 38</t>
  </si>
  <si>
    <t>ОЛЕКСАНДРА МОЛОДЧОГО, 5</t>
  </si>
  <si>
    <t>ОЛЕКСАНДРА МОЛОДЧОГО, 60</t>
  </si>
  <si>
    <t>ОЛЕКСАНДРА МОЛОДЧОГО, 7</t>
  </si>
  <si>
    <t>ОЛЕКСАНДРА МОЛОДЧОГО, 74</t>
  </si>
  <si>
    <t>ОЛЕКСАНДРА МОЛОДЧОГО, 7Б</t>
  </si>
  <si>
    <t>ОЛЕКСІЯ ФЛЬОРОВА, 15</t>
  </si>
  <si>
    <t>ОЛЕКСІЯ ФЛЬОРОВА, 19А</t>
  </si>
  <si>
    <t>ОЛЕКСІЯ ФЛЬОРОВА, 30А</t>
  </si>
  <si>
    <t>ОЛЕКСІЯ ФЛЬОРОВА, 32</t>
  </si>
  <si>
    <t>ОЛЕНИ БIЛЕВИЧ, 34Б</t>
  </si>
  <si>
    <t>вул.ОСВIТИ,  88</t>
  </si>
  <si>
    <t>ОСВIТИ, 83</t>
  </si>
  <si>
    <t>П`ЯТНИЦЬКА, 109</t>
  </si>
  <si>
    <t>П`ЯТНИЦЬКА, 111</t>
  </si>
  <si>
    <t>П`ЯТНИЦЬКА, 121</t>
  </si>
  <si>
    <t>П`ЯТНИЦЬКА, 123</t>
  </si>
  <si>
    <t>П`ЯТНИЦЬКА, 125</t>
  </si>
  <si>
    <t>П`ЯТНИЦЬКА, 127</t>
  </si>
  <si>
    <t>П`ЯТНИЦЬКА, 40</t>
  </si>
  <si>
    <t>П`ЯТНИЦЬКА, 75</t>
  </si>
  <si>
    <t>П`ЯТНИЦЬКА, 77</t>
  </si>
  <si>
    <t>П`ЯТНИЦЬКА, 82</t>
  </si>
  <si>
    <t>ПIВНIЧНА, 13</t>
  </si>
  <si>
    <t>ПIВНIЧНА, 34</t>
  </si>
  <si>
    <t>ПIВНIЧНА, 39А</t>
  </si>
  <si>
    <t>ПIДВАЛЬНА, 11</t>
  </si>
  <si>
    <t>ПIДВАЛЬНА, 13</t>
  </si>
  <si>
    <t>ПIДВАЛЬНА, 5</t>
  </si>
  <si>
    <t>ПIДВАЛЬНА, 5А</t>
  </si>
  <si>
    <t>ПРЕОБРАЖЕНСЬКА,28</t>
  </si>
  <si>
    <t>пров.Академiка ПАВЛОВА, 2</t>
  </si>
  <si>
    <t>пров.Академiка ПАВЛОВА, 2-а</t>
  </si>
  <si>
    <t>пров.Академiка ПАВЛОВА, 4</t>
  </si>
  <si>
    <t>пров.Академiка ПАВЛОВА, 6</t>
  </si>
  <si>
    <t>пров.Академiка ПАВЛОВА, 8</t>
  </si>
  <si>
    <t>ПРОВ.КОМУНАЛЬНИЙ, 5</t>
  </si>
  <si>
    <t>ПРОВ.КОМУНАЛЬНИЙ, 6</t>
  </si>
  <si>
    <t>ПРОВ.КОМУНАЛЬНИЙ, 8</t>
  </si>
  <si>
    <t>ПРОВ.КОМУНАЛЬНИЙ,9</t>
  </si>
  <si>
    <t>пров.ЛЮБОМИРА БОДНАРУКА, 11</t>
  </si>
  <si>
    <t>пров.ЛЮБОМИРА БОДНАРУКА, 11-а</t>
  </si>
  <si>
    <t>ПРОВ.ОЛЕНИ БIЛЕВИЧ, 10</t>
  </si>
  <si>
    <t>ПРОВ.ОЛЕНИ БIЛЕВИЧ, 12</t>
  </si>
  <si>
    <t>ПРОВ.ОЛЕНИ БIЛЕВИЧ, 3</t>
  </si>
  <si>
    <t>ПРОВ.ОЛЕНИ БIЛЕВИЧ, 4</t>
  </si>
  <si>
    <t>ПРОВ.ОЛЕНИ БIЛЕВИЧ, 5</t>
  </si>
  <si>
    <t>ПРОВ.ОЛЕНИ БIЛЕВИЧ, 6</t>
  </si>
  <si>
    <t>ПРОВ.ОЛЕНИ БIЛЕВИЧ, 7</t>
  </si>
  <si>
    <t>ПРОВ.ОЛЕНИ БIЛЕВИЧ, 8</t>
  </si>
  <si>
    <t>ПРОВ.ОЛЕНИ БIЛЕВИЧ, 9</t>
  </si>
  <si>
    <t>ПРОВ.СТРИЖЕНСЬКИЙ, 1А</t>
  </si>
  <si>
    <t>пр-т МИРУ,  3а-кв.1</t>
  </si>
  <si>
    <t>ПР-Т МИРУ, 127</t>
  </si>
  <si>
    <t>пр-т МИРУ,7А</t>
  </si>
  <si>
    <t>пр-т ПЕРЕМОГИ, 126</t>
  </si>
  <si>
    <t>пр-т ПЕРЕМОГИ, 126А</t>
  </si>
  <si>
    <t>ПУШКIНА, 2</t>
  </si>
  <si>
    <t>ПУШКIНА, 27</t>
  </si>
  <si>
    <t>ПУШКIНА, 29</t>
  </si>
  <si>
    <t>ПУШКIНА, 29А</t>
  </si>
  <si>
    <t>ПУШКIНА, 4</t>
  </si>
  <si>
    <t>ПУШКIНА, 4А</t>
  </si>
  <si>
    <t>РОДИМЦЕВА, 13</t>
  </si>
  <si>
    <t>С.РУСОВОЇ, 13</t>
  </si>
  <si>
    <t>С.РУСОВОЇ, 15</t>
  </si>
  <si>
    <t>С.РУСОВОЇ, 23</t>
  </si>
  <si>
    <t>С.РУСОВОЇ, 5</t>
  </si>
  <si>
    <t>С.РУСОВОЇ, 8</t>
  </si>
  <si>
    <t>С.РУСОВОЇ, 9</t>
  </si>
  <si>
    <t>СВЯТОМИКОЛАЇВСЬКА, 27</t>
  </si>
  <si>
    <t>СВЯТОМИКОЛАЇВСЬКА, 28</t>
  </si>
  <si>
    <t>СВЯТОМИКОЛАЇВСЬКА, 29</t>
  </si>
  <si>
    <t>СЕРЬОЖНIКОВА, 8А</t>
  </si>
  <si>
    <t>СОСНОВА, 7</t>
  </si>
  <si>
    <t>СОСНОВА, 90</t>
  </si>
  <si>
    <t>СТАНІСЛАВСЬКОГО, 13</t>
  </si>
  <si>
    <t>СТАНІСЛАВСЬКОГО, 28</t>
  </si>
  <si>
    <t>СТАНІСЛАВСЬКОГО, 8</t>
  </si>
  <si>
    <t>СТАНІСЛАВСЬКОГО, 8-а</t>
  </si>
  <si>
    <t>СТАНІСЛАВСЬКОГО, 8-б</t>
  </si>
  <si>
    <t xml:space="preserve">вул.СТАРОКАЗАРМЕНА ДIЛЬНИЦЯ,  2А  </t>
  </si>
  <si>
    <t>ТЕРЕНТІЯ КОРЕНЯ, 12</t>
  </si>
  <si>
    <t>ФIКСЕЛЯ, 12</t>
  </si>
  <si>
    <t>ФIКСЕЛЯ, 35</t>
  </si>
  <si>
    <t>ФIКСЕЛЯ, 36</t>
  </si>
  <si>
    <t>ЧЕРНИШЕВСЬКОГО, 16</t>
  </si>
  <si>
    <t>ЧЕРНИШЕВСЬКОГО, 24</t>
  </si>
  <si>
    <t>ЧЕРНИШЕВСЬКОГО, 25</t>
  </si>
  <si>
    <t>ЧЕРНИШЕВСЬКОГО, 27</t>
  </si>
  <si>
    <t>ЧЕРНИШЕВСЬКОГО, 27А</t>
  </si>
  <si>
    <t>ЧЕРНИШЕВСЬКОГО, 27Б</t>
  </si>
  <si>
    <t>ЧЕРНИШЕВСЬКОГО, 29</t>
  </si>
  <si>
    <t>ЧЕРНИШЕВСЬКОГО, 3</t>
  </si>
  <si>
    <t>ЧЕРНИШЕВСЬКОГО, 30</t>
  </si>
  <si>
    <t>ЧЕРНИШЕВСЬКОГО, 32</t>
  </si>
  <si>
    <t>ШЕВЧЕНКА, 100</t>
  </si>
  <si>
    <t>ШЕВЧЕНКА, 21</t>
  </si>
  <si>
    <t>ШЕВЧЕНКА, 48Б</t>
  </si>
  <si>
    <t>ШЕВЧЕНКА, 50/1</t>
  </si>
  <si>
    <t>ШЕВЧЕНКА, 50/2</t>
  </si>
  <si>
    <t>ШЕВЧЕНКА, 50/3</t>
  </si>
  <si>
    <t>ШЕВЧЕНКА, 50/4</t>
  </si>
  <si>
    <t>ШЕВЧЕНКА, 50/5</t>
  </si>
  <si>
    <t>ШЕВЧЕНКА, 52</t>
  </si>
  <si>
    <t>ШЕВЧЕНКА, 66</t>
  </si>
  <si>
    <t>ВСЬОГО з ПДВ</t>
  </si>
  <si>
    <t>Загальне виконання</t>
  </si>
  <si>
    <t>Начальник КП "Деснянське" ЧМР</t>
  </si>
  <si>
    <t>В.В.Пригара</t>
  </si>
  <si>
    <t>Начальник ПЕВ</t>
  </si>
  <si>
    <t>М.В.Гречко</t>
  </si>
  <si>
    <t>1-го ТРАВНЯ,  154</t>
  </si>
  <si>
    <t>1-ша НАБЕРЕЖНА,  12а</t>
  </si>
  <si>
    <t>МИХАЙЛОФЕДОРІВСЬКА,  3</t>
  </si>
  <si>
    <t>НОВА,  7</t>
  </si>
  <si>
    <t>НОВА,  7а-кв.3</t>
  </si>
  <si>
    <t>НОВА,  7в-кв.2</t>
  </si>
  <si>
    <t>НОВА,  7з-кв.6</t>
  </si>
  <si>
    <t>ОСВIТИ,  88</t>
  </si>
  <si>
    <t xml:space="preserve">СТАРОКАЗАРМЕНА ДIЛЬНИЦЯ,  2А  </t>
  </si>
  <si>
    <t>в т.ч прострочена</t>
  </si>
  <si>
    <t>Комунальне підприємство "Деснянське" Чернігівської міської ради</t>
  </si>
  <si>
    <t>Статті тарифу</t>
  </si>
  <si>
    <t>Відхилення (факт-тариф)</t>
  </si>
  <si>
    <t>Прибирання прибудинкової території (з врахуванням статті "Прибирання і вивезення снігу…")</t>
  </si>
  <si>
    <t>Прибирання підвалів, технічних поверхів та покрівлі</t>
  </si>
  <si>
    <t>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каналізації.</t>
  </si>
  <si>
    <t>Перевиконано за 2016 рік</t>
  </si>
  <si>
    <t>Виконавець: Гречко М.В.</t>
  </si>
  <si>
    <t>Прострочена заборгованість населення станом на 01.03.2019, грн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</si>
  <si>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упорядження*</t>
  </si>
  <si>
    <r>
      <t xml:space="preserve">Звіт про фактичне виконання </t>
    </r>
    <r>
      <rPr>
        <b/>
        <i/>
        <u/>
        <sz val="14"/>
        <color indexed="8"/>
        <rFont val="Times New Roman"/>
        <family val="1"/>
        <charset val="204"/>
      </rPr>
      <t>тарифу на послуги з утримання будинків і споруд та прибудинкових територій за 2018 рік - січень-лютий 2019 року</t>
    </r>
  </si>
  <si>
    <t>ДЗ станом на 01.03.2019</t>
  </si>
  <si>
    <t>дільниця</t>
  </si>
  <si>
    <t>Вибір адреси будинку</t>
  </si>
  <si>
    <t>Фактичне виконання поточного ремонту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 по кожному будинку за 2018-січень-лютий 2019</t>
  </si>
  <si>
    <t>("+" перевиконано;       "-" недовиконано)</t>
  </si>
  <si>
    <t>Станом на 01.03.19</t>
  </si>
  <si>
    <t xml:space="preserve">Фактично виконано власними силами, грн. </t>
  </si>
  <si>
    <t xml:space="preserve">Фактично виконано підрядними організаціями, грн. </t>
  </si>
  <si>
    <t>Результат виконання ПР 15.06.2016-2017 рік</t>
  </si>
  <si>
    <t xml:space="preserve">Результат виконання ПР за період 15.06.2016-28.02.2019 рр </t>
  </si>
  <si>
    <t>Планові нарахування ПР з 01.06.2018 року</t>
  </si>
  <si>
    <t>Прогнозна сума перевитрачання коштів станом на 01.01.2019, грн (будинки, в яких перевиконаний тарифний план), грн</t>
  </si>
  <si>
    <t>Планова сума виконання поточного ремонту до кінця 2018 року, грн</t>
  </si>
  <si>
    <t>внутрішньобудинкові системи ГВП, ХВП, ХВВ, ЦО та зливова каналізація</t>
  </si>
  <si>
    <t>покрівля</t>
  </si>
  <si>
    <t>під'їзди</t>
  </si>
  <si>
    <t>стики та панелі</t>
  </si>
  <si>
    <t>електромережі</t>
  </si>
  <si>
    <t>цоколь, вимощення, фасад</t>
  </si>
  <si>
    <t>паркан</t>
  </si>
  <si>
    <t>інші (скління вікон, ремонт ганків, фарбування лавок, ремонт дворового обладнання)</t>
  </si>
  <si>
    <t>ВСЬОГО</t>
  </si>
  <si>
    <t>інші</t>
  </si>
  <si>
    <t>грн.</t>
  </si>
  <si>
    <t>обсяг</t>
  </si>
  <si>
    <t>2</t>
  </si>
  <si>
    <t>3</t>
  </si>
  <si>
    <t>*</t>
  </si>
  <si>
    <t>КОЦЮБИНСЬКОГО, 58а</t>
  </si>
  <si>
    <t>8-го березня, 2а</t>
  </si>
  <si>
    <t>Разом</t>
  </si>
  <si>
    <t>ремонт покрівлі</t>
  </si>
  <si>
    <t>ремонт під'їздів</t>
  </si>
  <si>
    <t>ремонт електромереж</t>
  </si>
  <si>
    <t>ремонт стиків</t>
  </si>
  <si>
    <t>цоколь, вимощення, фасад, ганки</t>
  </si>
  <si>
    <t>встановлення/ремонт парканів</t>
  </si>
  <si>
    <t>інші види робіт</t>
  </si>
  <si>
    <t>Звіт про виконання поточного ремонту за 2018-січень-лютий 2019 рр</t>
  </si>
  <si>
    <t>Нараховано коштів на роботи з поточного ремонту, грн</t>
  </si>
  <si>
    <t>Фактично виконано, грн</t>
  </si>
  <si>
    <t>у тому числі</t>
  </si>
  <si>
    <t>* Фактично виконано поточний ремонт за видами робіт, грн:</t>
  </si>
  <si>
    <t>ліфти/маш.приміщення</t>
  </si>
  <si>
    <t>інші види робіт - підрядники</t>
  </si>
  <si>
    <t>інші види робіт - власні сили</t>
  </si>
  <si>
    <t>маш.прим.ліфтів</t>
  </si>
  <si>
    <t>ремонт внутрішньобудинкових мереж</t>
  </si>
  <si>
    <t>поточний ремонт ліфтів/маш.прим.</t>
  </si>
  <si>
    <t>підготовка до зими (скління, вікна, двері)</t>
  </si>
  <si>
    <t>підготовка до зими</t>
  </si>
  <si>
    <t>поточний ремонт ліфтів/маш.приміщень ліфтів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</si>
</sst>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 ;[Red]\-#,##0\ "/>
  </numFmts>
  <fonts count="63" x14ac:knownFonts="1">
    <font>
      <sz val="11"/>
      <color theme="1"/>
      <name val="Calibri"/>
      <family val="2"/>
      <charset val="1"/>
      <scheme val="minor"/>
    </font>
    <font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sz val="16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7"/>
      <color rgb="FFFF0000"/>
      <name val="Times New Roman"/>
      <family val="1"/>
      <charset val="204"/>
    </font>
    <font>
      <sz val="6.5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i/>
      <u/>
      <sz val="14"/>
      <color indexed="8"/>
      <name val="Times New Roman"/>
      <family val="1"/>
      <charset val="204"/>
    </font>
    <font>
      <b/>
      <sz val="7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 style="thin">
        <color indexed="64"/>
      </left>
      <right style="medium">
        <color indexed="64"/>
      </right>
      <top style="thin">
        <color indexed="62"/>
      </top>
      <bottom style="thin">
        <color indexed="64"/>
      </bottom>
      <diagonal/>
    </border>
    <border>
      <left style="thin">
        <color indexed="62"/>
      </left>
      <right/>
      <top style="thin">
        <color indexed="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14" fillId="0" borderId="0"/>
    <xf numFmtId="0" fontId="3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</cellStyleXfs>
  <cellXfs count="477">
    <xf numFmtId="0" fontId="0" fillId="0" borderId="0" xfId="0"/>
    <xf numFmtId="0" fontId="2" fillId="0" borderId="0" xfId="1" applyFont="1" applyFill="1" applyAlignment="1">
      <alignment vertical="center"/>
    </xf>
    <xf numFmtId="0" fontId="4" fillId="0" borderId="0" xfId="2" applyFont="1" applyFill="1" applyAlignment="1">
      <alignment horizontal="left" vertical="center"/>
    </xf>
    <xf numFmtId="0" fontId="5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2" fontId="5" fillId="0" borderId="0" xfId="2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3" fontId="7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2" fontId="8" fillId="0" borderId="0" xfId="0" applyNumberFormat="1" applyFont="1" applyFill="1" applyAlignment="1">
      <alignment horizontal="center" vertical="center"/>
    </xf>
    <xf numFmtId="0" fontId="8" fillId="0" borderId="0" xfId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0" fillId="0" borderId="0" xfId="2" applyNumberFormat="1" applyFont="1" applyFill="1" applyBorder="1" applyAlignment="1" applyProtection="1">
      <alignment horizontal="left" vertical="center"/>
    </xf>
    <xf numFmtId="0" fontId="10" fillId="0" borderId="0" xfId="2" applyNumberFormat="1" applyFont="1" applyFill="1" applyBorder="1" applyAlignment="1" applyProtection="1">
      <alignment horizontal="center" vertical="center"/>
    </xf>
    <xf numFmtId="49" fontId="10" fillId="0" borderId="0" xfId="2" applyNumberFormat="1" applyFont="1" applyFill="1" applyBorder="1" applyAlignment="1" applyProtection="1">
      <alignment horizontal="left" vertical="center"/>
    </xf>
    <xf numFmtId="49" fontId="10" fillId="0" borderId="0" xfId="2" applyNumberFormat="1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vertical="center"/>
    </xf>
    <xf numFmtId="49" fontId="11" fillId="0" borderId="0" xfId="2" applyNumberFormat="1" applyFont="1" applyFill="1" applyBorder="1" applyAlignment="1" applyProtection="1">
      <alignment horizontal="left" vertical="center"/>
    </xf>
    <xf numFmtId="49" fontId="11" fillId="0" borderId="0" xfId="2" applyNumberFormat="1" applyFont="1" applyFill="1" applyBorder="1" applyAlignment="1" applyProtection="1">
      <alignment horizontal="center" vertical="center"/>
    </xf>
    <xf numFmtId="3" fontId="12" fillId="0" borderId="0" xfId="2" applyNumberFormat="1" applyFont="1" applyFill="1" applyBorder="1" applyAlignment="1" applyProtection="1">
      <alignment horizontal="center" vertical="center"/>
    </xf>
    <xf numFmtId="49" fontId="11" fillId="0" borderId="0" xfId="2" applyNumberFormat="1" applyFont="1" applyFill="1" applyBorder="1" applyAlignment="1" applyProtection="1">
      <alignment horizontal="center" vertical="center" wrapText="1"/>
    </xf>
    <xf numFmtId="49" fontId="10" fillId="0" borderId="0" xfId="2" applyNumberFormat="1" applyFont="1" applyFill="1" applyBorder="1" applyAlignment="1" applyProtection="1">
      <alignment horizontal="center" vertical="center" wrapText="1"/>
    </xf>
    <xf numFmtId="49" fontId="4" fillId="0" borderId="0" xfId="2" applyNumberFormat="1" applyFont="1" applyFill="1" applyBorder="1" applyAlignment="1" applyProtection="1">
      <alignment horizontal="center" vertical="center" wrapText="1"/>
    </xf>
    <xf numFmtId="49" fontId="13" fillId="0" borderId="0" xfId="2" applyNumberFormat="1" applyFont="1" applyFill="1" applyBorder="1" applyAlignment="1" applyProtection="1">
      <alignment horizontal="center" vertical="center" wrapText="1"/>
    </xf>
    <xf numFmtId="49" fontId="11" fillId="0" borderId="4" xfId="2" applyNumberFormat="1" applyFont="1" applyFill="1" applyBorder="1" applyAlignment="1" applyProtection="1">
      <alignment horizontal="left" vertical="center"/>
    </xf>
    <xf numFmtId="49" fontId="11" fillId="0" borderId="5" xfId="2" applyNumberFormat="1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>
      <alignment horizontal="center" vertical="center" textRotation="90" wrapText="1"/>
    </xf>
    <xf numFmtId="0" fontId="7" fillId="0" borderId="20" xfId="0" applyFont="1" applyFill="1" applyBorder="1" applyAlignment="1">
      <alignment horizontal="center" vertical="center" textRotation="90" wrapText="1"/>
    </xf>
    <xf numFmtId="0" fontId="7" fillId="0" borderId="21" xfId="0" applyFont="1" applyFill="1" applyBorder="1" applyAlignment="1">
      <alignment horizontal="center" vertical="center" textRotation="90" wrapText="1"/>
    </xf>
    <xf numFmtId="0" fontId="7" fillId="0" borderId="22" xfId="0" applyFont="1" applyFill="1" applyBorder="1" applyAlignment="1">
      <alignment horizontal="center" vertical="center" textRotation="90" wrapText="1"/>
    </xf>
    <xf numFmtId="0" fontId="7" fillId="0" borderId="23" xfId="0" applyFont="1" applyFill="1" applyBorder="1" applyAlignment="1">
      <alignment horizontal="center" vertical="center" textRotation="90" wrapText="1"/>
    </xf>
    <xf numFmtId="3" fontId="7" fillId="0" borderId="19" xfId="0" applyNumberFormat="1" applyFont="1" applyFill="1" applyBorder="1" applyAlignment="1">
      <alignment horizontal="center" vertical="center" textRotation="90" wrapText="1"/>
    </xf>
    <xf numFmtId="3" fontId="4" fillId="0" borderId="28" xfId="4" applyNumberFormat="1" applyFont="1" applyFill="1" applyBorder="1" applyAlignment="1" applyProtection="1">
      <alignment horizontal="center" vertical="center" wrapText="1"/>
    </xf>
    <xf numFmtId="3" fontId="4" fillId="0" borderId="29" xfId="4" applyNumberFormat="1" applyFont="1" applyFill="1" applyBorder="1" applyAlignment="1" applyProtection="1">
      <alignment horizontal="center" vertical="center" wrapText="1"/>
    </xf>
    <xf numFmtId="3" fontId="4" fillId="0" borderId="25" xfId="4" applyNumberFormat="1" applyFont="1" applyFill="1" applyBorder="1" applyAlignment="1" applyProtection="1">
      <alignment horizontal="center" vertical="center" wrapText="1"/>
    </xf>
    <xf numFmtId="3" fontId="2" fillId="0" borderId="0" xfId="0" applyNumberFormat="1" applyFont="1" applyFill="1" applyAlignment="1">
      <alignment vertical="center"/>
    </xf>
    <xf numFmtId="3" fontId="19" fillId="0" borderId="25" xfId="4" applyNumberFormat="1" applyFont="1" applyFill="1" applyBorder="1" applyAlignment="1" applyProtection="1">
      <alignment horizontal="center" vertical="center" wrapText="1"/>
    </xf>
    <xf numFmtId="3" fontId="19" fillId="0" borderId="28" xfId="4" applyNumberFormat="1" applyFont="1" applyFill="1" applyBorder="1" applyAlignment="1" applyProtection="1">
      <alignment horizontal="center" vertical="center" wrapText="1"/>
    </xf>
    <xf numFmtId="3" fontId="19" fillId="0" borderId="29" xfId="4" applyNumberFormat="1" applyFont="1" applyFill="1" applyBorder="1" applyAlignment="1" applyProtection="1">
      <alignment horizontal="center" vertical="center" wrapText="1"/>
    </xf>
    <xf numFmtId="3" fontId="4" fillId="0" borderId="7" xfId="4" applyNumberFormat="1" applyFont="1" applyFill="1" applyBorder="1" applyAlignment="1" applyProtection="1">
      <alignment horizontal="center" vertical="center" wrapText="1"/>
    </xf>
    <xf numFmtId="3" fontId="4" fillId="0" borderId="37" xfId="4" applyNumberFormat="1" applyFont="1" applyFill="1" applyBorder="1" applyAlignment="1" applyProtection="1">
      <alignment horizontal="center" vertical="center" wrapText="1"/>
    </xf>
    <xf numFmtId="3" fontId="22" fillId="0" borderId="4" xfId="4" applyNumberFormat="1" applyFont="1" applyFill="1" applyBorder="1" applyAlignment="1" applyProtection="1">
      <alignment horizontal="center" vertical="center" wrapText="1"/>
    </xf>
    <xf numFmtId="3" fontId="22" fillId="0" borderId="40" xfId="4" applyNumberFormat="1" applyFont="1" applyFill="1" applyBorder="1" applyAlignment="1" applyProtection="1">
      <alignment horizontal="center" vertical="center" wrapText="1"/>
    </xf>
    <xf numFmtId="3" fontId="22" fillId="0" borderId="41" xfId="4" applyNumberFormat="1" applyFont="1" applyFill="1" applyBorder="1" applyAlignment="1" applyProtection="1">
      <alignment horizontal="center" vertical="center" wrapText="1"/>
    </xf>
    <xf numFmtId="3" fontId="22" fillId="0" borderId="42" xfId="4" applyNumberFormat="1" applyFont="1" applyFill="1" applyBorder="1" applyAlignment="1" applyProtection="1">
      <alignment horizontal="center" vertical="center" wrapText="1"/>
    </xf>
    <xf numFmtId="3" fontId="22" fillId="0" borderId="43" xfId="4" applyNumberFormat="1" applyFont="1" applyFill="1" applyBorder="1" applyAlignment="1" applyProtection="1">
      <alignment horizontal="center" vertical="center" wrapText="1"/>
    </xf>
    <xf numFmtId="3" fontId="22" fillId="0" borderId="5" xfId="4" applyNumberFormat="1" applyFont="1" applyFill="1" applyBorder="1" applyAlignment="1" applyProtection="1">
      <alignment horizontal="center" vertical="center" wrapText="1"/>
    </xf>
    <xf numFmtId="3" fontId="22" fillId="0" borderId="44" xfId="4" applyNumberFormat="1" applyFont="1" applyFill="1" applyBorder="1" applyAlignment="1" applyProtection="1">
      <alignment horizontal="center" vertical="center" wrapText="1"/>
    </xf>
    <xf numFmtId="0" fontId="22" fillId="0" borderId="0" xfId="0" applyFont="1" applyFill="1" applyAlignment="1">
      <alignment vertical="center"/>
    </xf>
    <xf numFmtId="3" fontId="23" fillId="0" borderId="0" xfId="0" applyNumberFormat="1" applyFont="1" applyFill="1" applyAlignment="1">
      <alignment horizontal="center" vertical="center"/>
    </xf>
    <xf numFmtId="3" fontId="23" fillId="0" borderId="0" xfId="0" applyNumberFormat="1" applyFont="1" applyFill="1" applyAlignment="1">
      <alignment horizontal="left" vertical="center"/>
    </xf>
    <xf numFmtId="3" fontId="2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2" fontId="2" fillId="0" borderId="0" xfId="0" applyNumberFormat="1" applyFont="1" applyFill="1" applyAlignment="1">
      <alignment vertical="center"/>
    </xf>
    <xf numFmtId="2" fontId="4" fillId="0" borderId="0" xfId="0" applyNumberFormat="1" applyFont="1" applyFill="1" applyAlignment="1">
      <alignment vertical="center"/>
    </xf>
    <xf numFmtId="2" fontId="2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2" fontId="5" fillId="0" borderId="0" xfId="0" applyNumberFormat="1" applyFont="1" applyFill="1" applyAlignment="1">
      <alignment vertical="center"/>
    </xf>
    <xf numFmtId="2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0" fillId="0" borderId="0" xfId="0" applyNumberFormat="1" applyFont="1" applyFill="1" applyAlignment="1">
      <alignment horizontal="left" vertical="center"/>
    </xf>
    <xf numFmtId="3" fontId="20" fillId="0" borderId="0" xfId="0" applyNumberFormat="1" applyFont="1" applyFill="1" applyAlignment="1">
      <alignment vertical="center"/>
    </xf>
    <xf numFmtId="3" fontId="20" fillId="0" borderId="0" xfId="0" applyNumberFormat="1" applyFont="1" applyFill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vertical="center"/>
    </xf>
    <xf numFmtId="0" fontId="4" fillId="2" borderId="25" xfId="3" applyFont="1" applyFill="1" applyBorder="1" applyAlignment="1">
      <alignment horizontal="center" vertical="center"/>
    </xf>
    <xf numFmtId="3" fontId="7" fillId="2" borderId="30" xfId="4" applyNumberFormat="1" applyFont="1" applyFill="1" applyBorder="1" applyAlignment="1" applyProtection="1">
      <alignment horizontal="center" vertical="center" wrapText="1"/>
    </xf>
    <xf numFmtId="0" fontId="4" fillId="2" borderId="31" xfId="5" applyNumberFormat="1" applyFont="1" applyFill="1" applyBorder="1" applyAlignment="1" applyProtection="1">
      <alignment horizontal="left" vertical="center"/>
    </xf>
    <xf numFmtId="0" fontId="4" fillId="2" borderId="34" xfId="0" applyNumberFormat="1" applyFont="1" applyFill="1" applyBorder="1" applyAlignment="1" applyProtection="1">
      <alignment horizontal="left" vertical="center" wrapText="1"/>
    </xf>
    <xf numFmtId="0" fontId="21" fillId="2" borderId="31" xfId="6" applyNumberFormat="1" applyFont="1" applyFill="1" applyBorder="1" applyAlignment="1" applyProtection="1">
      <alignment horizontal="left" vertical="center" wrapText="1"/>
    </xf>
    <xf numFmtId="3" fontId="4" fillId="0" borderId="0" xfId="0" applyNumberFormat="1" applyFont="1" applyFill="1" applyAlignment="1">
      <alignment horizontal="center" vertical="center"/>
    </xf>
    <xf numFmtId="164" fontId="22" fillId="0" borderId="4" xfId="0" applyNumberFormat="1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vertical="center"/>
    </xf>
    <xf numFmtId="0" fontId="9" fillId="0" borderId="32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horizontal="center" vertical="center" wrapText="1"/>
    </xf>
    <xf numFmtId="0" fontId="31" fillId="3" borderId="32" xfId="0" applyFont="1" applyFill="1" applyBorder="1" applyAlignment="1">
      <alignment horizontal="left" vertical="center" wrapText="1"/>
    </xf>
    <xf numFmtId="0" fontId="32" fillId="0" borderId="0" xfId="0" applyFont="1" applyAlignment="1">
      <alignment horizontal="center" vertical="center" wrapText="1"/>
    </xf>
    <xf numFmtId="3" fontId="32" fillId="0" borderId="0" xfId="0" applyNumberFormat="1" applyFont="1" applyAlignment="1">
      <alignment vertical="center"/>
    </xf>
    <xf numFmtId="0" fontId="36" fillId="0" borderId="40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3" fontId="37" fillId="0" borderId="43" xfId="0" applyNumberFormat="1" applyFont="1" applyBorder="1" applyAlignment="1">
      <alignment horizontal="center" vertical="center" wrapText="1"/>
    </xf>
    <xf numFmtId="3" fontId="37" fillId="0" borderId="5" xfId="0" applyNumberFormat="1" applyFont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 wrapText="1"/>
    </xf>
    <xf numFmtId="0" fontId="37" fillId="0" borderId="42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3" fontId="2" fillId="0" borderId="32" xfId="0" applyNumberFormat="1" applyFont="1" applyFill="1" applyBorder="1" applyAlignment="1">
      <alignment horizontal="center" vertical="center"/>
    </xf>
    <xf numFmtId="3" fontId="38" fillId="0" borderId="28" xfId="4" applyNumberFormat="1" applyFont="1" applyFill="1" applyBorder="1" applyAlignment="1" applyProtection="1">
      <alignment horizontal="center" vertical="center" wrapText="1"/>
    </xf>
    <xf numFmtId="164" fontId="38" fillId="0" borderId="47" xfId="4" applyNumberFormat="1" applyFont="1" applyFill="1" applyBorder="1" applyAlignment="1" applyProtection="1">
      <alignment horizontal="center" vertical="center" wrapText="1"/>
    </xf>
    <xf numFmtId="3" fontId="36" fillId="0" borderId="0" xfId="0" applyNumberFormat="1" applyFont="1" applyAlignment="1">
      <alignment horizontal="center" vertical="center" wrapText="1"/>
    </xf>
    <xf numFmtId="0" fontId="36" fillId="0" borderId="49" xfId="0" applyFont="1" applyBorder="1" applyAlignment="1">
      <alignment horizontal="center" vertical="center" wrapText="1"/>
    </xf>
    <xf numFmtId="0" fontId="36" fillId="0" borderId="52" xfId="0" applyFont="1" applyBorder="1" applyAlignment="1">
      <alignment horizontal="center" vertical="center" wrapText="1"/>
    </xf>
    <xf numFmtId="3" fontId="2" fillId="0" borderId="62" xfId="0" applyNumberFormat="1" applyFont="1" applyFill="1" applyBorder="1" applyAlignment="1">
      <alignment horizontal="center" vertical="center"/>
    </xf>
    <xf numFmtId="3" fontId="38" fillId="0" borderId="37" xfId="4" applyNumberFormat="1" applyFont="1" applyFill="1" applyBorder="1" applyAlignment="1" applyProtection="1">
      <alignment horizontal="center" vertical="center" wrapText="1"/>
    </xf>
    <xf numFmtId="164" fontId="38" fillId="0" borderId="53" xfId="4" applyNumberFormat="1" applyFont="1" applyFill="1" applyBorder="1" applyAlignment="1" applyProtection="1">
      <alignment horizontal="center" vertical="center" wrapText="1"/>
    </xf>
    <xf numFmtId="0" fontId="39" fillId="0" borderId="4" xfId="0" applyFont="1" applyBorder="1" applyAlignment="1">
      <alignment vertical="center"/>
    </xf>
    <xf numFmtId="0" fontId="11" fillId="0" borderId="39" xfId="0" applyFont="1" applyFill="1" applyBorder="1" applyAlignment="1">
      <alignment horizontal="center" vertical="center" wrapText="1"/>
    </xf>
    <xf numFmtId="3" fontId="11" fillId="0" borderId="43" xfId="0" applyNumberFormat="1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3" fontId="11" fillId="0" borderId="43" xfId="4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43" fillId="0" borderId="0" xfId="0" applyFont="1" applyAlignment="1">
      <alignment vertical="center"/>
    </xf>
    <xf numFmtId="3" fontId="37" fillId="0" borderId="0" xfId="0" applyNumberFormat="1" applyFont="1" applyAlignment="1">
      <alignment vertical="center"/>
    </xf>
    <xf numFmtId="0" fontId="37" fillId="0" borderId="0" xfId="0" applyFont="1" applyAlignment="1">
      <alignment horizontal="right" vertical="center"/>
    </xf>
    <xf numFmtId="3" fontId="44" fillId="0" borderId="0" xfId="0" applyNumberFormat="1" applyFont="1" applyAlignment="1">
      <alignment vertical="center"/>
    </xf>
    <xf numFmtId="0" fontId="44" fillId="0" borderId="0" xfId="0" applyFont="1" applyAlignment="1">
      <alignment vertical="center"/>
    </xf>
    <xf numFmtId="0" fontId="25" fillId="0" borderId="0" xfId="0" applyFont="1" applyFill="1" applyAlignment="1">
      <alignment horizontal="left" vertical="center"/>
    </xf>
    <xf numFmtId="0" fontId="42" fillId="0" borderId="26" xfId="0" applyFont="1" applyBorder="1" applyAlignment="1">
      <alignment horizontal="left" vertical="center" wrapText="1"/>
    </xf>
    <xf numFmtId="0" fontId="42" fillId="0" borderId="31" xfId="0" applyFont="1" applyBorder="1" applyAlignment="1">
      <alignment horizontal="left" vertical="center" wrapText="1"/>
    </xf>
    <xf numFmtId="0" fontId="42" fillId="0" borderId="63" xfId="0" applyFont="1" applyBorder="1" applyAlignment="1">
      <alignment horizontal="left" vertical="center" wrapText="1"/>
    </xf>
    <xf numFmtId="49" fontId="10" fillId="0" borderId="0" xfId="2" applyNumberFormat="1" applyFont="1" applyFill="1" applyBorder="1" applyAlignment="1" applyProtection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3" fontId="47" fillId="0" borderId="32" xfId="0" applyNumberFormat="1" applyFont="1" applyFill="1" applyBorder="1" applyAlignment="1">
      <alignment horizontal="center" vertical="center"/>
    </xf>
    <xf numFmtId="0" fontId="47" fillId="0" borderId="31" xfId="0" applyFont="1" applyBorder="1" applyAlignment="1">
      <alignment horizontal="left" vertical="center" wrapText="1"/>
    </xf>
    <xf numFmtId="0" fontId="22" fillId="0" borderId="32" xfId="0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 wrapText="1"/>
    </xf>
    <xf numFmtId="3" fontId="22" fillId="0" borderId="32" xfId="0" applyNumberFormat="1" applyFont="1" applyFill="1" applyBorder="1" applyAlignment="1">
      <alignment horizontal="center" vertical="center"/>
    </xf>
    <xf numFmtId="3" fontId="10" fillId="0" borderId="0" xfId="2" applyNumberFormat="1" applyFont="1" applyFill="1" applyBorder="1" applyAlignment="1" applyProtection="1">
      <alignment horizontal="center" vertical="center" wrapText="1"/>
    </xf>
    <xf numFmtId="3" fontId="2" fillId="0" borderId="32" xfId="0" applyNumberFormat="1" applyFont="1" applyFill="1" applyBorder="1" applyAlignment="1">
      <alignment horizontal="center" vertical="center" wrapText="1"/>
    </xf>
    <xf numFmtId="3" fontId="2" fillId="2" borderId="32" xfId="0" applyNumberFormat="1" applyFont="1" applyFill="1" applyBorder="1" applyAlignment="1">
      <alignment horizontal="center" vertical="center"/>
    </xf>
    <xf numFmtId="3" fontId="2" fillId="4" borderId="32" xfId="0" applyNumberFormat="1" applyFont="1" applyFill="1" applyBorder="1" applyAlignment="1">
      <alignment horizontal="center" vertical="center"/>
    </xf>
    <xf numFmtId="3" fontId="2" fillId="5" borderId="32" xfId="0" applyNumberFormat="1" applyFont="1" applyFill="1" applyBorder="1" applyAlignment="1">
      <alignment horizontal="center" vertical="center"/>
    </xf>
    <xf numFmtId="3" fontId="9" fillId="5" borderId="32" xfId="0" applyNumberFormat="1" applyFont="1" applyFill="1" applyBorder="1" applyAlignment="1">
      <alignment horizontal="center" vertical="center"/>
    </xf>
    <xf numFmtId="3" fontId="2" fillId="5" borderId="32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4" fillId="5" borderId="25" xfId="3" applyFont="1" applyFill="1" applyBorder="1" applyAlignment="1">
      <alignment horizontal="center" vertical="center"/>
    </xf>
    <xf numFmtId="0" fontId="4" fillId="5" borderId="26" xfId="5" applyNumberFormat="1" applyFont="1" applyFill="1" applyBorder="1" applyAlignment="1" applyProtection="1">
      <alignment horizontal="left" vertical="center"/>
    </xf>
    <xf numFmtId="3" fontId="0" fillId="5" borderId="28" xfId="0" applyNumberFormat="1" applyFill="1" applyBorder="1" applyAlignment="1">
      <alignment horizontal="center" vertical="center"/>
    </xf>
    <xf numFmtId="3" fontId="4" fillId="5" borderId="28" xfId="4" applyNumberFormat="1" applyFont="1" applyFill="1" applyBorder="1" applyAlignment="1" applyProtection="1">
      <alignment horizontal="center" vertical="center" wrapText="1"/>
    </xf>
    <xf numFmtId="3" fontId="4" fillId="5" borderId="29" xfId="4" applyNumberFormat="1" applyFont="1" applyFill="1" applyBorder="1" applyAlignment="1" applyProtection="1">
      <alignment horizontal="center" vertical="center" wrapText="1"/>
    </xf>
    <xf numFmtId="3" fontId="4" fillId="5" borderId="27" xfId="4" applyNumberFormat="1" applyFont="1" applyFill="1" applyBorder="1" applyAlignment="1" applyProtection="1">
      <alignment horizontal="center" vertical="center" wrapText="1"/>
    </xf>
    <xf numFmtId="9" fontId="4" fillId="5" borderId="27" xfId="0" applyNumberFormat="1" applyFont="1" applyFill="1" applyBorder="1" applyAlignment="1">
      <alignment horizontal="center" vertical="center"/>
    </xf>
    <xf numFmtId="3" fontId="22" fillId="5" borderId="32" xfId="0" applyNumberFormat="1" applyFont="1" applyFill="1" applyBorder="1" applyAlignment="1">
      <alignment horizontal="center" vertical="center"/>
    </xf>
    <xf numFmtId="0" fontId="9" fillId="5" borderId="32" xfId="0" applyFont="1" applyFill="1" applyBorder="1" applyAlignment="1">
      <alignment horizontal="center" vertical="center"/>
    </xf>
    <xf numFmtId="0" fontId="4" fillId="5" borderId="31" xfId="5" applyNumberFormat="1" applyFont="1" applyFill="1" applyBorder="1" applyAlignment="1" applyProtection="1">
      <alignment horizontal="left" vertical="center"/>
    </xf>
    <xf numFmtId="3" fontId="0" fillId="5" borderId="32" xfId="0" applyNumberFormat="1" applyFill="1" applyBorder="1" applyAlignment="1">
      <alignment horizontal="center" vertical="center"/>
    </xf>
    <xf numFmtId="9" fontId="4" fillId="5" borderId="49" xfId="0" applyNumberFormat="1" applyFont="1" applyFill="1" applyBorder="1" applyAlignment="1">
      <alignment horizontal="center" vertical="center"/>
    </xf>
    <xf numFmtId="0" fontId="6" fillId="5" borderId="31" xfId="5" applyNumberFormat="1" applyFont="1" applyFill="1" applyBorder="1" applyAlignment="1" applyProtection="1">
      <alignment horizontal="left" vertical="center"/>
    </xf>
    <xf numFmtId="0" fontId="4" fillId="5" borderId="31" xfId="5" applyFont="1" applyFill="1" applyBorder="1" applyAlignment="1" applyProtection="1">
      <alignment vertical="center"/>
    </xf>
    <xf numFmtId="0" fontId="19" fillId="5" borderId="25" xfId="3" applyFont="1" applyFill="1" applyBorder="1" applyAlignment="1">
      <alignment horizontal="center" vertical="center"/>
    </xf>
    <xf numFmtId="0" fontId="19" fillId="5" borderId="26" xfId="6" applyNumberFormat="1" applyFont="1" applyFill="1" applyBorder="1" applyAlignment="1" applyProtection="1">
      <alignment horizontal="left" vertical="center" wrapText="1"/>
    </xf>
    <xf numFmtId="0" fontId="4" fillId="5" borderId="34" xfId="0" applyNumberFormat="1" applyFont="1" applyFill="1" applyBorder="1" applyAlignment="1" applyProtection="1">
      <alignment horizontal="left" vertical="center" wrapText="1"/>
    </xf>
    <xf numFmtId="0" fontId="4" fillId="5" borderId="31" xfId="0" applyNumberFormat="1" applyFont="1" applyFill="1" applyBorder="1" applyAlignment="1" applyProtection="1">
      <alignment horizontal="left" vertical="center" wrapText="1"/>
    </xf>
    <xf numFmtId="9" fontId="19" fillId="5" borderId="49" xfId="0" applyNumberFormat="1" applyFont="1" applyFill="1" applyBorder="1" applyAlignment="1">
      <alignment horizontal="center" vertical="center"/>
    </xf>
    <xf numFmtId="0" fontId="19" fillId="5" borderId="34" xfId="0" applyNumberFormat="1" applyFont="1" applyFill="1" applyBorder="1" applyAlignment="1" applyProtection="1">
      <alignment horizontal="left" vertical="center" wrapText="1"/>
    </xf>
    <xf numFmtId="0" fontId="4" fillId="5" borderId="27" xfId="3" applyFont="1" applyFill="1" applyBorder="1" applyAlignment="1">
      <alignment horizontal="center" vertical="center"/>
    </xf>
    <xf numFmtId="0" fontId="4" fillId="5" borderId="35" xfId="0" applyNumberFormat="1" applyFont="1" applyFill="1" applyBorder="1" applyAlignment="1" applyProtection="1">
      <alignment horizontal="left" vertical="center" wrapText="1"/>
    </xf>
    <xf numFmtId="0" fontId="4" fillId="5" borderId="34" xfId="0" applyFont="1" applyFill="1" applyBorder="1" applyAlignment="1">
      <alignment vertical="center"/>
    </xf>
    <xf numFmtId="0" fontId="4" fillId="5" borderId="31" xfId="6" applyNumberFormat="1" applyFont="1" applyFill="1" applyBorder="1" applyAlignment="1" applyProtection="1">
      <alignment horizontal="left" vertical="center" wrapText="1"/>
    </xf>
    <xf numFmtId="0" fontId="4" fillId="5" borderId="36" xfId="0" applyNumberFormat="1" applyFont="1" applyFill="1" applyBorder="1" applyAlignment="1" applyProtection="1">
      <alignment horizontal="left" vertical="center" wrapText="1"/>
    </xf>
    <xf numFmtId="9" fontId="4" fillId="5" borderId="52" xfId="0" applyNumberFormat="1" applyFont="1" applyFill="1" applyBorder="1" applyAlignment="1">
      <alignment horizontal="center" vertical="center"/>
    </xf>
    <xf numFmtId="0" fontId="4" fillId="4" borderId="25" xfId="3" applyFont="1" applyFill="1" applyBorder="1" applyAlignment="1">
      <alignment horizontal="center" vertical="center"/>
    </xf>
    <xf numFmtId="0" fontId="4" fillId="4" borderId="31" xfId="5" applyNumberFormat="1" applyFont="1" applyFill="1" applyBorder="1" applyAlignment="1" applyProtection="1">
      <alignment horizontal="left" vertical="center"/>
    </xf>
    <xf numFmtId="3" fontId="0" fillId="4" borderId="32" xfId="0" applyNumberFormat="1" applyFill="1" applyBorder="1" applyAlignment="1">
      <alignment horizontal="center" vertical="center"/>
    </xf>
    <xf numFmtId="3" fontId="4" fillId="4" borderId="28" xfId="4" applyNumberFormat="1" applyFont="1" applyFill="1" applyBorder="1" applyAlignment="1" applyProtection="1">
      <alignment horizontal="center" vertical="center" wrapText="1"/>
    </xf>
    <xf numFmtId="3" fontId="4" fillId="4" borderId="29" xfId="4" applyNumberFormat="1" applyFont="1" applyFill="1" applyBorder="1" applyAlignment="1" applyProtection="1">
      <alignment horizontal="center" vertical="center" wrapText="1"/>
    </xf>
    <xf numFmtId="3" fontId="4" fillId="4" borderId="27" xfId="4" applyNumberFormat="1" applyFont="1" applyFill="1" applyBorder="1" applyAlignment="1" applyProtection="1">
      <alignment horizontal="center" vertical="center" wrapText="1"/>
    </xf>
    <xf numFmtId="9" fontId="4" fillId="4" borderId="49" xfId="0" applyNumberFormat="1" applyFont="1" applyFill="1" applyBorder="1" applyAlignment="1">
      <alignment horizontal="center" vertical="center"/>
    </xf>
    <xf numFmtId="3" fontId="22" fillId="4" borderId="32" xfId="0" applyNumberFormat="1" applyFont="1" applyFill="1" applyBorder="1" applyAlignment="1">
      <alignment horizontal="center" vertical="center"/>
    </xf>
    <xf numFmtId="0" fontId="9" fillId="4" borderId="32" xfId="0" applyFont="1" applyFill="1" applyBorder="1" applyAlignment="1">
      <alignment horizontal="center" vertical="center"/>
    </xf>
    <xf numFmtId="0" fontId="18" fillId="4" borderId="31" xfId="5" applyNumberFormat="1" applyFont="1" applyFill="1" applyBorder="1" applyAlignment="1" applyProtection="1">
      <alignment horizontal="left" vertical="center"/>
    </xf>
    <xf numFmtId="0" fontId="6" fillId="4" borderId="31" xfId="5" applyNumberFormat="1" applyFont="1" applyFill="1" applyBorder="1" applyAlignment="1" applyProtection="1">
      <alignment horizontal="left" vertical="center"/>
    </xf>
    <xf numFmtId="0" fontId="4" fillId="4" borderId="31" xfId="6" applyNumberFormat="1" applyFont="1" applyFill="1" applyBorder="1" applyAlignment="1" applyProtection="1">
      <alignment horizontal="left" vertical="center" wrapText="1"/>
    </xf>
    <xf numFmtId="0" fontId="4" fillId="4" borderId="34" xfId="0" applyNumberFormat="1" applyFont="1" applyFill="1" applyBorder="1" applyAlignment="1" applyProtection="1">
      <alignment horizontal="left" vertical="center" wrapText="1"/>
    </xf>
    <xf numFmtId="49" fontId="4" fillId="4" borderId="31" xfId="6" applyNumberFormat="1" applyFont="1" applyFill="1" applyBorder="1" applyAlignment="1" applyProtection="1">
      <alignment horizontal="left" vertical="center" wrapText="1"/>
    </xf>
    <xf numFmtId="3" fontId="0" fillId="2" borderId="32" xfId="0" applyNumberFormat="1" applyFill="1" applyBorder="1" applyAlignment="1">
      <alignment horizontal="center" vertical="center"/>
    </xf>
    <xf numFmtId="3" fontId="4" fillId="2" borderId="28" xfId="4" applyNumberFormat="1" applyFont="1" applyFill="1" applyBorder="1" applyAlignment="1" applyProtection="1">
      <alignment horizontal="center" vertical="center" wrapText="1"/>
    </xf>
    <xf numFmtId="3" fontId="4" fillId="2" borderId="29" xfId="4" applyNumberFormat="1" applyFont="1" applyFill="1" applyBorder="1" applyAlignment="1" applyProtection="1">
      <alignment horizontal="center" vertical="center" wrapText="1"/>
    </xf>
    <xf numFmtId="3" fontId="4" fillId="2" borderId="27" xfId="4" applyNumberFormat="1" applyFont="1" applyFill="1" applyBorder="1" applyAlignment="1" applyProtection="1">
      <alignment horizontal="center" vertical="center" wrapText="1"/>
    </xf>
    <xf numFmtId="9" fontId="4" fillId="2" borderId="49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4" fillId="0" borderId="66" xfId="0" applyFont="1" applyFill="1" applyBorder="1" applyAlignment="1">
      <alignment horizontal="center" vertical="center"/>
    </xf>
    <xf numFmtId="0" fontId="4" fillId="0" borderId="67" xfId="0" applyFont="1" applyFill="1" applyBorder="1" applyAlignment="1">
      <alignment horizontal="center" vertical="center"/>
    </xf>
    <xf numFmtId="3" fontId="19" fillId="0" borderId="67" xfId="0" applyNumberFormat="1" applyFont="1" applyFill="1" applyBorder="1" applyAlignment="1">
      <alignment horizontal="center" vertical="center"/>
    </xf>
    <xf numFmtId="3" fontId="4" fillId="0" borderId="67" xfId="0" applyNumberFormat="1" applyFont="1" applyFill="1" applyBorder="1" applyAlignment="1">
      <alignment horizontal="center" vertical="center"/>
    </xf>
    <xf numFmtId="3" fontId="7" fillId="5" borderId="30" xfId="4" applyNumberFormat="1" applyFont="1" applyFill="1" applyBorder="1" applyAlignment="1" applyProtection="1">
      <alignment horizontal="center" vertical="center" wrapText="1"/>
    </xf>
    <xf numFmtId="3" fontId="7" fillId="4" borderId="30" xfId="4" applyNumberFormat="1" applyFont="1" applyFill="1" applyBorder="1" applyAlignment="1" applyProtection="1">
      <alignment horizontal="center" vertical="center" wrapText="1"/>
    </xf>
    <xf numFmtId="3" fontId="20" fillId="5" borderId="30" xfId="4" applyNumberFormat="1" applyFont="1" applyFill="1" applyBorder="1" applyAlignment="1" applyProtection="1">
      <alignment horizontal="center" vertical="center" wrapText="1"/>
    </xf>
    <xf numFmtId="3" fontId="7" fillId="5" borderId="15" xfId="4" applyNumberFormat="1" applyFont="1" applyFill="1" applyBorder="1" applyAlignment="1" applyProtection="1">
      <alignment horizontal="center" vertical="center" wrapText="1"/>
    </xf>
    <xf numFmtId="3" fontId="22" fillId="0" borderId="45" xfId="4" applyNumberFormat="1" applyFont="1" applyFill="1" applyBorder="1" applyAlignment="1" applyProtection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38" fillId="0" borderId="0" xfId="0" applyFont="1" applyFill="1" applyAlignment="1">
      <alignment horizontal="center" vertical="center" wrapText="1"/>
    </xf>
    <xf numFmtId="1" fontId="25" fillId="0" borderId="0" xfId="0" applyNumberFormat="1" applyFont="1" applyFill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49" fontId="22" fillId="6" borderId="68" xfId="4" applyNumberFormat="1" applyFont="1" applyFill="1" applyBorder="1" applyAlignment="1" applyProtection="1">
      <alignment horizontal="center" vertical="center" wrapText="1"/>
    </xf>
    <xf numFmtId="0" fontId="2" fillId="0" borderId="64" xfId="0" applyFont="1" applyFill="1" applyBorder="1" applyAlignment="1">
      <alignment horizontal="center" vertical="center"/>
    </xf>
    <xf numFmtId="49" fontId="22" fillId="6" borderId="56" xfId="4" applyNumberFormat="1" applyFont="1" applyFill="1" applyBorder="1" applyAlignment="1" applyProtection="1">
      <alignment horizontal="center" vertical="center" wrapText="1"/>
    </xf>
    <xf numFmtId="0" fontId="13" fillId="0" borderId="71" xfId="0" applyFont="1" applyFill="1" applyBorder="1" applyAlignment="1">
      <alignment horizontal="center" vertical="center" textRotation="90" wrapText="1"/>
    </xf>
    <xf numFmtId="0" fontId="13" fillId="6" borderId="50" xfId="0" applyFont="1" applyFill="1" applyBorder="1" applyAlignment="1">
      <alignment horizontal="center" vertical="center" textRotation="90" wrapText="1"/>
    </xf>
    <xf numFmtId="0" fontId="2" fillId="0" borderId="0" xfId="0" applyFont="1" applyFill="1" applyBorder="1" applyAlignment="1">
      <alignment horizontal="center" vertical="center"/>
    </xf>
    <xf numFmtId="49" fontId="22" fillId="6" borderId="72" xfId="4" applyNumberFormat="1" applyFont="1" applyFill="1" applyBorder="1" applyAlignment="1" applyProtection="1">
      <alignment horizontal="center" vertical="center" wrapText="1"/>
    </xf>
    <xf numFmtId="1" fontId="42" fillId="0" borderId="19" xfId="0" applyNumberFormat="1" applyFont="1" applyFill="1" applyBorder="1" applyAlignment="1">
      <alignment horizontal="center" vertical="center" textRotation="90" wrapText="1"/>
    </xf>
    <xf numFmtId="0" fontId="28" fillId="0" borderId="20" xfId="0" applyFont="1" applyFill="1" applyBorder="1" applyAlignment="1">
      <alignment horizontal="center" vertical="center" textRotation="90" wrapText="1"/>
    </xf>
    <xf numFmtId="1" fontId="42" fillId="0" borderId="20" xfId="0" applyNumberFormat="1" applyFont="1" applyFill="1" applyBorder="1" applyAlignment="1">
      <alignment horizontal="center" vertical="center" textRotation="90" wrapText="1"/>
    </xf>
    <xf numFmtId="0" fontId="53" fillId="0" borderId="20" xfId="0" applyFont="1" applyFill="1" applyBorder="1" applyAlignment="1">
      <alignment vertical="center" textRotation="90" wrapText="1"/>
    </xf>
    <xf numFmtId="1" fontId="49" fillId="0" borderId="20" xfId="0" applyNumberFormat="1" applyFont="1" applyFill="1" applyBorder="1" applyAlignment="1">
      <alignment horizontal="center" vertical="center" textRotation="90" wrapText="1"/>
    </xf>
    <xf numFmtId="0" fontId="50" fillId="0" borderId="20" xfId="0" applyFont="1" applyFill="1" applyBorder="1" applyAlignment="1">
      <alignment horizontal="center" vertical="center" textRotation="90" wrapText="1"/>
    </xf>
    <xf numFmtId="0" fontId="28" fillId="0" borderId="59" xfId="0" applyFont="1" applyFill="1" applyBorder="1" applyAlignment="1">
      <alignment horizontal="center" vertical="center" textRotation="90" wrapText="1"/>
    </xf>
    <xf numFmtId="0" fontId="28" fillId="0" borderId="19" xfId="0" applyFont="1" applyFill="1" applyBorder="1" applyAlignment="1">
      <alignment horizontal="center" vertical="center" textRotation="90" wrapText="1"/>
    </xf>
    <xf numFmtId="0" fontId="49" fillId="0" borderId="20" xfId="0" applyFont="1" applyFill="1" applyBorder="1" applyAlignment="1">
      <alignment horizontal="center" vertical="center" textRotation="90" wrapText="1"/>
    </xf>
    <xf numFmtId="0" fontId="28" fillId="6" borderId="21" xfId="0" applyFont="1" applyFill="1" applyBorder="1" applyAlignment="1">
      <alignment horizontal="center" vertical="center" textRotation="90" wrapText="1"/>
    </xf>
    <xf numFmtId="0" fontId="28" fillId="0" borderId="21" xfId="0" applyFont="1" applyFill="1" applyBorder="1" applyAlignment="1">
      <alignment horizontal="center" vertical="center" textRotation="90" wrapText="1"/>
    </xf>
    <xf numFmtId="0" fontId="2" fillId="0" borderId="65" xfId="0" applyFont="1" applyFill="1" applyBorder="1" applyAlignment="1">
      <alignment horizontal="center" vertical="center"/>
    </xf>
    <xf numFmtId="0" fontId="13" fillId="6" borderId="4" xfId="3" applyFont="1" applyFill="1" applyBorder="1" applyAlignment="1">
      <alignment horizontal="center" vertical="center"/>
    </xf>
    <xf numFmtId="49" fontId="13" fillId="6" borderId="45" xfId="4" applyNumberFormat="1" applyFont="1" applyFill="1" applyBorder="1" applyAlignment="1" applyProtection="1">
      <alignment horizontal="center" vertical="center" wrapText="1"/>
    </xf>
    <xf numFmtId="49" fontId="22" fillId="6" borderId="43" xfId="4" applyNumberFormat="1" applyFont="1" applyFill="1" applyBorder="1" applyAlignment="1" applyProtection="1">
      <alignment horizontal="center" vertical="center" wrapText="1"/>
    </xf>
    <xf numFmtId="0" fontId="54" fillId="0" borderId="40" xfId="0" applyFont="1" applyFill="1" applyBorder="1" applyAlignment="1">
      <alignment horizontal="center" vertical="center" wrapText="1"/>
    </xf>
    <xf numFmtId="0" fontId="54" fillId="0" borderId="43" xfId="0" applyFont="1" applyFill="1" applyBorder="1" applyAlignment="1">
      <alignment horizontal="center" vertical="center" wrapText="1"/>
    </xf>
    <xf numFmtId="0" fontId="55" fillId="0" borderId="43" xfId="0" applyFont="1" applyFill="1" applyBorder="1" applyAlignment="1">
      <alignment horizontal="center" vertical="center" wrapText="1"/>
    </xf>
    <xf numFmtId="0" fontId="51" fillId="0" borderId="43" xfId="0" applyFont="1" applyFill="1" applyBorder="1" applyAlignment="1">
      <alignment horizontal="center" vertical="center" wrapText="1"/>
    </xf>
    <xf numFmtId="0" fontId="52" fillId="0" borderId="43" xfId="0" applyFont="1" applyFill="1" applyBorder="1" applyAlignment="1">
      <alignment horizontal="center" vertical="center" wrapText="1"/>
    </xf>
    <xf numFmtId="0" fontId="54" fillId="0" borderId="45" xfId="0" applyFont="1" applyFill="1" applyBorder="1" applyAlignment="1">
      <alignment horizontal="center" vertical="center" wrapText="1"/>
    </xf>
    <xf numFmtId="0" fontId="54" fillId="6" borderId="44" xfId="0" applyFont="1" applyFill="1" applyBorder="1" applyAlignment="1">
      <alignment horizontal="center" vertical="center" wrapText="1"/>
    </xf>
    <xf numFmtId="0" fontId="54" fillId="6" borderId="5" xfId="0" applyFont="1" applyFill="1" applyBorder="1" applyAlignment="1">
      <alignment horizontal="center" vertical="center" wrapText="1"/>
    </xf>
    <xf numFmtId="0" fontId="54" fillId="0" borderId="44" xfId="0" applyFont="1" applyFill="1" applyBorder="1" applyAlignment="1">
      <alignment horizontal="center" vertical="center" wrapText="1"/>
    </xf>
    <xf numFmtId="3" fontId="4" fillId="0" borderId="5" xfId="0" applyNumberFormat="1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3" fontId="22" fillId="0" borderId="43" xfId="0" applyNumberFormat="1" applyFont="1" applyFill="1" applyBorder="1" applyAlignment="1">
      <alignment horizontal="center" vertical="center"/>
    </xf>
    <xf numFmtId="0" fontId="35" fillId="2" borderId="44" xfId="0" applyFont="1" applyFill="1" applyBorder="1" applyAlignment="1">
      <alignment horizontal="center" vertical="center"/>
    </xf>
    <xf numFmtId="1" fontId="7" fillId="6" borderId="27" xfId="3" applyNumberFormat="1" applyFont="1" applyFill="1" applyBorder="1" applyAlignment="1">
      <alignment horizontal="center" vertical="center"/>
    </xf>
    <xf numFmtId="0" fontId="4" fillId="6" borderId="30" xfId="0" applyFont="1" applyFill="1" applyBorder="1" applyAlignment="1">
      <alignment vertical="center"/>
    </xf>
    <xf numFmtId="1" fontId="25" fillId="6" borderId="30" xfId="4" applyNumberFormat="1" applyFont="1" applyFill="1" applyBorder="1" applyAlignment="1" applyProtection="1">
      <alignment horizontal="center" vertical="center" wrapText="1"/>
    </xf>
    <xf numFmtId="1" fontId="2" fillId="6" borderId="28" xfId="4" applyNumberFormat="1" applyFont="1" applyFill="1" applyBorder="1" applyAlignment="1" applyProtection="1">
      <alignment horizontal="center" vertical="center" wrapText="1"/>
    </xf>
    <xf numFmtId="3" fontId="4" fillId="6" borderId="10" xfId="0" applyNumberFormat="1" applyFont="1" applyFill="1" applyBorder="1" applyAlignment="1">
      <alignment horizontal="center" vertical="center"/>
    </xf>
    <xf numFmtId="3" fontId="4" fillId="6" borderId="11" xfId="0" applyNumberFormat="1" applyFont="1" applyFill="1" applyBorder="1" applyAlignment="1">
      <alignment horizontal="center" vertical="center"/>
    </xf>
    <xf numFmtId="3" fontId="4" fillId="6" borderId="12" xfId="0" applyNumberFormat="1" applyFont="1" applyFill="1" applyBorder="1" applyAlignment="1">
      <alignment horizontal="center" vertical="center"/>
    </xf>
    <xf numFmtId="3" fontId="4" fillId="6" borderId="29" xfId="0" applyNumberFormat="1" applyFont="1" applyFill="1" applyBorder="1" applyAlignment="1">
      <alignment horizontal="center" vertical="center"/>
    </xf>
    <xf numFmtId="3" fontId="4" fillId="6" borderId="28" xfId="0" applyNumberFormat="1" applyFont="1" applyFill="1" applyBorder="1" applyAlignment="1">
      <alignment horizontal="center" vertical="center"/>
    </xf>
    <xf numFmtId="3" fontId="4" fillId="6" borderId="66" xfId="0" applyNumberFormat="1" applyFont="1" applyFill="1" applyBorder="1" applyAlignment="1">
      <alignment horizontal="center" vertical="center"/>
    </xf>
    <xf numFmtId="1" fontId="28" fillId="0" borderId="25" xfId="0" applyNumberFormat="1" applyFont="1" applyFill="1" applyBorder="1" applyAlignment="1">
      <alignment horizontal="center" vertical="center" wrapText="1"/>
    </xf>
    <xf numFmtId="1" fontId="28" fillId="0" borderId="29" xfId="0" applyNumberFormat="1" applyFont="1" applyFill="1" applyBorder="1" applyAlignment="1">
      <alignment horizontal="center" vertical="center" wrapText="1"/>
    </xf>
    <xf numFmtId="165" fontId="2" fillId="0" borderId="66" xfId="0" applyNumberFormat="1" applyFont="1" applyFill="1" applyBorder="1" applyAlignment="1">
      <alignment horizontal="center" vertical="center"/>
    </xf>
    <xf numFmtId="3" fontId="2" fillId="4" borderId="30" xfId="0" applyNumberFormat="1" applyFont="1" applyFill="1" applyBorder="1" applyAlignment="1">
      <alignment horizontal="center" vertical="center"/>
    </xf>
    <xf numFmtId="1" fontId="9" fillId="0" borderId="66" xfId="0" applyNumberFormat="1" applyFont="1" applyFill="1" applyBorder="1" applyAlignment="1">
      <alignment horizontal="center" vertical="center"/>
    </xf>
    <xf numFmtId="4" fontId="32" fillId="0" borderId="30" xfId="0" applyNumberFormat="1" applyFont="1" applyFill="1" applyBorder="1" applyAlignment="1">
      <alignment horizontal="center" vertical="center"/>
    </xf>
    <xf numFmtId="4" fontId="2" fillId="0" borderId="30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3" fontId="35" fillId="2" borderId="50" xfId="0" applyNumberFormat="1" applyFont="1" applyFill="1" applyBorder="1" applyAlignment="1">
      <alignment horizontal="center" vertical="center"/>
    </xf>
    <xf numFmtId="0" fontId="4" fillId="6" borderId="33" xfId="0" applyFont="1" applyFill="1" applyBorder="1" applyAlignment="1">
      <alignment vertical="center"/>
    </xf>
    <xf numFmtId="1" fontId="2" fillId="6" borderId="32" xfId="4" applyNumberFormat="1" applyFont="1" applyFill="1" applyBorder="1" applyAlignment="1" applyProtection="1">
      <alignment horizontal="center" vertical="center" wrapText="1"/>
    </xf>
    <xf numFmtId="3" fontId="4" fillId="6" borderId="48" xfId="0" applyNumberFormat="1" applyFont="1" applyFill="1" applyBorder="1" applyAlignment="1">
      <alignment horizontal="center" vertical="center"/>
    </xf>
    <xf numFmtId="3" fontId="4" fillId="6" borderId="32" xfId="0" applyNumberFormat="1" applyFont="1" applyFill="1" applyBorder="1" applyAlignment="1">
      <alignment horizontal="center" vertical="center"/>
    </xf>
    <xf numFmtId="3" fontId="4" fillId="6" borderId="50" xfId="0" applyNumberFormat="1" applyFont="1" applyFill="1" applyBorder="1" applyAlignment="1">
      <alignment horizontal="center" vertical="center"/>
    </xf>
    <xf numFmtId="165" fontId="2" fillId="0" borderId="67" xfId="0" applyNumberFormat="1" applyFont="1" applyFill="1" applyBorder="1" applyAlignment="1">
      <alignment horizontal="center" vertical="center"/>
    </xf>
    <xf numFmtId="3" fontId="2" fillId="4" borderId="33" xfId="0" applyNumberFormat="1" applyFont="1" applyFill="1" applyBorder="1" applyAlignment="1">
      <alignment horizontal="center" vertical="center"/>
    </xf>
    <xf numFmtId="1" fontId="2" fillId="6" borderId="32" xfId="0" applyNumberFormat="1" applyFont="1" applyFill="1" applyBorder="1" applyAlignment="1">
      <alignment horizontal="center" vertical="center"/>
    </xf>
    <xf numFmtId="1" fontId="4" fillId="6" borderId="33" xfId="0" applyNumberFormat="1" applyFont="1" applyFill="1" applyBorder="1" applyAlignment="1">
      <alignment vertical="center"/>
    </xf>
    <xf numFmtId="1" fontId="4" fillId="7" borderId="33" xfId="0" applyNumberFormat="1" applyFont="1" applyFill="1" applyBorder="1" applyAlignment="1">
      <alignment vertical="center"/>
    </xf>
    <xf numFmtId="3" fontId="35" fillId="7" borderId="50" xfId="0" applyNumberFormat="1" applyFont="1" applyFill="1" applyBorder="1" applyAlignment="1">
      <alignment horizontal="center" vertical="center"/>
    </xf>
    <xf numFmtId="1" fontId="7" fillId="0" borderId="27" xfId="3" applyNumberFormat="1" applyFont="1" applyFill="1" applyBorder="1" applyAlignment="1">
      <alignment horizontal="center" vertical="center"/>
    </xf>
    <xf numFmtId="3" fontId="4" fillId="0" borderId="29" xfId="0" applyNumberFormat="1" applyFont="1" applyFill="1" applyBorder="1" applyAlignment="1">
      <alignment horizontal="center" vertical="center"/>
    </xf>
    <xf numFmtId="0" fontId="18" fillId="6" borderId="33" xfId="0" applyFont="1" applyFill="1" applyBorder="1" applyAlignment="1">
      <alignment vertical="center"/>
    </xf>
    <xf numFmtId="0" fontId="4" fillId="6" borderId="59" xfId="0" applyFont="1" applyFill="1" applyBorder="1" applyAlignment="1">
      <alignment vertical="center"/>
    </xf>
    <xf numFmtId="3" fontId="4" fillId="6" borderId="19" xfId="0" applyNumberFormat="1" applyFont="1" applyFill="1" applyBorder="1" applyAlignment="1">
      <alignment horizontal="center" vertical="center"/>
    </xf>
    <xf numFmtId="3" fontId="4" fillId="6" borderId="20" xfId="0" applyNumberFormat="1" applyFont="1" applyFill="1" applyBorder="1" applyAlignment="1">
      <alignment horizontal="center" vertical="center"/>
    </xf>
    <xf numFmtId="3" fontId="4" fillId="6" borderId="21" xfId="0" applyNumberFormat="1" applyFont="1" applyFill="1" applyBorder="1" applyAlignment="1">
      <alignment horizontal="center" vertical="center"/>
    </xf>
    <xf numFmtId="3" fontId="4" fillId="6" borderId="51" xfId="0" applyNumberFormat="1" applyFont="1" applyFill="1" applyBorder="1" applyAlignment="1">
      <alignment horizontal="center" vertical="center"/>
    </xf>
    <xf numFmtId="165" fontId="2" fillId="0" borderId="73" xfId="0" applyNumberFormat="1" applyFont="1" applyFill="1" applyBorder="1" applyAlignment="1">
      <alignment horizontal="center" vertical="center"/>
    </xf>
    <xf numFmtId="3" fontId="2" fillId="4" borderId="38" xfId="0" applyNumberFormat="1" applyFont="1" applyFill="1" applyBorder="1" applyAlignment="1">
      <alignment horizontal="center" vertical="center"/>
    </xf>
    <xf numFmtId="0" fontId="4" fillId="6" borderId="4" xfId="0" applyFont="1" applyFill="1" applyBorder="1" applyAlignment="1">
      <alignment vertical="center"/>
    </xf>
    <xf numFmtId="1" fontId="4" fillId="6" borderId="45" xfId="4" applyNumberFormat="1" applyFont="1" applyFill="1" applyBorder="1" applyAlignment="1" applyProtection="1">
      <alignment horizontal="center" vertical="center" wrapText="1"/>
    </xf>
    <xf numFmtId="3" fontId="13" fillId="2" borderId="45" xfId="0" applyNumberFormat="1" applyFont="1" applyFill="1" applyBorder="1" applyAlignment="1">
      <alignment horizontal="center" vertical="center"/>
    </xf>
    <xf numFmtId="1" fontId="2" fillId="6" borderId="44" xfId="0" applyNumberFormat="1" applyFont="1" applyFill="1" applyBorder="1" applyAlignment="1">
      <alignment horizontal="center" vertical="center"/>
    </xf>
    <xf numFmtId="3" fontId="4" fillId="0" borderId="18" xfId="0" applyNumberFormat="1" applyFont="1" applyFill="1" applyBorder="1" applyAlignment="1">
      <alignment horizontal="center" vertical="center"/>
    </xf>
    <xf numFmtId="3" fontId="4" fillId="0" borderId="60" xfId="0" applyNumberFormat="1" applyFont="1" applyFill="1" applyBorder="1" applyAlignment="1">
      <alignment horizontal="center" vertical="center"/>
    </xf>
    <xf numFmtId="3" fontId="49" fillId="0" borderId="60" xfId="0" applyNumberFormat="1" applyFont="1" applyFill="1" applyBorder="1" applyAlignment="1">
      <alignment horizontal="center" vertical="center"/>
    </xf>
    <xf numFmtId="3" fontId="4" fillId="0" borderId="61" xfId="0" applyNumberFormat="1" applyFont="1" applyFill="1" applyBorder="1" applyAlignment="1">
      <alignment horizontal="center" vertical="center"/>
    </xf>
    <xf numFmtId="3" fontId="13" fillId="0" borderId="44" xfId="0" applyNumberFormat="1" applyFont="1" applyFill="1" applyBorder="1" applyAlignment="1">
      <alignment horizontal="center" vertical="center"/>
    </xf>
    <xf numFmtId="3" fontId="4" fillId="0" borderId="4" xfId="0" applyNumberFormat="1" applyFont="1" applyFill="1" applyBorder="1" applyAlignment="1">
      <alignment horizontal="center" vertical="center"/>
    </xf>
    <xf numFmtId="3" fontId="4" fillId="0" borderId="39" xfId="0" applyNumberFormat="1" applyFont="1" applyFill="1" applyBorder="1" applyAlignment="1">
      <alignment horizontal="center" vertical="center"/>
    </xf>
    <xf numFmtId="3" fontId="49" fillId="0" borderId="39" xfId="0" applyNumberFormat="1" applyFont="1" applyFill="1" applyBorder="1" applyAlignment="1">
      <alignment horizontal="center" vertical="center"/>
    </xf>
    <xf numFmtId="3" fontId="13" fillId="6" borderId="44" xfId="0" applyNumberFormat="1" applyFont="1" applyFill="1" applyBorder="1" applyAlignment="1">
      <alignment horizontal="center" vertical="center"/>
    </xf>
    <xf numFmtId="3" fontId="13" fillId="2" borderId="5" xfId="0" applyNumberFormat="1" applyFont="1" applyFill="1" applyBorder="1" applyAlignment="1">
      <alignment horizontal="center" vertical="center"/>
    </xf>
    <xf numFmtId="3" fontId="13" fillId="0" borderId="40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3" fontId="22" fillId="4" borderId="45" xfId="0" applyNumberFormat="1" applyFont="1" applyFill="1" applyBorder="1" applyAlignment="1">
      <alignment horizontal="center" vertical="center"/>
    </xf>
    <xf numFmtId="4" fontId="22" fillId="0" borderId="45" xfId="0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horizontal="center" vertical="center"/>
    </xf>
    <xf numFmtId="3" fontId="35" fillId="2" borderId="44" xfId="0" applyNumberFormat="1" applyFont="1" applyFill="1" applyBorder="1" applyAlignment="1">
      <alignment horizontal="center" vertical="center"/>
    </xf>
    <xf numFmtId="0" fontId="2" fillId="6" borderId="0" xfId="0" applyFont="1" applyFill="1" applyAlignment="1">
      <alignment vertical="center"/>
    </xf>
    <xf numFmtId="0" fontId="2" fillId="6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9" fontId="26" fillId="0" borderId="0" xfId="0" applyNumberFormat="1" applyFont="1" applyFill="1" applyAlignment="1">
      <alignment horizontal="center" vertical="center"/>
    </xf>
    <xf numFmtId="9" fontId="56" fillId="0" borderId="0" xfId="0" applyNumberFormat="1" applyFont="1" applyFill="1" applyAlignment="1">
      <alignment horizontal="center" vertical="center"/>
    </xf>
    <xf numFmtId="9" fontId="26" fillId="6" borderId="0" xfId="0" applyNumberFormat="1" applyFont="1" applyFill="1" applyAlignment="1">
      <alignment horizontal="center" vertical="center"/>
    </xf>
    <xf numFmtId="1" fontId="13" fillId="6" borderId="0" xfId="0" applyNumberFormat="1" applyFont="1" applyFill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4" fontId="19" fillId="0" borderId="0" xfId="0" applyNumberFormat="1" applyFont="1" applyFill="1" applyAlignment="1">
      <alignment horizontal="center" vertical="center"/>
    </xf>
    <xf numFmtId="4" fontId="4" fillId="0" borderId="0" xfId="0" applyNumberFormat="1" applyFont="1" applyFill="1" applyAlignment="1">
      <alignment vertical="center"/>
    </xf>
    <xf numFmtId="3" fontId="35" fillId="0" borderId="0" xfId="0" applyNumberFormat="1" applyFont="1" applyFill="1" applyAlignment="1">
      <alignment horizontal="center" vertical="center"/>
    </xf>
    <xf numFmtId="3" fontId="4" fillId="6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4" fontId="35" fillId="0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left"/>
    </xf>
    <xf numFmtId="2" fontId="2" fillId="6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left"/>
    </xf>
    <xf numFmtId="2" fontId="5" fillId="0" borderId="0" xfId="0" applyNumberFormat="1" applyFont="1" applyFill="1" applyAlignment="1">
      <alignment horizontal="center"/>
    </xf>
    <xf numFmtId="2" fontId="6" fillId="0" borderId="0" xfId="0" applyNumberFormat="1" applyFont="1" applyFill="1" applyAlignment="1"/>
    <xf numFmtId="2" fontId="49" fillId="0" borderId="0" xfId="0" applyNumberFormat="1" applyFont="1" applyFill="1" applyAlignment="1">
      <alignment horizontal="center"/>
    </xf>
    <xf numFmtId="2" fontId="50" fillId="0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 vertical="center"/>
    </xf>
    <xf numFmtId="1" fontId="29" fillId="0" borderId="0" xfId="0" applyNumberFormat="1" applyFont="1" applyFill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1" fontId="4" fillId="6" borderId="0" xfId="0" applyNumberFormat="1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0" fontId="57" fillId="6" borderId="0" xfId="1" applyFont="1" applyFill="1" applyAlignment="1">
      <alignment horizontal="center" vertical="center"/>
    </xf>
    <xf numFmtId="0" fontId="57" fillId="6" borderId="0" xfId="2" applyFont="1" applyFill="1" applyAlignment="1">
      <alignment horizontal="center" vertical="center"/>
    </xf>
    <xf numFmtId="1" fontId="57" fillId="0" borderId="0" xfId="0" applyNumberFormat="1" applyFont="1" applyFill="1" applyAlignment="1">
      <alignment horizontal="center" vertical="center"/>
    </xf>
    <xf numFmtId="0" fontId="57" fillId="6" borderId="0" xfId="0" applyFont="1" applyFill="1" applyAlignment="1">
      <alignment horizontal="center" vertical="center"/>
    </xf>
    <xf numFmtId="3" fontId="57" fillId="0" borderId="0" xfId="0" applyNumberFormat="1" applyFont="1" applyFill="1" applyAlignment="1">
      <alignment horizontal="center" vertical="center"/>
    </xf>
    <xf numFmtId="0" fontId="58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0" fontId="43" fillId="0" borderId="32" xfId="0" applyFont="1" applyBorder="1" applyAlignment="1">
      <alignment wrapText="1"/>
    </xf>
    <xf numFmtId="0" fontId="32" fillId="0" borderId="32" xfId="0" applyFont="1" applyBorder="1"/>
    <xf numFmtId="0" fontId="43" fillId="0" borderId="0" xfId="0" applyFont="1"/>
    <xf numFmtId="0" fontId="30" fillId="0" borderId="32" xfId="0" applyFont="1" applyBorder="1"/>
    <xf numFmtId="0" fontId="59" fillId="0" borderId="0" xfId="0" applyFont="1"/>
    <xf numFmtId="0" fontId="59" fillId="0" borderId="32" xfId="0" applyFont="1" applyBorder="1"/>
    <xf numFmtId="3" fontId="59" fillId="0" borderId="32" xfId="0" applyNumberFormat="1" applyFont="1" applyFill="1" applyBorder="1" applyAlignment="1">
      <alignment horizontal="center" vertical="center"/>
    </xf>
    <xf numFmtId="0" fontId="22" fillId="0" borderId="32" xfId="0" applyFont="1" applyBorder="1"/>
    <xf numFmtId="3" fontId="30" fillId="0" borderId="32" xfId="0" applyNumberFormat="1" applyFont="1" applyBorder="1" applyAlignment="1">
      <alignment horizontal="center"/>
    </xf>
    <xf numFmtId="3" fontId="32" fillId="0" borderId="0" xfId="0" applyNumberFormat="1" applyFont="1"/>
    <xf numFmtId="3" fontId="32" fillId="0" borderId="32" xfId="0" applyNumberFormat="1" applyFont="1" applyBorder="1" applyAlignment="1">
      <alignment vertical="center"/>
    </xf>
    <xf numFmtId="0" fontId="60" fillId="0" borderId="0" xfId="0" applyFont="1" applyAlignment="1">
      <alignment vertical="center"/>
    </xf>
    <xf numFmtId="0" fontId="43" fillId="0" borderId="32" xfId="0" applyFont="1" applyBorder="1" applyAlignment="1">
      <alignment vertical="center"/>
    </xf>
    <xf numFmtId="3" fontId="43" fillId="0" borderId="32" xfId="0" applyNumberFormat="1" applyFont="1" applyBorder="1" applyAlignment="1">
      <alignment vertical="center"/>
    </xf>
    <xf numFmtId="164" fontId="11" fillId="0" borderId="42" xfId="4" applyNumberFormat="1" applyFont="1" applyFill="1" applyBorder="1" applyAlignment="1" applyProtection="1">
      <alignment horizontal="center" vertical="center" wrapText="1"/>
    </xf>
    <xf numFmtId="0" fontId="57" fillId="2" borderId="0" xfId="0" applyFont="1" applyFill="1" applyAlignment="1">
      <alignment horizontal="center" vertical="center"/>
    </xf>
    <xf numFmtId="3" fontId="4" fillId="2" borderId="28" xfId="0" applyNumberFormat="1" applyFont="1" applyFill="1" applyBorder="1" applyAlignment="1">
      <alignment horizontal="center" vertical="center"/>
    </xf>
    <xf numFmtId="9" fontId="56" fillId="2" borderId="0" xfId="0" applyNumberFormat="1" applyFont="1" applyFill="1" applyAlignment="1">
      <alignment horizontal="center" vertical="center"/>
    </xf>
    <xf numFmtId="0" fontId="50" fillId="2" borderId="20" xfId="0" applyFont="1" applyFill="1" applyBorder="1" applyAlignment="1">
      <alignment horizontal="center" vertical="center" textRotation="90" wrapText="1"/>
    </xf>
    <xf numFmtId="0" fontId="52" fillId="2" borderId="43" xfId="0" applyFont="1" applyFill="1" applyBorder="1" applyAlignment="1">
      <alignment horizontal="center" vertical="center" wrapText="1"/>
    </xf>
    <xf numFmtId="3" fontId="50" fillId="2" borderId="39" xfId="0" applyNumberFormat="1" applyFont="1" applyFill="1" applyBorder="1" applyAlignment="1">
      <alignment horizontal="center" vertical="center"/>
    </xf>
    <xf numFmtId="0" fontId="50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0" fontId="53" fillId="2" borderId="20" xfId="0" applyFont="1" applyFill="1" applyBorder="1" applyAlignment="1">
      <alignment horizontal="left" vertical="center" textRotation="90" wrapText="1"/>
    </xf>
    <xf numFmtId="0" fontId="55" fillId="2" borderId="43" xfId="0" applyFont="1" applyFill="1" applyBorder="1" applyAlignment="1">
      <alignment horizontal="center" vertical="center" wrapText="1"/>
    </xf>
    <xf numFmtId="3" fontId="4" fillId="2" borderId="13" xfId="0" applyNumberFormat="1" applyFont="1" applyFill="1" applyBorder="1" applyAlignment="1">
      <alignment horizontal="center" vertical="center"/>
    </xf>
    <xf numFmtId="3" fontId="4" fillId="2" borderId="58" xfId="0" applyNumberFormat="1" applyFont="1" applyFill="1" applyBorder="1" applyAlignment="1">
      <alignment horizontal="center" vertical="center"/>
    </xf>
    <xf numFmtId="3" fontId="4" fillId="2" borderId="72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54" fillId="0" borderId="57" xfId="0" applyFont="1" applyFill="1" applyBorder="1" applyAlignment="1">
      <alignment horizontal="center" vertical="center" wrapText="1"/>
    </xf>
    <xf numFmtId="0" fontId="57" fillId="4" borderId="0" xfId="0" applyFont="1" applyFill="1" applyAlignment="1">
      <alignment horizontal="center" vertical="center"/>
    </xf>
    <xf numFmtId="0" fontId="55" fillId="4" borderId="39" xfId="0" applyFont="1" applyFill="1" applyBorder="1" applyAlignment="1">
      <alignment horizontal="center" vertical="center" wrapText="1"/>
    </xf>
    <xf numFmtId="3" fontId="4" fillId="4" borderId="11" xfId="0" applyNumberFormat="1" applyFont="1" applyFill="1" applyBorder="1" applyAlignment="1">
      <alignment horizontal="center" vertical="center"/>
    </xf>
    <xf numFmtId="3" fontId="4" fillId="4" borderId="28" xfId="0" applyNumberFormat="1" applyFont="1" applyFill="1" applyBorder="1" applyAlignment="1">
      <alignment horizontal="center" vertical="center"/>
    </xf>
    <xf numFmtId="3" fontId="4" fillId="4" borderId="60" xfId="0" applyNumberFormat="1" applyFont="1" applyFill="1" applyBorder="1" applyAlignment="1">
      <alignment horizontal="center" vertical="center"/>
    </xf>
    <xf numFmtId="3" fontId="4" fillId="4" borderId="43" xfId="0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3" fontId="30" fillId="2" borderId="32" xfId="0" applyNumberFormat="1" applyFont="1" applyFill="1" applyBorder="1" applyAlignment="1">
      <alignment horizontal="center"/>
    </xf>
    <xf numFmtId="0" fontId="59" fillId="2" borderId="32" xfId="0" applyFont="1" applyFill="1" applyBorder="1"/>
    <xf numFmtId="3" fontId="32" fillId="2" borderId="0" xfId="0" applyNumberFormat="1" applyFont="1" applyFill="1"/>
    <xf numFmtId="0" fontId="9" fillId="0" borderId="32" xfId="0" applyFont="1" applyBorder="1"/>
    <xf numFmtId="3" fontId="9" fillId="0" borderId="32" xfId="0" applyNumberFormat="1" applyFont="1" applyBorder="1" applyAlignment="1">
      <alignment vertical="center"/>
    </xf>
    <xf numFmtId="0" fontId="4" fillId="0" borderId="3" xfId="0" applyFont="1" applyFill="1" applyBorder="1" applyAlignment="1">
      <alignment horizontal="center" vertical="center" textRotation="90" wrapText="1"/>
    </xf>
    <xf numFmtId="0" fontId="4" fillId="0" borderId="9" xfId="0" applyFont="1" applyFill="1" applyBorder="1" applyAlignment="1">
      <alignment horizontal="center" vertical="center" textRotation="90" wrapText="1"/>
    </xf>
    <xf numFmtId="0" fontId="4" fillId="0" borderId="18" xfId="0" applyFont="1" applyFill="1" applyBorder="1" applyAlignment="1">
      <alignment horizontal="center" vertical="center" textRotation="90" wrapText="1"/>
    </xf>
    <xf numFmtId="49" fontId="16" fillId="0" borderId="10" xfId="0" applyNumberFormat="1" applyFont="1" applyFill="1" applyBorder="1" applyAlignment="1" applyProtection="1">
      <alignment horizontal="center" vertical="center" wrapText="1"/>
    </xf>
    <xf numFmtId="49" fontId="16" fillId="0" borderId="11" xfId="0" applyNumberFormat="1" applyFont="1" applyFill="1" applyBorder="1" applyAlignment="1" applyProtection="1">
      <alignment horizontal="center" vertical="center" wrapText="1"/>
    </xf>
    <xf numFmtId="49" fontId="16" fillId="0" borderId="12" xfId="0" applyNumberFormat="1" applyFont="1" applyFill="1" applyBorder="1" applyAlignment="1" applyProtection="1">
      <alignment horizontal="center" vertical="center" wrapText="1"/>
    </xf>
    <xf numFmtId="49" fontId="16" fillId="0" borderId="13" xfId="2" applyNumberFormat="1" applyFont="1" applyFill="1" applyBorder="1" applyAlignment="1" applyProtection="1">
      <alignment horizontal="center" vertical="center" wrapText="1"/>
    </xf>
    <xf numFmtId="49" fontId="16" fillId="0" borderId="11" xfId="2" applyNumberFormat="1" applyFont="1" applyFill="1" applyBorder="1" applyAlignment="1" applyProtection="1">
      <alignment horizontal="center" vertical="center" wrapText="1"/>
    </xf>
    <xf numFmtId="49" fontId="16" fillId="0" borderId="14" xfId="2" applyNumberFormat="1" applyFont="1" applyFill="1" applyBorder="1" applyAlignment="1" applyProtection="1">
      <alignment horizontal="center" vertical="center" wrapText="1"/>
    </xf>
    <xf numFmtId="49" fontId="16" fillId="0" borderId="10" xfId="2" applyNumberFormat="1" applyFont="1" applyFill="1" applyBorder="1" applyAlignment="1" applyProtection="1">
      <alignment horizontal="center" vertical="center" wrapText="1"/>
    </xf>
    <xf numFmtId="49" fontId="16" fillId="0" borderId="12" xfId="2" applyNumberFormat="1" applyFont="1" applyFill="1" applyBorder="1" applyAlignment="1" applyProtection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/>
    </xf>
    <xf numFmtId="0" fontId="4" fillId="0" borderId="7" xfId="3" applyFont="1" applyFill="1" applyBorder="1" applyAlignment="1">
      <alignment horizontal="center" vertical="center"/>
    </xf>
    <xf numFmtId="0" fontId="4" fillId="0" borderId="16" xfId="3" applyFont="1" applyFill="1" applyBorder="1" applyAlignment="1">
      <alignment horizontal="center" vertical="center"/>
    </xf>
    <xf numFmtId="49" fontId="4" fillId="0" borderId="2" xfId="4" applyNumberFormat="1" applyFont="1" applyFill="1" applyBorder="1" applyAlignment="1" applyProtection="1">
      <alignment horizontal="left" vertical="center" wrapText="1"/>
    </xf>
    <xf numFmtId="49" fontId="4" fillId="0" borderId="8" xfId="4" applyNumberFormat="1" applyFont="1" applyFill="1" applyBorder="1" applyAlignment="1" applyProtection="1">
      <alignment horizontal="left" vertical="center" wrapText="1"/>
    </xf>
    <xf numFmtId="49" fontId="4" fillId="0" borderId="17" xfId="4" applyNumberFormat="1" applyFont="1" applyFill="1" applyBorder="1" applyAlignment="1" applyProtection="1">
      <alignment horizontal="left" vertical="center" wrapText="1"/>
    </xf>
    <xf numFmtId="49" fontId="13" fillId="0" borderId="6" xfId="4" applyNumberFormat="1" applyFont="1" applyFill="1" applyBorder="1" applyAlignment="1" applyProtection="1">
      <alignment horizontal="center" vertical="center" textRotation="90" wrapText="1"/>
    </xf>
    <xf numFmtId="49" fontId="13" fillId="0" borderId="15" xfId="4" applyNumberFormat="1" applyFont="1" applyFill="1" applyBorder="1" applyAlignment="1" applyProtection="1">
      <alignment horizontal="center" vertical="center" textRotation="90" wrapText="1"/>
    </xf>
    <xf numFmtId="49" fontId="13" fillId="0" borderId="24" xfId="4" applyNumberFormat="1" applyFont="1" applyFill="1" applyBorder="1" applyAlignment="1" applyProtection="1">
      <alignment horizontal="center" vertical="center" textRotation="90" wrapText="1"/>
    </xf>
    <xf numFmtId="0" fontId="4" fillId="0" borderId="6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3" fontId="18" fillId="0" borderId="6" xfId="0" applyNumberFormat="1" applyFont="1" applyFill="1" applyBorder="1" applyAlignment="1">
      <alignment horizontal="center" vertical="center" wrapText="1"/>
    </xf>
    <xf numFmtId="3" fontId="18" fillId="0" borderId="15" xfId="0" applyNumberFormat="1" applyFont="1" applyFill="1" applyBorder="1" applyAlignment="1">
      <alignment horizontal="center" vertical="center" wrapText="1"/>
    </xf>
    <xf numFmtId="3" fontId="18" fillId="0" borderId="24" xfId="0" applyNumberFormat="1" applyFont="1" applyFill="1" applyBorder="1" applyAlignment="1">
      <alignment horizontal="center" vertical="center" wrapText="1"/>
    </xf>
    <xf numFmtId="3" fontId="30" fillId="0" borderId="11" xfId="0" applyNumberFormat="1" applyFont="1" applyFill="1" applyBorder="1" applyAlignment="1">
      <alignment horizontal="center" vertical="center" wrapText="1"/>
    </xf>
    <xf numFmtId="3" fontId="30" fillId="0" borderId="32" xfId="0" applyNumberFormat="1" applyFont="1" applyFill="1" applyBorder="1" applyAlignment="1">
      <alignment horizontal="center" vertical="center" wrapText="1"/>
    </xf>
    <xf numFmtId="3" fontId="30" fillId="0" borderId="20" xfId="0" applyNumberFormat="1" applyFont="1" applyFill="1" applyBorder="1" applyAlignment="1">
      <alignment horizontal="center" vertical="center" wrapText="1"/>
    </xf>
    <xf numFmtId="3" fontId="35" fillId="2" borderId="12" xfId="0" applyNumberFormat="1" applyFont="1" applyFill="1" applyBorder="1" applyAlignment="1">
      <alignment horizontal="center" vertical="center" wrapText="1"/>
    </xf>
    <xf numFmtId="3" fontId="35" fillId="2" borderId="50" xfId="0" applyNumberFormat="1" applyFont="1" applyFill="1" applyBorder="1" applyAlignment="1">
      <alignment horizontal="center" vertical="center" wrapText="1"/>
    </xf>
    <xf numFmtId="3" fontId="35" fillId="2" borderId="21" xfId="0" applyNumberFormat="1" applyFont="1" applyFill="1" applyBorder="1" applyAlignment="1">
      <alignment horizontal="center" vertical="center" wrapText="1"/>
    </xf>
    <xf numFmtId="1" fontId="16" fillId="0" borderId="69" xfId="0" applyNumberFormat="1" applyFont="1" applyFill="1" applyBorder="1" applyAlignment="1">
      <alignment horizontal="center" vertical="center" wrapText="1"/>
    </xf>
    <xf numFmtId="1" fontId="26" fillId="0" borderId="14" xfId="0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1" fontId="13" fillId="0" borderId="14" xfId="0" applyNumberFormat="1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left" vertical="center" wrapText="1"/>
    </xf>
    <xf numFmtId="1" fontId="51" fillId="0" borderId="14" xfId="0" applyNumberFormat="1" applyFont="1" applyFill="1" applyBorder="1" applyAlignment="1">
      <alignment horizontal="center" vertical="center" wrapText="1"/>
    </xf>
    <xf numFmtId="0" fontId="52" fillId="0" borderId="13" xfId="0" applyFont="1" applyFill="1" applyBorder="1" applyAlignment="1">
      <alignment horizontal="left" vertical="center" wrapText="1"/>
    </xf>
    <xf numFmtId="49" fontId="22" fillId="6" borderId="57" xfId="4" applyNumberFormat="1" applyFont="1" applyFill="1" applyBorder="1" applyAlignment="1" applyProtection="1">
      <alignment horizontal="center" vertical="center" textRotation="90" wrapText="1"/>
    </xf>
    <xf numFmtId="49" fontId="22" fillId="6" borderId="37" xfId="4" applyNumberFormat="1" applyFont="1" applyFill="1" applyBorder="1" applyAlignment="1" applyProtection="1">
      <alignment horizontal="center" vertical="center" textRotation="90" wrapText="1"/>
    </xf>
    <xf numFmtId="49" fontId="22" fillId="6" borderId="60" xfId="4" applyNumberFormat="1" applyFont="1" applyFill="1" applyBorder="1" applyAlignment="1" applyProtection="1">
      <alignment horizontal="center" vertical="center" textRotation="90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3" fontId="13" fillId="0" borderId="64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center" vertical="center" wrapText="1"/>
    </xf>
    <xf numFmtId="3" fontId="13" fillId="0" borderId="65" xfId="0" applyNumberFormat="1" applyFont="1" applyFill="1" applyBorder="1" applyAlignment="1">
      <alignment horizontal="center" vertical="center" wrapText="1"/>
    </xf>
    <xf numFmtId="3" fontId="11" fillId="4" borderId="6" xfId="0" applyNumberFormat="1" applyFont="1" applyFill="1" applyBorder="1" applyAlignment="1">
      <alignment horizontal="center" vertical="center" wrapText="1"/>
    </xf>
    <xf numFmtId="3" fontId="11" fillId="4" borderId="15" xfId="0" applyNumberFormat="1" applyFont="1" applyFill="1" applyBorder="1" applyAlignment="1">
      <alignment horizontal="center" vertical="center" wrapText="1"/>
    </xf>
    <xf numFmtId="3" fontId="11" fillId="4" borderId="24" xfId="0" applyNumberFormat="1" applyFont="1" applyFill="1" applyBorder="1" applyAlignment="1">
      <alignment horizontal="center" vertical="center" wrapText="1"/>
    </xf>
    <xf numFmtId="3" fontId="18" fillId="0" borderId="3" xfId="0" applyNumberFormat="1" applyFont="1" applyFill="1" applyBorder="1" applyAlignment="1">
      <alignment horizontal="center" vertical="center" wrapText="1"/>
    </xf>
    <xf numFmtId="3" fontId="18" fillId="0" borderId="9" xfId="0" applyNumberFormat="1" applyFont="1" applyFill="1" applyBorder="1" applyAlignment="1">
      <alignment horizontal="center" vertical="center" wrapText="1"/>
    </xf>
    <xf numFmtId="3" fontId="18" fillId="0" borderId="18" xfId="0" applyNumberFormat="1" applyFont="1" applyFill="1" applyBorder="1" applyAlignment="1">
      <alignment horizontal="center" vertical="center" wrapText="1"/>
    </xf>
    <xf numFmtId="0" fontId="27" fillId="0" borderId="0" xfId="1" applyFont="1" applyFill="1" applyAlignment="1">
      <alignment horizontal="center" vertical="center" wrapText="1"/>
    </xf>
    <xf numFmtId="1" fontId="27" fillId="0" borderId="0" xfId="1" applyNumberFormat="1" applyFont="1" applyFill="1" applyAlignment="1">
      <alignment horizontal="center" vertical="center" wrapText="1"/>
    </xf>
    <xf numFmtId="0" fontId="16" fillId="0" borderId="0" xfId="1" applyFont="1" applyFill="1" applyAlignment="1">
      <alignment horizontal="left" vertical="center" wrapText="1"/>
    </xf>
    <xf numFmtId="0" fontId="4" fillId="6" borderId="3" xfId="3" applyFont="1" applyFill="1" applyBorder="1" applyAlignment="1">
      <alignment horizontal="center" vertical="center" textRotation="90"/>
    </xf>
    <xf numFmtId="0" fontId="4" fillId="6" borderId="9" xfId="3" applyFont="1" applyFill="1" applyBorder="1" applyAlignment="1">
      <alignment horizontal="center" vertical="center" textRotation="90"/>
    </xf>
    <xf numFmtId="0" fontId="4" fillId="6" borderId="18" xfId="3" applyFont="1" applyFill="1" applyBorder="1" applyAlignment="1">
      <alignment horizontal="center" vertical="center" textRotation="90"/>
    </xf>
    <xf numFmtId="49" fontId="4" fillId="6" borderId="6" xfId="4" applyNumberFormat="1" applyFont="1" applyFill="1" applyBorder="1" applyAlignment="1" applyProtection="1">
      <alignment horizontal="left" vertical="center" wrapText="1"/>
    </xf>
    <xf numFmtId="49" fontId="4" fillId="6" borderId="15" xfId="4" applyNumberFormat="1" applyFont="1" applyFill="1" applyBorder="1" applyAlignment="1" applyProtection="1">
      <alignment horizontal="left" vertical="center" wrapText="1"/>
    </xf>
    <xf numFmtId="49" fontId="4" fillId="6" borderId="24" xfId="4" applyNumberFormat="1" applyFont="1" applyFill="1" applyBorder="1" applyAlignment="1" applyProtection="1">
      <alignment horizontal="left" vertical="center" wrapText="1"/>
    </xf>
    <xf numFmtId="49" fontId="22" fillId="6" borderId="6" xfId="4" applyNumberFormat="1" applyFont="1" applyFill="1" applyBorder="1" applyAlignment="1" applyProtection="1">
      <alignment horizontal="center" vertical="center" textRotation="90" wrapText="1"/>
    </xf>
    <xf numFmtId="49" fontId="22" fillId="6" borderId="15" xfId="4" applyNumberFormat="1" applyFont="1" applyFill="1" applyBorder="1" applyAlignment="1" applyProtection="1">
      <alignment horizontal="center" vertical="center" textRotation="90" wrapText="1"/>
    </xf>
    <xf numFmtId="49" fontId="22" fillId="6" borderId="24" xfId="4" applyNumberFormat="1" applyFont="1" applyFill="1" applyBorder="1" applyAlignment="1" applyProtection="1">
      <alignment horizontal="center" vertical="center" textRotation="90" wrapText="1"/>
    </xf>
    <xf numFmtId="1" fontId="11" fillId="0" borderId="3" xfId="0" applyNumberFormat="1" applyFont="1" applyFill="1" applyBorder="1" applyAlignment="1">
      <alignment horizontal="center" vertical="center" wrapText="1"/>
    </xf>
    <xf numFmtId="0" fontId="11" fillId="0" borderId="64" xfId="0" applyFont="1" applyFill="1" applyBorder="1" applyAlignment="1">
      <alignment horizontal="center" vertical="center" wrapText="1"/>
    </xf>
    <xf numFmtId="1" fontId="11" fillId="0" borderId="64" xfId="0" applyNumberFormat="1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left" vertical="center" wrapText="1"/>
    </xf>
    <xf numFmtId="0" fontId="11" fillId="6" borderId="69" xfId="0" applyFont="1" applyFill="1" applyBorder="1" applyAlignment="1">
      <alignment horizontal="center" vertical="center" wrapText="1"/>
    </xf>
    <xf numFmtId="0" fontId="11" fillId="6" borderId="70" xfId="0" applyFont="1" applyFill="1" applyBorder="1" applyAlignment="1">
      <alignment horizontal="center" vertical="center" wrapText="1"/>
    </xf>
    <xf numFmtId="0" fontId="11" fillId="6" borderId="46" xfId="0" applyFont="1" applyFill="1" applyBorder="1" applyAlignment="1">
      <alignment horizontal="center" vertical="center" wrapText="1"/>
    </xf>
    <xf numFmtId="0" fontId="51" fillId="0" borderId="31" xfId="0" applyFont="1" applyFill="1" applyBorder="1" applyAlignment="1">
      <alignment horizontal="center" vertical="center" wrapText="1"/>
    </xf>
    <xf numFmtId="0" fontId="51" fillId="0" borderId="55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textRotation="90" wrapText="1"/>
    </xf>
    <xf numFmtId="0" fontId="32" fillId="4" borderId="17" xfId="0" applyFont="1" applyFill="1" applyBorder="1" applyAlignment="1">
      <alignment horizontal="center" vertical="center" textRotation="90" wrapText="1"/>
    </xf>
    <xf numFmtId="1" fontId="16" fillId="0" borderId="49" xfId="0" applyNumberFormat="1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55" xfId="0" applyFont="1" applyFill="1" applyBorder="1" applyAlignment="1">
      <alignment horizontal="center" vertical="center" wrapText="1"/>
    </xf>
  </cellXfs>
  <cellStyles count="9">
    <cellStyle name="Гиперссылка" xfId="5" builtinId="8"/>
    <cellStyle name="Обычный" xfId="0" builtinId="0"/>
    <cellStyle name="Обычный 10" xfId="3"/>
    <cellStyle name="Обычный 2" xfId="4"/>
    <cellStyle name="Обычный 2 2 2" xfId="8"/>
    <cellStyle name="Обычный 2 4" xfId="7"/>
    <cellStyle name="Обычный 2 8" xfId="6"/>
    <cellStyle name="Обычный 3 6" xfId="1"/>
    <cellStyle name="Обычный 9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40943</xdr:colOff>
          <xdr:row>1</xdr:row>
          <xdr:rowOff>6824</xdr:rowOff>
        </xdr:from>
        <xdr:to>
          <xdr:col>8</xdr:col>
          <xdr:colOff>109182</xdr:colOff>
          <xdr:row>2</xdr:row>
          <xdr:rowOff>95534</xdr:rowOff>
        </xdr:to>
        <xdr:sp macro="" textlink="">
          <xdr:nvSpPr>
            <xdr:cNvPr id="5121" name="ComboBox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110;&#1089;&#1103;&#1095;&#1085;&#1110;%20&#1079;&#1074;&#1110;&#1090;&#1080;/&#1051;&#1102;&#1090;&#1080;&#1081;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110;&#1089;&#1103;&#1095;&#1085;&#1110;%20&#1079;&#1074;&#1110;&#1090;&#1080;/&#1057;&#1110;&#1095;&#1077;&#1085;&#1100;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звіт 2018+01-02.19"/>
      <sheetName val="пот.ремонт"/>
      <sheetName val="ПР 2018+01-02"/>
      <sheetName val="звіт 27"/>
      <sheetName val="звіт 92"/>
      <sheetName val="загальновир."/>
      <sheetName val="адмін."/>
      <sheetName val="разом накл."/>
      <sheetName val="витрати"/>
      <sheetName val="Лист3"/>
      <sheetName val="Лист1"/>
      <sheetName val="Лист4"/>
    </sheetNames>
    <sheetDataSet>
      <sheetData sheetId="0">
        <row r="21">
          <cell r="H21">
            <v>58009554.309206054</v>
          </cell>
          <cell r="I21">
            <v>57965125.305548251</v>
          </cell>
        </row>
      </sheetData>
      <sheetData sheetId="1">
        <row r="9">
          <cell r="E9">
            <v>90.329439999999991</v>
          </cell>
          <cell r="F9">
            <v>103.8258930587363</v>
          </cell>
          <cell r="I9">
            <v>250.29792</v>
          </cell>
          <cell r="J9">
            <v>285.3263753315826</v>
          </cell>
          <cell r="M9">
            <v>0</v>
          </cell>
          <cell r="N9">
            <v>0</v>
          </cell>
          <cell r="Q9">
            <v>0</v>
          </cell>
          <cell r="R9">
            <v>0</v>
          </cell>
          <cell r="U9">
            <v>0</v>
          </cell>
          <cell r="V9">
            <v>0</v>
          </cell>
          <cell r="Y9">
            <v>0</v>
          </cell>
          <cell r="Z9">
            <v>0</v>
          </cell>
          <cell r="AC9">
            <v>390.61984000000001</v>
          </cell>
          <cell r="AD9">
            <v>407.4954089931407</v>
          </cell>
          <cell r="AG9">
            <v>0</v>
          </cell>
          <cell r="AH9">
            <v>0</v>
          </cell>
          <cell r="AK9">
            <v>0</v>
          </cell>
          <cell r="AL9">
            <v>0</v>
          </cell>
          <cell r="AO9">
            <v>80.524799999999999</v>
          </cell>
          <cell r="AP9">
            <v>0</v>
          </cell>
          <cell r="AS9">
            <v>24.19472</v>
          </cell>
          <cell r="AT9">
            <v>0</v>
          </cell>
          <cell r="AW9">
            <v>432.14976000000001</v>
          </cell>
          <cell r="AX9">
            <v>0</v>
          </cell>
          <cell r="BE9">
            <v>1.15568</v>
          </cell>
          <cell r="BF9">
            <v>0</v>
          </cell>
          <cell r="BI9">
            <v>0</v>
          </cell>
          <cell r="BJ9">
            <v>0</v>
          </cell>
          <cell r="BM9">
            <v>0</v>
          </cell>
          <cell r="BN9">
            <v>0</v>
          </cell>
        </row>
        <row r="10">
          <cell r="E10">
            <v>699.45096000000001</v>
          </cell>
          <cell r="F10">
            <v>797.96825544293006</v>
          </cell>
          <cell r="I10">
            <v>1674.9233999999999</v>
          </cell>
          <cell r="J10">
            <v>1755.6997841314821</v>
          </cell>
          <cell r="M10">
            <v>0</v>
          </cell>
          <cell r="N10">
            <v>0</v>
          </cell>
          <cell r="Q10">
            <v>19.531559999999999</v>
          </cell>
          <cell r="R10">
            <v>14.908265411613005</v>
          </cell>
          <cell r="U10">
            <v>0</v>
          </cell>
          <cell r="V10">
            <v>0</v>
          </cell>
          <cell r="Y10">
            <v>0</v>
          </cell>
          <cell r="Z10">
            <v>0</v>
          </cell>
          <cell r="AC10">
            <v>1586.2943399999999</v>
          </cell>
          <cell r="AD10">
            <v>1690.5071413390579</v>
          </cell>
          <cell r="AG10">
            <v>93.051299999999998</v>
          </cell>
          <cell r="AH10">
            <v>96.018501900828866</v>
          </cell>
          <cell r="AK10">
            <v>3.5009399999999999</v>
          </cell>
          <cell r="AL10">
            <v>0</v>
          </cell>
          <cell r="AO10">
            <v>608.05799999999999</v>
          </cell>
          <cell r="AP10">
            <v>0</v>
          </cell>
          <cell r="AS10">
            <v>328.71983999999998</v>
          </cell>
          <cell r="AT10">
            <v>332.33093594263357</v>
          </cell>
          <cell r="AW10">
            <v>1657.4186999999999</v>
          </cell>
          <cell r="AX10">
            <v>0</v>
          </cell>
          <cell r="BE10">
            <v>1.1055599999999999</v>
          </cell>
          <cell r="BF10">
            <v>0</v>
          </cell>
          <cell r="BI10">
            <v>395.42196000000001</v>
          </cell>
          <cell r="BJ10">
            <v>259.95468943866126</v>
          </cell>
          <cell r="BM10">
            <v>0</v>
          </cell>
          <cell r="BN10">
            <v>0</v>
          </cell>
        </row>
        <row r="11">
          <cell r="E11">
            <v>794.17209600000012</v>
          </cell>
          <cell r="F11">
            <v>910.26053507515189</v>
          </cell>
          <cell r="I11">
            <v>2367.3731760000005</v>
          </cell>
          <cell r="J11">
            <v>2588.545623838389</v>
          </cell>
          <cell r="M11">
            <v>0</v>
          </cell>
          <cell r="N11">
            <v>0</v>
          </cell>
          <cell r="Q11">
            <v>63.657156000000008</v>
          </cell>
          <cell r="R11">
            <v>21.870916840113576</v>
          </cell>
          <cell r="U11">
            <v>0</v>
          </cell>
          <cell r="V11">
            <v>0</v>
          </cell>
          <cell r="Y11">
            <v>0</v>
          </cell>
          <cell r="Z11">
            <v>0</v>
          </cell>
          <cell r="AC11">
            <v>2434.3954680000002</v>
          </cell>
          <cell r="AD11">
            <v>2587.1363454563575</v>
          </cell>
          <cell r="AG11">
            <v>136.56843600000002</v>
          </cell>
          <cell r="AH11">
            <v>140.86473274266135</v>
          </cell>
          <cell r="AK11">
            <v>5.0477040000000004</v>
          </cell>
          <cell r="AL11">
            <v>0</v>
          </cell>
          <cell r="AO11">
            <v>772.29871200000002</v>
          </cell>
          <cell r="AP11">
            <v>7184.0049581090425</v>
          </cell>
          <cell r="AS11">
            <v>486.26215200000001</v>
          </cell>
          <cell r="AT11">
            <v>507.81235731654914</v>
          </cell>
          <cell r="AW11">
            <v>3719.8774200000003</v>
          </cell>
          <cell r="AX11">
            <v>38393</v>
          </cell>
          <cell r="BE11">
            <v>1.121712</v>
          </cell>
          <cell r="BF11">
            <v>0</v>
          </cell>
          <cell r="BI11">
            <v>1151.1569400000001</v>
          </cell>
          <cell r="BJ11">
            <v>1629.715937634684</v>
          </cell>
          <cell r="BM11">
            <v>0</v>
          </cell>
          <cell r="BN11">
            <v>0</v>
          </cell>
        </row>
        <row r="12">
          <cell r="E12">
            <v>3114.8899430000001</v>
          </cell>
          <cell r="F12">
            <v>3549.5762464930522</v>
          </cell>
          <cell r="I12">
            <v>4903.4632900000006</v>
          </cell>
          <cell r="J12">
            <v>5505.2515726159436</v>
          </cell>
          <cell r="M12">
            <v>0</v>
          </cell>
          <cell r="N12">
            <v>0</v>
          </cell>
          <cell r="Q12">
            <v>134.95210300000002</v>
          </cell>
          <cell r="R12">
            <v>62.964212525969941</v>
          </cell>
          <cell r="U12">
            <v>3435.8514890000001</v>
          </cell>
          <cell r="V12">
            <v>3550.6555064358463</v>
          </cell>
          <cell r="Y12">
            <v>0</v>
          </cell>
          <cell r="Z12">
            <v>0</v>
          </cell>
          <cell r="AC12">
            <v>5341.2943210000003</v>
          </cell>
          <cell r="AD12">
            <v>5603.3650831138521</v>
          </cell>
          <cell r="AG12">
            <v>180.13968499999999</v>
          </cell>
          <cell r="AH12">
            <v>181.37100576109071</v>
          </cell>
          <cell r="AK12">
            <v>6.717073000000001</v>
          </cell>
          <cell r="AL12">
            <v>0</v>
          </cell>
          <cell r="AO12">
            <v>235.70819800000004</v>
          </cell>
          <cell r="AP12">
            <v>0</v>
          </cell>
          <cell r="AS12">
            <v>997.18001900000002</v>
          </cell>
          <cell r="AT12">
            <v>1009.4779047178846</v>
          </cell>
          <cell r="AW12">
            <v>6869.1231070000003</v>
          </cell>
          <cell r="AX12">
            <v>0</v>
          </cell>
          <cell r="BE12">
            <v>1.2212860000000001</v>
          </cell>
          <cell r="BF12">
            <v>0</v>
          </cell>
          <cell r="BI12">
            <v>1755.5986249999999</v>
          </cell>
          <cell r="BJ12">
            <v>1519.7351074875578</v>
          </cell>
          <cell r="BM12">
            <v>2633.730736</v>
          </cell>
          <cell r="BN12">
            <v>2279.6026612313367</v>
          </cell>
        </row>
        <row r="13">
          <cell r="E13">
            <v>3124.9094</v>
          </cell>
          <cell r="F13">
            <v>3563.3592633146013</v>
          </cell>
          <cell r="I13">
            <v>4703.7843999999996</v>
          </cell>
          <cell r="J13">
            <v>5237.2488821481766</v>
          </cell>
          <cell r="M13">
            <v>0</v>
          </cell>
          <cell r="N13">
            <v>0</v>
          </cell>
          <cell r="Q13">
            <v>159.1506</v>
          </cell>
          <cell r="R13">
            <v>74.077150296164987</v>
          </cell>
          <cell r="U13">
            <v>2863.1527499999997</v>
          </cell>
          <cell r="V13">
            <v>2958.8938938579618</v>
          </cell>
          <cell r="Y13">
            <v>0</v>
          </cell>
          <cell r="Z13">
            <v>0</v>
          </cell>
          <cell r="AC13">
            <v>5443.3294500000002</v>
          </cell>
          <cell r="AD13">
            <v>5702.9601681211552</v>
          </cell>
          <cell r="AG13">
            <v>218.5163</v>
          </cell>
          <cell r="AH13">
            <v>223.3484509230465</v>
          </cell>
          <cell r="AK13">
            <v>8.2101500000000005</v>
          </cell>
          <cell r="AL13">
            <v>0</v>
          </cell>
          <cell r="AO13">
            <v>236.19970000000001</v>
          </cell>
          <cell r="AP13">
            <v>0</v>
          </cell>
          <cell r="AS13">
            <v>1075.5296499999999</v>
          </cell>
          <cell r="AT13">
            <v>1093.0185291749328</v>
          </cell>
          <cell r="AW13">
            <v>7575.4422500000001</v>
          </cell>
          <cell r="AX13">
            <v>10563</v>
          </cell>
          <cell r="BE13">
            <v>1.2631000000000001</v>
          </cell>
          <cell r="BF13">
            <v>0</v>
          </cell>
          <cell r="BI13">
            <v>1273.2048</v>
          </cell>
          <cell r="BJ13">
            <v>1075.8124839846134</v>
          </cell>
          <cell r="BM13">
            <v>1907.2520999999999</v>
          </cell>
          <cell r="BN13">
            <v>1613.71872597692</v>
          </cell>
        </row>
        <row r="14">
          <cell r="E14">
            <v>1866.4568199999997</v>
          </cell>
          <cell r="F14">
            <v>2268.5096398264382</v>
          </cell>
          <cell r="I14">
            <v>4726.8215499999997</v>
          </cell>
          <cell r="J14">
            <v>8655.9810762263824</v>
          </cell>
          <cell r="M14">
            <v>0</v>
          </cell>
          <cell r="N14">
            <v>0</v>
          </cell>
          <cell r="Q14">
            <v>99.924000000000007</v>
          </cell>
          <cell r="R14">
            <v>55.291643696916374</v>
          </cell>
          <cell r="U14">
            <v>2290.6250399999999</v>
          </cell>
          <cell r="V14">
            <v>2367.1036709572309</v>
          </cell>
          <cell r="Y14">
            <v>0</v>
          </cell>
          <cell r="Z14">
            <v>0</v>
          </cell>
          <cell r="AC14">
            <v>3816.6804499999998</v>
          </cell>
          <cell r="AD14">
            <v>3925.6117313762338</v>
          </cell>
          <cell r="AG14">
            <v>144.47345000000001</v>
          </cell>
          <cell r="AH14">
            <v>141.72291649305183</v>
          </cell>
          <cell r="AK14">
            <v>4.9962</v>
          </cell>
          <cell r="AL14">
            <v>0</v>
          </cell>
          <cell r="AO14">
            <v>260.21875</v>
          </cell>
          <cell r="AP14">
            <v>0</v>
          </cell>
          <cell r="AS14">
            <v>323.9203</v>
          </cell>
          <cell r="AT14">
            <v>328.00570587043234</v>
          </cell>
          <cell r="AW14">
            <v>3671.3742999999999</v>
          </cell>
          <cell r="AX14">
            <v>793</v>
          </cell>
          <cell r="BE14">
            <v>0.8327</v>
          </cell>
          <cell r="BF14">
            <v>0</v>
          </cell>
          <cell r="BI14">
            <v>1684.1357500000001</v>
          </cell>
          <cell r="BJ14">
            <v>1311.7713559366289</v>
          </cell>
          <cell r="BM14">
            <v>2325.7214399999998</v>
          </cell>
          <cell r="BN14">
            <v>1965.657382447723</v>
          </cell>
        </row>
        <row r="15">
          <cell r="E15">
            <v>85.584773999999996</v>
          </cell>
          <cell r="F15">
            <v>103.21910409514417</v>
          </cell>
          <cell r="I15">
            <v>467.42769699999997</v>
          </cell>
          <cell r="J15">
            <v>656.97007175693841</v>
          </cell>
          <cell r="M15">
            <v>0</v>
          </cell>
          <cell r="N15">
            <v>0</v>
          </cell>
          <cell r="Q15">
            <v>0</v>
          </cell>
          <cell r="R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  <cell r="AC15">
            <v>410.49450200000001</v>
          </cell>
          <cell r="AD15">
            <v>433.67072805154027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O15">
            <v>80.898576000000006</v>
          </cell>
          <cell r="AP15">
            <v>957.86161445799451</v>
          </cell>
          <cell r="AS15">
            <v>64.414669000000004</v>
          </cell>
          <cell r="AT15">
            <v>64.087777536842523</v>
          </cell>
          <cell r="AW15">
            <v>488.47448099999997</v>
          </cell>
          <cell r="AX15">
            <v>0</v>
          </cell>
          <cell r="BE15">
            <v>1.1509959999999999</v>
          </cell>
          <cell r="BF15">
            <v>0</v>
          </cell>
          <cell r="BI15">
            <v>116.291703</v>
          </cell>
          <cell r="BJ15">
            <v>133.97664763377156</v>
          </cell>
          <cell r="BM15">
            <v>0</v>
          </cell>
          <cell r="BN15">
            <v>0</v>
          </cell>
        </row>
        <row r="16">
          <cell r="E16">
            <v>85.552374</v>
          </cell>
          <cell r="F16">
            <v>103.17625442106089</v>
          </cell>
          <cell r="I16">
            <v>406.47475900000001</v>
          </cell>
          <cell r="J16">
            <v>575.12130773939714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  <cell r="AC16">
            <v>406.35358000000002</v>
          </cell>
          <cell r="AD16">
            <v>429.52085358708126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O16">
            <v>80.503248999999997</v>
          </cell>
          <cell r="AP16">
            <v>957.86161445799451</v>
          </cell>
          <cell r="AS16">
            <v>64.426834999999997</v>
          </cell>
          <cell r="AT16">
            <v>64.087777536842523</v>
          </cell>
          <cell r="AW16">
            <v>468.72037200000005</v>
          </cell>
          <cell r="AX16">
            <v>0</v>
          </cell>
          <cell r="BE16">
            <v>1.171397</v>
          </cell>
          <cell r="BF16">
            <v>0</v>
          </cell>
          <cell r="BI16">
            <v>180.233566</v>
          </cell>
          <cell r="BJ16">
            <v>167.97072240651954</v>
          </cell>
          <cell r="BM16">
            <v>0</v>
          </cell>
          <cell r="BN16">
            <v>0</v>
          </cell>
        </row>
        <row r="17">
          <cell r="E17">
            <v>1211.0797600000001</v>
          </cell>
          <cell r="F17">
            <v>1458.3755151954983</v>
          </cell>
          <cell r="I17">
            <v>7360.013280000001</v>
          </cell>
          <cell r="J17">
            <v>8313.6436295019757</v>
          </cell>
          <cell r="M17">
            <v>0</v>
          </cell>
          <cell r="N17">
            <v>0</v>
          </cell>
          <cell r="Q17">
            <v>61.869320000000002</v>
          </cell>
          <cell r="R17">
            <v>49.776131584927668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C17">
            <v>4133.5526000000009</v>
          </cell>
          <cell r="AD17">
            <v>4334.344993327014</v>
          </cell>
          <cell r="AG17">
            <v>146.148</v>
          </cell>
          <cell r="AH17">
            <v>150.91774239009237</v>
          </cell>
          <cell r="AK17">
            <v>5.3587600000000011</v>
          </cell>
          <cell r="AL17">
            <v>0</v>
          </cell>
          <cell r="AO17">
            <v>1424.4558400000001</v>
          </cell>
          <cell r="AP17">
            <v>13170.661473308548</v>
          </cell>
          <cell r="AS17">
            <v>1070.7776800000001</v>
          </cell>
          <cell r="AT17">
            <v>1084.3930977989889</v>
          </cell>
          <cell r="AW17">
            <v>3840.76944</v>
          </cell>
          <cell r="AX17">
            <v>3265</v>
          </cell>
          <cell r="BE17">
            <v>0.97432000000000007</v>
          </cell>
          <cell r="BF17">
            <v>0</v>
          </cell>
          <cell r="BI17">
            <v>1232.5148000000002</v>
          </cell>
          <cell r="BJ17">
            <v>979.82921403803073</v>
          </cell>
          <cell r="BM17">
            <v>0</v>
          </cell>
          <cell r="BN17">
            <v>0</v>
          </cell>
        </row>
        <row r="18">
          <cell r="E18">
            <v>227.0196</v>
          </cell>
          <cell r="F18">
            <v>293.21640678611323</v>
          </cell>
          <cell r="I18">
            <v>750.52059000000008</v>
          </cell>
          <cell r="J18">
            <v>834.5863353132072</v>
          </cell>
          <cell r="M18">
            <v>0</v>
          </cell>
          <cell r="N18">
            <v>0</v>
          </cell>
          <cell r="Q18">
            <v>7.6714200000000003</v>
          </cell>
          <cell r="R18">
            <v>677.28850464296795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  <cell r="AC18">
            <v>725.55087000000003</v>
          </cell>
          <cell r="AD18">
            <v>736.9369010023305</v>
          </cell>
          <cell r="AG18">
            <v>36.852900000000005</v>
          </cell>
          <cell r="AH18">
            <v>38.005280374434307</v>
          </cell>
          <cell r="AK18">
            <v>1.35378</v>
          </cell>
          <cell r="AL18">
            <v>0</v>
          </cell>
          <cell r="AO18">
            <v>234.80561999999998</v>
          </cell>
          <cell r="AP18">
            <v>0</v>
          </cell>
          <cell r="AS18">
            <v>131.91834</v>
          </cell>
          <cell r="AT18">
            <v>132.27201588309561</v>
          </cell>
          <cell r="AW18">
            <v>771.35376000000008</v>
          </cell>
          <cell r="AX18">
            <v>0</v>
          </cell>
          <cell r="BE18">
            <v>1.20336</v>
          </cell>
          <cell r="BF18">
            <v>0</v>
          </cell>
          <cell r="BI18">
            <v>170.57628</v>
          </cell>
          <cell r="BJ18">
            <v>259.95468943866126</v>
          </cell>
          <cell r="BM18">
            <v>0</v>
          </cell>
          <cell r="BN18">
            <v>0</v>
          </cell>
        </row>
        <row r="19">
          <cell r="E19">
            <v>521.18583000000001</v>
          </cell>
          <cell r="F19">
            <v>620.51443978177952</v>
          </cell>
          <cell r="I19">
            <v>2710.8772499999995</v>
          </cell>
          <cell r="J19">
            <v>2882.9031012877754</v>
          </cell>
          <cell r="M19">
            <v>0</v>
          </cell>
          <cell r="N19">
            <v>0</v>
          </cell>
          <cell r="Q19">
            <v>23.491600000000002</v>
          </cell>
          <cell r="R19">
            <v>2687.9384101015003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  <cell r="AC19">
            <v>2177.7781</v>
          </cell>
          <cell r="AD19">
            <v>2276.7401150813298</v>
          </cell>
          <cell r="AG19">
            <v>112.38594999999999</v>
          </cell>
          <cell r="AH19">
            <v>115.90384537416192</v>
          </cell>
          <cell r="AK19">
            <v>4.2712000000000003</v>
          </cell>
          <cell r="AL19">
            <v>0</v>
          </cell>
          <cell r="AO19">
            <v>688.19709999999998</v>
          </cell>
          <cell r="AP19">
            <v>0</v>
          </cell>
          <cell r="AS19">
            <v>366.25539999999995</v>
          </cell>
          <cell r="AT19">
            <v>385.75794327795336</v>
          </cell>
          <cell r="AW19">
            <v>1961.2816500000001</v>
          </cell>
          <cell r="AX19">
            <v>161</v>
          </cell>
          <cell r="BE19">
            <v>1.3347500000000001</v>
          </cell>
          <cell r="BF19">
            <v>0</v>
          </cell>
          <cell r="BI19">
            <v>432.19204999999999</v>
          </cell>
          <cell r="BJ19">
            <v>677.88184399773968</v>
          </cell>
          <cell r="BM19">
            <v>0</v>
          </cell>
          <cell r="BN19">
            <v>0</v>
          </cell>
        </row>
        <row r="20">
          <cell r="E20">
            <v>520.48213999999996</v>
          </cell>
          <cell r="F20">
            <v>710.20797336754697</v>
          </cell>
          <cell r="I20">
            <v>1164.27332</v>
          </cell>
          <cell r="J20">
            <v>1298.9229970908025</v>
          </cell>
          <cell r="M20">
            <v>0</v>
          </cell>
          <cell r="N20">
            <v>0</v>
          </cell>
          <cell r="Q20">
            <v>33.206179999999996</v>
          </cell>
          <cell r="R20">
            <v>2284.0227137022484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  <cell r="AC20">
            <v>1295.48181</v>
          </cell>
          <cell r="AD20">
            <v>1270.9991750052086</v>
          </cell>
          <cell r="AG20">
            <v>158.97826000000001</v>
          </cell>
          <cell r="AH20">
            <v>164.03569400320359</v>
          </cell>
          <cell r="AK20">
            <v>6.0241300000000004</v>
          </cell>
          <cell r="AL20">
            <v>0</v>
          </cell>
          <cell r="AO20">
            <v>361.44779999999997</v>
          </cell>
          <cell r="AP20">
            <v>0</v>
          </cell>
          <cell r="AS20">
            <v>291.80297999999999</v>
          </cell>
          <cell r="AT20">
            <v>293.49264520940415</v>
          </cell>
          <cell r="AW20">
            <v>1539.97333</v>
          </cell>
          <cell r="AX20">
            <v>0</v>
          </cell>
          <cell r="BE20">
            <v>1.17544</v>
          </cell>
          <cell r="BF20">
            <v>0</v>
          </cell>
          <cell r="BI20">
            <v>686.01616999999999</v>
          </cell>
          <cell r="BJ20">
            <v>447.92192641738552</v>
          </cell>
          <cell r="BM20">
            <v>0</v>
          </cell>
          <cell r="BN20">
            <v>0</v>
          </cell>
        </row>
        <row r="21">
          <cell r="E21">
            <v>925.48007999999993</v>
          </cell>
          <cell r="F21">
            <v>1056.3131723658546</v>
          </cell>
          <cell r="I21">
            <v>1909.9248300000002</v>
          </cell>
          <cell r="J21">
            <v>2112.5316980509469</v>
          </cell>
          <cell r="M21">
            <v>0</v>
          </cell>
          <cell r="N21">
            <v>0</v>
          </cell>
          <cell r="Q21">
            <v>35.909280000000003</v>
          </cell>
          <cell r="R21">
            <v>493.06493919946456</v>
          </cell>
          <cell r="U21">
            <v>709.98144000000002</v>
          </cell>
          <cell r="V21">
            <v>733.56867776232104</v>
          </cell>
          <cell r="Y21">
            <v>0</v>
          </cell>
          <cell r="Z21">
            <v>0</v>
          </cell>
          <cell r="AC21">
            <v>1524.92022</v>
          </cell>
          <cell r="AD21">
            <v>1635.3662809347802</v>
          </cell>
          <cell r="AG21">
            <v>73.858860000000007</v>
          </cell>
          <cell r="AH21">
            <v>74.784583962596557</v>
          </cell>
          <cell r="AK21">
            <v>2.65239</v>
          </cell>
          <cell r="AL21">
            <v>0</v>
          </cell>
          <cell r="AO21">
            <v>158.73533999999998</v>
          </cell>
          <cell r="AP21">
            <v>0</v>
          </cell>
          <cell r="AS21">
            <v>284.21379000000002</v>
          </cell>
          <cell r="AT21">
            <v>290.00776694022079</v>
          </cell>
          <cell r="AW21">
            <v>1615.9176</v>
          </cell>
          <cell r="AX21">
            <v>1237</v>
          </cell>
          <cell r="BE21">
            <v>1.2241799999999998</v>
          </cell>
          <cell r="BF21">
            <v>0</v>
          </cell>
          <cell r="BI21">
            <v>846.92853000000002</v>
          </cell>
          <cell r="BJ21">
            <v>963.83200238026689</v>
          </cell>
          <cell r="BM21">
            <v>670.69967999999994</v>
          </cell>
          <cell r="BN21">
            <v>617.89230028112559</v>
          </cell>
        </row>
        <row r="22">
          <cell r="E22">
            <v>602.10814999999991</v>
          </cell>
          <cell r="F22">
            <v>719.314475190802</v>
          </cell>
          <cell r="I22">
            <v>2261.5488</v>
          </cell>
          <cell r="J22">
            <v>2502.1939204922537</v>
          </cell>
          <cell r="M22">
            <v>0</v>
          </cell>
          <cell r="N22">
            <v>0</v>
          </cell>
          <cell r="Q22">
            <v>34.307200000000002</v>
          </cell>
          <cell r="R22">
            <v>2407.5756459138765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  <cell r="AC22">
            <v>1926.8832</v>
          </cell>
          <cell r="AD22">
            <v>1919.5517145351878</v>
          </cell>
          <cell r="AG22">
            <v>108.14720000000001</v>
          </cell>
          <cell r="AH22">
            <v>111.56388755075876</v>
          </cell>
          <cell r="AK22">
            <v>4.0895999999999999</v>
          </cell>
          <cell r="AL22">
            <v>0</v>
          </cell>
          <cell r="AO22">
            <v>546.64319999999998</v>
          </cell>
          <cell r="AP22">
            <v>0</v>
          </cell>
          <cell r="AS22">
            <v>335.57439999999997</v>
          </cell>
          <cell r="AT22">
            <v>338.31467464172505</v>
          </cell>
          <cell r="AW22">
            <v>1822.144</v>
          </cell>
          <cell r="AX22">
            <v>0</v>
          </cell>
          <cell r="BE22">
            <v>1.1360000000000001</v>
          </cell>
          <cell r="BF22">
            <v>0</v>
          </cell>
          <cell r="BI22">
            <v>346.93439999999998</v>
          </cell>
          <cell r="BJ22">
            <v>1769.6915396401168</v>
          </cell>
          <cell r="BM22">
            <v>0</v>
          </cell>
          <cell r="BN22">
            <v>0</v>
          </cell>
        </row>
        <row r="23">
          <cell r="E23">
            <v>1062.9395999999999</v>
          </cell>
          <cell r="F23">
            <v>1265.90586450671</v>
          </cell>
          <cell r="I23">
            <v>3456.1736440000004</v>
          </cell>
          <cell r="J23">
            <v>3784.3683144266843</v>
          </cell>
          <cell r="M23">
            <v>0</v>
          </cell>
          <cell r="N23">
            <v>0</v>
          </cell>
          <cell r="Q23">
            <v>0</v>
          </cell>
          <cell r="R23">
            <v>2596.9051557382809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C23">
            <v>1841.6742940000001</v>
          </cell>
          <cell r="AD23">
            <v>1791.5723308883778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O23">
            <v>189.617796</v>
          </cell>
          <cell r="AP23">
            <v>0</v>
          </cell>
          <cell r="AS23">
            <v>316.94568800000002</v>
          </cell>
          <cell r="AT23">
            <v>319.65649606114073</v>
          </cell>
          <cell r="AW23">
            <v>2169.1543040000001</v>
          </cell>
          <cell r="AX23">
            <v>0</v>
          </cell>
          <cell r="BE23">
            <v>1.145035</v>
          </cell>
          <cell r="BF23">
            <v>0</v>
          </cell>
          <cell r="BI23">
            <v>339.15936700000003</v>
          </cell>
          <cell r="BJ23">
            <v>83.985361203259771</v>
          </cell>
          <cell r="BM23">
            <v>0</v>
          </cell>
          <cell r="BN23">
            <v>0</v>
          </cell>
        </row>
        <row r="24">
          <cell r="E24">
            <v>1259.0422899999999</v>
          </cell>
          <cell r="F24">
            <v>1464.3961151747794</v>
          </cell>
          <cell r="I24">
            <v>3166.7030999999997</v>
          </cell>
          <cell r="J24">
            <v>3479.4936073971512</v>
          </cell>
          <cell r="M24">
            <v>0</v>
          </cell>
          <cell r="N24">
            <v>0</v>
          </cell>
          <cell r="Q24">
            <v>16.988399999999999</v>
          </cell>
          <cell r="R24">
            <v>3901.7606424701016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  <cell r="AC24">
            <v>2576.6828999999998</v>
          </cell>
          <cell r="AD24">
            <v>2569.1573087362926</v>
          </cell>
          <cell r="AG24">
            <v>82.0017</v>
          </cell>
          <cell r="AH24">
            <v>84.592398252773151</v>
          </cell>
          <cell r="AK24">
            <v>3.2669999999999999</v>
          </cell>
          <cell r="AL24">
            <v>0</v>
          </cell>
          <cell r="AO24">
            <v>561.27060000000006</v>
          </cell>
          <cell r="AP24">
            <v>0</v>
          </cell>
          <cell r="AS24">
            <v>608.96879999999999</v>
          </cell>
          <cell r="AT24">
            <v>613.83497372355725</v>
          </cell>
          <cell r="AW24">
            <v>2594.6514000000002</v>
          </cell>
          <cell r="AX24">
            <v>0</v>
          </cell>
          <cell r="BE24">
            <v>1.3068</v>
          </cell>
          <cell r="BF24">
            <v>0</v>
          </cell>
          <cell r="BI24">
            <v>391.38659999999999</v>
          </cell>
          <cell r="BJ24">
            <v>161.97176803485814</v>
          </cell>
          <cell r="BM24">
            <v>0</v>
          </cell>
          <cell r="BN24">
            <v>0</v>
          </cell>
        </row>
        <row r="25">
          <cell r="E25">
            <v>277.40592000000004</v>
          </cell>
          <cell r="F25">
            <v>355.99720004950444</v>
          </cell>
          <cell r="I25">
            <v>1127.98245</v>
          </cell>
          <cell r="J25">
            <v>1255.193288543787</v>
          </cell>
          <cell r="M25">
            <v>0</v>
          </cell>
          <cell r="N25">
            <v>0</v>
          </cell>
          <cell r="Q25">
            <v>25.516200000000001</v>
          </cell>
          <cell r="R25">
            <v>1899.4386142103635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  <cell r="AC25">
            <v>904.25344999999993</v>
          </cell>
          <cell r="AD25">
            <v>903.93273121360039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O25">
            <v>75.254300000000001</v>
          </cell>
          <cell r="AP25">
            <v>0</v>
          </cell>
          <cell r="AS25">
            <v>87.735050000000001</v>
          </cell>
          <cell r="AT25">
            <v>87.509125857697413</v>
          </cell>
          <cell r="AW25">
            <v>1269.24605</v>
          </cell>
          <cell r="AX25">
            <v>1563</v>
          </cell>
          <cell r="BE25">
            <v>1.1093999999999999</v>
          </cell>
          <cell r="BF25">
            <v>0</v>
          </cell>
          <cell r="BI25">
            <v>224.83840000000001</v>
          </cell>
          <cell r="BJ25">
            <v>253.95573506699981</v>
          </cell>
          <cell r="BM25">
            <v>0</v>
          </cell>
          <cell r="BN25">
            <v>0</v>
          </cell>
        </row>
        <row r="26">
          <cell r="E26">
            <v>225.60263999999998</v>
          </cell>
          <cell r="F26">
            <v>355.882934251949</v>
          </cell>
          <cell r="I26">
            <v>1150.1296199999999</v>
          </cell>
          <cell r="J26">
            <v>1248.4476907638229</v>
          </cell>
          <cell r="M26">
            <v>0</v>
          </cell>
          <cell r="N26">
            <v>0</v>
          </cell>
          <cell r="Q26">
            <v>0</v>
          </cell>
          <cell r="R26">
            <v>1987.277240271095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C26">
            <v>834.68826000000001</v>
          </cell>
          <cell r="AD26">
            <v>784.58582773200226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O26">
            <v>148.30452</v>
          </cell>
          <cell r="AP26">
            <v>0</v>
          </cell>
          <cell r="AS26">
            <v>87.823800000000006</v>
          </cell>
          <cell r="AT26">
            <v>87.526265727330724</v>
          </cell>
          <cell r="AW26">
            <v>1118.0784600000002</v>
          </cell>
          <cell r="AX26">
            <v>0</v>
          </cell>
          <cell r="BE26">
            <v>1.17702</v>
          </cell>
          <cell r="BF26">
            <v>0</v>
          </cell>
          <cell r="BI26">
            <v>83.29679999999999</v>
          </cell>
          <cell r="BJ26">
            <v>95.98326994658261</v>
          </cell>
          <cell r="BM26">
            <v>0</v>
          </cell>
          <cell r="BN26">
            <v>0</v>
          </cell>
        </row>
        <row r="27">
          <cell r="E27">
            <v>398.63808</v>
          </cell>
          <cell r="F27">
            <v>471.87140385175758</v>
          </cell>
          <cell r="I27">
            <v>1830.8876499999999</v>
          </cell>
          <cell r="J27">
            <v>1984.3360069189112</v>
          </cell>
          <cell r="M27">
            <v>0</v>
          </cell>
          <cell r="N27">
            <v>0</v>
          </cell>
          <cell r="Q27">
            <v>0</v>
          </cell>
          <cell r="R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C27">
            <v>1538.4684699999998</v>
          </cell>
          <cell r="AD27">
            <v>1562.3945613943577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O27">
            <v>477.28188</v>
          </cell>
          <cell r="AP27">
            <v>0</v>
          </cell>
          <cell r="AS27">
            <v>205.77646000000001</v>
          </cell>
          <cell r="AT27">
            <v>207.72312469698534</v>
          </cell>
          <cell r="AW27">
            <v>1267.52324</v>
          </cell>
          <cell r="AX27">
            <v>35672</v>
          </cell>
          <cell r="BE27">
            <v>1.1203799999999999</v>
          </cell>
          <cell r="BF27">
            <v>0</v>
          </cell>
          <cell r="BI27">
            <v>178.32714999999999</v>
          </cell>
          <cell r="BJ27">
            <v>319.9442331552753</v>
          </cell>
          <cell r="BM27">
            <v>0</v>
          </cell>
          <cell r="BN27">
            <v>0</v>
          </cell>
        </row>
        <row r="28">
          <cell r="E28">
            <v>324.40694999999999</v>
          </cell>
          <cell r="F28">
            <v>436.49526230908424</v>
          </cell>
          <cell r="I28">
            <v>1876.5254340000001</v>
          </cell>
          <cell r="J28">
            <v>2079.8184378695887</v>
          </cell>
          <cell r="M28">
            <v>0</v>
          </cell>
          <cell r="N28">
            <v>0</v>
          </cell>
          <cell r="Q28">
            <v>4.8224610000000006</v>
          </cell>
          <cell r="R28">
            <v>809.38775017663806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C28">
            <v>995.07366000000002</v>
          </cell>
          <cell r="AD28">
            <v>968.08296661089548</v>
          </cell>
          <cell r="AG28">
            <v>23.288958000000001</v>
          </cell>
          <cell r="AH28">
            <v>24.029145010932659</v>
          </cell>
          <cell r="AK28">
            <v>0.82334700000000005</v>
          </cell>
          <cell r="AL28">
            <v>0</v>
          </cell>
          <cell r="AO28">
            <v>246.18075300000001</v>
          </cell>
          <cell r="AP28">
            <v>0</v>
          </cell>
          <cell r="AS28">
            <v>187.25263200000001</v>
          </cell>
          <cell r="AT28">
            <v>188.54791623808833</v>
          </cell>
          <cell r="AW28">
            <v>939.79179000000011</v>
          </cell>
          <cell r="AX28">
            <v>0</v>
          </cell>
          <cell r="BE28">
            <v>1.17621</v>
          </cell>
          <cell r="BF28">
            <v>0</v>
          </cell>
          <cell r="BI28">
            <v>470.95448399999998</v>
          </cell>
          <cell r="BJ28">
            <v>357.93761084246427</v>
          </cell>
          <cell r="BM28">
            <v>0</v>
          </cell>
          <cell r="BN28">
            <v>0</v>
          </cell>
        </row>
        <row r="29">
          <cell r="E29">
            <v>364.75596000000002</v>
          </cell>
          <cell r="F29">
            <v>476.25369358670696</v>
          </cell>
          <cell r="I29">
            <v>2313.5019600000001</v>
          </cell>
          <cell r="J29">
            <v>2479.3823394225187</v>
          </cell>
          <cell r="M29">
            <v>0</v>
          </cell>
          <cell r="N29">
            <v>0</v>
          </cell>
          <cell r="Q29">
            <v>20.329279999999997</v>
          </cell>
          <cell r="R29">
            <v>1613.4238153337226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C29">
            <v>1230.66884</v>
          </cell>
          <cell r="AD29">
            <v>1230.0819061785128</v>
          </cell>
          <cell r="AG29">
            <v>73.245199999999997</v>
          </cell>
          <cell r="AH29">
            <v>75.520170034359779</v>
          </cell>
          <cell r="AK29">
            <v>2.6906399999999997</v>
          </cell>
          <cell r="AL29">
            <v>0</v>
          </cell>
          <cell r="AO29">
            <v>453.67179999999996</v>
          </cell>
          <cell r="AP29">
            <v>0</v>
          </cell>
          <cell r="AS29">
            <v>195.22087999999999</v>
          </cell>
          <cell r="AT29">
            <v>196.61287844814794</v>
          </cell>
          <cell r="AW29">
            <v>1163.8512799999999</v>
          </cell>
          <cell r="AX29">
            <v>0</v>
          </cell>
          <cell r="BE29">
            <v>1.04636</v>
          </cell>
          <cell r="BF29">
            <v>0</v>
          </cell>
          <cell r="BI29">
            <v>286.85211999999996</v>
          </cell>
          <cell r="BJ29">
            <v>227.96026612313366</v>
          </cell>
          <cell r="BM29">
            <v>0</v>
          </cell>
          <cell r="BN29">
            <v>0</v>
          </cell>
        </row>
        <row r="30">
          <cell r="E30">
            <v>470.28762</v>
          </cell>
          <cell r="F30">
            <v>554.15134102762863</v>
          </cell>
          <cell r="I30">
            <v>2079.92202</v>
          </cell>
          <cell r="J30">
            <v>2224.608640725332</v>
          </cell>
          <cell r="M30">
            <v>0</v>
          </cell>
          <cell r="N30">
            <v>0</v>
          </cell>
          <cell r="Q30">
            <v>0</v>
          </cell>
          <cell r="R30">
            <v>1737.5228378534682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C30">
            <v>1605.8361600000001</v>
          </cell>
          <cell r="AD30">
            <v>1563.6004540618376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O30">
            <v>480.01458000000002</v>
          </cell>
          <cell r="AP30">
            <v>0</v>
          </cell>
          <cell r="AS30">
            <v>234.81966</v>
          </cell>
          <cell r="AT30">
            <v>236.39209317074457</v>
          </cell>
          <cell r="AW30">
            <v>1293.9431400000001</v>
          </cell>
          <cell r="AX30">
            <v>0</v>
          </cell>
          <cell r="BE30">
            <v>1.27044</v>
          </cell>
          <cell r="BF30">
            <v>0</v>
          </cell>
          <cell r="BI30">
            <v>387.69594000000006</v>
          </cell>
          <cell r="BJ30">
            <v>425.92576038796028</v>
          </cell>
          <cell r="BM30">
            <v>0</v>
          </cell>
          <cell r="BN30">
            <v>0</v>
          </cell>
        </row>
        <row r="31">
          <cell r="E31">
            <v>1218.2616309999999</v>
          </cell>
          <cell r="F31">
            <v>1526.680144828096</v>
          </cell>
          <cell r="I31">
            <v>2180.991943</v>
          </cell>
          <cell r="J31">
            <v>2610.2857300861547</v>
          </cell>
          <cell r="M31">
            <v>0</v>
          </cell>
          <cell r="N31">
            <v>0</v>
          </cell>
          <cell r="Q31">
            <v>48.978683000000004</v>
          </cell>
          <cell r="R31">
            <v>25.338590296660936</v>
          </cell>
          <cell r="U31">
            <v>954.34366599999998</v>
          </cell>
          <cell r="V31">
            <v>986.29796461932051</v>
          </cell>
          <cell r="Y31">
            <v>0</v>
          </cell>
          <cell r="Z31">
            <v>0</v>
          </cell>
          <cell r="AC31">
            <v>1894.655027</v>
          </cell>
          <cell r="AD31">
            <v>1982.0446764177209</v>
          </cell>
          <cell r="AG31">
            <v>60.724702000000001</v>
          </cell>
          <cell r="AH31">
            <v>61.127202563525636</v>
          </cell>
          <cell r="AK31">
            <v>2.2162299999999999</v>
          </cell>
          <cell r="AL31">
            <v>0</v>
          </cell>
          <cell r="AO31">
            <v>78.897788000000006</v>
          </cell>
          <cell r="AP31">
            <v>0</v>
          </cell>
          <cell r="AS31">
            <v>288.10990000000004</v>
          </cell>
          <cell r="AT31">
            <v>291.63652989074546</v>
          </cell>
          <cell r="AW31">
            <v>2284.2682609999997</v>
          </cell>
          <cell r="AX31">
            <v>896</v>
          </cell>
          <cell r="BE31">
            <v>1.108115</v>
          </cell>
          <cell r="BF31">
            <v>0</v>
          </cell>
          <cell r="BI31">
            <v>527.24111700000003</v>
          </cell>
          <cell r="BJ31">
            <v>591.89683133725941</v>
          </cell>
          <cell r="BM31">
            <v>746.02499200000011</v>
          </cell>
          <cell r="BN31">
            <v>395.93098852965323</v>
          </cell>
        </row>
        <row r="32">
          <cell r="E32">
            <v>3527.4526209999999</v>
          </cell>
          <cell r="F32">
            <v>4417.4258311989734</v>
          </cell>
          <cell r="I32">
            <v>4715.5657739999997</v>
          </cell>
          <cell r="J32">
            <v>5753.5408630305828</v>
          </cell>
          <cell r="M32">
            <v>0</v>
          </cell>
          <cell r="N32">
            <v>0</v>
          </cell>
          <cell r="Q32">
            <v>131.48372900000001</v>
          </cell>
          <cell r="R32">
            <v>56.547651405587054</v>
          </cell>
          <cell r="U32">
            <v>3435.9298259999996</v>
          </cell>
          <cell r="V32">
            <v>3550.6555064358463</v>
          </cell>
          <cell r="Y32">
            <v>0</v>
          </cell>
          <cell r="Z32">
            <v>0</v>
          </cell>
          <cell r="AC32">
            <v>4872.0373609999997</v>
          </cell>
          <cell r="AD32">
            <v>5093.2747768426216</v>
          </cell>
          <cell r="AG32">
            <v>182.05439399999997</v>
          </cell>
          <cell r="AH32">
            <v>183.3914155048671</v>
          </cell>
          <cell r="AK32">
            <v>6.5444390000000006</v>
          </cell>
          <cell r="AL32">
            <v>0</v>
          </cell>
          <cell r="AO32">
            <v>236.19475299999999</v>
          </cell>
          <cell r="AP32">
            <v>1249.4822130442112</v>
          </cell>
          <cell r="AS32">
            <v>923.36084800000003</v>
          </cell>
          <cell r="AT32">
            <v>932.18638070468728</v>
          </cell>
          <cell r="AW32">
            <v>6553.9581839999992</v>
          </cell>
          <cell r="AX32">
            <v>27315</v>
          </cell>
          <cell r="BE32">
            <v>1.1898980000000001</v>
          </cell>
          <cell r="BF32">
            <v>0</v>
          </cell>
          <cell r="BI32">
            <v>2034.72558</v>
          </cell>
          <cell r="BJ32">
            <v>1843.6786435572742</v>
          </cell>
          <cell r="BM32">
            <v>1866.4642289999999</v>
          </cell>
          <cell r="BN32">
            <v>1451.7469579420617</v>
          </cell>
        </row>
        <row r="33">
          <cell r="E33">
            <v>2004.9099699999999</v>
          </cell>
          <cell r="F33">
            <v>2514.243547193325</v>
          </cell>
          <cell r="I33">
            <v>2966.8344299999999</v>
          </cell>
          <cell r="J33">
            <v>3600.2786156383149</v>
          </cell>
          <cell r="M33">
            <v>0</v>
          </cell>
          <cell r="N33">
            <v>0</v>
          </cell>
          <cell r="Q33">
            <v>76.042985000000002</v>
          </cell>
          <cell r="R33">
            <v>31.454801747579083</v>
          </cell>
          <cell r="U33">
            <v>2290.7703550000001</v>
          </cell>
          <cell r="V33">
            <v>2367.1036709572309</v>
          </cell>
          <cell r="Y33">
            <v>0</v>
          </cell>
          <cell r="Z33">
            <v>0</v>
          </cell>
          <cell r="AC33">
            <v>3085.72397</v>
          </cell>
          <cell r="AD33">
            <v>3220.883185393674</v>
          </cell>
          <cell r="AG33">
            <v>97.273260000000008</v>
          </cell>
          <cell r="AH33">
            <v>99.034404795058165</v>
          </cell>
          <cell r="AK33">
            <v>3.8600500000000002</v>
          </cell>
          <cell r="AL33">
            <v>0</v>
          </cell>
          <cell r="AO33">
            <v>157.876045</v>
          </cell>
          <cell r="AP33">
            <v>0</v>
          </cell>
          <cell r="AS33">
            <v>634.59222</v>
          </cell>
          <cell r="AT33">
            <v>644.52177561739222</v>
          </cell>
          <cell r="AW33">
            <v>4280.4094450000002</v>
          </cell>
          <cell r="AX33">
            <v>16387</v>
          </cell>
          <cell r="BE33">
            <v>0.77201000000000009</v>
          </cell>
          <cell r="BF33">
            <v>0</v>
          </cell>
          <cell r="BI33">
            <v>626.10011000000009</v>
          </cell>
          <cell r="BJ33">
            <v>19.996514572204706</v>
          </cell>
          <cell r="BM33">
            <v>1104.87536</v>
          </cell>
          <cell r="BN33">
            <v>1387.7581113110068</v>
          </cell>
        </row>
        <row r="34">
          <cell r="E34">
            <v>3706.5365200000001</v>
          </cell>
          <cell r="F34">
            <v>4242.0676271813945</v>
          </cell>
          <cell r="I34">
            <v>7056.2052400000002</v>
          </cell>
          <cell r="J34">
            <v>7857.5819387638385</v>
          </cell>
          <cell r="M34">
            <v>0</v>
          </cell>
          <cell r="N34">
            <v>0</v>
          </cell>
          <cell r="Q34">
            <v>163.27924000000002</v>
          </cell>
          <cell r="R34">
            <v>54.062940503651554</v>
          </cell>
          <cell r="U34">
            <v>3069.830766</v>
          </cell>
          <cell r="V34">
            <v>3172.2410713179311</v>
          </cell>
          <cell r="Y34">
            <v>57.716093860000001</v>
          </cell>
          <cell r="Z34">
            <v>0</v>
          </cell>
          <cell r="AC34">
            <v>7679.0128800000002</v>
          </cell>
          <cell r="AD34">
            <v>8028.2524133792849</v>
          </cell>
          <cell r="AG34">
            <v>189.67768000000001</v>
          </cell>
          <cell r="AH34">
            <v>193.95688344895981</v>
          </cell>
          <cell r="AK34">
            <v>6.8440400000000006</v>
          </cell>
          <cell r="AL34">
            <v>0</v>
          </cell>
          <cell r="AO34">
            <v>357.84552000000002</v>
          </cell>
          <cell r="AP34">
            <v>0</v>
          </cell>
          <cell r="AS34">
            <v>1274.94688</v>
          </cell>
          <cell r="AT34">
            <v>1294.8856369139087</v>
          </cell>
          <cell r="AW34">
            <v>9517.1264800000008</v>
          </cell>
          <cell r="AX34">
            <v>30748</v>
          </cell>
          <cell r="BE34">
            <v>0.97772000000000014</v>
          </cell>
          <cell r="BF34">
            <v>0</v>
          </cell>
          <cell r="BI34">
            <v>5288.4874800000007</v>
          </cell>
          <cell r="BJ34">
            <v>5754.996893880515</v>
          </cell>
          <cell r="BM34">
            <v>2191.370844</v>
          </cell>
          <cell r="BN34">
            <v>1991.6528513915891</v>
          </cell>
        </row>
        <row r="35">
          <cell r="E35">
            <v>2316.7788999999998</v>
          </cell>
          <cell r="F35">
            <v>2654.5033251758327</v>
          </cell>
          <cell r="I35">
            <v>5532.4785500000007</v>
          </cell>
          <cell r="J35">
            <v>6049.8987202686239</v>
          </cell>
          <cell r="M35">
            <v>0</v>
          </cell>
          <cell r="N35">
            <v>0</v>
          </cell>
          <cell r="Q35">
            <v>119.85610000000001</v>
          </cell>
          <cell r="R35">
            <v>49.639609007898258</v>
          </cell>
          <cell r="U35">
            <v>1298.83862</v>
          </cell>
          <cell r="V35">
            <v>1341.9099724292566</v>
          </cell>
          <cell r="Y35">
            <v>0</v>
          </cell>
          <cell r="Z35">
            <v>0</v>
          </cell>
          <cell r="AC35">
            <v>5165.0076499999996</v>
          </cell>
          <cell r="AD35">
            <v>5397.4940924685716</v>
          </cell>
          <cell r="AG35">
            <v>183.07689999999999</v>
          </cell>
          <cell r="AH35">
            <v>187.8269995175994</v>
          </cell>
          <cell r="AK35">
            <v>7.2440500000000005</v>
          </cell>
          <cell r="AL35">
            <v>0</v>
          </cell>
          <cell r="AO35">
            <v>239.71220000000002</v>
          </cell>
          <cell r="AP35">
            <v>0</v>
          </cell>
          <cell r="AS35">
            <v>779.06465000000003</v>
          </cell>
          <cell r="AT35">
            <v>793.23110005828164</v>
          </cell>
          <cell r="AW35">
            <v>8358.9751500000002</v>
          </cell>
          <cell r="AX35">
            <v>0</v>
          </cell>
          <cell r="BE35">
            <v>0.65855000000000008</v>
          </cell>
          <cell r="BF35">
            <v>0</v>
          </cell>
          <cell r="BI35">
            <v>2383.951</v>
          </cell>
          <cell r="BJ35">
            <v>3903.3196444943601</v>
          </cell>
          <cell r="BM35">
            <v>876.04264000000001</v>
          </cell>
          <cell r="BN35">
            <v>1385.7584598537865</v>
          </cell>
        </row>
        <row r="36">
          <cell r="E36">
            <v>1500.43211</v>
          </cell>
          <cell r="F36">
            <v>1293.7822155634826</v>
          </cell>
          <cell r="I36">
            <v>3412.2066</v>
          </cell>
          <cell r="J36">
            <v>2949.2984477297855</v>
          </cell>
          <cell r="M36">
            <v>0</v>
          </cell>
          <cell r="N36">
            <v>0</v>
          </cell>
          <cell r="Q36">
            <v>37.303200000000004</v>
          </cell>
          <cell r="R36">
            <v>2396.5992307207111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  <cell r="AC36">
            <v>2789.7957999999999</v>
          </cell>
          <cell r="AD36">
            <v>2891.7656024514667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O36">
            <v>953.64940000000001</v>
          </cell>
          <cell r="AP36">
            <v>0</v>
          </cell>
          <cell r="AS36">
            <v>517.75459999999998</v>
          </cell>
          <cell r="AT36">
            <v>523.13489779082465</v>
          </cell>
          <cell r="AW36">
            <v>2935.9</v>
          </cell>
          <cell r="AX36">
            <v>3525</v>
          </cell>
          <cell r="BE36">
            <v>1.3816000000000002</v>
          </cell>
          <cell r="BF36">
            <v>0</v>
          </cell>
          <cell r="BI36">
            <v>616.19360000000006</v>
          </cell>
          <cell r="BJ36">
            <v>859.85012660480254</v>
          </cell>
          <cell r="BM36">
            <v>0</v>
          </cell>
          <cell r="BN36">
            <v>0</v>
          </cell>
        </row>
        <row r="37">
          <cell r="E37">
            <v>866.44311999999991</v>
          </cell>
          <cell r="F37">
            <v>1038.1056823978149</v>
          </cell>
          <cell r="I37">
            <v>2446.0153599999999</v>
          </cell>
          <cell r="J37">
            <v>2905.4246729769379</v>
          </cell>
          <cell r="M37">
            <v>0</v>
          </cell>
          <cell r="N37">
            <v>0</v>
          </cell>
          <cell r="Q37">
            <v>45.556159999999991</v>
          </cell>
          <cell r="R37">
            <v>11.249460347224465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  <cell r="AC37">
            <v>1973.5892199999998</v>
          </cell>
          <cell r="AD37">
            <v>2047.680369890764</v>
          </cell>
          <cell r="AG37">
            <v>54.316959999999995</v>
          </cell>
          <cell r="AH37">
            <v>50.608321737311236</v>
          </cell>
          <cell r="AK37">
            <v>1.7521599999999999</v>
          </cell>
          <cell r="AL37">
            <v>0</v>
          </cell>
          <cell r="AO37">
            <v>123.52727999999999</v>
          </cell>
          <cell r="AP37">
            <v>0</v>
          </cell>
          <cell r="AS37">
            <v>388.97951999999998</v>
          </cell>
          <cell r="AT37">
            <v>392.45764849791834</v>
          </cell>
          <cell r="AW37">
            <v>2480.4014999999999</v>
          </cell>
          <cell r="AX37">
            <v>0</v>
          </cell>
          <cell r="BE37">
            <v>1.0951</v>
          </cell>
          <cell r="BF37">
            <v>0</v>
          </cell>
          <cell r="BI37">
            <v>647.20409999999993</v>
          </cell>
          <cell r="BJ37">
            <v>485.91530410457443</v>
          </cell>
          <cell r="BM37">
            <v>0</v>
          </cell>
          <cell r="BN37">
            <v>0</v>
          </cell>
        </row>
        <row r="38">
          <cell r="E38">
            <v>373.04642400000006</v>
          </cell>
          <cell r="F38">
            <v>425.4834241707814</v>
          </cell>
          <cell r="I38">
            <v>1491.2513280000001</v>
          </cell>
          <cell r="J38">
            <v>1729.8983091859097</v>
          </cell>
          <cell r="M38">
            <v>0</v>
          </cell>
          <cell r="N38">
            <v>0</v>
          </cell>
          <cell r="Q38">
            <v>13.665132000000002</v>
          </cell>
          <cell r="R38">
            <v>10.512238431265581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  <cell r="AC38">
            <v>1192.019976</v>
          </cell>
          <cell r="AD38">
            <v>1249.5780154716599</v>
          </cell>
          <cell r="AG38">
            <v>48.353543999999999</v>
          </cell>
          <cell r="AH38">
            <v>49.897255201273431</v>
          </cell>
          <cell r="AK38">
            <v>1.8687360000000002</v>
          </cell>
          <cell r="AL38">
            <v>0</v>
          </cell>
          <cell r="AO38">
            <v>105.583584</v>
          </cell>
          <cell r="AP38">
            <v>0</v>
          </cell>
          <cell r="AS38">
            <v>187.69117200000002</v>
          </cell>
          <cell r="AT38">
            <v>189.05408629450804</v>
          </cell>
          <cell r="AW38">
            <v>1290.8293920000001</v>
          </cell>
          <cell r="AX38">
            <v>10510</v>
          </cell>
          <cell r="BE38">
            <v>1.1679600000000001</v>
          </cell>
          <cell r="BF38">
            <v>0</v>
          </cell>
          <cell r="BI38">
            <v>149.265288</v>
          </cell>
          <cell r="BJ38">
            <v>203.96444863648804</v>
          </cell>
          <cell r="BM38">
            <v>0</v>
          </cell>
          <cell r="BN38">
            <v>0</v>
          </cell>
        </row>
        <row r="39">
          <cell r="E39">
            <v>845.63915999999995</v>
          </cell>
          <cell r="F39">
            <v>965.80928685616357</v>
          </cell>
          <cell r="I39">
            <v>1615.54944</v>
          </cell>
          <cell r="J39">
            <v>1935.3870024555838</v>
          </cell>
          <cell r="M39">
            <v>0</v>
          </cell>
          <cell r="N39">
            <v>0</v>
          </cell>
          <cell r="Q39">
            <v>73.533840000000012</v>
          </cell>
          <cell r="R39">
            <v>25.638939966125658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C39">
            <v>2558.8678800000002</v>
          </cell>
          <cell r="AD39">
            <v>2659.1847795324734</v>
          </cell>
          <cell r="AG39">
            <v>117.9834</v>
          </cell>
          <cell r="AH39">
            <v>121.73949487681701</v>
          </cell>
          <cell r="AK39">
            <v>4.3900800000000002</v>
          </cell>
          <cell r="AL39">
            <v>0</v>
          </cell>
          <cell r="AO39">
            <v>223.61970000000002</v>
          </cell>
          <cell r="AP39">
            <v>0</v>
          </cell>
          <cell r="AS39">
            <v>526.53521999999998</v>
          </cell>
          <cell r="AT39">
            <v>531.68974032446454</v>
          </cell>
          <cell r="AW39">
            <v>4190.0569800000003</v>
          </cell>
          <cell r="AX39">
            <v>0</v>
          </cell>
          <cell r="BE39">
            <v>1.3719000000000001</v>
          </cell>
          <cell r="BF39">
            <v>0</v>
          </cell>
          <cell r="BI39">
            <v>670.58472000000006</v>
          </cell>
          <cell r="BJ39">
            <v>925.83862469307815</v>
          </cell>
          <cell r="BM39">
            <v>0</v>
          </cell>
          <cell r="BN39">
            <v>0</v>
          </cell>
        </row>
        <row r="40">
          <cell r="E40">
            <v>786.95085840000002</v>
          </cell>
          <cell r="F40">
            <v>932.06043330887132</v>
          </cell>
          <cell r="I40">
            <v>2890.3991996</v>
          </cell>
          <cell r="J40">
            <v>3199.8900234368871</v>
          </cell>
          <cell r="M40">
            <v>0</v>
          </cell>
          <cell r="N40">
            <v>0</v>
          </cell>
          <cell r="Q40">
            <v>0</v>
          </cell>
          <cell r="R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  <cell r="AC40">
            <v>2115.9478450000001</v>
          </cell>
          <cell r="AD40">
            <v>2180.6781056911996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O40">
            <v>145.87763300000003</v>
          </cell>
          <cell r="AP40">
            <v>0</v>
          </cell>
          <cell r="AS40">
            <v>381.88164520000004</v>
          </cell>
          <cell r="AT40">
            <v>386.13913843874047</v>
          </cell>
          <cell r="AW40">
            <v>1891.4984968000003</v>
          </cell>
          <cell r="AX40">
            <v>53005</v>
          </cell>
          <cell r="BE40">
            <v>1.1554664000000001</v>
          </cell>
          <cell r="BF40">
            <v>0</v>
          </cell>
          <cell r="BI40">
            <v>238.31494500000002</v>
          </cell>
          <cell r="BJ40">
            <v>327.94283898415722</v>
          </cell>
          <cell r="BM40">
            <v>0</v>
          </cell>
          <cell r="BN40">
            <v>0</v>
          </cell>
        </row>
        <row r="41">
          <cell r="E41">
            <v>902.66430000000003</v>
          </cell>
          <cell r="F41">
            <v>1034.9844361926014</v>
          </cell>
          <cell r="I41">
            <v>2991.1627499999995</v>
          </cell>
          <cell r="J41">
            <v>3289.4889709827389</v>
          </cell>
          <cell r="M41">
            <v>0</v>
          </cell>
          <cell r="N41">
            <v>0</v>
          </cell>
          <cell r="Q41">
            <v>33.181449999999998</v>
          </cell>
          <cell r="R41">
            <v>25.529721904502118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C41">
            <v>2812.0473499999998</v>
          </cell>
          <cell r="AD41">
            <v>2970.1306609637659</v>
          </cell>
          <cell r="AG41">
            <v>159.1421</v>
          </cell>
          <cell r="AH41">
            <v>164.35444796763431</v>
          </cell>
          <cell r="AK41">
            <v>5.7987000000000002</v>
          </cell>
          <cell r="AL41">
            <v>0</v>
          </cell>
          <cell r="AO41">
            <v>980.62459999999999</v>
          </cell>
          <cell r="AP41">
            <v>0</v>
          </cell>
          <cell r="AS41">
            <v>547.33285000000001</v>
          </cell>
          <cell r="AT41">
            <v>553.140117915617</v>
          </cell>
          <cell r="AW41">
            <v>2564.3140000000003</v>
          </cell>
          <cell r="AX41">
            <v>66</v>
          </cell>
          <cell r="BE41">
            <v>1.2886</v>
          </cell>
          <cell r="BF41">
            <v>0</v>
          </cell>
          <cell r="BI41">
            <v>688.11240000000009</v>
          </cell>
          <cell r="BJ41">
            <v>731.87243334269226</v>
          </cell>
          <cell r="BM41">
            <v>0</v>
          </cell>
          <cell r="BN41">
            <v>0</v>
          </cell>
        </row>
        <row r="42">
          <cell r="E42">
            <v>355.79928999999998</v>
          </cell>
          <cell r="F42">
            <v>432.12057976373535</v>
          </cell>
          <cell r="I42">
            <v>1250.99926</v>
          </cell>
          <cell r="J42">
            <v>1391.6369641039821</v>
          </cell>
          <cell r="M42">
            <v>0</v>
          </cell>
          <cell r="N42">
            <v>0</v>
          </cell>
          <cell r="Q42">
            <v>8.7355199999999993</v>
          </cell>
          <cell r="R42">
            <v>6.7442153052535021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C42">
            <v>1427.71155</v>
          </cell>
          <cell r="AD42">
            <v>1483.9735110506786</v>
          </cell>
          <cell r="AG42">
            <v>42.221679999999999</v>
          </cell>
          <cell r="AH42">
            <v>43.4976563769332</v>
          </cell>
          <cell r="AK42">
            <v>1.4559200000000001</v>
          </cell>
          <cell r="AL42">
            <v>0</v>
          </cell>
          <cell r="AO42">
            <v>480.45360000000005</v>
          </cell>
          <cell r="AP42">
            <v>4430.1278208990925</v>
          </cell>
          <cell r="AS42">
            <v>219.66193000000001</v>
          </cell>
          <cell r="AT42">
            <v>221.81609217487633</v>
          </cell>
          <cell r="AW42">
            <v>1256.82294</v>
          </cell>
          <cell r="AX42">
            <v>0</v>
          </cell>
          <cell r="BE42">
            <v>1.0919399999999999</v>
          </cell>
          <cell r="BF42">
            <v>0</v>
          </cell>
          <cell r="BI42">
            <v>375.99134000000004</v>
          </cell>
          <cell r="BJ42">
            <v>649.88672359665304</v>
          </cell>
          <cell r="BM42">
            <v>0</v>
          </cell>
          <cell r="BN42">
            <v>0</v>
          </cell>
        </row>
        <row r="43">
          <cell r="E43">
            <v>774.81966999999997</v>
          </cell>
          <cell r="F43">
            <v>894.21908770989489</v>
          </cell>
          <cell r="I43">
            <v>1499.3235000000002</v>
          </cell>
          <cell r="J43">
            <v>1758.3847526088971</v>
          </cell>
          <cell r="M43">
            <v>0</v>
          </cell>
          <cell r="N43">
            <v>0</v>
          </cell>
          <cell r="Q43">
            <v>50.696550000000002</v>
          </cell>
          <cell r="R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  <cell r="AC43">
            <v>2771.7709500000001</v>
          </cell>
          <cell r="AD43">
            <v>2249.5577878098229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O43">
            <v>103.90994999999999</v>
          </cell>
          <cell r="AP43">
            <v>0</v>
          </cell>
          <cell r="AS43">
            <v>257.43779999999998</v>
          </cell>
          <cell r="AT43">
            <v>262.14633313612086</v>
          </cell>
          <cell r="AW43">
            <v>3068.7592500000001</v>
          </cell>
          <cell r="AX43">
            <v>0</v>
          </cell>
          <cell r="BE43">
            <v>1.4382000000000001</v>
          </cell>
          <cell r="BF43">
            <v>0</v>
          </cell>
          <cell r="BI43">
            <v>312.08940000000001</v>
          </cell>
          <cell r="BJ43">
            <v>587.89752842281848</v>
          </cell>
          <cell r="BM43">
            <v>0</v>
          </cell>
          <cell r="BN43">
            <v>0</v>
          </cell>
        </row>
        <row r="44">
          <cell r="E44">
            <v>332.52526999999998</v>
          </cell>
          <cell r="F44">
            <v>382.66855408847999</v>
          </cell>
          <cell r="I44">
            <v>1757.0452900000003</v>
          </cell>
          <cell r="J44">
            <v>1947.2523079056662</v>
          </cell>
          <cell r="M44">
            <v>0</v>
          </cell>
          <cell r="N44">
            <v>0</v>
          </cell>
          <cell r="Q44">
            <v>16.47184</v>
          </cell>
          <cell r="R44">
            <v>12.669295148330468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  <cell r="AC44">
            <v>1172.8832500000001</v>
          </cell>
          <cell r="AD44">
            <v>1243.2065818723206</v>
          </cell>
          <cell r="AG44">
            <v>79.123660000000001</v>
          </cell>
          <cell r="AH44">
            <v>81.502936751367486</v>
          </cell>
          <cell r="AK44">
            <v>2.9414000000000002</v>
          </cell>
          <cell r="AL44">
            <v>0</v>
          </cell>
          <cell r="AO44">
            <v>350.61488000000003</v>
          </cell>
          <cell r="AP44">
            <v>0</v>
          </cell>
          <cell r="AS44">
            <v>195.16189000000003</v>
          </cell>
          <cell r="AT44">
            <v>196.61287844814794</v>
          </cell>
          <cell r="AW44">
            <v>1099.05411</v>
          </cell>
          <cell r="AX44">
            <v>0</v>
          </cell>
          <cell r="BE44">
            <v>1.1765600000000001</v>
          </cell>
          <cell r="BF44">
            <v>0</v>
          </cell>
          <cell r="BI44">
            <v>573.57300000000009</v>
          </cell>
          <cell r="BJ44">
            <v>483.91565264735402</v>
          </cell>
          <cell r="BM44">
            <v>0</v>
          </cell>
          <cell r="BN44">
            <v>0</v>
          </cell>
        </row>
        <row r="45">
          <cell r="E45">
            <v>0</v>
          </cell>
          <cell r="F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Q45">
            <v>0</v>
          </cell>
          <cell r="R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  <cell r="AC45">
            <v>261.89085</v>
          </cell>
          <cell r="AD45">
            <v>278.33928608322179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O45">
            <v>48.266400000000004</v>
          </cell>
          <cell r="AP45">
            <v>478.93080722899725</v>
          </cell>
          <cell r="AS45">
            <v>54.730650000000004</v>
          </cell>
          <cell r="AT45">
            <v>54.338925985625487</v>
          </cell>
          <cell r="AW45">
            <v>320.70284999999996</v>
          </cell>
          <cell r="AX45">
            <v>0</v>
          </cell>
          <cell r="BE45">
            <v>1.1660999999999999</v>
          </cell>
          <cell r="BF45">
            <v>0</v>
          </cell>
          <cell r="BI45">
            <v>63.958050000000007</v>
          </cell>
          <cell r="BJ45">
            <v>95.98326994658261</v>
          </cell>
          <cell r="BM45">
            <v>0</v>
          </cell>
          <cell r="BN45">
            <v>0</v>
          </cell>
        </row>
        <row r="46">
          <cell r="E46">
            <v>339.91044000000005</v>
          </cell>
          <cell r="F46">
            <v>430.33324604287634</v>
          </cell>
          <cell r="I46">
            <v>1283.1663600000002</v>
          </cell>
          <cell r="J46">
            <v>1404.2283050974195</v>
          </cell>
          <cell r="M46">
            <v>0</v>
          </cell>
          <cell r="N46">
            <v>0</v>
          </cell>
          <cell r="Q46">
            <v>0</v>
          </cell>
          <cell r="R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  <cell r="AC46">
            <v>1507.5884600000002</v>
          </cell>
          <cell r="AD46">
            <v>1462.8384291757059</v>
          </cell>
          <cell r="AG46">
            <v>0</v>
          </cell>
          <cell r="AH46">
            <v>0</v>
          </cell>
          <cell r="AK46">
            <v>0</v>
          </cell>
          <cell r="AL46">
            <v>0</v>
          </cell>
          <cell r="AO46">
            <v>474.11526000000003</v>
          </cell>
          <cell r="AP46">
            <v>0</v>
          </cell>
          <cell r="AS46">
            <v>202.73425</v>
          </cell>
          <cell r="AT46">
            <v>204.76696340917573</v>
          </cell>
          <cell r="AW46">
            <v>1295.8018900000002</v>
          </cell>
          <cell r="AX46">
            <v>0</v>
          </cell>
          <cell r="BE46">
            <v>1.13154</v>
          </cell>
          <cell r="BF46">
            <v>0</v>
          </cell>
          <cell r="BI46">
            <v>294.57758000000001</v>
          </cell>
          <cell r="BJ46">
            <v>437.92366913128319</v>
          </cell>
          <cell r="BM46">
            <v>0</v>
          </cell>
          <cell r="BN46">
            <v>0</v>
          </cell>
        </row>
        <row r="47">
          <cell r="E47">
            <v>272.75373000000002</v>
          </cell>
          <cell r="F47">
            <v>336.33305478486238</v>
          </cell>
          <cell r="I47">
            <v>794.4375</v>
          </cell>
          <cell r="J47">
            <v>863.57275743541697</v>
          </cell>
          <cell r="M47">
            <v>0</v>
          </cell>
          <cell r="N47">
            <v>0</v>
          </cell>
          <cell r="Q47">
            <v>14.490539999999999</v>
          </cell>
          <cell r="R47">
            <v>11.112937770195044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  <cell r="AC47">
            <v>762.91422</v>
          </cell>
          <cell r="AD47">
            <v>785.96688499284187</v>
          </cell>
          <cell r="AG47">
            <v>66.097200000000001</v>
          </cell>
          <cell r="AH47">
            <v>68.164309316727341</v>
          </cell>
          <cell r="AK47">
            <v>2.4574599999999998</v>
          </cell>
          <cell r="AL47">
            <v>0</v>
          </cell>
          <cell r="AO47">
            <v>187.69909999999999</v>
          </cell>
          <cell r="AP47">
            <v>0</v>
          </cell>
          <cell r="AS47">
            <v>140.49892</v>
          </cell>
          <cell r="AT47">
            <v>140.93026439239804</v>
          </cell>
          <cell r="AW47">
            <v>921.20853999999997</v>
          </cell>
          <cell r="AX47">
            <v>0</v>
          </cell>
          <cell r="BE47">
            <v>1.1016199999999998</v>
          </cell>
          <cell r="BF47">
            <v>0</v>
          </cell>
          <cell r="BI47">
            <v>310.06365999999997</v>
          </cell>
          <cell r="BJ47">
            <v>171.97002532096053</v>
          </cell>
          <cell r="BM47">
            <v>0</v>
          </cell>
          <cell r="BN47">
            <v>0</v>
          </cell>
        </row>
        <row r="48">
          <cell r="E48">
            <v>1331.60616</v>
          </cell>
          <cell r="F48">
            <v>1697.3975924803331</v>
          </cell>
          <cell r="I48">
            <v>1941.9559900000004</v>
          </cell>
          <cell r="J48">
            <v>2394.8866949000426</v>
          </cell>
          <cell r="M48">
            <v>0</v>
          </cell>
          <cell r="N48">
            <v>0</v>
          </cell>
          <cell r="Q48">
            <v>54.384460000000004</v>
          </cell>
          <cell r="R48">
            <v>25.092849658007971</v>
          </cell>
          <cell r="U48">
            <v>986.48592000000019</v>
          </cell>
          <cell r="V48">
            <v>1019.4001081517309</v>
          </cell>
          <cell r="Y48">
            <v>0</v>
          </cell>
          <cell r="Z48">
            <v>0</v>
          </cell>
          <cell r="AC48">
            <v>2289.8011500000002</v>
          </cell>
          <cell r="AD48">
            <v>2352.1881445516324</v>
          </cell>
          <cell r="AG48">
            <v>69.73057</v>
          </cell>
          <cell r="AH48">
            <v>70.371067532017079</v>
          </cell>
          <cell r="AK48">
            <v>2.6923000000000004</v>
          </cell>
          <cell r="AL48">
            <v>0</v>
          </cell>
          <cell r="AO48">
            <v>117.92274</v>
          </cell>
          <cell r="AP48">
            <v>0</v>
          </cell>
          <cell r="AS48">
            <v>234.23009999999999</v>
          </cell>
          <cell r="AT48">
            <v>237.40443328358401</v>
          </cell>
          <cell r="AW48">
            <v>2381.3393500000002</v>
          </cell>
          <cell r="AX48">
            <v>0</v>
          </cell>
          <cell r="BE48">
            <v>1.3461500000000002</v>
          </cell>
          <cell r="BF48">
            <v>0</v>
          </cell>
          <cell r="BI48">
            <v>1424.49593</v>
          </cell>
          <cell r="BJ48">
            <v>1025.8211975541017</v>
          </cell>
          <cell r="BM48">
            <v>339.25976000000003</v>
          </cell>
          <cell r="BN48">
            <v>259.95468943866126</v>
          </cell>
        </row>
        <row r="49">
          <cell r="E49">
            <v>308.56848400000001</v>
          </cell>
          <cell r="F49">
            <v>407.56208873508228</v>
          </cell>
          <cell r="I49">
            <v>2222.3984219999998</v>
          </cell>
          <cell r="J49">
            <v>2598.2909609604908</v>
          </cell>
          <cell r="M49">
            <v>0</v>
          </cell>
          <cell r="N49">
            <v>0</v>
          </cell>
          <cell r="Q49">
            <v>13.352549999999999</v>
          </cell>
          <cell r="R49">
            <v>1721.7135234334605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  <cell r="AC49">
            <v>1446.8823179999999</v>
          </cell>
          <cell r="AD49">
            <v>1433.7453399311091</v>
          </cell>
          <cell r="AG49">
            <v>63.914206</v>
          </cell>
          <cell r="AH49">
            <v>65.957551101437602</v>
          </cell>
          <cell r="AK49">
            <v>2.3144419999999997</v>
          </cell>
          <cell r="AL49">
            <v>0</v>
          </cell>
          <cell r="AO49">
            <v>457.36934600000001</v>
          </cell>
          <cell r="AP49">
            <v>0</v>
          </cell>
          <cell r="AS49">
            <v>221.47429599999998</v>
          </cell>
          <cell r="AT49">
            <v>223.49998151603378</v>
          </cell>
          <cell r="AW49">
            <v>1215.6161519999998</v>
          </cell>
          <cell r="AX49">
            <v>0</v>
          </cell>
          <cell r="BE49">
            <v>1.0682039999999999</v>
          </cell>
          <cell r="BF49">
            <v>0</v>
          </cell>
          <cell r="BI49">
            <v>610.47858599999995</v>
          </cell>
          <cell r="BJ49">
            <v>839.85361203259788</v>
          </cell>
          <cell r="BM49">
            <v>0</v>
          </cell>
          <cell r="BN49">
            <v>0</v>
          </cell>
        </row>
        <row r="50">
          <cell r="E50">
            <v>4886.585399999999</v>
          </cell>
          <cell r="F50">
            <v>5552.9257550182365</v>
          </cell>
          <cell r="I50">
            <v>8518.5526799999989</v>
          </cell>
          <cell r="J50">
            <v>9616.1771674341435</v>
          </cell>
          <cell r="M50">
            <v>0</v>
          </cell>
          <cell r="N50">
            <v>0</v>
          </cell>
          <cell r="Q50">
            <v>272.22845999999998</v>
          </cell>
          <cell r="R50">
            <v>131.9354184412345</v>
          </cell>
          <cell r="U50">
            <v>4092.9401599999997</v>
          </cell>
          <cell r="V50">
            <v>4229.206533365993</v>
          </cell>
          <cell r="Y50">
            <v>89.581123020000007</v>
          </cell>
          <cell r="Z50">
            <v>89.92718267614346</v>
          </cell>
          <cell r="AC50">
            <v>6216.4467899999991</v>
          </cell>
          <cell r="AD50">
            <v>6372.1754682388564</v>
          </cell>
          <cell r="AG50">
            <v>345.78086999999994</v>
          </cell>
          <cell r="AH50">
            <v>354.42988891125674</v>
          </cell>
          <cell r="AK50">
            <v>13.52688</v>
          </cell>
          <cell r="AL50">
            <v>0</v>
          </cell>
          <cell r="AO50">
            <v>328.87226999999996</v>
          </cell>
          <cell r="AP50">
            <v>5587.5546507876888</v>
          </cell>
          <cell r="AS50">
            <v>1471.0481999999997</v>
          </cell>
          <cell r="AT50">
            <v>1493.2092023121377</v>
          </cell>
          <cell r="AW50">
            <v>9703.8455399999984</v>
          </cell>
          <cell r="AX50">
            <v>707</v>
          </cell>
          <cell r="BE50">
            <v>0.84543000000000001</v>
          </cell>
          <cell r="BF50">
            <v>0</v>
          </cell>
          <cell r="BI50">
            <v>2187.9728399999995</v>
          </cell>
          <cell r="BJ50">
            <v>1765.6922367256761</v>
          </cell>
          <cell r="BM50">
            <v>2015.2489599999999</v>
          </cell>
          <cell r="BN50">
            <v>1635.7148920063453</v>
          </cell>
        </row>
        <row r="51">
          <cell r="E51">
            <v>3114.0631800000001</v>
          </cell>
          <cell r="F51">
            <v>3551.4972784046267</v>
          </cell>
          <cell r="I51">
            <v>5821.9110700000001</v>
          </cell>
          <cell r="J51">
            <v>6383.0533999373638</v>
          </cell>
          <cell r="M51">
            <v>0</v>
          </cell>
          <cell r="N51">
            <v>0</v>
          </cell>
          <cell r="Q51">
            <v>180.62481</v>
          </cell>
          <cell r="R51">
            <v>83.497208111195178</v>
          </cell>
          <cell r="U51">
            <v>2930.9736600000001</v>
          </cell>
          <cell r="V51">
            <v>3029.1179312825948</v>
          </cell>
          <cell r="Y51">
            <v>0</v>
          </cell>
          <cell r="Z51">
            <v>89.92718267614346</v>
          </cell>
          <cell r="AC51">
            <v>6241.8446999999996</v>
          </cell>
          <cell r="AD51">
            <v>6449.5082534271287</v>
          </cell>
          <cell r="AG51">
            <v>223.30409</v>
          </cell>
          <cell r="AH51">
            <v>228.66919017546735</v>
          </cell>
          <cell r="AK51">
            <v>8.3834300000000006</v>
          </cell>
          <cell r="AL51">
            <v>0</v>
          </cell>
          <cell r="AO51">
            <v>272.84253999999999</v>
          </cell>
          <cell r="AP51">
            <v>4669.6003661259383</v>
          </cell>
          <cell r="AS51">
            <v>1143.1949999999999</v>
          </cell>
          <cell r="AT51">
            <v>1160.0107650117538</v>
          </cell>
          <cell r="AW51">
            <v>8730.9612799999995</v>
          </cell>
          <cell r="AX51">
            <v>6132</v>
          </cell>
          <cell r="BE51">
            <v>0.76213000000000009</v>
          </cell>
          <cell r="BF51">
            <v>0</v>
          </cell>
          <cell r="BI51">
            <v>2028.79006</v>
          </cell>
          <cell r="BJ51">
            <v>1609.7194230624793</v>
          </cell>
          <cell r="BM51">
            <v>3046.89923</v>
          </cell>
          <cell r="BN51">
            <v>2413.579308865108</v>
          </cell>
        </row>
        <row r="52">
          <cell r="E52">
            <v>1073.5165</v>
          </cell>
          <cell r="F52">
            <v>1221.6075922529221</v>
          </cell>
          <cell r="I52">
            <v>3223.7950150000006</v>
          </cell>
          <cell r="J52">
            <v>3650.3376219384727</v>
          </cell>
          <cell r="M52">
            <v>0</v>
          </cell>
          <cell r="N52">
            <v>0</v>
          </cell>
          <cell r="Q52">
            <v>59.417890000000007</v>
          </cell>
          <cell r="R52">
            <v>21.24291298577824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  <cell r="AC52">
            <v>2200.9584800000002</v>
          </cell>
          <cell r="AD52">
            <v>2277.301350930582</v>
          </cell>
          <cell r="AG52">
            <v>121.83164000000002</v>
          </cell>
          <cell r="AH52">
            <v>123.97077262783216</v>
          </cell>
          <cell r="AK52">
            <v>4.4937900000000006</v>
          </cell>
          <cell r="AL52">
            <v>0</v>
          </cell>
          <cell r="AO52">
            <v>208.46192500000004</v>
          </cell>
          <cell r="AP52">
            <v>0</v>
          </cell>
          <cell r="AS52">
            <v>357.75561500000003</v>
          </cell>
          <cell r="AT52">
            <v>361.03590728487313</v>
          </cell>
          <cell r="AW52">
            <v>2521.5155000000004</v>
          </cell>
          <cell r="AX52">
            <v>0</v>
          </cell>
          <cell r="BE52">
            <v>1.248275</v>
          </cell>
          <cell r="BF52">
            <v>0</v>
          </cell>
          <cell r="BI52">
            <v>521.27964000000009</v>
          </cell>
          <cell r="BJ52">
            <v>495.91356139067676</v>
          </cell>
          <cell r="BM52">
            <v>0</v>
          </cell>
          <cell r="BN52">
            <v>0</v>
          </cell>
        </row>
        <row r="53">
          <cell r="E53">
            <v>5321.8865099999994</v>
          </cell>
          <cell r="F53">
            <v>6675.0069040919361</v>
          </cell>
          <cell r="I53">
            <v>11575.160089999999</v>
          </cell>
          <cell r="J53">
            <v>14227.567393854471</v>
          </cell>
          <cell r="M53">
            <v>0</v>
          </cell>
          <cell r="N53">
            <v>0</v>
          </cell>
          <cell r="Q53">
            <v>280.09929</v>
          </cell>
          <cell r="R53">
            <v>143.70366458117081</v>
          </cell>
          <cell r="U53">
            <v>5024.0949799999999</v>
          </cell>
          <cell r="V53">
            <v>5191.7865403462738</v>
          </cell>
          <cell r="Y53">
            <v>90.740114050000003</v>
          </cell>
          <cell r="Z53">
            <v>89.92718267614346</v>
          </cell>
          <cell r="AC53">
            <v>9623.5739799999992</v>
          </cell>
          <cell r="AD53">
            <v>9947.6558905652601</v>
          </cell>
          <cell r="AG53">
            <v>258.46560499999998</v>
          </cell>
          <cell r="AH53">
            <v>264.22251697735743</v>
          </cell>
          <cell r="AK53">
            <v>9.1089199999999995</v>
          </cell>
          <cell r="AL53">
            <v>0</v>
          </cell>
          <cell r="AO53">
            <v>424.703395</v>
          </cell>
          <cell r="AP53">
            <v>0</v>
          </cell>
          <cell r="AS53">
            <v>2302.2795299999998</v>
          </cell>
          <cell r="AT53">
            <v>2337.9206911871424</v>
          </cell>
          <cell r="AW53">
            <v>14238.380574999999</v>
          </cell>
          <cell r="AX53">
            <v>314</v>
          </cell>
          <cell r="BE53">
            <v>1.1386149999999999</v>
          </cell>
          <cell r="BF53">
            <v>0</v>
          </cell>
          <cell r="BI53">
            <v>3914.5583699999997</v>
          </cell>
          <cell r="BJ53">
            <v>3443.3998093336513</v>
          </cell>
          <cell r="BM53">
            <v>2780.8903399999999</v>
          </cell>
          <cell r="BN53">
            <v>2211.6145116858411</v>
          </cell>
        </row>
        <row r="54">
          <cell r="E54">
            <v>994.42540400000007</v>
          </cell>
          <cell r="F54">
            <v>1132.5264294058513</v>
          </cell>
          <cell r="I54">
            <v>3231.5102120000001</v>
          </cell>
          <cell r="J54">
            <v>3740.0502366264186</v>
          </cell>
          <cell r="M54">
            <v>0</v>
          </cell>
          <cell r="N54">
            <v>0</v>
          </cell>
          <cell r="Q54">
            <v>59.327926000000005</v>
          </cell>
          <cell r="R54">
            <v>21.24291298577824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  <cell r="AC54">
            <v>2198.1120700000001</v>
          </cell>
          <cell r="AD54">
            <v>2272.7620266553449</v>
          </cell>
          <cell r="AG54">
            <v>130.81931800000001</v>
          </cell>
          <cell r="AH54">
            <v>132.47905152456036</v>
          </cell>
          <cell r="AK54">
            <v>4.7164460000000004</v>
          </cell>
          <cell r="AL54">
            <v>0</v>
          </cell>
          <cell r="AO54">
            <v>207.52362399999998</v>
          </cell>
          <cell r="AP54">
            <v>0</v>
          </cell>
          <cell r="AS54">
            <v>357.45695999999998</v>
          </cell>
          <cell r="AT54">
            <v>361.0359072848733</v>
          </cell>
          <cell r="AW54">
            <v>2591.8111940000003</v>
          </cell>
          <cell r="AX54">
            <v>0</v>
          </cell>
          <cell r="BE54">
            <v>1.2411700000000001</v>
          </cell>
          <cell r="BF54">
            <v>0</v>
          </cell>
          <cell r="BI54">
            <v>909.03290800000013</v>
          </cell>
          <cell r="BJ54">
            <v>511.91077304844055</v>
          </cell>
          <cell r="BM54">
            <v>0</v>
          </cell>
          <cell r="BN54">
            <v>0</v>
          </cell>
        </row>
        <row r="55">
          <cell r="E55">
            <v>5277.6191840000001</v>
          </cell>
          <cell r="F55">
            <v>6058.2501815440583</v>
          </cell>
          <cell r="I55">
            <v>10010.190570000001</v>
          </cell>
          <cell r="J55">
            <v>11062.807442757841</v>
          </cell>
          <cell r="M55">
            <v>0</v>
          </cell>
          <cell r="N55">
            <v>0</v>
          </cell>
          <cell r="Q55">
            <v>199.15082999999998</v>
          </cell>
          <cell r="R55">
            <v>64.875528604381884</v>
          </cell>
          <cell r="U55">
            <v>5695.2216720000006</v>
          </cell>
          <cell r="V55">
            <v>5885.1004938647739</v>
          </cell>
          <cell r="Y55">
            <v>0</v>
          </cell>
          <cell r="Z55">
            <v>0</v>
          </cell>
          <cell r="AC55">
            <v>9577.5525600000001</v>
          </cell>
          <cell r="AD55">
            <v>9893.1717609573097</v>
          </cell>
          <cell r="AG55">
            <v>186.560835</v>
          </cell>
          <cell r="AH55">
            <v>189.43793301476097</v>
          </cell>
          <cell r="AK55">
            <v>6.8672699999999995</v>
          </cell>
          <cell r="AL55">
            <v>0</v>
          </cell>
          <cell r="AO55">
            <v>432.63801000000001</v>
          </cell>
          <cell r="AP55">
            <v>0</v>
          </cell>
          <cell r="AS55">
            <v>2302.8245400000001</v>
          </cell>
          <cell r="AT55">
            <v>2337.9349744118367</v>
          </cell>
          <cell r="AW55">
            <v>14525.420595</v>
          </cell>
          <cell r="AX55">
            <v>2500</v>
          </cell>
          <cell r="BE55">
            <v>1.1445450000000001</v>
          </cell>
          <cell r="BF55">
            <v>0</v>
          </cell>
          <cell r="BI55">
            <v>4672.03269</v>
          </cell>
          <cell r="BJ55">
            <v>3539.3830792802337</v>
          </cell>
          <cell r="BM55">
            <v>2112.1948259999999</v>
          </cell>
          <cell r="BN55">
            <v>2077.6378640520693</v>
          </cell>
        </row>
        <row r="56">
          <cell r="E56">
            <v>0</v>
          </cell>
          <cell r="F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Q56">
            <v>0</v>
          </cell>
          <cell r="R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G56">
            <v>0</v>
          </cell>
          <cell r="AH56">
            <v>0</v>
          </cell>
          <cell r="AK56">
            <v>0</v>
          </cell>
          <cell r="AL56">
            <v>0</v>
          </cell>
          <cell r="AO56">
            <v>0</v>
          </cell>
          <cell r="AP56">
            <v>0</v>
          </cell>
          <cell r="AS56">
            <v>0</v>
          </cell>
          <cell r="AT56">
            <v>0</v>
          </cell>
          <cell r="AW56">
            <v>0</v>
          </cell>
          <cell r="AX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M56">
            <v>0</v>
          </cell>
          <cell r="BN56">
            <v>0</v>
          </cell>
        </row>
        <row r="57">
          <cell r="E57">
            <v>0</v>
          </cell>
          <cell r="F57">
            <v>0</v>
          </cell>
          <cell r="I57">
            <v>0</v>
          </cell>
          <cell r="J57">
            <v>0</v>
          </cell>
          <cell r="M57">
            <v>0</v>
          </cell>
          <cell r="N57">
            <v>0</v>
          </cell>
          <cell r="Q57">
            <v>0</v>
          </cell>
          <cell r="R57">
            <v>155.03503847461292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  <cell r="AC57">
            <v>155.36663999999999</v>
          </cell>
          <cell r="AD57">
            <v>177.20011416621765</v>
          </cell>
          <cell r="AG57">
            <v>0</v>
          </cell>
          <cell r="AH57">
            <v>0</v>
          </cell>
          <cell r="AK57">
            <v>0</v>
          </cell>
          <cell r="AL57">
            <v>0</v>
          </cell>
          <cell r="AO57">
            <v>44.873400000000004</v>
          </cell>
          <cell r="AP57">
            <v>0</v>
          </cell>
          <cell r="AS57">
            <v>0</v>
          </cell>
          <cell r="AT57">
            <v>1.721309104294239</v>
          </cell>
          <cell r="AW57">
            <v>235.14348000000001</v>
          </cell>
          <cell r="AX57">
            <v>0</v>
          </cell>
          <cell r="BE57">
            <v>1.1497200000000001</v>
          </cell>
          <cell r="BF57">
            <v>0</v>
          </cell>
          <cell r="BI57">
            <v>0</v>
          </cell>
          <cell r="BJ57">
            <v>0</v>
          </cell>
          <cell r="BM57">
            <v>0</v>
          </cell>
          <cell r="BN57">
            <v>0</v>
          </cell>
        </row>
        <row r="58">
          <cell r="E58">
            <v>2384.9586400000003</v>
          </cell>
          <cell r="F58">
            <v>2721.1057717011076</v>
          </cell>
          <cell r="I58">
            <v>3417.9022000000004</v>
          </cell>
          <cell r="J58">
            <v>3776.2086194361832</v>
          </cell>
          <cell r="M58">
            <v>0</v>
          </cell>
          <cell r="N58">
            <v>0</v>
          </cell>
          <cell r="Q58">
            <v>129.74902</v>
          </cell>
          <cell r="R58">
            <v>2831.3690295286119</v>
          </cell>
          <cell r="U58">
            <v>1909.2139</v>
          </cell>
          <cell r="V58">
            <v>1972.595929238641</v>
          </cell>
          <cell r="Y58">
            <v>0</v>
          </cell>
          <cell r="Z58">
            <v>0</v>
          </cell>
          <cell r="AC58">
            <v>4170.6484600000003</v>
          </cell>
          <cell r="AD58">
            <v>4368.2199382532317</v>
          </cell>
          <cell r="AG58">
            <v>154.99202000000002</v>
          </cell>
          <cell r="AH58">
            <v>159.03370871521349</v>
          </cell>
          <cell r="AK58">
            <v>5.5534600000000012</v>
          </cell>
          <cell r="AL58">
            <v>0</v>
          </cell>
          <cell r="AO58">
            <v>254.44944000000001</v>
          </cell>
          <cell r="AP58">
            <v>0</v>
          </cell>
          <cell r="AS58">
            <v>729.01784000000009</v>
          </cell>
          <cell r="AT58">
            <v>740.34552531055772</v>
          </cell>
          <cell r="AW58">
            <v>5500.4497000000001</v>
          </cell>
          <cell r="AX58">
            <v>0</v>
          </cell>
          <cell r="BE58">
            <v>1.0097200000000002</v>
          </cell>
          <cell r="BF58">
            <v>0</v>
          </cell>
          <cell r="BI58">
            <v>2009.8476600000001</v>
          </cell>
          <cell r="BJ58">
            <v>2195.6173000280774</v>
          </cell>
          <cell r="BM58">
            <v>670.87779999999998</v>
          </cell>
          <cell r="BN58">
            <v>689.87975274106248</v>
          </cell>
        </row>
        <row r="59">
          <cell r="E59">
            <v>1073.7543999999998</v>
          </cell>
          <cell r="F59">
            <v>1226.7507422317453</v>
          </cell>
          <cell r="I59">
            <v>1474.3273399999998</v>
          </cell>
          <cell r="J59">
            <v>1651.5302111874896</v>
          </cell>
          <cell r="M59">
            <v>0</v>
          </cell>
          <cell r="N59">
            <v>0</v>
          </cell>
          <cell r="Q59">
            <v>60.985079999999996</v>
          </cell>
          <cell r="R59">
            <v>1321.4566320985984</v>
          </cell>
          <cell r="U59">
            <v>954.48248999999987</v>
          </cell>
          <cell r="V59">
            <v>986.29796461932051</v>
          </cell>
          <cell r="Y59">
            <v>0</v>
          </cell>
          <cell r="Z59">
            <v>0</v>
          </cell>
          <cell r="AC59">
            <v>2204.5845799999997</v>
          </cell>
          <cell r="AD59">
            <v>2305.2201146970133</v>
          </cell>
          <cell r="AG59">
            <v>73.234219999999993</v>
          </cell>
          <cell r="AH59">
            <v>74.956220712674622</v>
          </cell>
          <cell r="AK59">
            <v>2.8668200000000001</v>
          </cell>
          <cell r="AL59">
            <v>0</v>
          </cell>
          <cell r="AO59">
            <v>126.14007999999998</v>
          </cell>
          <cell r="AP59">
            <v>0</v>
          </cell>
          <cell r="AS59">
            <v>209.27785999999998</v>
          </cell>
          <cell r="AT59">
            <v>211.92015769274536</v>
          </cell>
          <cell r="AW59">
            <v>2417.2504999999996</v>
          </cell>
          <cell r="AX59">
            <v>0</v>
          </cell>
          <cell r="BE59">
            <v>1.3030999999999999</v>
          </cell>
          <cell r="BF59">
            <v>0</v>
          </cell>
          <cell r="BI59">
            <v>329.42367999999999</v>
          </cell>
          <cell r="BJ59">
            <v>295.94841566862971</v>
          </cell>
          <cell r="BM59">
            <v>664.81577999999979</v>
          </cell>
          <cell r="BN59">
            <v>389.93203415799189</v>
          </cell>
        </row>
        <row r="60">
          <cell r="E60">
            <v>2315.1491999999998</v>
          </cell>
          <cell r="F60">
            <v>2639.6588329865858</v>
          </cell>
          <cell r="I60">
            <v>3204.1926000000003</v>
          </cell>
          <cell r="J60">
            <v>3613.3346276196539</v>
          </cell>
          <cell r="M60">
            <v>0</v>
          </cell>
          <cell r="N60">
            <v>0</v>
          </cell>
          <cell r="Q60">
            <v>91.375199999999992</v>
          </cell>
          <cell r="R60">
            <v>1776.9505580995658</v>
          </cell>
          <cell r="U60">
            <v>1972.9280000000001</v>
          </cell>
          <cell r="V60">
            <v>2038.8002163034619</v>
          </cell>
          <cell r="Y60">
            <v>0</v>
          </cell>
          <cell r="Z60">
            <v>0</v>
          </cell>
          <cell r="AC60">
            <v>3993.9354000000003</v>
          </cell>
          <cell r="AD60">
            <v>4188.9265508762101</v>
          </cell>
          <cell r="AG60">
            <v>126.8064</v>
          </cell>
          <cell r="AH60">
            <v>130.00257841629079</v>
          </cell>
          <cell r="AK60">
            <v>4.6619999999999999</v>
          </cell>
          <cell r="AL60">
            <v>0</v>
          </cell>
          <cell r="AO60">
            <v>252.21420000000001</v>
          </cell>
          <cell r="AP60">
            <v>0</v>
          </cell>
          <cell r="AS60">
            <v>462.47039999999998</v>
          </cell>
          <cell r="AT60">
            <v>468.96111330941778</v>
          </cell>
          <cell r="AW60">
            <v>4397.6646000000001</v>
          </cell>
          <cell r="AX60">
            <v>2944</v>
          </cell>
          <cell r="BE60">
            <v>0.93240000000000001</v>
          </cell>
          <cell r="BF60">
            <v>0</v>
          </cell>
          <cell r="BI60">
            <v>656.87580000000003</v>
          </cell>
          <cell r="BJ60">
            <v>819.85709746039299</v>
          </cell>
          <cell r="BM60">
            <v>941.81799999999998</v>
          </cell>
          <cell r="BN60">
            <v>667.88358671163735</v>
          </cell>
        </row>
        <row r="61">
          <cell r="E61">
            <v>29.338699999999999</v>
          </cell>
          <cell r="F61">
            <v>72.446275835704327</v>
          </cell>
          <cell r="I61">
            <v>457.36639200000002</v>
          </cell>
          <cell r="J61">
            <v>650.61054898916893</v>
          </cell>
          <cell r="M61">
            <v>0</v>
          </cell>
          <cell r="N61">
            <v>0</v>
          </cell>
          <cell r="Q61">
            <v>0</v>
          </cell>
          <cell r="R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  <cell r="AC61">
            <v>211.52161800000002</v>
          </cell>
          <cell r="AD61">
            <v>170.22456736443823</v>
          </cell>
          <cell r="AG61">
            <v>0</v>
          </cell>
          <cell r="AH61">
            <v>0</v>
          </cell>
          <cell r="AK61">
            <v>0</v>
          </cell>
          <cell r="AL61">
            <v>0</v>
          </cell>
          <cell r="AO61">
            <v>70.369361999999995</v>
          </cell>
          <cell r="AP61">
            <v>558.75975004617737</v>
          </cell>
          <cell r="AS61">
            <v>44.695917000000009</v>
          </cell>
          <cell r="AT61">
            <v>43.268106008069886</v>
          </cell>
          <cell r="AW61">
            <v>436.65533099999999</v>
          </cell>
          <cell r="AX61">
            <v>237</v>
          </cell>
          <cell r="BE61">
            <v>1.1716739999999999</v>
          </cell>
          <cell r="BF61">
            <v>0</v>
          </cell>
          <cell r="BI61">
            <v>50.864436000000005</v>
          </cell>
          <cell r="BJ61">
            <v>0</v>
          </cell>
          <cell r="BM61">
            <v>0</v>
          </cell>
          <cell r="BN61">
            <v>0</v>
          </cell>
        </row>
        <row r="62">
          <cell r="E62">
            <v>2124.8812799999996</v>
          </cell>
          <cell r="F62">
            <v>2419.8254429068925</v>
          </cell>
          <cell r="I62">
            <v>4921.3229999999994</v>
          </cell>
          <cell r="J62">
            <v>5457.216056829845</v>
          </cell>
          <cell r="M62">
            <v>0</v>
          </cell>
          <cell r="N62">
            <v>0</v>
          </cell>
          <cell r="Q62">
            <v>116.79311999999999</v>
          </cell>
          <cell r="R62">
            <v>49.7215225541159</v>
          </cell>
          <cell r="U62">
            <v>2259.1753599999997</v>
          </cell>
          <cell r="V62">
            <v>2334.444987428928</v>
          </cell>
          <cell r="Y62">
            <v>0</v>
          </cell>
          <cell r="Z62">
            <v>0</v>
          </cell>
          <cell r="AC62">
            <v>3892.7900399999999</v>
          </cell>
          <cell r="AD62">
            <v>4013.3536458185399</v>
          </cell>
          <cell r="AG62">
            <v>161.06147999999999</v>
          </cell>
          <cell r="AH62">
            <v>165.06551450367212</v>
          </cell>
          <cell r="AK62">
            <v>6.1222199999999996</v>
          </cell>
          <cell r="AL62">
            <v>0</v>
          </cell>
          <cell r="AO62">
            <v>169.06745999999998</v>
          </cell>
          <cell r="AP62">
            <v>0</v>
          </cell>
          <cell r="AS62">
            <v>735.60827999999992</v>
          </cell>
          <cell r="AT62">
            <v>747.90915776165582</v>
          </cell>
          <cell r="AW62">
            <v>6117.5105999999996</v>
          </cell>
          <cell r="AX62">
            <v>86223</v>
          </cell>
          <cell r="BE62">
            <v>0.94187999999999994</v>
          </cell>
          <cell r="BF62">
            <v>0</v>
          </cell>
          <cell r="BI62">
            <v>2924.5373999999997</v>
          </cell>
          <cell r="BJ62">
            <v>2905.4935673413443</v>
          </cell>
          <cell r="BM62">
            <v>1046.38976</v>
          </cell>
          <cell r="BN62">
            <v>901.84280720643233</v>
          </cell>
        </row>
        <row r="63">
          <cell r="E63">
            <v>4564.8670449999991</v>
          </cell>
          <cell r="F63">
            <v>5216.9761804131704</v>
          </cell>
          <cell r="I63">
            <v>9612.5177250000015</v>
          </cell>
          <cell r="J63">
            <v>10740.825577447969</v>
          </cell>
          <cell r="M63">
            <v>0</v>
          </cell>
          <cell r="N63">
            <v>0</v>
          </cell>
          <cell r="Q63">
            <v>211.66071500000001</v>
          </cell>
          <cell r="R63">
            <v>88.985415707777975</v>
          </cell>
          <cell r="U63">
            <v>4046.7718199999995</v>
          </cell>
          <cell r="V63">
            <v>4182.2426884148681</v>
          </cell>
          <cell r="Y63">
            <v>279.63450210000002</v>
          </cell>
          <cell r="Z63">
            <v>269.78154802843034</v>
          </cell>
          <cell r="AC63">
            <v>8077.2459950000002</v>
          </cell>
          <cell r="AD63">
            <v>8311.6849493565223</v>
          </cell>
          <cell r="AG63">
            <v>243.84875000000002</v>
          </cell>
          <cell r="AH63">
            <v>248.62809225597672</v>
          </cell>
          <cell r="AK63">
            <v>9.7539500000000015</v>
          </cell>
          <cell r="AL63">
            <v>0</v>
          </cell>
          <cell r="AO63">
            <v>351.1422</v>
          </cell>
          <cell r="AP63">
            <v>0</v>
          </cell>
          <cell r="AS63">
            <v>1665.9746600000001</v>
          </cell>
          <cell r="AT63">
            <v>1692.8442282606209</v>
          </cell>
          <cell r="AW63">
            <v>11606.225105000001</v>
          </cell>
          <cell r="AX63">
            <v>146</v>
          </cell>
          <cell r="BE63">
            <v>0.97539500000000012</v>
          </cell>
          <cell r="BF63">
            <v>0</v>
          </cell>
          <cell r="BI63">
            <v>2321.4401000000003</v>
          </cell>
          <cell r="BJ63">
            <v>2431.5761719800926</v>
          </cell>
          <cell r="BM63">
            <v>3480.5989399999994</v>
          </cell>
          <cell r="BN63">
            <v>3645.3646065129183</v>
          </cell>
        </row>
        <row r="64">
          <cell r="E64">
            <v>355.24505799999997</v>
          </cell>
          <cell r="F64">
            <v>429.49900546391376</v>
          </cell>
          <cell r="I64">
            <v>1494.9595440000001</v>
          </cell>
          <cell r="J64">
            <v>1700.8181635152437</v>
          </cell>
          <cell r="M64">
            <v>0</v>
          </cell>
          <cell r="N64">
            <v>0</v>
          </cell>
          <cell r="Q64">
            <v>11.784590999999999</v>
          </cell>
          <cell r="R64">
            <v>9.0650991147536963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  <cell r="AC64">
            <v>1553.321328</v>
          </cell>
          <cell r="AD64">
            <v>1596.9803853643132</v>
          </cell>
          <cell r="AG64">
            <v>56.491213999999999</v>
          </cell>
          <cell r="AH64">
            <v>58.356495026550746</v>
          </cell>
          <cell r="AK64">
            <v>2.0576270000000001</v>
          </cell>
          <cell r="AL64">
            <v>0</v>
          </cell>
          <cell r="AO64">
            <v>490.27639699999997</v>
          </cell>
          <cell r="AP64">
            <v>4549.864093512515</v>
          </cell>
          <cell r="AS64">
            <v>217.92140499999999</v>
          </cell>
          <cell r="AT64">
            <v>220.30702493285355</v>
          </cell>
          <cell r="AW64">
            <v>1292.56387</v>
          </cell>
          <cell r="AX64">
            <v>0</v>
          </cell>
          <cell r="BE64">
            <v>1.122342</v>
          </cell>
          <cell r="BF64">
            <v>0</v>
          </cell>
          <cell r="BI64">
            <v>275.16084699999999</v>
          </cell>
          <cell r="BJ64">
            <v>251.95608360977934</v>
          </cell>
          <cell r="BM64">
            <v>0</v>
          </cell>
          <cell r="BN64">
            <v>0</v>
          </cell>
        </row>
        <row r="65">
          <cell r="E65">
            <v>3777.5981600000005</v>
          </cell>
          <cell r="F65">
            <v>4326.0001133657724</v>
          </cell>
          <cell r="I65">
            <v>7575.3666400000002</v>
          </cell>
          <cell r="J65">
            <v>8620.3365896855976</v>
          </cell>
          <cell r="M65">
            <v>0</v>
          </cell>
          <cell r="N65">
            <v>0</v>
          </cell>
          <cell r="Q65">
            <v>172.65263999999999</v>
          </cell>
          <cell r="R65">
            <v>79.838403046806633</v>
          </cell>
          <cell r="U65">
            <v>5064.1390799999999</v>
          </cell>
          <cell r="V65">
            <v>5233.3859497638414</v>
          </cell>
          <cell r="Y65">
            <v>92.811830959999995</v>
          </cell>
          <cell r="Z65">
            <v>0</v>
          </cell>
          <cell r="AC65">
            <v>7742.4498399999993</v>
          </cell>
          <cell r="AD65">
            <v>7983.8294986002174</v>
          </cell>
          <cell r="AG65">
            <v>211.63872000000001</v>
          </cell>
          <cell r="AH65">
            <v>215.96807066968861</v>
          </cell>
          <cell r="AK65">
            <v>7.4259199999999996</v>
          </cell>
          <cell r="AL65">
            <v>0</v>
          </cell>
          <cell r="AO65">
            <v>340.66408000000001</v>
          </cell>
          <cell r="AP65">
            <v>0</v>
          </cell>
          <cell r="AS65">
            <v>1666.1907999999999</v>
          </cell>
          <cell r="AT65">
            <v>1692.7299624630655</v>
          </cell>
          <cell r="AW65">
            <v>10969.012079999999</v>
          </cell>
          <cell r="AX65">
            <v>2114</v>
          </cell>
          <cell r="BE65">
            <v>0.92823999999999995</v>
          </cell>
          <cell r="BF65">
            <v>0</v>
          </cell>
          <cell r="BI65">
            <v>5084.8987199999992</v>
          </cell>
          <cell r="BJ65">
            <v>5263.0826354042802</v>
          </cell>
          <cell r="BM65">
            <v>1790.8963800000004</v>
          </cell>
          <cell r="BN65">
            <v>1789.6880542123215</v>
          </cell>
        </row>
        <row r="66">
          <cell r="E66">
            <v>2077.1976440000003</v>
          </cell>
          <cell r="F66">
            <v>2401.1511017665007</v>
          </cell>
          <cell r="I66">
            <v>2778.1846560000004</v>
          </cell>
          <cell r="J66">
            <v>3182.9039555201966</v>
          </cell>
          <cell r="M66">
            <v>0</v>
          </cell>
          <cell r="N66">
            <v>0</v>
          </cell>
          <cell r="Q66">
            <v>80.444988000000009</v>
          </cell>
          <cell r="R66">
            <v>36.642659674697171</v>
          </cell>
          <cell r="U66">
            <v>3181.4230320000001</v>
          </cell>
          <cell r="V66">
            <v>3287.6408085158378</v>
          </cell>
          <cell r="Y66">
            <v>0</v>
          </cell>
          <cell r="Z66">
            <v>0</v>
          </cell>
          <cell r="AC66">
            <v>3165.6802320000002</v>
          </cell>
          <cell r="AD66">
            <v>3219.0085125196247</v>
          </cell>
          <cell r="AG66">
            <v>99.328788000000003</v>
          </cell>
          <cell r="AH66">
            <v>101.21664347462247</v>
          </cell>
          <cell r="AK66">
            <v>3.7767600000000003</v>
          </cell>
          <cell r="AL66">
            <v>0</v>
          </cell>
          <cell r="AO66">
            <v>247.00010400000002</v>
          </cell>
          <cell r="AP66">
            <v>0</v>
          </cell>
          <cell r="AS66">
            <v>580.86568799999998</v>
          </cell>
          <cell r="AT66">
            <v>587.57574292873812</v>
          </cell>
          <cell r="AW66">
            <v>3718.5978960000002</v>
          </cell>
          <cell r="AX66">
            <v>0</v>
          </cell>
          <cell r="BE66">
            <v>1.5107040000000003</v>
          </cell>
          <cell r="BF66">
            <v>0</v>
          </cell>
          <cell r="BI66">
            <v>1529.210124</v>
          </cell>
          <cell r="BJ66">
            <v>1415.7532317120933</v>
          </cell>
          <cell r="BM66">
            <v>1116.46631</v>
          </cell>
          <cell r="BN66">
            <v>621.8916031955664</v>
          </cell>
        </row>
        <row r="67">
          <cell r="E67">
            <v>2100.3458800000003</v>
          </cell>
          <cell r="F67">
            <v>2429.7769358434339</v>
          </cell>
          <cell r="I67">
            <v>3524.9065280000004</v>
          </cell>
          <cell r="J67">
            <v>3999.8079116783529</v>
          </cell>
          <cell r="M67">
            <v>0</v>
          </cell>
          <cell r="N67">
            <v>0</v>
          </cell>
          <cell r="Q67">
            <v>83.359276000000008</v>
          </cell>
          <cell r="R67">
            <v>30.198794038908392</v>
          </cell>
          <cell r="U67">
            <v>2290.3302740000004</v>
          </cell>
          <cell r="V67">
            <v>2367.1036709572309</v>
          </cell>
          <cell r="Y67">
            <v>0</v>
          </cell>
          <cell r="Z67">
            <v>0</v>
          </cell>
          <cell r="AC67">
            <v>4087.8106499999999</v>
          </cell>
          <cell r="AD67">
            <v>4195.4171688850602</v>
          </cell>
          <cell r="AG67">
            <v>88.855492000000012</v>
          </cell>
          <cell r="AH67">
            <v>87.461183932649789</v>
          </cell>
          <cell r="AK67">
            <v>3.2061260000000003</v>
          </cell>
          <cell r="AL67">
            <v>0</v>
          </cell>
          <cell r="AO67">
            <v>257.86413400000004</v>
          </cell>
          <cell r="AP67">
            <v>0</v>
          </cell>
          <cell r="AS67">
            <v>447.483586</v>
          </cell>
          <cell r="AT67">
            <v>452.82575897835216</v>
          </cell>
          <cell r="AW67">
            <v>4163.8416380000008</v>
          </cell>
          <cell r="AX67">
            <v>749</v>
          </cell>
          <cell r="BE67">
            <v>0.91603600000000007</v>
          </cell>
          <cell r="BF67">
            <v>0</v>
          </cell>
          <cell r="BI67">
            <v>965.04392600000006</v>
          </cell>
          <cell r="BJ67">
            <v>783.8633712304246</v>
          </cell>
          <cell r="BM67">
            <v>1445.6381880000001</v>
          </cell>
          <cell r="BN67">
            <v>1173.7954053884164</v>
          </cell>
        </row>
        <row r="68">
          <cell r="E68">
            <v>2265.7921999999999</v>
          </cell>
          <cell r="F68">
            <v>2580.1905582334871</v>
          </cell>
          <cell r="I68">
            <v>4207.6864799999994</v>
          </cell>
          <cell r="J68">
            <v>4826.5057190665784</v>
          </cell>
          <cell r="M68">
            <v>0</v>
          </cell>
          <cell r="N68">
            <v>0</v>
          </cell>
          <cell r="Q68">
            <v>80.506680000000003</v>
          </cell>
          <cell r="R68">
            <v>28.014432806437622</v>
          </cell>
          <cell r="U68">
            <v>2252.1979999999999</v>
          </cell>
          <cell r="V68">
            <v>2327.7501718830467</v>
          </cell>
          <cell r="Y68">
            <v>0</v>
          </cell>
          <cell r="Z68">
            <v>0</v>
          </cell>
          <cell r="AC68">
            <v>4388.0990400000001</v>
          </cell>
          <cell r="AD68">
            <v>4504.9890932509907</v>
          </cell>
          <cell r="AG68">
            <v>69.352140000000006</v>
          </cell>
          <cell r="AH68">
            <v>64.437339886460236</v>
          </cell>
          <cell r="AK68">
            <v>2.4249000000000001</v>
          </cell>
          <cell r="AL68">
            <v>0</v>
          </cell>
          <cell r="AO68">
            <v>286.13819999999998</v>
          </cell>
          <cell r="AP68">
            <v>0</v>
          </cell>
          <cell r="AS68">
            <v>488.85984000000002</v>
          </cell>
          <cell r="AT68">
            <v>494.86786611665451</v>
          </cell>
          <cell r="AW68">
            <v>4474.9104600000001</v>
          </cell>
          <cell r="AX68">
            <v>6422</v>
          </cell>
          <cell r="BE68">
            <v>0.96996000000000004</v>
          </cell>
          <cell r="BF68">
            <v>0</v>
          </cell>
          <cell r="BI68">
            <v>2566.02918</v>
          </cell>
          <cell r="BJ68">
            <v>2051.6423951082033</v>
          </cell>
          <cell r="BM68">
            <v>1562.1070400000001</v>
          </cell>
          <cell r="BN68">
            <v>1201.7905257895031</v>
          </cell>
        </row>
        <row r="69">
          <cell r="E69">
            <v>5199.1473999999998</v>
          </cell>
          <cell r="F69">
            <v>5910.3336916244743</v>
          </cell>
          <cell r="I69">
            <v>10925.841316</v>
          </cell>
          <cell r="J69">
            <v>12087.792427534754</v>
          </cell>
          <cell r="M69">
            <v>0</v>
          </cell>
          <cell r="N69">
            <v>0</v>
          </cell>
          <cell r="Q69">
            <v>206.057952</v>
          </cell>
          <cell r="R69">
            <v>91.306299517278177</v>
          </cell>
          <cell r="U69">
            <v>3818.1447259999995</v>
          </cell>
          <cell r="V69">
            <v>3945.191858477282</v>
          </cell>
          <cell r="Y69">
            <v>0</v>
          </cell>
          <cell r="Z69">
            <v>0</v>
          </cell>
          <cell r="AC69">
            <v>7754.8383879999992</v>
          </cell>
          <cell r="AD69">
            <v>8053.8774329543885</v>
          </cell>
          <cell r="AG69">
            <v>159.31332399999999</v>
          </cell>
          <cell r="AH69">
            <v>161.33854507340499</v>
          </cell>
          <cell r="AK69">
            <v>5.7238319999999989</v>
          </cell>
          <cell r="AL69">
            <v>0</v>
          </cell>
          <cell r="AO69">
            <v>354.87758399999996</v>
          </cell>
          <cell r="AP69">
            <v>0</v>
          </cell>
          <cell r="AS69">
            <v>1442.4056639999999</v>
          </cell>
          <cell r="AT69">
            <v>1465.3871947793195</v>
          </cell>
          <cell r="AW69">
            <v>10668.268876</v>
          </cell>
          <cell r="AX69">
            <v>4657</v>
          </cell>
          <cell r="BE69">
            <v>0.95397199999999993</v>
          </cell>
          <cell r="BF69">
            <v>0</v>
          </cell>
          <cell r="BI69">
            <v>2442.1683199999998</v>
          </cell>
          <cell r="BJ69">
            <v>1955.6591251616208</v>
          </cell>
          <cell r="BM69">
            <v>3658.5981079999997</v>
          </cell>
          <cell r="BN69">
            <v>2933.488687742431</v>
          </cell>
        </row>
        <row r="70">
          <cell r="E70">
            <v>3836.9383079999998</v>
          </cell>
          <cell r="F70">
            <v>4377.7226153103056</v>
          </cell>
          <cell r="I70">
            <v>7225.5826619999998</v>
          </cell>
          <cell r="J70">
            <v>8014.2017303702123</v>
          </cell>
          <cell r="M70">
            <v>0</v>
          </cell>
          <cell r="N70">
            <v>0</v>
          </cell>
          <cell r="Q70">
            <v>132.17987200000002</v>
          </cell>
          <cell r="R70">
            <v>61.380550632428637</v>
          </cell>
          <cell r="U70">
            <v>3278.79585</v>
          </cell>
          <cell r="V70">
            <v>3278.0706555239699</v>
          </cell>
          <cell r="Y70">
            <v>178.44989580000001</v>
          </cell>
          <cell r="Z70">
            <v>179.85436535228692</v>
          </cell>
          <cell r="AC70">
            <v>6335.6215920000004</v>
          </cell>
          <cell r="AD70">
            <v>6490.0339859837586</v>
          </cell>
          <cell r="AG70">
            <v>162.97177400000001</v>
          </cell>
          <cell r="AH70">
            <v>165.75206150398449</v>
          </cell>
          <cell r="AK70">
            <v>6.0081760000000006</v>
          </cell>
          <cell r="AL70">
            <v>0</v>
          </cell>
          <cell r="AO70">
            <v>336.45785599999999</v>
          </cell>
          <cell r="AP70">
            <v>0</v>
          </cell>
          <cell r="AS70">
            <v>1377.3743480000001</v>
          </cell>
          <cell r="AT70">
            <v>1392.7705450365925</v>
          </cell>
          <cell r="AW70">
            <v>7733.2735340000008</v>
          </cell>
          <cell r="AX70">
            <v>1687</v>
          </cell>
          <cell r="BE70">
            <v>0.75102200000000008</v>
          </cell>
          <cell r="BF70">
            <v>0</v>
          </cell>
          <cell r="BI70">
            <v>1418.6805580000002</v>
          </cell>
          <cell r="BJ70">
            <v>1669.7089667790931</v>
          </cell>
          <cell r="BM70">
            <v>1684.4399690000002</v>
          </cell>
          <cell r="BN70">
            <v>1257.7807665916764</v>
          </cell>
        </row>
        <row r="71">
          <cell r="E71">
            <v>138.66200000000001</v>
          </cell>
          <cell r="F71">
            <v>188.8442422724182</v>
          </cell>
          <cell r="I71">
            <v>674.83596999999997</v>
          </cell>
          <cell r="J71">
            <v>726.73984724263755</v>
          </cell>
          <cell r="M71">
            <v>0</v>
          </cell>
          <cell r="N71">
            <v>0</v>
          </cell>
          <cell r="Q71">
            <v>0</v>
          </cell>
          <cell r="R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  <cell r="AC71">
            <v>429.04016000000001</v>
          </cell>
          <cell r="AD71">
            <v>372.50798253078409</v>
          </cell>
          <cell r="AG71">
            <v>0</v>
          </cell>
          <cell r="AH71">
            <v>0</v>
          </cell>
          <cell r="AK71">
            <v>0</v>
          </cell>
          <cell r="AL71">
            <v>0</v>
          </cell>
          <cell r="AO71">
            <v>67.113559999999993</v>
          </cell>
          <cell r="AP71">
            <v>0</v>
          </cell>
          <cell r="AS71">
            <v>55.252099999999999</v>
          </cell>
          <cell r="AT71">
            <v>54.882515805182031</v>
          </cell>
          <cell r="AW71">
            <v>542.33231000000001</v>
          </cell>
          <cell r="AX71">
            <v>0</v>
          </cell>
          <cell r="BE71">
            <v>1.16587</v>
          </cell>
          <cell r="BF71">
            <v>0</v>
          </cell>
          <cell r="BI71">
            <v>85.26057999999999</v>
          </cell>
          <cell r="BJ71">
            <v>109.98083014712589</v>
          </cell>
          <cell r="BM71">
            <v>0</v>
          </cell>
          <cell r="BN71">
            <v>0</v>
          </cell>
        </row>
        <row r="72">
          <cell r="E72">
            <v>466.74803999999995</v>
          </cell>
          <cell r="F72">
            <v>541.62577996292725</v>
          </cell>
          <cell r="I72">
            <v>1544.36538</v>
          </cell>
          <cell r="J72">
            <v>1766.6225031216541</v>
          </cell>
          <cell r="M72">
            <v>0</v>
          </cell>
          <cell r="N72">
            <v>0</v>
          </cell>
          <cell r="Q72">
            <v>0</v>
          </cell>
          <cell r="R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  <cell r="AC72">
            <v>1591.4303599999998</v>
          </cell>
          <cell r="AD72">
            <v>2411.2096708009522</v>
          </cell>
          <cell r="AG72">
            <v>7.0719399999999997</v>
          </cell>
          <cell r="AH72">
            <v>0</v>
          </cell>
          <cell r="AK72">
            <v>0.24385999999999999</v>
          </cell>
          <cell r="AL72">
            <v>0</v>
          </cell>
          <cell r="AO72">
            <v>301.89867999999996</v>
          </cell>
          <cell r="AP72">
            <v>0</v>
          </cell>
          <cell r="AS72">
            <v>186.30903999999998</v>
          </cell>
          <cell r="AT72">
            <v>263.19750990675368</v>
          </cell>
          <cell r="AW72">
            <v>2373.2455199999999</v>
          </cell>
          <cell r="AX72">
            <v>0</v>
          </cell>
          <cell r="BE72">
            <v>1.2193000000000001</v>
          </cell>
          <cell r="BF72">
            <v>0</v>
          </cell>
          <cell r="BI72">
            <v>1149.7999</v>
          </cell>
          <cell r="BJ72">
            <v>3527.3851705369111</v>
          </cell>
          <cell r="BM72">
            <v>0</v>
          </cell>
          <cell r="BN72">
            <v>0</v>
          </cell>
        </row>
        <row r="73">
          <cell r="E73">
            <v>170.23392000000001</v>
          </cell>
          <cell r="F73">
            <v>225.64001738372349</v>
          </cell>
          <cell r="I73">
            <v>469.97146000000004</v>
          </cell>
          <cell r="J73">
            <v>503.75524596048916</v>
          </cell>
          <cell r="M73">
            <v>0</v>
          </cell>
          <cell r="N73">
            <v>0</v>
          </cell>
          <cell r="Q73">
            <v>0</v>
          </cell>
          <cell r="R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  <cell r="AC73">
            <v>405.39729999999997</v>
          </cell>
          <cell r="AD73">
            <v>401.88133771848828</v>
          </cell>
          <cell r="AG73">
            <v>0</v>
          </cell>
          <cell r="AH73">
            <v>0</v>
          </cell>
          <cell r="AK73">
            <v>0</v>
          </cell>
          <cell r="AL73">
            <v>0</v>
          </cell>
          <cell r="AO73">
            <v>77.28098</v>
          </cell>
          <cell r="AP73">
            <v>0</v>
          </cell>
          <cell r="AS73">
            <v>55.077960000000004</v>
          </cell>
          <cell r="AT73">
            <v>54.681133764803441</v>
          </cell>
          <cell r="AW73">
            <v>514.28706</v>
          </cell>
          <cell r="AX73">
            <v>0</v>
          </cell>
          <cell r="BE73">
            <v>1.1305000000000001</v>
          </cell>
          <cell r="BF73">
            <v>0</v>
          </cell>
          <cell r="BI73">
            <v>65.885539999999992</v>
          </cell>
          <cell r="BJ73">
            <v>11.997908743322826</v>
          </cell>
          <cell r="BM73">
            <v>0</v>
          </cell>
          <cell r="BN73">
            <v>0</v>
          </cell>
        </row>
        <row r="74">
          <cell r="E74">
            <v>143.21922999999998</v>
          </cell>
          <cell r="F74">
            <v>192.11739399075435</v>
          </cell>
          <cell r="I74">
            <v>375.57098000000002</v>
          </cell>
          <cell r="J74">
            <v>400.68185902785478</v>
          </cell>
          <cell r="M74">
            <v>0</v>
          </cell>
          <cell r="N74">
            <v>0</v>
          </cell>
          <cell r="Q74">
            <v>5.1758600000000001</v>
          </cell>
          <cell r="R74">
            <v>3.9591547338532704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  <cell r="AC74">
            <v>375.57098000000002</v>
          </cell>
          <cell r="AD74">
            <v>374.95532330307628</v>
          </cell>
          <cell r="AG74">
            <v>24.708120000000001</v>
          </cell>
          <cell r="AH74">
            <v>25.50031715445915</v>
          </cell>
          <cell r="AK74">
            <v>0.90671999999999997</v>
          </cell>
          <cell r="AL74">
            <v>0</v>
          </cell>
          <cell r="AO74">
            <v>80.886980000000008</v>
          </cell>
          <cell r="AP74">
            <v>0</v>
          </cell>
          <cell r="AS74">
            <v>43.295879999999997</v>
          </cell>
          <cell r="AT74">
            <v>42.804785625733487</v>
          </cell>
          <cell r="AW74">
            <v>459.21590000000003</v>
          </cell>
          <cell r="AX74">
            <v>0</v>
          </cell>
          <cell r="BE74">
            <v>1.1334</v>
          </cell>
          <cell r="BF74">
            <v>0</v>
          </cell>
          <cell r="BI74">
            <v>81.37812000000001</v>
          </cell>
          <cell r="BJ74">
            <v>55.99024080217319</v>
          </cell>
          <cell r="BM74">
            <v>0</v>
          </cell>
          <cell r="BN74">
            <v>0</v>
          </cell>
        </row>
        <row r="75">
          <cell r="E75">
            <v>298.39157999999998</v>
          </cell>
          <cell r="F75">
            <v>378.81989392755025</v>
          </cell>
          <cell r="I75">
            <v>848.83050999999989</v>
          </cell>
          <cell r="J75">
            <v>1103.7771063612943</v>
          </cell>
          <cell r="M75">
            <v>0</v>
          </cell>
          <cell r="N75">
            <v>0</v>
          </cell>
          <cell r="Q75">
            <v>5.2108399999999993</v>
          </cell>
          <cell r="R75">
            <v>3.9591547338532704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  <cell r="AC75">
            <v>746.68272000000002</v>
          </cell>
          <cell r="AD75">
            <v>759.41954700440635</v>
          </cell>
          <cell r="AG75">
            <v>0</v>
          </cell>
          <cell r="AH75">
            <v>0</v>
          </cell>
          <cell r="AK75">
            <v>0</v>
          </cell>
          <cell r="AL75">
            <v>0</v>
          </cell>
          <cell r="AO75">
            <v>145.67362999999997</v>
          </cell>
          <cell r="AP75">
            <v>1676.2649669138373</v>
          </cell>
          <cell r="AS75">
            <v>89.044059999999988</v>
          </cell>
          <cell r="AT75">
            <v>88.677991828687169</v>
          </cell>
          <cell r="AW75">
            <v>895.88132999999993</v>
          </cell>
          <cell r="AX75">
            <v>0</v>
          </cell>
          <cell r="BE75">
            <v>1.2260800000000001</v>
          </cell>
          <cell r="BF75">
            <v>0</v>
          </cell>
          <cell r="BI75">
            <v>222.84003999999999</v>
          </cell>
          <cell r="BJ75">
            <v>5.9989543716614131</v>
          </cell>
          <cell r="BM75">
            <v>0</v>
          </cell>
          <cell r="BN75">
            <v>0</v>
          </cell>
        </row>
        <row r="76">
          <cell r="E76">
            <v>254.92334</v>
          </cell>
          <cell r="F76">
            <v>384.36404944872612</v>
          </cell>
          <cell r="I76">
            <v>1078.82313</v>
          </cell>
          <cell r="J76">
            <v>1341.8437042884916</v>
          </cell>
          <cell r="M76">
            <v>0</v>
          </cell>
          <cell r="N76">
            <v>0</v>
          </cell>
          <cell r="Q76">
            <v>9.7343399999999995</v>
          </cell>
          <cell r="R76">
            <v>7.4268281904006184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  <cell r="AC76">
            <v>886.3215899999999</v>
          </cell>
          <cell r="AD76">
            <v>838.96715935359123</v>
          </cell>
          <cell r="AG76">
            <v>46.38711</v>
          </cell>
          <cell r="AH76">
            <v>47.813094664610901</v>
          </cell>
          <cell r="AK76">
            <v>1.6886099999999997</v>
          </cell>
          <cell r="AL76">
            <v>0</v>
          </cell>
          <cell r="AO76">
            <v>172.83419999999998</v>
          </cell>
          <cell r="AP76">
            <v>0</v>
          </cell>
          <cell r="AS76">
            <v>88.999679999999998</v>
          </cell>
          <cell r="AT76">
            <v>88.72084150277044</v>
          </cell>
          <cell r="AW76">
            <v>1210.8326999999999</v>
          </cell>
          <cell r="AX76">
            <v>0</v>
          </cell>
          <cell r="BE76">
            <v>1.1919599999999999</v>
          </cell>
          <cell r="BF76">
            <v>0</v>
          </cell>
          <cell r="BI76">
            <v>104.69381999999999</v>
          </cell>
          <cell r="BJ76">
            <v>153.97316220597625</v>
          </cell>
          <cell r="BM76">
            <v>0</v>
          </cell>
          <cell r="BN76">
            <v>0</v>
          </cell>
        </row>
        <row r="77">
          <cell r="E77">
            <v>186.73599000000002</v>
          </cell>
          <cell r="F77">
            <v>271.50058936969685</v>
          </cell>
          <cell r="I77">
            <v>416.603253</v>
          </cell>
          <cell r="J77">
            <v>615.12873719209426</v>
          </cell>
          <cell r="M77">
            <v>0</v>
          </cell>
          <cell r="N77">
            <v>0</v>
          </cell>
          <cell r="Q77">
            <v>7.9575229999999992</v>
          </cell>
          <cell r="R77">
            <v>6.0889069355122718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  <cell r="AC77">
            <v>597.89118299999996</v>
          </cell>
          <cell r="AD77">
            <v>580.57361907264567</v>
          </cell>
          <cell r="AG77">
            <v>38.052515999999997</v>
          </cell>
          <cell r="AH77">
            <v>39.231257160706384</v>
          </cell>
          <cell r="AK77">
            <v>1.4359439999999997</v>
          </cell>
          <cell r="AL77">
            <v>0</v>
          </cell>
          <cell r="AO77">
            <v>107.75563099999999</v>
          </cell>
          <cell r="AP77">
            <v>0</v>
          </cell>
          <cell r="AS77">
            <v>65.395282999999992</v>
          </cell>
          <cell r="AT77">
            <v>65.03755483995775</v>
          </cell>
          <cell r="AW77">
            <v>839.42892999999992</v>
          </cell>
          <cell r="AX77">
            <v>0</v>
          </cell>
          <cell r="BE77">
            <v>1.1367889999999998</v>
          </cell>
          <cell r="BF77">
            <v>0</v>
          </cell>
          <cell r="BI77">
            <v>248.059326</v>
          </cell>
          <cell r="BJ77">
            <v>285.95015838252732</v>
          </cell>
          <cell r="BM77">
            <v>0</v>
          </cell>
          <cell r="BN77">
            <v>0</v>
          </cell>
        </row>
        <row r="78">
          <cell r="E78">
            <v>68.627625000000009</v>
          </cell>
          <cell r="F78">
            <v>80.030405911907195</v>
          </cell>
          <cell r="I78">
            <v>445.18962499999998</v>
          </cell>
          <cell r="J78">
            <v>372.14889998483562</v>
          </cell>
          <cell r="M78">
            <v>0</v>
          </cell>
          <cell r="N78">
            <v>0</v>
          </cell>
          <cell r="Q78">
            <v>3.06867</v>
          </cell>
          <cell r="R78">
            <v>1.7747935013825009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  <cell r="AC78">
            <v>441.33053999999998</v>
          </cell>
          <cell r="AD78">
            <v>418.57430679748512</v>
          </cell>
          <cell r="AG78">
            <v>14.738914999999999</v>
          </cell>
          <cell r="AH78">
            <v>15.202112149773722</v>
          </cell>
          <cell r="AK78">
            <v>0.55793999999999999</v>
          </cell>
          <cell r="AL78">
            <v>0</v>
          </cell>
          <cell r="AO78">
            <v>85.271830000000008</v>
          </cell>
          <cell r="AP78">
            <v>718.40335245584299</v>
          </cell>
          <cell r="AS78">
            <v>65.371970000000005</v>
          </cell>
          <cell r="AT78">
            <v>65.008988390568874</v>
          </cell>
          <cell r="AW78">
            <v>674.73544000000004</v>
          </cell>
          <cell r="AX78">
            <v>0</v>
          </cell>
          <cell r="BE78">
            <v>1.1623749999999999</v>
          </cell>
          <cell r="BF78">
            <v>0</v>
          </cell>
          <cell r="BI78">
            <v>199.60303500000001</v>
          </cell>
          <cell r="BJ78">
            <v>5.9989543716614131</v>
          </cell>
          <cell r="BM78">
            <v>0</v>
          </cell>
          <cell r="BN78">
            <v>0</v>
          </cell>
        </row>
        <row r="79">
          <cell r="E79">
            <v>127.63872000000001</v>
          </cell>
          <cell r="F79">
            <v>146.04154373887275</v>
          </cell>
          <cell r="I79">
            <v>385.57727999999997</v>
          </cell>
          <cell r="J79">
            <v>408.2382828126299</v>
          </cell>
          <cell r="M79">
            <v>0</v>
          </cell>
          <cell r="N79">
            <v>0</v>
          </cell>
          <cell r="Q79">
            <v>0</v>
          </cell>
          <cell r="R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  <cell r="AC79">
            <v>518.58575999999994</v>
          </cell>
          <cell r="AD79">
            <v>550.37399767731426</v>
          </cell>
          <cell r="AG79">
            <v>0</v>
          </cell>
          <cell r="AH79">
            <v>0</v>
          </cell>
          <cell r="AK79">
            <v>0</v>
          </cell>
          <cell r="AL79">
            <v>0</v>
          </cell>
          <cell r="AO79">
            <v>109.20095999999999</v>
          </cell>
          <cell r="AP79">
            <v>0</v>
          </cell>
          <cell r="AS79">
            <v>64.437119999999993</v>
          </cell>
          <cell r="AT79">
            <v>64.0734943121481</v>
          </cell>
          <cell r="AW79">
            <v>651.54671999999994</v>
          </cell>
          <cell r="AX79">
            <v>0</v>
          </cell>
          <cell r="BE79">
            <v>1.1404799999999999</v>
          </cell>
          <cell r="BF79">
            <v>0</v>
          </cell>
          <cell r="BI79">
            <v>142.56</v>
          </cell>
          <cell r="BJ79">
            <v>19.996514572204706</v>
          </cell>
          <cell r="BM79">
            <v>0</v>
          </cell>
          <cell r="BN79">
            <v>0</v>
          </cell>
        </row>
        <row r="80">
          <cell r="E80">
            <v>350.96685000000002</v>
          </cell>
          <cell r="F80">
            <v>303.58150568995882</v>
          </cell>
          <cell r="I80">
            <v>1202.3802700000001</v>
          </cell>
          <cell r="J80">
            <v>1210.4941447835122</v>
          </cell>
          <cell r="M80">
            <v>0</v>
          </cell>
          <cell r="N80">
            <v>0</v>
          </cell>
          <cell r="Q80">
            <v>4.3247100000000005</v>
          </cell>
          <cell r="R80">
            <v>2.53931993274727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  <cell r="AC80">
            <v>970.73106000000007</v>
          </cell>
          <cell r="AD80">
            <v>1041.2728034415024</v>
          </cell>
          <cell r="AG80">
            <v>20.847320000000003</v>
          </cell>
          <cell r="AH80">
            <v>21.57719143838851</v>
          </cell>
          <cell r="AK80">
            <v>0.77623000000000009</v>
          </cell>
          <cell r="AL80">
            <v>0</v>
          </cell>
          <cell r="AO80">
            <v>257.26480000000004</v>
          </cell>
          <cell r="AP80">
            <v>0</v>
          </cell>
          <cell r="AS80">
            <v>118.54141</v>
          </cell>
          <cell r="AT80">
            <v>118.89545381575088</v>
          </cell>
          <cell r="AW80">
            <v>1050.4609700000001</v>
          </cell>
          <cell r="AX80">
            <v>0</v>
          </cell>
          <cell r="BE80">
            <v>1.2197900000000002</v>
          </cell>
          <cell r="BF80">
            <v>0</v>
          </cell>
          <cell r="BI80">
            <v>228.65518</v>
          </cell>
          <cell r="BJ80">
            <v>337.94109627025961</v>
          </cell>
          <cell r="BM80">
            <v>0</v>
          </cell>
          <cell r="BN80">
            <v>0</v>
          </cell>
        </row>
        <row r="81">
          <cell r="E81">
            <v>406.51737000000003</v>
          </cell>
          <cell r="F81">
            <v>365.96915746827068</v>
          </cell>
          <cell r="I81">
            <v>1871.7349900000002</v>
          </cell>
          <cell r="J81">
            <v>1790.5381466324554</v>
          </cell>
          <cell r="M81">
            <v>0</v>
          </cell>
          <cell r="N81">
            <v>0</v>
          </cell>
          <cell r="Q81">
            <v>6.1836599999999997</v>
          </cell>
          <cell r="R81">
            <v>3.6041960335767702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  <cell r="AC81">
            <v>1247.3325599999998</v>
          </cell>
          <cell r="AD81">
            <v>1297.2343843319391</v>
          </cell>
          <cell r="AG81">
            <v>29.740459999999999</v>
          </cell>
          <cell r="AH81">
            <v>30.649419656801861</v>
          </cell>
          <cell r="AK81">
            <v>1.03061</v>
          </cell>
          <cell r="AL81">
            <v>0</v>
          </cell>
          <cell r="AO81">
            <v>365.71931999999998</v>
          </cell>
          <cell r="AP81">
            <v>0</v>
          </cell>
          <cell r="AS81">
            <v>195.22698</v>
          </cell>
          <cell r="AT81">
            <v>213.26310542556567</v>
          </cell>
          <cell r="AW81">
            <v>1136.0266799999999</v>
          </cell>
          <cell r="AX81">
            <v>0</v>
          </cell>
          <cell r="BE81">
            <v>1.17784</v>
          </cell>
          <cell r="BF81">
            <v>0</v>
          </cell>
          <cell r="BI81">
            <v>343.04590000000002</v>
          </cell>
          <cell r="BJ81">
            <v>439.92332058850354</v>
          </cell>
          <cell r="BM81">
            <v>0</v>
          </cell>
          <cell r="BN81">
            <v>0</v>
          </cell>
        </row>
        <row r="82">
          <cell r="E82">
            <v>127.887192</v>
          </cell>
          <cell r="F82">
            <v>146.47235196907957</v>
          </cell>
          <cell r="I82">
            <v>520.37717399999997</v>
          </cell>
          <cell r="J82">
            <v>571.97450964961695</v>
          </cell>
          <cell r="M82">
            <v>0</v>
          </cell>
          <cell r="N82">
            <v>0</v>
          </cell>
          <cell r="Q82">
            <v>6.2846279999999997</v>
          </cell>
          <cell r="R82">
            <v>4.8328992268415778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  <cell r="AC82">
            <v>434.43737999999996</v>
          </cell>
          <cell r="AD82">
            <v>460.13889348002812</v>
          </cell>
          <cell r="AG82">
            <v>30.176189999999998</v>
          </cell>
          <cell r="AH82">
            <v>31.139810371310688</v>
          </cell>
          <cell r="AK82">
            <v>1.1471939999999998</v>
          </cell>
          <cell r="AL82">
            <v>0</v>
          </cell>
          <cell r="AO82">
            <v>109.182942</v>
          </cell>
          <cell r="AP82">
            <v>0</v>
          </cell>
          <cell r="AS82">
            <v>65.439936000000003</v>
          </cell>
          <cell r="AT82">
            <v>65.008988390568874</v>
          </cell>
          <cell r="AW82">
            <v>661.1827679999999</v>
          </cell>
          <cell r="AX82">
            <v>0</v>
          </cell>
          <cell r="BE82">
            <v>1.1471939999999998</v>
          </cell>
          <cell r="BF82">
            <v>0</v>
          </cell>
          <cell r="BI82">
            <v>118.21085999999998</v>
          </cell>
          <cell r="BJ82">
            <v>99.982572861023542</v>
          </cell>
          <cell r="BM82">
            <v>0</v>
          </cell>
          <cell r="BN82">
            <v>0</v>
          </cell>
        </row>
        <row r="83">
          <cell r="E83">
            <v>386.61235199999999</v>
          </cell>
          <cell r="F83">
            <v>515.93794941395367</v>
          </cell>
          <cell r="I83">
            <v>1921.4236799999999</v>
          </cell>
          <cell r="J83">
            <v>2279.5630268565833</v>
          </cell>
          <cell r="M83">
            <v>0</v>
          </cell>
          <cell r="N83">
            <v>0</v>
          </cell>
          <cell r="Q83">
            <v>5.6338039999999996</v>
          </cell>
          <cell r="R83">
            <v>4.3141134341297711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  <cell r="AC83">
            <v>1233.8030759999999</v>
          </cell>
          <cell r="AD83">
            <v>1215.1705419874256</v>
          </cell>
          <cell r="AG83">
            <v>26.834697999999999</v>
          </cell>
          <cell r="AH83">
            <v>27.707075369748885</v>
          </cell>
          <cell r="AK83">
            <v>1.037806</v>
          </cell>
          <cell r="AL83">
            <v>0</v>
          </cell>
          <cell r="AO83">
            <v>351.22320199999996</v>
          </cell>
          <cell r="AP83">
            <v>0</v>
          </cell>
          <cell r="AS83">
            <v>195.84881799999999</v>
          </cell>
          <cell r="AT83">
            <v>197.36127371088455</v>
          </cell>
          <cell r="AW83">
            <v>1200.741542</v>
          </cell>
          <cell r="AX83">
            <v>0</v>
          </cell>
          <cell r="BE83">
            <v>1.037806</v>
          </cell>
          <cell r="BF83">
            <v>0</v>
          </cell>
          <cell r="BI83">
            <v>244.180926</v>
          </cell>
          <cell r="BJ83">
            <v>259.95468943866126</v>
          </cell>
          <cell r="BM83">
            <v>0</v>
          </cell>
          <cell r="BN83">
            <v>0</v>
          </cell>
        </row>
        <row r="84">
          <cell r="E84">
            <v>317.78461999999996</v>
          </cell>
          <cell r="F84">
            <v>360.42634615648916</v>
          </cell>
          <cell r="I84">
            <v>339.83037999999993</v>
          </cell>
          <cell r="J84">
            <v>538.54784888874963</v>
          </cell>
          <cell r="M84">
            <v>0</v>
          </cell>
          <cell r="N84">
            <v>0</v>
          </cell>
          <cell r="Q84">
            <v>0</v>
          </cell>
          <cell r="R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  <cell r="AC84">
            <v>593.23136</v>
          </cell>
          <cell r="AD84">
            <v>630.59267058437433</v>
          </cell>
          <cell r="AG84">
            <v>0</v>
          </cell>
          <cell r="AH84">
            <v>0</v>
          </cell>
          <cell r="AK84">
            <v>0</v>
          </cell>
          <cell r="AL84">
            <v>0</v>
          </cell>
          <cell r="AO84">
            <v>120.93852999999999</v>
          </cell>
          <cell r="AP84">
            <v>0</v>
          </cell>
          <cell r="AS84">
            <v>120.68800999999999</v>
          </cell>
          <cell r="AT84">
            <v>120.79300191383635</v>
          </cell>
          <cell r="AW84">
            <v>793.14631999999995</v>
          </cell>
          <cell r="AX84">
            <v>0</v>
          </cell>
          <cell r="BE84">
            <v>1.1273399999999998</v>
          </cell>
          <cell r="BF84">
            <v>0</v>
          </cell>
          <cell r="BI84">
            <v>193.77722</v>
          </cell>
          <cell r="BJ84">
            <v>125.97804180488967</v>
          </cell>
          <cell r="BM84">
            <v>0</v>
          </cell>
          <cell r="BN84">
            <v>0</v>
          </cell>
        </row>
        <row r="85">
          <cell r="E85">
            <v>590.55577799999992</v>
          </cell>
          <cell r="F85">
            <v>690.61967268971136</v>
          </cell>
          <cell r="I85">
            <v>4621.7594640000007</v>
          </cell>
          <cell r="J85">
            <v>5083.9118670947691</v>
          </cell>
          <cell r="M85">
            <v>0</v>
          </cell>
          <cell r="N85">
            <v>0</v>
          </cell>
          <cell r="Q85">
            <v>12.925416</v>
          </cell>
          <cell r="R85">
            <v>9.9388436077420028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  <cell r="AC85">
            <v>2196.529368</v>
          </cell>
          <cell r="AD85">
            <v>2275.5418351556918</v>
          </cell>
          <cell r="AG85">
            <v>61.989240000000002</v>
          </cell>
          <cell r="AH85">
            <v>63.995988243402287</v>
          </cell>
          <cell r="AK85">
            <v>2.1102720000000001</v>
          </cell>
          <cell r="AL85">
            <v>0</v>
          </cell>
          <cell r="AO85">
            <v>732.26438400000006</v>
          </cell>
          <cell r="AP85">
            <v>0</v>
          </cell>
          <cell r="AS85">
            <v>360.85651200000001</v>
          </cell>
          <cell r="AT85">
            <v>364.95412259234746</v>
          </cell>
          <cell r="AW85">
            <v>1932.2178000000001</v>
          </cell>
          <cell r="AX85">
            <v>0</v>
          </cell>
          <cell r="BE85">
            <v>1.3189200000000001</v>
          </cell>
          <cell r="BF85">
            <v>0</v>
          </cell>
          <cell r="BI85">
            <v>319.706208</v>
          </cell>
          <cell r="BJ85">
            <v>269.95294672476359</v>
          </cell>
          <cell r="BM85">
            <v>0</v>
          </cell>
          <cell r="BN85">
            <v>0</v>
          </cell>
        </row>
        <row r="86">
          <cell r="E86">
            <v>382.142268</v>
          </cell>
          <cell r="F86">
            <v>441.20072795860989</v>
          </cell>
          <cell r="I86">
            <v>1746.0710999999997</v>
          </cell>
          <cell r="J86">
            <v>2071.7789485857002</v>
          </cell>
          <cell r="M86">
            <v>0</v>
          </cell>
          <cell r="N86">
            <v>0</v>
          </cell>
          <cell r="Q86">
            <v>10.410179999999999</v>
          </cell>
          <cell r="R86">
            <v>8.0275275293300794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  <cell r="AC86">
            <v>1518.561348</v>
          </cell>
          <cell r="AD86">
            <v>1580.893721651051</v>
          </cell>
          <cell r="AG86">
            <v>49.968863999999996</v>
          </cell>
          <cell r="AH86">
            <v>51.491025023427134</v>
          </cell>
          <cell r="AK86">
            <v>1.89276</v>
          </cell>
          <cell r="AL86">
            <v>0</v>
          </cell>
          <cell r="AO86">
            <v>484.16800800000004</v>
          </cell>
          <cell r="AP86">
            <v>0</v>
          </cell>
          <cell r="AS86">
            <v>219.18160800000001</v>
          </cell>
          <cell r="AT86">
            <v>221.3064987156551</v>
          </cell>
          <cell r="AW86">
            <v>1292.944356</v>
          </cell>
          <cell r="AX86">
            <v>0</v>
          </cell>
          <cell r="BE86">
            <v>1.135656</v>
          </cell>
          <cell r="BF86">
            <v>0</v>
          </cell>
          <cell r="BI86">
            <v>548.52184799999998</v>
          </cell>
          <cell r="BJ86">
            <v>121.97873889044875</v>
          </cell>
          <cell r="BM86">
            <v>0</v>
          </cell>
          <cell r="BN86">
            <v>0</v>
          </cell>
        </row>
        <row r="87">
          <cell r="E87">
            <v>3489.3163000000004</v>
          </cell>
          <cell r="F87">
            <v>2171.4309879070865</v>
          </cell>
          <cell r="I87">
            <v>3403.74566</v>
          </cell>
          <cell r="J87">
            <v>2141.9349810356557</v>
          </cell>
          <cell r="M87">
            <v>0</v>
          </cell>
          <cell r="N87">
            <v>0</v>
          </cell>
          <cell r="Q87">
            <v>126.04324</v>
          </cell>
          <cell r="R87">
            <v>28.096346352655278</v>
          </cell>
          <cell r="U87">
            <v>1819.7119499999999</v>
          </cell>
          <cell r="V87">
            <v>1880.4420793528202</v>
          </cell>
          <cell r="Y87">
            <v>0</v>
          </cell>
          <cell r="Z87">
            <v>0</v>
          </cell>
          <cell r="AC87">
            <v>4660.7089800000003</v>
          </cell>
          <cell r="AD87">
            <v>4844.7161997016074</v>
          </cell>
          <cell r="AG87">
            <v>178.07944000000001</v>
          </cell>
          <cell r="AH87">
            <v>182.42534579728471</v>
          </cell>
          <cell r="AK87">
            <v>6.9381599999999999</v>
          </cell>
          <cell r="AL87">
            <v>0</v>
          </cell>
          <cell r="AO87">
            <v>249.19558000000001</v>
          </cell>
          <cell r="AP87">
            <v>0</v>
          </cell>
          <cell r="AS87">
            <v>434.21318000000002</v>
          </cell>
          <cell r="AT87">
            <v>442.31080553690248</v>
          </cell>
          <cell r="AW87">
            <v>4720.8397000000004</v>
          </cell>
          <cell r="AX87">
            <v>0</v>
          </cell>
          <cell r="BE87">
            <v>1.1563600000000001</v>
          </cell>
          <cell r="BF87">
            <v>0</v>
          </cell>
          <cell r="BI87">
            <v>682.25239999999997</v>
          </cell>
          <cell r="BJ87">
            <v>489.91460701901536</v>
          </cell>
          <cell r="BM87">
            <v>689.79179999999997</v>
          </cell>
          <cell r="BN87">
            <v>689.87975274106248</v>
          </cell>
        </row>
        <row r="88">
          <cell r="E88">
            <v>1536.9704100000001</v>
          </cell>
          <cell r="F88">
            <v>1916.2041267119525</v>
          </cell>
          <cell r="I88">
            <v>2340.7172999999998</v>
          </cell>
          <cell r="J88">
            <v>2855.5387739277112</v>
          </cell>
          <cell r="M88">
            <v>0</v>
          </cell>
          <cell r="N88">
            <v>0</v>
          </cell>
          <cell r="Q88">
            <v>50.217030000000001</v>
          </cell>
          <cell r="R88">
            <v>22.143961994172429</v>
          </cell>
          <cell r="U88">
            <v>859.22849999999994</v>
          </cell>
          <cell r="V88">
            <v>887.89275919172667</v>
          </cell>
          <cell r="Y88">
            <v>0</v>
          </cell>
          <cell r="Z88">
            <v>0</v>
          </cell>
          <cell r="AC88">
            <v>2308.8857400000002</v>
          </cell>
          <cell r="AD88">
            <v>2398.4126942148355</v>
          </cell>
          <cell r="AG88">
            <v>52.961130000000004</v>
          </cell>
          <cell r="AH88">
            <v>52.962197166953622</v>
          </cell>
          <cell r="AK88">
            <v>1.9208699999999999</v>
          </cell>
          <cell r="AL88">
            <v>0</v>
          </cell>
          <cell r="AO88">
            <v>120.19157999999999</v>
          </cell>
          <cell r="AP88">
            <v>0</v>
          </cell>
          <cell r="AS88">
            <v>232.69968</v>
          </cell>
          <cell r="AT88">
            <v>235.64570441615297</v>
          </cell>
          <cell r="AW88">
            <v>2287.7561700000001</v>
          </cell>
          <cell r="AX88">
            <v>0</v>
          </cell>
          <cell r="BE88">
            <v>1.37205</v>
          </cell>
          <cell r="BF88">
            <v>0</v>
          </cell>
          <cell r="BI88">
            <v>1021.3540199999999</v>
          </cell>
          <cell r="BJ88">
            <v>751.86894791489703</v>
          </cell>
          <cell r="BM88">
            <v>467.07414</v>
          </cell>
          <cell r="BN88">
            <v>487.91495556179501</v>
          </cell>
        </row>
        <row r="89">
          <cell r="E89">
            <v>1957.4380000000001</v>
          </cell>
          <cell r="F89">
            <v>2444.2975077139808</v>
          </cell>
          <cell r="I89">
            <v>2973.1781100000007</v>
          </cell>
          <cell r="J89">
            <v>3717.5988836306656</v>
          </cell>
          <cell r="M89">
            <v>0</v>
          </cell>
          <cell r="N89">
            <v>0</v>
          </cell>
          <cell r="Q89">
            <v>80.425170000000008</v>
          </cell>
          <cell r="R89">
            <v>303.00707706875301</v>
          </cell>
          <cell r="U89">
            <v>1419.646424</v>
          </cell>
          <cell r="V89">
            <v>1467.1373555246421</v>
          </cell>
          <cell r="Y89">
            <v>0</v>
          </cell>
          <cell r="Z89">
            <v>0</v>
          </cell>
          <cell r="AC89">
            <v>3838.2806</v>
          </cell>
          <cell r="AD89">
            <v>4002.1718710519053</v>
          </cell>
          <cell r="AG89">
            <v>68.084800000000001</v>
          </cell>
          <cell r="AH89">
            <v>68.65470003123616</v>
          </cell>
          <cell r="AK89">
            <v>2.5531799999999998</v>
          </cell>
          <cell r="AL89">
            <v>0</v>
          </cell>
          <cell r="AO89">
            <v>222.12666000000002</v>
          </cell>
          <cell r="AP89">
            <v>0</v>
          </cell>
          <cell r="AS89">
            <v>465.10428999999999</v>
          </cell>
          <cell r="AT89">
            <v>472.16233359285752</v>
          </cell>
          <cell r="AW89">
            <v>4026.3648600000001</v>
          </cell>
          <cell r="AX89">
            <v>0</v>
          </cell>
          <cell r="BE89">
            <v>0.85106000000000004</v>
          </cell>
          <cell r="BF89">
            <v>0</v>
          </cell>
          <cell r="BI89">
            <v>2032.7568100000001</v>
          </cell>
          <cell r="BJ89">
            <v>1973.6559882766046</v>
          </cell>
          <cell r="BM89">
            <v>818.01188000000002</v>
          </cell>
          <cell r="BN89">
            <v>167.97072240651954</v>
          </cell>
        </row>
        <row r="90">
          <cell r="E90">
            <v>2960.7993199999996</v>
          </cell>
          <cell r="F90">
            <v>3360.6747221549972</v>
          </cell>
          <cell r="I90">
            <v>5104.3626999999997</v>
          </cell>
          <cell r="J90">
            <v>5632.6637659353792</v>
          </cell>
          <cell r="M90">
            <v>0</v>
          </cell>
          <cell r="N90">
            <v>0</v>
          </cell>
          <cell r="Q90">
            <v>56.096119999999999</v>
          </cell>
          <cell r="R90">
            <v>189.87365500994295</v>
          </cell>
          <cell r="U90">
            <v>1539.6055200000001</v>
          </cell>
          <cell r="V90">
            <v>1591.0486637691281</v>
          </cell>
          <cell r="Y90">
            <v>0</v>
          </cell>
          <cell r="Z90">
            <v>0</v>
          </cell>
          <cell r="AC90">
            <v>2847.0701999999997</v>
          </cell>
          <cell r="AD90">
            <v>2943.7571964835656</v>
          </cell>
          <cell r="AG90">
            <v>73.001799999999989</v>
          </cell>
          <cell r="AH90">
            <v>71.351848961034733</v>
          </cell>
          <cell r="AK90">
            <v>2.68954</v>
          </cell>
          <cell r="AL90">
            <v>0</v>
          </cell>
          <cell r="AO90">
            <v>130.63480000000001</v>
          </cell>
          <cell r="AP90">
            <v>0</v>
          </cell>
          <cell r="AS90">
            <v>272.02776</v>
          </cell>
          <cell r="AT90">
            <v>276.87201318453646</v>
          </cell>
          <cell r="AW90">
            <v>2522.0200799999998</v>
          </cell>
          <cell r="AX90">
            <v>0</v>
          </cell>
          <cell r="BE90">
            <v>1.53688</v>
          </cell>
          <cell r="BF90">
            <v>0</v>
          </cell>
          <cell r="BI90">
            <v>738.47083999999995</v>
          </cell>
          <cell r="BJ90">
            <v>595.89613425170035</v>
          </cell>
          <cell r="BM90">
            <v>1304.1568379999999</v>
          </cell>
          <cell r="BN90">
            <v>1605.7201201480382</v>
          </cell>
        </row>
        <row r="91">
          <cell r="E91">
            <v>0</v>
          </cell>
          <cell r="F91">
            <v>0</v>
          </cell>
          <cell r="I91">
            <v>0</v>
          </cell>
          <cell r="J91">
            <v>0</v>
          </cell>
          <cell r="M91">
            <v>0</v>
          </cell>
          <cell r="N91">
            <v>0</v>
          </cell>
          <cell r="Q91">
            <v>5.1570599999999995</v>
          </cell>
          <cell r="R91">
            <v>939.24802544702516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  <cell r="AC91">
            <v>318.65399000000002</v>
          </cell>
          <cell r="AD91">
            <v>362.06855600443538</v>
          </cell>
          <cell r="AG91">
            <v>24.626829999999998</v>
          </cell>
          <cell r="AH91">
            <v>25.377719475831945</v>
          </cell>
          <cell r="AK91">
            <v>0.8968799999999999</v>
          </cell>
          <cell r="AL91">
            <v>0</v>
          </cell>
          <cell r="AO91">
            <v>67.714439999999996</v>
          </cell>
          <cell r="AP91">
            <v>0</v>
          </cell>
          <cell r="AS91">
            <v>45.740879999999997</v>
          </cell>
          <cell r="AT91">
            <v>46.051451704889843</v>
          </cell>
          <cell r="AW91">
            <v>436.89267000000001</v>
          </cell>
          <cell r="AX91">
            <v>0</v>
          </cell>
          <cell r="BE91">
            <v>1.1584699999999999</v>
          </cell>
          <cell r="BF91">
            <v>0</v>
          </cell>
          <cell r="BI91">
            <v>27.130619999999997</v>
          </cell>
          <cell r="BJ91">
            <v>45.991983516070839</v>
          </cell>
          <cell r="BM91">
            <v>0</v>
          </cell>
          <cell r="BN91">
            <v>0</v>
          </cell>
        </row>
        <row r="92">
          <cell r="E92">
            <v>856.71553500000005</v>
          </cell>
          <cell r="F92">
            <v>984.2583338675181</v>
          </cell>
          <cell r="I92">
            <v>2556.169785</v>
          </cell>
          <cell r="J92">
            <v>2872.5080009040935</v>
          </cell>
          <cell r="M92">
            <v>0</v>
          </cell>
          <cell r="N92">
            <v>0</v>
          </cell>
          <cell r="Q92">
            <v>80.049060000000011</v>
          </cell>
          <cell r="R92">
            <v>24.027973557178473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  <cell r="AC92">
            <v>2730.5623800000003</v>
          </cell>
          <cell r="AD92">
            <v>2882.1196787212957</v>
          </cell>
          <cell r="AG92">
            <v>149.93316000000002</v>
          </cell>
          <cell r="AH92">
            <v>154.62019228463404</v>
          </cell>
          <cell r="AK92">
            <v>5.7177899999999999</v>
          </cell>
          <cell r="AL92">
            <v>0</v>
          </cell>
          <cell r="AO92">
            <v>805.57308</v>
          </cell>
          <cell r="AP92">
            <v>0</v>
          </cell>
          <cell r="AS92">
            <v>514.91875500000003</v>
          </cell>
          <cell r="AT92">
            <v>521.48701131814755</v>
          </cell>
          <cell r="AW92">
            <v>2928.7791000000002</v>
          </cell>
          <cell r="AX92">
            <v>0</v>
          </cell>
          <cell r="BE92">
            <v>1.2706200000000001</v>
          </cell>
          <cell r="BF92">
            <v>0</v>
          </cell>
          <cell r="BI92">
            <v>963.1299600000001</v>
          </cell>
          <cell r="BJ92">
            <v>455.92053224626733</v>
          </cell>
          <cell r="BM92">
            <v>0</v>
          </cell>
          <cell r="BN92">
            <v>0</v>
          </cell>
        </row>
        <row r="93">
          <cell r="E93">
            <v>822.03640000000007</v>
          </cell>
          <cell r="F93">
            <v>944.5042804719435</v>
          </cell>
          <cell r="I93">
            <v>1940.3739800000003</v>
          </cell>
          <cell r="J93">
            <v>2146.8270652188367</v>
          </cell>
          <cell r="M93">
            <v>0</v>
          </cell>
          <cell r="N93">
            <v>0</v>
          </cell>
          <cell r="Q93">
            <v>28.832620000000002</v>
          </cell>
          <cell r="R93">
            <v>22.143961994172429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  <cell r="AC93">
            <v>2651.3741199999999</v>
          </cell>
          <cell r="AD93">
            <v>2799.5507558673994</v>
          </cell>
          <cell r="AG93">
            <v>138.02850000000001</v>
          </cell>
          <cell r="AH93">
            <v>142.58110024344225</v>
          </cell>
          <cell r="AK93">
            <v>5.21441</v>
          </cell>
          <cell r="AL93">
            <v>0</v>
          </cell>
          <cell r="AO93">
            <v>773.57305999999994</v>
          </cell>
          <cell r="AP93">
            <v>0</v>
          </cell>
          <cell r="AS93">
            <v>569.90434000000005</v>
          </cell>
          <cell r="AT93">
            <v>576.39065715362699</v>
          </cell>
          <cell r="AW93">
            <v>2814.86121</v>
          </cell>
          <cell r="AX93">
            <v>0</v>
          </cell>
          <cell r="BE93">
            <v>1.2269200000000002</v>
          </cell>
          <cell r="BF93">
            <v>0</v>
          </cell>
          <cell r="BI93">
            <v>294.46080000000001</v>
          </cell>
          <cell r="BJ93">
            <v>727.87313042825144</v>
          </cell>
          <cell r="BM93">
            <v>0</v>
          </cell>
          <cell r="BN93">
            <v>0</v>
          </cell>
        </row>
        <row r="94">
          <cell r="E94">
            <v>3949.9250700000002</v>
          </cell>
          <cell r="F94">
            <v>4490.3518565799395</v>
          </cell>
          <cell r="I94">
            <v>5911.01199</v>
          </cell>
          <cell r="J94">
            <v>6808.5131662485901</v>
          </cell>
          <cell r="M94">
            <v>0</v>
          </cell>
          <cell r="N94">
            <v>0</v>
          </cell>
          <cell r="Q94">
            <v>142.31399999999999</v>
          </cell>
          <cell r="R94">
            <v>63.182648649217022</v>
          </cell>
          <cell r="U94">
            <v>3531.8448560000002</v>
          </cell>
          <cell r="V94">
            <v>3649.9619370330774</v>
          </cell>
          <cell r="Y94">
            <v>0</v>
          </cell>
          <cell r="Z94">
            <v>0</v>
          </cell>
          <cell r="AC94">
            <v>6372.8209199999992</v>
          </cell>
          <cell r="AD94">
            <v>6618.573683851062</v>
          </cell>
          <cell r="AG94">
            <v>148.71812999999997</v>
          </cell>
          <cell r="AH94">
            <v>148.39223021037193</v>
          </cell>
          <cell r="AK94">
            <v>4.9809900000000003</v>
          </cell>
          <cell r="AL94">
            <v>0</v>
          </cell>
          <cell r="AO94">
            <v>455.40480000000002</v>
          </cell>
          <cell r="AP94">
            <v>0</v>
          </cell>
          <cell r="AS94">
            <v>790.55426999999997</v>
          </cell>
          <cell r="AT94">
            <v>801.90162528413362</v>
          </cell>
          <cell r="AW94">
            <v>6606.2158799999997</v>
          </cell>
          <cell r="AX94">
            <v>442</v>
          </cell>
          <cell r="BE94">
            <v>0.71157000000000004</v>
          </cell>
          <cell r="BF94">
            <v>0</v>
          </cell>
          <cell r="BI94">
            <v>2792.9122499999999</v>
          </cell>
          <cell r="BJ94">
            <v>2025.6469261643372</v>
          </cell>
          <cell r="BM94">
            <v>2052.9005560000001</v>
          </cell>
          <cell r="BN94">
            <v>1421.7521860837549</v>
          </cell>
        </row>
        <row r="95">
          <cell r="E95">
            <v>4251.5881599999993</v>
          </cell>
          <cell r="F95">
            <v>4843.7289500457819</v>
          </cell>
          <cell r="I95">
            <v>5788.6716799999995</v>
          </cell>
          <cell r="J95">
            <v>6635.8028549065066</v>
          </cell>
          <cell r="M95">
            <v>0</v>
          </cell>
          <cell r="N95">
            <v>0</v>
          </cell>
          <cell r="Q95">
            <v>127.77479999999998</v>
          </cell>
          <cell r="R95">
            <v>32.000892055696781</v>
          </cell>
          <cell r="U95">
            <v>2459.7061800000001</v>
          </cell>
          <cell r="V95">
            <v>2541.9985745126546</v>
          </cell>
          <cell r="Y95">
            <v>0</v>
          </cell>
          <cell r="Z95">
            <v>0</v>
          </cell>
          <cell r="AC95">
            <v>8061.1701599999997</v>
          </cell>
          <cell r="AD95">
            <v>8324.8163033162873</v>
          </cell>
          <cell r="AG95">
            <v>106.95223999999999</v>
          </cell>
          <cell r="AH95">
            <v>107.10133204872842</v>
          </cell>
          <cell r="AK95">
            <v>3.78592</v>
          </cell>
          <cell r="AL95">
            <v>0</v>
          </cell>
          <cell r="AO95">
            <v>497.84848</v>
          </cell>
          <cell r="AP95">
            <v>0</v>
          </cell>
          <cell r="AS95">
            <v>822.49112000000002</v>
          </cell>
          <cell r="AT95">
            <v>833.87698885746045</v>
          </cell>
          <cell r="AW95">
            <v>8099.0293599999995</v>
          </cell>
          <cell r="AX95">
            <v>399</v>
          </cell>
          <cell r="BE95">
            <v>0.94647999999999999</v>
          </cell>
          <cell r="BF95">
            <v>0</v>
          </cell>
          <cell r="BI95">
            <v>3139.4741599999998</v>
          </cell>
          <cell r="BJ95">
            <v>2177.6204369130928</v>
          </cell>
          <cell r="BM95">
            <v>2523.2754300000001</v>
          </cell>
          <cell r="BN95">
            <v>1805.6852658700852</v>
          </cell>
        </row>
        <row r="96">
          <cell r="E96">
            <v>1569.8424</v>
          </cell>
          <cell r="F96">
            <v>1794.2645547637951</v>
          </cell>
          <cell r="I96">
            <v>1894.0324000000001</v>
          </cell>
          <cell r="J96">
            <v>2154.5084211164399</v>
          </cell>
          <cell r="M96">
            <v>0</v>
          </cell>
          <cell r="N96">
            <v>0</v>
          </cell>
          <cell r="Q96">
            <v>70.558999999999997</v>
          </cell>
          <cell r="R96">
            <v>31.564019809202627</v>
          </cell>
          <cell r="U96">
            <v>827.43830000000003</v>
          </cell>
          <cell r="V96">
            <v>854.79061565931613</v>
          </cell>
          <cell r="Y96">
            <v>0</v>
          </cell>
          <cell r="Z96">
            <v>0</v>
          </cell>
          <cell r="AC96">
            <v>2845.2440000000001</v>
          </cell>
          <cell r="AD96">
            <v>2964.6313169875157</v>
          </cell>
          <cell r="AG96">
            <v>110.2246</v>
          </cell>
          <cell r="AH96">
            <v>112.42207130114922</v>
          </cell>
          <cell r="AK96">
            <v>4.1954000000000002</v>
          </cell>
          <cell r="AL96">
            <v>0</v>
          </cell>
          <cell r="AO96">
            <v>137.68539999999999</v>
          </cell>
          <cell r="AP96">
            <v>0</v>
          </cell>
          <cell r="AS96">
            <v>235.32380000000001</v>
          </cell>
          <cell r="AT96">
            <v>239.70049477845697</v>
          </cell>
          <cell r="AW96">
            <v>2707.5585999999998</v>
          </cell>
          <cell r="AX96">
            <v>0</v>
          </cell>
          <cell r="BE96">
            <v>1.5256000000000001</v>
          </cell>
          <cell r="BF96">
            <v>0</v>
          </cell>
          <cell r="BI96">
            <v>633.88679999999999</v>
          </cell>
          <cell r="BJ96">
            <v>61.989195173834595</v>
          </cell>
          <cell r="BM96">
            <v>872.31169999999997</v>
          </cell>
          <cell r="BN96">
            <v>389.93203415799189</v>
          </cell>
        </row>
        <row r="97">
          <cell r="E97">
            <v>438.2364</v>
          </cell>
          <cell r="F97">
            <v>391.84849106006089</v>
          </cell>
          <cell r="I97">
            <v>2166.6227100000001</v>
          </cell>
          <cell r="J97">
            <v>2021.9503123567922</v>
          </cell>
          <cell r="M97">
            <v>0</v>
          </cell>
          <cell r="N97">
            <v>0</v>
          </cell>
          <cell r="Q97">
            <v>9.9474900000000002</v>
          </cell>
          <cell r="R97">
            <v>155.73511204217701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  <cell r="AC97">
            <v>1240.6153200000001</v>
          </cell>
          <cell r="AD97">
            <v>1293.6032982562731</v>
          </cell>
          <cell r="AG97">
            <v>47.807340000000003</v>
          </cell>
          <cell r="AH97">
            <v>49.284266808137396</v>
          </cell>
          <cell r="AK97">
            <v>1.7816399999999999</v>
          </cell>
          <cell r="AL97">
            <v>0</v>
          </cell>
          <cell r="AO97">
            <v>365.2362</v>
          </cell>
          <cell r="AP97">
            <v>0</v>
          </cell>
          <cell r="AS97">
            <v>191.52630000000002</v>
          </cell>
          <cell r="AT97">
            <v>192.75864284505431</v>
          </cell>
          <cell r="AW97">
            <v>1129.5597600000001</v>
          </cell>
          <cell r="AX97">
            <v>0</v>
          </cell>
          <cell r="BE97">
            <v>1.03929</v>
          </cell>
          <cell r="BF97">
            <v>0</v>
          </cell>
          <cell r="BI97">
            <v>205.48248000000001</v>
          </cell>
          <cell r="BJ97">
            <v>161.97176803485814</v>
          </cell>
          <cell r="BM97">
            <v>0</v>
          </cell>
          <cell r="BN97">
            <v>0</v>
          </cell>
        </row>
        <row r="98">
          <cell r="E98">
            <v>2507.8814399999997</v>
          </cell>
          <cell r="F98">
            <v>2644.7042007327873</v>
          </cell>
          <cell r="I98">
            <v>3680.9357399999999</v>
          </cell>
          <cell r="J98">
            <v>3898.3078112388985</v>
          </cell>
          <cell r="M98">
            <v>0</v>
          </cell>
          <cell r="N98">
            <v>0</v>
          </cell>
          <cell r="Q98">
            <v>84.508200000000002</v>
          </cell>
          <cell r="R98">
            <v>32.110110117320318</v>
          </cell>
          <cell r="U98">
            <v>1908.9489999999998</v>
          </cell>
          <cell r="V98">
            <v>1972.595929238641</v>
          </cell>
          <cell r="Y98">
            <v>0</v>
          </cell>
          <cell r="Z98">
            <v>0</v>
          </cell>
          <cell r="AC98">
            <v>3333.2448599999998</v>
          </cell>
          <cell r="AD98">
            <v>3458.7128272427599</v>
          </cell>
          <cell r="AG98">
            <v>92.154179999999997</v>
          </cell>
          <cell r="AH98">
            <v>93.983380435617235</v>
          </cell>
          <cell r="AK98">
            <v>3.21936</v>
          </cell>
          <cell r="AL98">
            <v>0</v>
          </cell>
          <cell r="AO98">
            <v>167.0043</v>
          </cell>
          <cell r="AP98">
            <v>2793.770183781498</v>
          </cell>
          <cell r="AS98">
            <v>651.51797999999997</v>
          </cell>
          <cell r="AT98">
            <v>662.47240210117832</v>
          </cell>
          <cell r="AW98">
            <v>4602.8799599999993</v>
          </cell>
          <cell r="AX98">
            <v>0</v>
          </cell>
          <cell r="BE98">
            <v>0.80484</v>
          </cell>
          <cell r="BF98">
            <v>0</v>
          </cell>
          <cell r="BI98">
            <v>930.39503999999988</v>
          </cell>
          <cell r="BJ98">
            <v>709.87626731326725</v>
          </cell>
          <cell r="BM98">
            <v>1442.00424</v>
          </cell>
          <cell r="BN98">
            <v>1269.778675334999</v>
          </cell>
        </row>
        <row r="99">
          <cell r="E99">
            <v>355.24386000000004</v>
          </cell>
          <cell r="F99">
            <v>327.81129055867018</v>
          </cell>
          <cell r="I99">
            <v>1179.9758999999999</v>
          </cell>
          <cell r="J99">
            <v>1211.8708081290476</v>
          </cell>
          <cell r="M99">
            <v>0</v>
          </cell>
          <cell r="N99">
            <v>0</v>
          </cell>
          <cell r="Q99">
            <v>10.384500000000001</v>
          </cell>
          <cell r="R99">
            <v>6.0342979047005025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  <cell r="AC99">
            <v>1234.2719999999999</v>
          </cell>
          <cell r="AD99">
            <v>1270.7102944460084</v>
          </cell>
          <cell r="AG99">
            <v>49.845599999999997</v>
          </cell>
          <cell r="AH99">
            <v>51.491025023427134</v>
          </cell>
          <cell r="AK99">
            <v>1.7801999999999998</v>
          </cell>
          <cell r="AL99">
            <v>0</v>
          </cell>
          <cell r="AO99">
            <v>361.08390000000003</v>
          </cell>
          <cell r="AP99">
            <v>0</v>
          </cell>
          <cell r="AS99">
            <v>191.51984999999999</v>
          </cell>
          <cell r="AT99">
            <v>192.75864284505431</v>
          </cell>
          <cell r="AW99">
            <v>1180.5692999999999</v>
          </cell>
          <cell r="AX99">
            <v>0</v>
          </cell>
          <cell r="BE99">
            <v>1.0384500000000001</v>
          </cell>
          <cell r="BF99">
            <v>0</v>
          </cell>
          <cell r="BI99">
            <v>302.33730000000003</v>
          </cell>
          <cell r="BJ99">
            <v>245.95712923811789</v>
          </cell>
          <cell r="BM99">
            <v>0</v>
          </cell>
          <cell r="BN99">
            <v>0</v>
          </cell>
        </row>
        <row r="100">
          <cell r="E100">
            <v>196.56912000000003</v>
          </cell>
          <cell r="F100">
            <v>266.77630633377828</v>
          </cell>
          <cell r="I100">
            <v>799.74482999999998</v>
          </cell>
          <cell r="J100">
            <v>1047.4250303489366</v>
          </cell>
          <cell r="M100">
            <v>0</v>
          </cell>
          <cell r="N100">
            <v>0</v>
          </cell>
          <cell r="Q100">
            <v>0</v>
          </cell>
          <cell r="R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  <cell r="AC100">
            <v>664.4157899999999</v>
          </cell>
          <cell r="AD100">
            <v>610.40298403191741</v>
          </cell>
          <cell r="AG100">
            <v>24.971429999999998</v>
          </cell>
          <cell r="AH100">
            <v>25.745512511713567</v>
          </cell>
          <cell r="AK100">
            <v>0.95198999999999989</v>
          </cell>
          <cell r="AL100">
            <v>0</v>
          </cell>
          <cell r="AO100">
            <v>121.34210999999998</v>
          </cell>
          <cell r="AP100">
            <v>1317.0704322982631</v>
          </cell>
          <cell r="AS100">
            <v>142.94496000000001</v>
          </cell>
          <cell r="AT100">
            <v>159.68485141922625</v>
          </cell>
          <cell r="AW100">
            <v>837.16535999999996</v>
          </cell>
          <cell r="AX100">
            <v>0</v>
          </cell>
          <cell r="BE100">
            <v>1.1716800000000001</v>
          </cell>
          <cell r="BF100">
            <v>0</v>
          </cell>
          <cell r="BI100">
            <v>114.31202999999998</v>
          </cell>
          <cell r="BJ100">
            <v>101.98222431824402</v>
          </cell>
          <cell r="BM100">
            <v>0</v>
          </cell>
          <cell r="BN100">
            <v>0</v>
          </cell>
        </row>
        <row r="101">
          <cell r="E101">
            <v>153.34353999999999</v>
          </cell>
          <cell r="F101">
            <v>174.64809846533612</v>
          </cell>
          <cell r="I101">
            <v>410.55131999999998</v>
          </cell>
          <cell r="J101">
            <v>593.69708815042418</v>
          </cell>
          <cell r="M101">
            <v>0</v>
          </cell>
          <cell r="N101">
            <v>0</v>
          </cell>
          <cell r="Q101">
            <v>0</v>
          </cell>
          <cell r="R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  <cell r="AC101">
            <v>398.49867</v>
          </cell>
          <cell r="AD101">
            <v>423.7395979016365</v>
          </cell>
          <cell r="AG101">
            <v>0</v>
          </cell>
          <cell r="AH101">
            <v>0</v>
          </cell>
          <cell r="AK101">
            <v>0</v>
          </cell>
          <cell r="AL101">
            <v>0</v>
          </cell>
          <cell r="AO101">
            <v>80.689319999999995</v>
          </cell>
          <cell r="AP101">
            <v>957.86161445799451</v>
          </cell>
          <cell r="AS101">
            <v>54.723259999999989</v>
          </cell>
          <cell r="AT101">
            <v>54.367492435014356</v>
          </cell>
          <cell r="AW101">
            <v>480.87958999999995</v>
          </cell>
          <cell r="AX101">
            <v>0</v>
          </cell>
          <cell r="BE101">
            <v>1.1841199999999998</v>
          </cell>
          <cell r="BF101">
            <v>0</v>
          </cell>
          <cell r="BI101">
            <v>79.462909999999994</v>
          </cell>
          <cell r="BJ101">
            <v>103.98187577546449</v>
          </cell>
          <cell r="BM101">
            <v>0</v>
          </cell>
          <cell r="BN101">
            <v>0</v>
          </cell>
        </row>
        <row r="102">
          <cell r="E102">
            <v>833.79141300000003</v>
          </cell>
          <cell r="F102">
            <v>1141.9289753802584</v>
          </cell>
          <cell r="I102">
            <v>2563.29045</v>
          </cell>
          <cell r="J102">
            <v>3003.300130934213</v>
          </cell>
          <cell r="M102">
            <v>0</v>
          </cell>
          <cell r="N102">
            <v>0</v>
          </cell>
          <cell r="Q102">
            <v>11.508650999999999</v>
          </cell>
          <cell r="R102">
            <v>38.732216788190144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  <cell r="AC102">
            <v>2822.0607239999999</v>
          </cell>
          <cell r="AD102">
            <v>2656.7679305970191</v>
          </cell>
          <cell r="AG102">
            <v>71.144388000000006</v>
          </cell>
          <cell r="AH102">
            <v>73.313411819070069</v>
          </cell>
          <cell r="AK102">
            <v>2.4412289999999999</v>
          </cell>
          <cell r="AL102">
            <v>0</v>
          </cell>
          <cell r="AO102">
            <v>894.88480199999992</v>
          </cell>
          <cell r="AP102">
            <v>0</v>
          </cell>
          <cell r="AS102">
            <v>548.23028399999998</v>
          </cell>
          <cell r="AT102">
            <v>553.85652332616326</v>
          </cell>
          <cell r="AW102">
            <v>2530.5082320000001</v>
          </cell>
          <cell r="AX102">
            <v>0</v>
          </cell>
          <cell r="BE102">
            <v>1.3949879999999999</v>
          </cell>
          <cell r="BF102">
            <v>0</v>
          </cell>
          <cell r="BI102">
            <v>455.46358199999997</v>
          </cell>
          <cell r="BJ102">
            <v>459.91983516070832</v>
          </cell>
          <cell r="BM102">
            <v>0</v>
          </cell>
          <cell r="BN102">
            <v>0</v>
          </cell>
        </row>
        <row r="103">
          <cell r="E103">
            <v>137.11113</v>
          </cell>
          <cell r="F103">
            <v>155.91464387856433</v>
          </cell>
          <cell r="I103">
            <v>142.77743999999998</v>
          </cell>
          <cell r="J103">
            <v>160.86179735481758</v>
          </cell>
          <cell r="M103">
            <v>0</v>
          </cell>
          <cell r="N103">
            <v>0</v>
          </cell>
          <cell r="Q103">
            <v>0</v>
          </cell>
          <cell r="R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  <cell r="AC103">
            <v>319.28129999999999</v>
          </cell>
          <cell r="AD103">
            <v>339.00850218732319</v>
          </cell>
          <cell r="AG103">
            <v>0</v>
          </cell>
          <cell r="AH103">
            <v>0</v>
          </cell>
          <cell r="AK103">
            <v>0</v>
          </cell>
          <cell r="AL103">
            <v>0</v>
          </cell>
          <cell r="AO103">
            <v>61.006139999999995</v>
          </cell>
          <cell r="AP103">
            <v>0</v>
          </cell>
          <cell r="AS103">
            <v>53.745120000000007</v>
          </cell>
          <cell r="AT103">
            <v>53.305455842488655</v>
          </cell>
          <cell r="AW103">
            <v>452.69406000000004</v>
          </cell>
          <cell r="AX103">
            <v>0</v>
          </cell>
          <cell r="BE103">
            <v>1.1536199999999999</v>
          </cell>
          <cell r="BF103">
            <v>0</v>
          </cell>
          <cell r="BI103">
            <v>77.530050000000003</v>
          </cell>
          <cell r="BJ103">
            <v>0</v>
          </cell>
          <cell r="BM103">
            <v>0</v>
          </cell>
          <cell r="BN103">
            <v>0</v>
          </cell>
        </row>
        <row r="104">
          <cell r="E104">
            <v>587.634411</v>
          </cell>
          <cell r="F104">
            <v>859.077284107526</v>
          </cell>
          <cell r="I104">
            <v>3081.7375850000003</v>
          </cell>
          <cell r="J104">
            <v>3551.410199214868</v>
          </cell>
          <cell r="M104">
            <v>0</v>
          </cell>
          <cell r="N104">
            <v>0</v>
          </cell>
          <cell r="Q104">
            <v>2.5026800000000002</v>
          </cell>
          <cell r="R104">
            <v>122.23320090430656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  <cell r="AC104">
            <v>2246.4681349999996</v>
          </cell>
          <cell r="AD104">
            <v>1910.2059166998245</v>
          </cell>
          <cell r="AG104">
            <v>0</v>
          </cell>
          <cell r="AH104">
            <v>0</v>
          </cell>
          <cell r="AK104">
            <v>0</v>
          </cell>
          <cell r="AL104">
            <v>0</v>
          </cell>
          <cell r="AO104">
            <v>171.43358000000001</v>
          </cell>
          <cell r="AP104">
            <v>0</v>
          </cell>
          <cell r="AS104">
            <v>379.78168999999997</v>
          </cell>
          <cell r="AT104">
            <v>383.86196279834019</v>
          </cell>
          <cell r="AW104">
            <v>3009.785535</v>
          </cell>
          <cell r="AX104">
            <v>0</v>
          </cell>
          <cell r="BE104">
            <v>1.2513400000000001</v>
          </cell>
          <cell r="BF104">
            <v>0</v>
          </cell>
          <cell r="BI104">
            <v>412.94220000000001</v>
          </cell>
          <cell r="BJ104">
            <v>707.87661585604667</v>
          </cell>
          <cell r="BM104">
            <v>0</v>
          </cell>
          <cell r="BN104">
            <v>0</v>
          </cell>
        </row>
        <row r="105">
          <cell r="E105">
            <v>488.54174000000006</v>
          </cell>
          <cell r="F105">
            <v>574.06110551711322</v>
          </cell>
          <cell r="I105">
            <v>1327.5989999999999</v>
          </cell>
          <cell r="J105">
            <v>1624.4663109061605</v>
          </cell>
          <cell r="M105">
            <v>0</v>
          </cell>
          <cell r="N105">
            <v>0</v>
          </cell>
          <cell r="Q105">
            <v>33.988500000000002</v>
          </cell>
          <cell r="R105">
            <v>25.99389866640216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  <cell r="AC105">
            <v>1776.0014999999999</v>
          </cell>
          <cell r="AD105">
            <v>1867.1339232995613</v>
          </cell>
          <cell r="AG105">
            <v>162.16200000000001</v>
          </cell>
          <cell r="AH105">
            <v>167.37035086186361</v>
          </cell>
          <cell r="AK105">
            <v>6.1425000000000001</v>
          </cell>
          <cell r="AL105">
            <v>0</v>
          </cell>
          <cell r="AO105">
            <v>555.07725000000005</v>
          </cell>
          <cell r="AP105">
            <v>0</v>
          </cell>
          <cell r="AS105">
            <v>269.24625000000003</v>
          </cell>
          <cell r="AT105">
            <v>271.5898070578084</v>
          </cell>
          <cell r="AW105">
            <v>1671.1695</v>
          </cell>
          <cell r="AX105">
            <v>0</v>
          </cell>
          <cell r="BE105">
            <v>1.2284999999999999</v>
          </cell>
          <cell r="BF105">
            <v>0</v>
          </cell>
          <cell r="BI105">
            <v>350.73675000000003</v>
          </cell>
          <cell r="BJ105">
            <v>517.90972742010194</v>
          </cell>
          <cell r="BM105">
            <v>0</v>
          </cell>
          <cell r="BN105">
            <v>0</v>
          </cell>
        </row>
        <row r="106">
          <cell r="E106">
            <v>855.09737599999994</v>
          </cell>
          <cell r="F106">
            <v>629.69029303438106</v>
          </cell>
          <cell r="I106">
            <v>3323.9090080000001</v>
          </cell>
          <cell r="J106">
            <v>2316.0156652654705</v>
          </cell>
          <cell r="M106">
            <v>0</v>
          </cell>
          <cell r="N106">
            <v>0</v>
          </cell>
          <cell r="Q106">
            <v>28.896238</v>
          </cell>
          <cell r="R106">
            <v>12.041291293995121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  <cell r="AC106">
            <v>2117.841754</v>
          </cell>
          <cell r="AD106">
            <v>2031.5705868807765</v>
          </cell>
          <cell r="AG106">
            <v>138.58972399999999</v>
          </cell>
          <cell r="AH106">
            <v>143.1940886365783</v>
          </cell>
          <cell r="AK106">
            <v>5.0498279999999998</v>
          </cell>
          <cell r="AL106">
            <v>0</v>
          </cell>
          <cell r="AO106">
            <v>161.03340399999999</v>
          </cell>
          <cell r="AP106">
            <v>0</v>
          </cell>
          <cell r="AS106">
            <v>370.32071999999999</v>
          </cell>
          <cell r="AT106">
            <v>374.18795077339684</v>
          </cell>
          <cell r="AW106">
            <v>2405.6819500000001</v>
          </cell>
          <cell r="AX106">
            <v>0</v>
          </cell>
          <cell r="BE106">
            <v>1.1221840000000001</v>
          </cell>
          <cell r="BF106">
            <v>0</v>
          </cell>
          <cell r="BI106">
            <v>164.68050200000002</v>
          </cell>
          <cell r="BJ106">
            <v>37.993377687188946</v>
          </cell>
          <cell r="BM106">
            <v>0</v>
          </cell>
          <cell r="BN106">
            <v>0</v>
          </cell>
        </row>
        <row r="107">
          <cell r="E107">
            <v>3666.6363699999997</v>
          </cell>
          <cell r="F107">
            <v>4170.3115080024872</v>
          </cell>
          <cell r="I107">
            <v>6241.6575700000003</v>
          </cell>
          <cell r="J107">
            <v>6914.9471194812895</v>
          </cell>
          <cell r="M107">
            <v>0</v>
          </cell>
          <cell r="N107">
            <v>0</v>
          </cell>
          <cell r="Q107">
            <v>107.29255000000001</v>
          </cell>
          <cell r="R107">
            <v>48.192469691386364</v>
          </cell>
          <cell r="U107">
            <v>2959.3843200000006</v>
          </cell>
          <cell r="V107">
            <v>3058.2003244551925</v>
          </cell>
          <cell r="Y107">
            <v>0</v>
          </cell>
          <cell r="Z107">
            <v>0</v>
          </cell>
          <cell r="AC107">
            <v>6249.9640900000004</v>
          </cell>
          <cell r="AD107">
            <v>6494.6044810493277</v>
          </cell>
          <cell r="AG107">
            <v>132.21211</v>
          </cell>
          <cell r="AH107">
            <v>131.179516131112</v>
          </cell>
          <cell r="AK107">
            <v>4.8454700000000006</v>
          </cell>
          <cell r="AL107">
            <v>0</v>
          </cell>
          <cell r="AO107">
            <v>420.86368000000004</v>
          </cell>
          <cell r="AP107">
            <v>0</v>
          </cell>
          <cell r="AS107">
            <v>806.42465000000004</v>
          </cell>
          <cell r="AT107">
            <v>888.21305866057685</v>
          </cell>
          <cell r="AW107">
            <v>6675.673240000001</v>
          </cell>
          <cell r="AX107">
            <v>0</v>
          </cell>
          <cell r="BE107">
            <v>0.6922100000000001</v>
          </cell>
          <cell r="BF107">
            <v>0</v>
          </cell>
          <cell r="BI107">
            <v>1434.2591199999999</v>
          </cell>
          <cell r="BJ107">
            <v>1229.7856461905894</v>
          </cell>
          <cell r="BM107">
            <v>2151.1385600000003</v>
          </cell>
          <cell r="BN107">
            <v>1843.6786435572742</v>
          </cell>
        </row>
        <row r="108">
          <cell r="E108">
            <v>5128.9533959999999</v>
          </cell>
          <cell r="F108">
            <v>5840.4729224845369</v>
          </cell>
          <cell r="I108">
            <v>10099.327099999999</v>
          </cell>
          <cell r="J108">
            <v>11068.607198817555</v>
          </cell>
          <cell r="M108">
            <v>0</v>
          </cell>
          <cell r="N108">
            <v>0</v>
          </cell>
          <cell r="Q108">
            <v>193.305172</v>
          </cell>
          <cell r="R108">
            <v>77.599432783524122</v>
          </cell>
          <cell r="U108">
            <v>6860.4123899999995</v>
          </cell>
          <cell r="V108">
            <v>7089.6809166349367</v>
          </cell>
          <cell r="Y108">
            <v>176.09396670000001</v>
          </cell>
          <cell r="Z108">
            <v>89.92718267614346</v>
          </cell>
          <cell r="AC108">
            <v>9703.4566279999999</v>
          </cell>
          <cell r="AD108">
            <v>10034.683895670512</v>
          </cell>
          <cell r="AG108">
            <v>144.68950000000001</v>
          </cell>
          <cell r="AH108">
            <v>143.4392839938327</v>
          </cell>
          <cell r="AK108">
            <v>5.7875800000000002</v>
          </cell>
          <cell r="AL108">
            <v>0</v>
          </cell>
          <cell r="AO108">
            <v>502.36194399999999</v>
          </cell>
          <cell r="AP108">
            <v>0</v>
          </cell>
          <cell r="AS108">
            <v>1620.5224000000001</v>
          </cell>
          <cell r="AT108">
            <v>1638.81268641267</v>
          </cell>
          <cell r="AW108">
            <v>11783.51288</v>
          </cell>
          <cell r="AX108">
            <v>1071</v>
          </cell>
          <cell r="BE108">
            <v>1.157516</v>
          </cell>
          <cell r="BF108">
            <v>0</v>
          </cell>
          <cell r="BI108">
            <v>1244.3297</v>
          </cell>
          <cell r="BJ108">
            <v>817.85744600317264</v>
          </cell>
          <cell r="BM108">
            <v>3801.6825219999996</v>
          </cell>
          <cell r="BN108">
            <v>2981.4803227157227</v>
          </cell>
        </row>
        <row r="109">
          <cell r="E109">
            <v>817.15610400000003</v>
          </cell>
          <cell r="F109">
            <v>960.72967311538912</v>
          </cell>
          <cell r="I109">
            <v>2230.976772</v>
          </cell>
          <cell r="J109">
            <v>2545.2991512329577</v>
          </cell>
          <cell r="M109">
            <v>0</v>
          </cell>
          <cell r="N109">
            <v>0</v>
          </cell>
          <cell r="Q109">
            <v>73.539287999999999</v>
          </cell>
          <cell r="R109">
            <v>25.666244481531546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  <cell r="AC109">
            <v>2630.0271720000001</v>
          </cell>
          <cell r="AD109">
            <v>2691.8265721532603</v>
          </cell>
          <cell r="AG109">
            <v>135.10706400000001</v>
          </cell>
          <cell r="AH109">
            <v>139.27096292050766</v>
          </cell>
          <cell r="AK109">
            <v>5.1306479999999999</v>
          </cell>
          <cell r="AL109">
            <v>0</v>
          </cell>
          <cell r="AO109">
            <v>159.05008800000002</v>
          </cell>
          <cell r="AP109">
            <v>0</v>
          </cell>
          <cell r="AS109">
            <v>517.91041200000006</v>
          </cell>
          <cell r="AT109">
            <v>523.22402054179281</v>
          </cell>
          <cell r="AW109">
            <v>4432.3098</v>
          </cell>
          <cell r="AX109">
            <v>694</v>
          </cell>
          <cell r="BE109">
            <v>1.140144</v>
          </cell>
          <cell r="BF109">
            <v>0</v>
          </cell>
          <cell r="BI109">
            <v>670.40467200000001</v>
          </cell>
          <cell r="BJ109">
            <v>555.90310510729091</v>
          </cell>
          <cell r="BM109">
            <v>0</v>
          </cell>
          <cell r="BN109">
            <v>0</v>
          </cell>
        </row>
        <row r="110">
          <cell r="E110">
            <v>1931.3697869999999</v>
          </cell>
          <cell r="F110">
            <v>2196.656191187828</v>
          </cell>
          <cell r="I110">
            <v>3769.9614120000001</v>
          </cell>
          <cell r="J110">
            <v>4164.6575814724811</v>
          </cell>
          <cell r="M110">
            <v>0</v>
          </cell>
          <cell r="N110">
            <v>0</v>
          </cell>
          <cell r="Q110">
            <v>75.052252999999993</v>
          </cell>
          <cell r="R110">
            <v>30.63566628540255</v>
          </cell>
          <cell r="U110">
            <v>1904.4120789999997</v>
          </cell>
          <cell r="V110">
            <v>1968.1041085518748</v>
          </cell>
          <cell r="Y110">
            <v>87.374943819999999</v>
          </cell>
          <cell r="Z110">
            <v>89.92718267614346</v>
          </cell>
          <cell r="AC110">
            <v>3072.239462</v>
          </cell>
          <cell r="AD110">
            <v>3190.4634757139934</v>
          </cell>
          <cell r="AG110">
            <v>77.315134999999998</v>
          </cell>
          <cell r="AH110">
            <v>78.462514321412769</v>
          </cell>
          <cell r="AK110">
            <v>2.6400289999999997</v>
          </cell>
          <cell r="AL110">
            <v>0</v>
          </cell>
          <cell r="AO110">
            <v>167.83041499999999</v>
          </cell>
          <cell r="AP110">
            <v>2873.5991265986777</v>
          </cell>
          <cell r="AS110">
            <v>470.67945599999996</v>
          </cell>
          <cell r="AT110">
            <v>476.17710807039134</v>
          </cell>
          <cell r="AW110">
            <v>3579.5021769999998</v>
          </cell>
          <cell r="AX110">
            <v>0</v>
          </cell>
          <cell r="BE110">
            <v>1.508588</v>
          </cell>
          <cell r="BF110">
            <v>0</v>
          </cell>
          <cell r="BI110">
            <v>757.68832299999997</v>
          </cell>
          <cell r="BJ110">
            <v>837.8539605753773</v>
          </cell>
          <cell r="BM110">
            <v>1081.310164</v>
          </cell>
          <cell r="BN110">
            <v>915.84036740697559</v>
          </cell>
        </row>
        <row r="111">
          <cell r="E111">
            <v>1930.8309239999996</v>
          </cell>
          <cell r="F111">
            <v>2196.0328956478725</v>
          </cell>
          <cell r="I111">
            <v>3529.0587060000003</v>
          </cell>
          <cell r="J111">
            <v>3847.0253801323938</v>
          </cell>
          <cell r="M111">
            <v>0</v>
          </cell>
          <cell r="N111">
            <v>0</v>
          </cell>
          <cell r="Q111">
            <v>75.334800000000001</v>
          </cell>
          <cell r="R111">
            <v>30.63566628540255</v>
          </cell>
          <cell r="U111">
            <v>1644.8717449999999</v>
          </cell>
          <cell r="V111">
            <v>1639.0281751812736</v>
          </cell>
          <cell r="Y111">
            <v>0</v>
          </cell>
          <cell r="Z111">
            <v>0</v>
          </cell>
          <cell r="AC111">
            <v>3006.9885420000001</v>
          </cell>
          <cell r="AD111">
            <v>3146.0029620949626</v>
          </cell>
          <cell r="AG111">
            <v>77.218170000000001</v>
          </cell>
          <cell r="AH111">
            <v>78.462514321412769</v>
          </cell>
          <cell r="AK111">
            <v>2.6367179999999997</v>
          </cell>
          <cell r="AL111">
            <v>0</v>
          </cell>
          <cell r="AO111">
            <v>167.61992999999998</v>
          </cell>
          <cell r="AP111">
            <v>0</v>
          </cell>
          <cell r="AS111">
            <v>513.40666199999998</v>
          </cell>
          <cell r="AT111">
            <v>518.91047757265267</v>
          </cell>
          <cell r="AW111">
            <v>3745.6462559999995</v>
          </cell>
          <cell r="AX111">
            <v>1170</v>
          </cell>
          <cell r="BE111">
            <v>1.506696</v>
          </cell>
          <cell r="BF111">
            <v>0</v>
          </cell>
          <cell r="BI111">
            <v>784.98861599999998</v>
          </cell>
          <cell r="BJ111">
            <v>811.85849163151113</v>
          </cell>
          <cell r="BM111">
            <v>922.74112600000001</v>
          </cell>
          <cell r="BN111">
            <v>515.91007596288148</v>
          </cell>
        </row>
        <row r="112">
          <cell r="E112">
            <v>2113.4372280000002</v>
          </cell>
          <cell r="F112">
            <v>2441.9008183081605</v>
          </cell>
          <cell r="I112">
            <v>3689.2501439999996</v>
          </cell>
          <cell r="J112">
            <v>4046.9974851741376</v>
          </cell>
          <cell r="M112">
            <v>0</v>
          </cell>
          <cell r="N112">
            <v>0</v>
          </cell>
          <cell r="Q112">
            <v>89.311455999999993</v>
          </cell>
          <cell r="R112">
            <v>33.448031372208668</v>
          </cell>
          <cell r="U112">
            <v>2290.709335</v>
          </cell>
          <cell r="V112">
            <v>2367.1036709572309</v>
          </cell>
          <cell r="Y112">
            <v>0</v>
          </cell>
          <cell r="Z112">
            <v>0</v>
          </cell>
          <cell r="AC112">
            <v>3830.9462039999999</v>
          </cell>
          <cell r="AD112">
            <v>3967.3167647634873</v>
          </cell>
          <cell r="AG112">
            <v>60.972243999999996</v>
          </cell>
          <cell r="AH112">
            <v>58.846885741059573</v>
          </cell>
          <cell r="AK112">
            <v>2.1469100000000001</v>
          </cell>
          <cell r="AL112">
            <v>0</v>
          </cell>
          <cell r="AO112">
            <v>257.62919999999997</v>
          </cell>
          <cell r="AP112">
            <v>0</v>
          </cell>
          <cell r="AS112">
            <v>462.87379599999997</v>
          </cell>
          <cell r="AT112">
            <v>468.32096431980176</v>
          </cell>
          <cell r="AW112">
            <v>4252.5993279999993</v>
          </cell>
          <cell r="AX112">
            <v>0</v>
          </cell>
          <cell r="BE112">
            <v>0.85876399999999997</v>
          </cell>
          <cell r="BF112">
            <v>0</v>
          </cell>
          <cell r="BI112">
            <v>1536.7581779999998</v>
          </cell>
          <cell r="BJ112">
            <v>1393.7570656826681</v>
          </cell>
          <cell r="BM112">
            <v>864.404222</v>
          </cell>
          <cell r="BN112">
            <v>1039.818757754645</v>
          </cell>
        </row>
        <row r="113">
          <cell r="E113">
            <v>2279.9248000000002</v>
          </cell>
          <cell r="F113">
            <v>2698.7930672946341</v>
          </cell>
          <cell r="I113">
            <v>4866.4712500000005</v>
          </cell>
          <cell r="J113">
            <v>5358.2940577915742</v>
          </cell>
          <cell r="M113">
            <v>0</v>
          </cell>
          <cell r="N113">
            <v>0</v>
          </cell>
          <cell r="Q113">
            <v>93.646690000000007</v>
          </cell>
          <cell r="R113">
            <v>35.195520358185284</v>
          </cell>
          <cell r="U113">
            <v>1972.7580599999999</v>
          </cell>
          <cell r="V113">
            <v>2038.8002163034619</v>
          </cell>
          <cell r="Y113">
            <v>0</v>
          </cell>
          <cell r="Z113">
            <v>0</v>
          </cell>
          <cell r="AC113">
            <v>4658.6597750000001</v>
          </cell>
          <cell r="AD113">
            <v>4764.1195815596329</v>
          </cell>
          <cell r="AG113">
            <v>49.453870000000002</v>
          </cell>
          <cell r="AH113">
            <v>49.039071450882986</v>
          </cell>
          <cell r="AK113">
            <v>2.1044200000000002</v>
          </cell>
          <cell r="AL113">
            <v>0</v>
          </cell>
          <cell r="AO113">
            <v>257.79145</v>
          </cell>
          <cell r="AP113">
            <v>0</v>
          </cell>
          <cell r="AS113">
            <v>492.96038500000003</v>
          </cell>
          <cell r="AT113">
            <v>499.23370168711432</v>
          </cell>
          <cell r="AW113">
            <v>4964.3267800000003</v>
          </cell>
          <cell r="AX113">
            <v>0</v>
          </cell>
          <cell r="BE113">
            <v>1.0522100000000001</v>
          </cell>
          <cell r="BF113">
            <v>0</v>
          </cell>
          <cell r="BI113">
            <v>1393.6521450000002</v>
          </cell>
          <cell r="BJ113">
            <v>1215.7880859900463</v>
          </cell>
          <cell r="BM113">
            <v>1201.8006</v>
          </cell>
          <cell r="BN113">
            <v>931.83757906473943</v>
          </cell>
        </row>
        <row r="114">
          <cell r="E114">
            <v>4351.6029119999994</v>
          </cell>
          <cell r="F114">
            <v>5418.9557294228616</v>
          </cell>
          <cell r="I114">
            <v>6180.6504000000004</v>
          </cell>
          <cell r="J114">
            <v>7624.6041182691024</v>
          </cell>
          <cell r="M114">
            <v>0</v>
          </cell>
          <cell r="N114">
            <v>0</v>
          </cell>
          <cell r="Q114">
            <v>149.46902400000002</v>
          </cell>
          <cell r="R114">
            <v>100.34409411662601</v>
          </cell>
          <cell r="U114">
            <v>3332.7395999999999</v>
          </cell>
          <cell r="V114">
            <v>3444.2251054500489</v>
          </cell>
          <cell r="Y114">
            <v>175.8823348</v>
          </cell>
          <cell r="Z114">
            <v>179.85436535228692</v>
          </cell>
          <cell r="AC114">
            <v>5302.2542400000002</v>
          </cell>
          <cell r="AD114">
            <v>5477.7359922261294</v>
          </cell>
          <cell r="AG114">
            <v>242.97571199999999</v>
          </cell>
          <cell r="AH114">
            <v>248.50549457734945</v>
          </cell>
          <cell r="AK114">
            <v>9.2089920000000003</v>
          </cell>
          <cell r="AL114">
            <v>0</v>
          </cell>
          <cell r="AO114">
            <v>294.68774400000001</v>
          </cell>
          <cell r="AP114">
            <v>0</v>
          </cell>
          <cell r="AS114">
            <v>1323.2613120000001</v>
          </cell>
          <cell r="AT114">
            <v>1342.7900182023357</v>
          </cell>
          <cell r="AW114">
            <v>7566.2495040000003</v>
          </cell>
          <cell r="AX114">
            <v>2520</v>
          </cell>
          <cell r="BE114">
            <v>0.70838400000000001</v>
          </cell>
          <cell r="BF114">
            <v>0</v>
          </cell>
          <cell r="BI114">
            <v>3195.5202239999999</v>
          </cell>
          <cell r="BJ114">
            <v>3637.3660006840369</v>
          </cell>
          <cell r="BM114">
            <v>2759.3849540000001</v>
          </cell>
          <cell r="BN114">
            <v>3097.4601072345095</v>
          </cell>
        </row>
        <row r="115">
          <cell r="E115">
            <v>4428.419688</v>
          </cell>
          <cell r="F115">
            <v>5300.6529578885456</v>
          </cell>
          <cell r="I115">
            <v>7951.7015259999998</v>
          </cell>
          <cell r="J115">
            <v>9141.755189228832</v>
          </cell>
          <cell r="M115">
            <v>0</v>
          </cell>
          <cell r="N115">
            <v>0</v>
          </cell>
          <cell r="Q115">
            <v>224.54798400000001</v>
          </cell>
          <cell r="R115">
            <v>110.33754675517976</v>
          </cell>
          <cell r="U115">
            <v>5010.4856119999995</v>
          </cell>
          <cell r="V115">
            <v>5178.3682989316667</v>
          </cell>
          <cell r="Y115">
            <v>81.939471080000004</v>
          </cell>
          <cell r="Z115">
            <v>0</v>
          </cell>
          <cell r="AC115">
            <v>8561.9314639999993</v>
          </cell>
          <cell r="AD115">
            <v>8793.9667637284565</v>
          </cell>
          <cell r="AG115">
            <v>179.84630199999998</v>
          </cell>
          <cell r="AH115">
            <v>182.37630672583376</v>
          </cell>
          <cell r="AK115">
            <v>6.2374439999999991</v>
          </cell>
          <cell r="AL115">
            <v>0</v>
          </cell>
          <cell r="AO115">
            <v>373.207066</v>
          </cell>
          <cell r="AP115">
            <v>0</v>
          </cell>
          <cell r="AS115">
            <v>1832.7689620000001</v>
          </cell>
          <cell r="AT115">
            <v>1964.755845063909</v>
          </cell>
          <cell r="AW115">
            <v>11862.578914</v>
          </cell>
          <cell r="AX115">
            <v>694</v>
          </cell>
          <cell r="BE115">
            <v>1.039574</v>
          </cell>
          <cell r="BF115">
            <v>0</v>
          </cell>
          <cell r="BI115">
            <v>4280.9657319999997</v>
          </cell>
          <cell r="BJ115">
            <v>3763.3440424889259</v>
          </cell>
          <cell r="BM115">
            <v>2302.849252</v>
          </cell>
          <cell r="BN115">
            <v>1823.6821289850693</v>
          </cell>
        </row>
        <row r="116">
          <cell r="E116">
            <v>3143.1860999999999</v>
          </cell>
          <cell r="F116">
            <v>1666.7736949995219</v>
          </cell>
          <cell r="I116">
            <v>7745.7616799999996</v>
          </cell>
          <cell r="J116">
            <v>7246.4140697146331</v>
          </cell>
          <cell r="M116">
            <v>0</v>
          </cell>
          <cell r="N116">
            <v>0</v>
          </cell>
          <cell r="Q116">
            <v>147.12786</v>
          </cell>
          <cell r="R116">
            <v>31.290974655143781</v>
          </cell>
          <cell r="U116">
            <v>3919.0516250000001</v>
          </cell>
          <cell r="V116">
            <v>4049.834114285226</v>
          </cell>
          <cell r="Y116">
            <v>64.535428800000005</v>
          </cell>
          <cell r="Z116">
            <v>0</v>
          </cell>
          <cell r="AC116">
            <v>6421.6109399999996</v>
          </cell>
          <cell r="AD116">
            <v>6587.2097319534623</v>
          </cell>
          <cell r="AG116">
            <v>179.82293999999999</v>
          </cell>
          <cell r="AH116">
            <v>183.99459608371293</v>
          </cell>
          <cell r="AK116">
            <v>5.9445600000000001</v>
          </cell>
          <cell r="AL116">
            <v>0</v>
          </cell>
          <cell r="AO116">
            <v>279.39431999999999</v>
          </cell>
          <cell r="AP116">
            <v>0</v>
          </cell>
          <cell r="AS116">
            <v>1111.6327200000001</v>
          </cell>
          <cell r="AT116">
            <v>1234.3848691103663</v>
          </cell>
          <cell r="AW116">
            <v>8407.0939799999996</v>
          </cell>
          <cell r="AX116">
            <v>364</v>
          </cell>
          <cell r="BE116">
            <v>0.74307000000000001</v>
          </cell>
          <cell r="BF116">
            <v>0</v>
          </cell>
          <cell r="BI116">
            <v>3242.0144100000002</v>
          </cell>
          <cell r="BJ116">
            <v>2671.5343468465494</v>
          </cell>
          <cell r="BM116">
            <v>1296.376745</v>
          </cell>
          <cell r="BN116">
            <v>1041.8184092118654</v>
          </cell>
        </row>
        <row r="117">
          <cell r="E117">
            <v>2990.9733700000002</v>
          </cell>
          <cell r="F117">
            <v>3161.556503241115</v>
          </cell>
          <cell r="I117">
            <v>5647.8453900000004</v>
          </cell>
          <cell r="J117">
            <v>5963.8180379639953</v>
          </cell>
          <cell r="M117">
            <v>0</v>
          </cell>
          <cell r="N117">
            <v>0</v>
          </cell>
          <cell r="Q117">
            <v>129.96236000000002</v>
          </cell>
          <cell r="R117">
            <v>53.189196010663252</v>
          </cell>
          <cell r="U117">
            <v>4102.5176400000009</v>
          </cell>
          <cell r="V117">
            <v>4239.0341792634717</v>
          </cell>
          <cell r="Y117">
            <v>51.197643040000003</v>
          </cell>
          <cell r="Z117">
            <v>0</v>
          </cell>
          <cell r="AC117">
            <v>4576.2689500000006</v>
          </cell>
          <cell r="AD117">
            <v>4684.9582082109873</v>
          </cell>
          <cell r="AG117">
            <v>201.68687</v>
          </cell>
          <cell r="AH117">
            <v>205.96410009370854</v>
          </cell>
          <cell r="AK117">
            <v>7.3563599999999996</v>
          </cell>
          <cell r="AL117">
            <v>0</v>
          </cell>
          <cell r="AO117">
            <v>237.85564000000002</v>
          </cell>
          <cell r="AP117">
            <v>0</v>
          </cell>
          <cell r="AS117">
            <v>850.88564000000008</v>
          </cell>
          <cell r="AT117">
            <v>971.02398653985892</v>
          </cell>
          <cell r="AW117">
            <v>6281.7184099999995</v>
          </cell>
          <cell r="AX117">
            <v>442</v>
          </cell>
          <cell r="BE117">
            <v>1.2260600000000001</v>
          </cell>
          <cell r="BF117">
            <v>0</v>
          </cell>
          <cell r="BI117">
            <v>1718.9361199999998</v>
          </cell>
          <cell r="BJ117">
            <v>1589.7229084902742</v>
          </cell>
          <cell r="BM117">
            <v>1168.5893700000001</v>
          </cell>
          <cell r="BN117">
            <v>1041.8184092118654</v>
          </cell>
        </row>
        <row r="118">
          <cell r="E118">
            <v>3656.8842500000001</v>
          </cell>
          <cell r="F118">
            <v>4154.3873274472953</v>
          </cell>
          <cell r="I118">
            <v>6884.6104999999989</v>
          </cell>
          <cell r="J118">
            <v>7727.3727693886285</v>
          </cell>
          <cell r="M118">
            <v>0</v>
          </cell>
          <cell r="N118">
            <v>0</v>
          </cell>
          <cell r="Q118">
            <v>151.893</v>
          </cell>
          <cell r="R118">
            <v>78.828135976788914</v>
          </cell>
          <cell r="U118">
            <v>3403.9576199999997</v>
          </cell>
          <cell r="V118">
            <v>3517.996822907543</v>
          </cell>
          <cell r="Y118">
            <v>0</v>
          </cell>
          <cell r="Z118">
            <v>0</v>
          </cell>
          <cell r="AC118">
            <v>4762.9305000000004</v>
          </cell>
          <cell r="AD118">
            <v>4920.1905353257789</v>
          </cell>
          <cell r="AG118">
            <v>220.00375</v>
          </cell>
          <cell r="AH118">
            <v>225.21193563818008</v>
          </cell>
          <cell r="AK118">
            <v>7.83575</v>
          </cell>
          <cell r="AL118">
            <v>0</v>
          </cell>
          <cell r="AO118">
            <v>249.5385</v>
          </cell>
          <cell r="AP118">
            <v>0</v>
          </cell>
          <cell r="AS118">
            <v>1113.27925</v>
          </cell>
          <cell r="AT118">
            <v>1129.6287511339597</v>
          </cell>
          <cell r="AW118">
            <v>6608.5510000000004</v>
          </cell>
          <cell r="AX118">
            <v>1238</v>
          </cell>
          <cell r="BE118">
            <v>1.2055</v>
          </cell>
          <cell r="BF118">
            <v>0</v>
          </cell>
          <cell r="BI118">
            <v>2800.3765000000003</v>
          </cell>
          <cell r="BJ118">
            <v>3363.4137510448322</v>
          </cell>
          <cell r="BM118">
            <v>1331.3162399999999</v>
          </cell>
          <cell r="BN118">
            <v>1305.7724015649676</v>
          </cell>
        </row>
        <row r="119">
          <cell r="E119">
            <v>1199.118784</v>
          </cell>
          <cell r="F119">
            <v>1141.0068176234963</v>
          </cell>
          <cell r="I119">
            <v>4633.8426260000006</v>
          </cell>
          <cell r="J119">
            <v>4426.6769257506649</v>
          </cell>
          <cell r="M119">
            <v>0</v>
          </cell>
          <cell r="N119">
            <v>0</v>
          </cell>
          <cell r="Q119">
            <v>44.826111000000004</v>
          </cell>
          <cell r="R119">
            <v>28.342086991308246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  <cell r="AC119">
            <v>3836.9339860000005</v>
          </cell>
          <cell r="AD119">
            <v>4072.7126080000398</v>
          </cell>
          <cell r="AG119">
            <v>214.62198599999999</v>
          </cell>
          <cell r="AH119">
            <v>221.21525131493314</v>
          </cell>
          <cell r="AK119">
            <v>8.1502020000000002</v>
          </cell>
          <cell r="AL119">
            <v>0</v>
          </cell>
          <cell r="AO119">
            <v>1348.4056420000002</v>
          </cell>
          <cell r="AP119">
            <v>0</v>
          </cell>
          <cell r="AS119">
            <v>1021.491984</v>
          </cell>
          <cell r="AT119">
            <v>1083.7346666208794</v>
          </cell>
          <cell r="AW119">
            <v>3903.4939690000001</v>
          </cell>
          <cell r="AX119">
            <v>677</v>
          </cell>
          <cell r="BE119">
            <v>0.90557800000000011</v>
          </cell>
          <cell r="BF119">
            <v>0</v>
          </cell>
          <cell r="BI119">
            <v>994.32464400000003</v>
          </cell>
          <cell r="BJ119">
            <v>1619.7176803485813</v>
          </cell>
          <cell r="BM119">
            <v>0</v>
          </cell>
          <cell r="BN119">
            <v>0</v>
          </cell>
        </row>
        <row r="120">
          <cell r="E120">
            <v>507.63843000000008</v>
          </cell>
          <cell r="F120">
            <v>583.70665035016509</v>
          </cell>
          <cell r="I120">
            <v>2166.8297299999999</v>
          </cell>
          <cell r="J120">
            <v>2351.5732719161051</v>
          </cell>
          <cell r="M120">
            <v>0</v>
          </cell>
          <cell r="N120">
            <v>0</v>
          </cell>
          <cell r="Q120">
            <v>25.937730000000002</v>
          </cell>
          <cell r="R120">
            <v>19.932296246295778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  <cell r="AC120">
            <v>1821.6108950000003</v>
          </cell>
          <cell r="AD120">
            <v>1894.021275970834</v>
          </cell>
          <cell r="AG120">
            <v>124.33642000000002</v>
          </cell>
          <cell r="AH120">
            <v>128.12193002614941</v>
          </cell>
          <cell r="AK120">
            <v>4.7346650000000006</v>
          </cell>
          <cell r="AL120">
            <v>0</v>
          </cell>
          <cell r="AO120">
            <v>198.65007500000002</v>
          </cell>
          <cell r="AP120">
            <v>1915.7375121406833</v>
          </cell>
          <cell r="AS120">
            <v>370.12729000000002</v>
          </cell>
          <cell r="AT120">
            <v>374.81523343297494</v>
          </cell>
          <cell r="AW120">
            <v>1898.6006650000002</v>
          </cell>
          <cell r="AX120">
            <v>0</v>
          </cell>
          <cell r="BE120">
            <v>1.2351300000000001</v>
          </cell>
          <cell r="BF120">
            <v>0</v>
          </cell>
          <cell r="BI120">
            <v>248.05527500000002</v>
          </cell>
          <cell r="BJ120">
            <v>447.92192641738552</v>
          </cell>
          <cell r="BM120">
            <v>0</v>
          </cell>
          <cell r="BN120">
            <v>0</v>
          </cell>
        </row>
        <row r="121"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M121">
            <v>0</v>
          </cell>
          <cell r="N121">
            <v>0</v>
          </cell>
          <cell r="Q121">
            <v>0</v>
          </cell>
          <cell r="R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  <cell r="AC121">
            <v>372.43475999999998</v>
          </cell>
          <cell r="AD121">
            <v>390.69568039884513</v>
          </cell>
          <cell r="AG121">
            <v>7.1312399999999991</v>
          </cell>
          <cell r="AH121">
            <v>7.3558607176324466</v>
          </cell>
          <cell r="AK121">
            <v>0.26838000000000001</v>
          </cell>
          <cell r="AL121">
            <v>0</v>
          </cell>
          <cell r="AO121">
            <v>9.7000199999999985</v>
          </cell>
          <cell r="AP121">
            <v>0</v>
          </cell>
          <cell r="AS121">
            <v>76.181579999999997</v>
          </cell>
          <cell r="AT121">
            <v>76.660817950817844</v>
          </cell>
          <cell r="AW121">
            <v>358.28729999999996</v>
          </cell>
          <cell r="AX121">
            <v>3682</v>
          </cell>
          <cell r="BE121">
            <v>0</v>
          </cell>
          <cell r="BF121">
            <v>0</v>
          </cell>
          <cell r="BI121">
            <v>139.51926</v>
          </cell>
          <cell r="BJ121">
            <v>351.93865647080287</v>
          </cell>
          <cell r="BM121">
            <v>0</v>
          </cell>
          <cell r="BN121">
            <v>0</v>
          </cell>
        </row>
        <row r="122">
          <cell r="E122">
            <v>124.135132</v>
          </cell>
          <cell r="F122">
            <v>156.06581016117892</v>
          </cell>
          <cell r="I122">
            <v>223.78958799999998</v>
          </cell>
          <cell r="J122">
            <v>275.31583732948178</v>
          </cell>
          <cell r="M122">
            <v>0</v>
          </cell>
          <cell r="N122">
            <v>0</v>
          </cell>
          <cell r="Q122">
            <v>0</v>
          </cell>
          <cell r="R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  <cell r="AC122">
            <v>350.44363199999998</v>
          </cell>
          <cell r="AD122">
            <v>364.66299075381824</v>
          </cell>
          <cell r="AG122">
            <v>0</v>
          </cell>
          <cell r="AH122">
            <v>0</v>
          </cell>
          <cell r="AK122">
            <v>0</v>
          </cell>
          <cell r="AL122">
            <v>0</v>
          </cell>
          <cell r="AO122">
            <v>33.690447999999996</v>
          </cell>
          <cell r="AP122">
            <v>0</v>
          </cell>
          <cell r="AS122">
            <v>34.162743999999996</v>
          </cell>
          <cell r="AT122">
            <v>34.114547264240663</v>
          </cell>
          <cell r="AW122">
            <v>406.17455999999999</v>
          </cell>
          <cell r="AX122">
            <v>0</v>
          </cell>
          <cell r="BE122">
            <v>1.1413819999999999</v>
          </cell>
          <cell r="BF122">
            <v>0</v>
          </cell>
          <cell r="BI122">
            <v>81.392343999999994</v>
          </cell>
          <cell r="BJ122">
            <v>53.99058934495271</v>
          </cell>
          <cell r="BM122">
            <v>0</v>
          </cell>
          <cell r="BN122">
            <v>0</v>
          </cell>
        </row>
        <row r="123">
          <cell r="E123">
            <v>1188.948676</v>
          </cell>
          <cell r="F123">
            <v>1364.8525792152552</v>
          </cell>
          <cell r="I123">
            <v>4114.0249199999998</v>
          </cell>
          <cell r="J123">
            <v>4526.831561728427</v>
          </cell>
          <cell r="M123">
            <v>0</v>
          </cell>
          <cell r="N123">
            <v>0</v>
          </cell>
          <cell r="Q123">
            <v>109.073708</v>
          </cell>
          <cell r="R123">
            <v>26.976861221014008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  <cell r="AC123">
            <v>3866.459284</v>
          </cell>
          <cell r="AD123">
            <v>4117.9575612515873</v>
          </cell>
          <cell r="AG123">
            <v>168.36273599999998</v>
          </cell>
          <cell r="AH123">
            <v>173.54927386467486</v>
          </cell>
          <cell r="AK123">
            <v>6.3362319999999999</v>
          </cell>
          <cell r="AL123">
            <v>0</v>
          </cell>
          <cell r="AO123">
            <v>1171.297744</v>
          </cell>
          <cell r="AP123">
            <v>0</v>
          </cell>
          <cell r="AS123">
            <v>897.02941599999997</v>
          </cell>
          <cell r="AT123">
            <v>906.94799139064662</v>
          </cell>
          <cell r="AW123">
            <v>4586.9793800000007</v>
          </cell>
          <cell r="AX123">
            <v>0</v>
          </cell>
          <cell r="BE123">
            <v>0.90517600000000009</v>
          </cell>
          <cell r="BF123">
            <v>0</v>
          </cell>
          <cell r="BI123">
            <v>796.55488000000003</v>
          </cell>
          <cell r="BJ123">
            <v>1093.8093470995975</v>
          </cell>
          <cell r="BM123">
            <v>0</v>
          </cell>
          <cell r="BN123">
            <v>0</v>
          </cell>
        </row>
        <row r="124">
          <cell r="E124">
            <v>3082.1605720000002</v>
          </cell>
          <cell r="F124">
            <v>3513.8542377923254</v>
          </cell>
          <cell r="I124">
            <v>5070.5699680000007</v>
          </cell>
          <cell r="J124">
            <v>5621.9481117837831</v>
          </cell>
          <cell r="M124">
            <v>0</v>
          </cell>
          <cell r="N124">
            <v>0</v>
          </cell>
          <cell r="Q124">
            <v>130.418487</v>
          </cell>
          <cell r="R124">
            <v>54.609030811769252</v>
          </cell>
          <cell r="U124">
            <v>3435.9943279999998</v>
          </cell>
          <cell r="V124">
            <v>3550.6555064358463</v>
          </cell>
          <cell r="Y124">
            <v>0</v>
          </cell>
          <cell r="Z124">
            <v>0</v>
          </cell>
          <cell r="AC124">
            <v>5461.1953880000001</v>
          </cell>
          <cell r="AD124">
            <v>5724.4141055516566</v>
          </cell>
          <cell r="AG124">
            <v>146.169512</v>
          </cell>
          <cell r="AH124">
            <v>147.11721435264894</v>
          </cell>
          <cell r="AK124">
            <v>5.0403279999999997</v>
          </cell>
          <cell r="AL124">
            <v>0</v>
          </cell>
          <cell r="AO124">
            <v>242.56578500000001</v>
          </cell>
          <cell r="AP124">
            <v>0</v>
          </cell>
          <cell r="AS124">
            <v>984.12404200000003</v>
          </cell>
          <cell r="AT124">
            <v>995.73599833291973</v>
          </cell>
          <cell r="AW124">
            <v>6852.3259159999989</v>
          </cell>
          <cell r="AX124">
            <v>1988</v>
          </cell>
          <cell r="BE124">
            <v>1.2600819999999999</v>
          </cell>
          <cell r="BF124">
            <v>0</v>
          </cell>
          <cell r="BI124">
            <v>5228.7102589999995</v>
          </cell>
          <cell r="BJ124">
            <v>6208.9177746695623</v>
          </cell>
          <cell r="BM124">
            <v>1674.3192699999997</v>
          </cell>
          <cell r="BN124">
            <v>1393.7570656826681</v>
          </cell>
        </row>
        <row r="125">
          <cell r="E125">
            <v>876.68912000000012</v>
          </cell>
          <cell r="F125">
            <v>1003.7964363058564</v>
          </cell>
          <cell r="I125">
            <v>1993.27376</v>
          </cell>
          <cell r="J125">
            <v>2197.3197278689036</v>
          </cell>
          <cell r="M125">
            <v>0</v>
          </cell>
          <cell r="N125">
            <v>0</v>
          </cell>
          <cell r="Q125">
            <v>69.992400000000004</v>
          </cell>
          <cell r="R125">
            <v>22.853879394725428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  <cell r="AC125">
            <v>2613.5985600000004</v>
          </cell>
          <cell r="AD125">
            <v>2719.3319908840813</v>
          </cell>
          <cell r="AG125">
            <v>130.65248000000003</v>
          </cell>
          <cell r="AH125">
            <v>134.85744648992821</v>
          </cell>
          <cell r="AK125">
            <v>4.9406400000000001</v>
          </cell>
          <cell r="AL125">
            <v>0</v>
          </cell>
          <cell r="AO125">
            <v>158.37496000000002</v>
          </cell>
          <cell r="AP125">
            <v>0</v>
          </cell>
          <cell r="AS125">
            <v>569.82048000000009</v>
          </cell>
          <cell r="AT125">
            <v>577.68948904152319</v>
          </cell>
          <cell r="AW125">
            <v>4258.0082400000001</v>
          </cell>
          <cell r="AX125">
            <v>0</v>
          </cell>
          <cell r="BE125">
            <v>1.3724000000000001</v>
          </cell>
          <cell r="BF125">
            <v>0</v>
          </cell>
          <cell r="BI125">
            <v>809.99047999999993</v>
          </cell>
          <cell r="BJ125">
            <v>977.82956258081038</v>
          </cell>
          <cell r="BM125">
            <v>0</v>
          </cell>
          <cell r="BN125">
            <v>0</v>
          </cell>
        </row>
        <row r="126">
          <cell r="E126">
            <v>3063.6706939999999</v>
          </cell>
          <cell r="F126">
            <v>3491.6268481628163</v>
          </cell>
          <cell r="I126">
            <v>4967.3524040000002</v>
          </cell>
          <cell r="J126">
            <v>5564.6930273269872</v>
          </cell>
          <cell r="M126">
            <v>0</v>
          </cell>
          <cell r="N126">
            <v>0</v>
          </cell>
          <cell r="Q126">
            <v>129.97762400000002</v>
          </cell>
          <cell r="R126">
            <v>54.609030811769252</v>
          </cell>
          <cell r="U126">
            <v>3435.8817280000003</v>
          </cell>
          <cell r="V126">
            <v>3466.1120024269676</v>
          </cell>
          <cell r="Y126">
            <v>0</v>
          </cell>
          <cell r="Z126">
            <v>0</v>
          </cell>
          <cell r="AC126">
            <v>5365.8687040000004</v>
          </cell>
          <cell r="AD126">
            <v>5627.3358086873222</v>
          </cell>
          <cell r="AG126">
            <v>146.53137800000002</v>
          </cell>
          <cell r="AH126">
            <v>147.11721435264894</v>
          </cell>
          <cell r="AK126">
            <v>4.9048160000000003</v>
          </cell>
          <cell r="AL126">
            <v>0</v>
          </cell>
          <cell r="AO126">
            <v>242.78839200000004</v>
          </cell>
          <cell r="AP126">
            <v>0</v>
          </cell>
          <cell r="AS126">
            <v>979.73699600000009</v>
          </cell>
          <cell r="AT126">
            <v>991.24019684555367</v>
          </cell>
          <cell r="AW126">
            <v>6776.0033039999998</v>
          </cell>
          <cell r="AX126">
            <v>3827</v>
          </cell>
          <cell r="BE126">
            <v>1.2262040000000001</v>
          </cell>
          <cell r="BF126">
            <v>0</v>
          </cell>
          <cell r="BI126">
            <v>1831.3356740000002</v>
          </cell>
          <cell r="BJ126">
            <v>1415.7532317120933</v>
          </cell>
          <cell r="BM126">
            <v>2750.2314720000004</v>
          </cell>
          <cell r="BN126">
            <v>2123.6298475681397</v>
          </cell>
        </row>
        <row r="127">
          <cell r="E127">
            <v>3159.9875520000005</v>
          </cell>
          <cell r="F127">
            <v>3601.7175650137974</v>
          </cell>
          <cell r="I127">
            <v>5014.9134720000002</v>
          </cell>
          <cell r="J127">
            <v>5607.0227265320927</v>
          </cell>
          <cell r="M127">
            <v>0</v>
          </cell>
          <cell r="N127">
            <v>0</v>
          </cell>
          <cell r="Q127">
            <v>129.750336</v>
          </cell>
          <cell r="R127">
            <v>54.609030811769252</v>
          </cell>
          <cell r="U127">
            <v>3000.0389440000004</v>
          </cell>
          <cell r="V127">
            <v>3100.6723487195518</v>
          </cell>
          <cell r="Y127">
            <v>61.54371922</v>
          </cell>
          <cell r="Z127">
            <v>0</v>
          </cell>
          <cell r="AC127">
            <v>5440.0662720000009</v>
          </cell>
          <cell r="AD127">
            <v>5700.569900038412</v>
          </cell>
          <cell r="AG127">
            <v>146.12659199999999</v>
          </cell>
          <cell r="AH127">
            <v>147.11721435264894</v>
          </cell>
          <cell r="AK127">
            <v>5.0388480000000007</v>
          </cell>
          <cell r="AL127">
            <v>0</v>
          </cell>
          <cell r="AO127">
            <v>242.49456000000001</v>
          </cell>
          <cell r="AP127">
            <v>0</v>
          </cell>
          <cell r="AS127">
            <v>986.98435200000006</v>
          </cell>
          <cell r="AT127">
            <v>998.50506080504499</v>
          </cell>
          <cell r="AW127">
            <v>6801.1850880000011</v>
          </cell>
          <cell r="AX127">
            <v>0</v>
          </cell>
          <cell r="BE127">
            <v>1.2597120000000002</v>
          </cell>
          <cell r="BF127">
            <v>0</v>
          </cell>
          <cell r="BI127">
            <v>2631.538368</v>
          </cell>
          <cell r="BJ127">
            <v>2557.554213784982</v>
          </cell>
          <cell r="BM127">
            <v>3947.5671200000006</v>
          </cell>
          <cell r="BN127">
            <v>3837.3311464060839</v>
          </cell>
        </row>
        <row r="128">
          <cell r="E128">
            <v>2459.7808000000005</v>
          </cell>
          <cell r="F128">
            <v>2800.8662660198365</v>
          </cell>
          <cell r="I128">
            <v>3478.1267000000003</v>
          </cell>
          <cell r="J128">
            <v>3886.7820525809775</v>
          </cell>
          <cell r="M128">
            <v>0</v>
          </cell>
          <cell r="N128">
            <v>0</v>
          </cell>
          <cell r="Q128">
            <v>121.48100000000001</v>
          </cell>
          <cell r="R128">
            <v>58.213226845346007</v>
          </cell>
          <cell r="U128">
            <v>692.53264999999999</v>
          </cell>
          <cell r="V128">
            <v>715.67292082237054</v>
          </cell>
          <cell r="Y128">
            <v>0</v>
          </cell>
          <cell r="Z128">
            <v>0</v>
          </cell>
          <cell r="AC128">
            <v>3470.5864999999999</v>
          </cell>
          <cell r="AD128">
            <v>3629.4798422217659</v>
          </cell>
          <cell r="AG128">
            <v>142.42600000000002</v>
          </cell>
          <cell r="AH128">
            <v>144.6652607801048</v>
          </cell>
          <cell r="AK128">
            <v>5.0267999999999997</v>
          </cell>
          <cell r="AL128">
            <v>0</v>
          </cell>
          <cell r="AO128">
            <v>447.3852</v>
          </cell>
          <cell r="AP128">
            <v>0</v>
          </cell>
          <cell r="AS128">
            <v>414.2921</v>
          </cell>
          <cell r="AT128">
            <v>425.40250251000123</v>
          </cell>
          <cell r="AW128">
            <v>3430.7909999999997</v>
          </cell>
          <cell r="AX128">
            <v>2538</v>
          </cell>
          <cell r="BE128">
            <v>0.83779999999999999</v>
          </cell>
          <cell r="BF128">
            <v>0</v>
          </cell>
          <cell r="BI128">
            <v>2883.7076000000002</v>
          </cell>
          <cell r="BJ128">
            <v>2583.5496827288484</v>
          </cell>
          <cell r="BM128">
            <v>899.50504999999998</v>
          </cell>
          <cell r="BN128">
            <v>931.83757906473943</v>
          </cell>
        </row>
        <row r="129">
          <cell r="E129">
            <v>168.68678999999997</v>
          </cell>
          <cell r="F129">
            <v>262.31600025110316</v>
          </cell>
          <cell r="I129">
            <v>421.67230000000001</v>
          </cell>
          <cell r="J129">
            <v>595.62368629068715</v>
          </cell>
          <cell r="M129">
            <v>0</v>
          </cell>
          <cell r="N129">
            <v>0</v>
          </cell>
          <cell r="Q129">
            <v>0</v>
          </cell>
          <cell r="R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  <cell r="AC129">
            <v>472.06775000000005</v>
          </cell>
          <cell r="AD129">
            <v>447.62073261320535</v>
          </cell>
          <cell r="AG129">
            <v>0</v>
          </cell>
          <cell r="AH129">
            <v>0</v>
          </cell>
          <cell r="AK129">
            <v>0</v>
          </cell>
          <cell r="AL129">
            <v>0</v>
          </cell>
          <cell r="AO129">
            <v>77.918750000000003</v>
          </cell>
          <cell r="AP129">
            <v>0</v>
          </cell>
          <cell r="AS129">
            <v>64.444800000000001</v>
          </cell>
          <cell r="AT129">
            <v>64.0734943121481</v>
          </cell>
          <cell r="AW129">
            <v>586.57235000000003</v>
          </cell>
          <cell r="AX129">
            <v>0</v>
          </cell>
          <cell r="BE129">
            <v>1.1507999999999998</v>
          </cell>
          <cell r="BF129">
            <v>0</v>
          </cell>
          <cell r="BI129">
            <v>162.79025000000001</v>
          </cell>
          <cell r="BJ129">
            <v>259.95468943866126</v>
          </cell>
          <cell r="BM129">
            <v>0</v>
          </cell>
          <cell r="BN129">
            <v>0</v>
          </cell>
        </row>
        <row r="130">
          <cell r="E130">
            <v>0</v>
          </cell>
          <cell r="F130">
            <v>0</v>
          </cell>
          <cell r="I130">
            <v>0</v>
          </cell>
          <cell r="J130">
            <v>0</v>
          </cell>
          <cell r="M130">
            <v>0</v>
          </cell>
          <cell r="N130">
            <v>0</v>
          </cell>
          <cell r="Q130">
            <v>0</v>
          </cell>
          <cell r="R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  <cell r="AC130">
            <v>290.49678</v>
          </cell>
          <cell r="AD130">
            <v>305.11832695094057</v>
          </cell>
          <cell r="AG130">
            <v>0</v>
          </cell>
          <cell r="AH130">
            <v>0</v>
          </cell>
          <cell r="AK130">
            <v>0</v>
          </cell>
          <cell r="AL130">
            <v>0</v>
          </cell>
          <cell r="AO130">
            <v>53.853659999999998</v>
          </cell>
          <cell r="AP130">
            <v>638.57440963866293</v>
          </cell>
          <cell r="AS130">
            <v>50.485680000000002</v>
          </cell>
          <cell r="AT130">
            <v>50.737775410741712</v>
          </cell>
          <cell r="AW130">
            <v>301.99554000000001</v>
          </cell>
          <cell r="AX130">
            <v>0</v>
          </cell>
          <cell r="BE130">
            <v>1.1566799999999999</v>
          </cell>
          <cell r="BF130">
            <v>0</v>
          </cell>
          <cell r="BI130">
            <v>786.81456000000003</v>
          </cell>
          <cell r="BJ130">
            <v>207.96375155092898</v>
          </cell>
          <cell r="BM130">
            <v>0</v>
          </cell>
          <cell r="BN130">
            <v>0</v>
          </cell>
        </row>
        <row r="131">
          <cell r="E131">
            <v>50.671559999999992</v>
          </cell>
          <cell r="F131">
            <v>167.120051643262</v>
          </cell>
          <cell r="I131">
            <v>533.96991999999989</v>
          </cell>
          <cell r="J131">
            <v>747.66178729723663</v>
          </cell>
          <cell r="M131">
            <v>0</v>
          </cell>
          <cell r="N131">
            <v>0</v>
          </cell>
          <cell r="Q131">
            <v>0</v>
          </cell>
          <cell r="R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  <cell r="AC131">
            <v>397.63200000000001</v>
          </cell>
          <cell r="AD131">
            <v>321.19665992042223</v>
          </cell>
          <cell r="AG131">
            <v>0</v>
          </cell>
          <cell r="AH131">
            <v>0</v>
          </cell>
          <cell r="AK131">
            <v>0</v>
          </cell>
          <cell r="AL131">
            <v>0</v>
          </cell>
          <cell r="AO131">
            <v>72.327680000000001</v>
          </cell>
          <cell r="AP131">
            <v>0</v>
          </cell>
          <cell r="AS131">
            <v>64.447999999999993</v>
          </cell>
          <cell r="AT131">
            <v>64.0734943121481</v>
          </cell>
          <cell r="AW131">
            <v>698.90815999999995</v>
          </cell>
          <cell r="AX131">
            <v>0</v>
          </cell>
          <cell r="BE131">
            <v>1.16736</v>
          </cell>
          <cell r="BF131">
            <v>0</v>
          </cell>
          <cell r="BI131">
            <v>58.124799999999993</v>
          </cell>
          <cell r="BJ131">
            <v>5.9989543716614131</v>
          </cell>
          <cell r="BM131">
            <v>0</v>
          </cell>
          <cell r="BN131">
            <v>0</v>
          </cell>
        </row>
        <row r="132">
          <cell r="E132">
            <v>126.14271999999998</v>
          </cell>
          <cell r="F132">
            <v>185.71964780229672</v>
          </cell>
          <cell r="I132">
            <v>411.74748000000005</v>
          </cell>
          <cell r="J132">
            <v>449.11578249037353</v>
          </cell>
          <cell r="M132">
            <v>0</v>
          </cell>
          <cell r="N132">
            <v>0</v>
          </cell>
          <cell r="Q132">
            <v>3.0232800000000002</v>
          </cell>
          <cell r="R132">
            <v>2.3208838095001929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  <cell r="AC132">
            <v>344.69268</v>
          </cell>
          <cell r="AD132">
            <v>330.63627689490016</v>
          </cell>
          <cell r="AG132">
            <v>14.496240000000002</v>
          </cell>
          <cell r="AH132">
            <v>14.956916792519309</v>
          </cell>
          <cell r="AK132">
            <v>0.54264000000000001</v>
          </cell>
          <cell r="AL132">
            <v>0</v>
          </cell>
          <cell r="AO132">
            <v>69.961799999999997</v>
          </cell>
          <cell r="AP132">
            <v>0</v>
          </cell>
          <cell r="AS132">
            <v>43.294919999999998</v>
          </cell>
          <cell r="AT132">
            <v>42.804785625733487</v>
          </cell>
          <cell r="AW132">
            <v>488.56979999999999</v>
          </cell>
          <cell r="AX132">
            <v>0</v>
          </cell>
          <cell r="BE132">
            <v>1.1628000000000001</v>
          </cell>
          <cell r="BF132">
            <v>0</v>
          </cell>
          <cell r="BI132">
            <v>32.946000000000005</v>
          </cell>
          <cell r="BJ132">
            <v>1.9996514572204709</v>
          </cell>
          <cell r="BM132">
            <v>0</v>
          </cell>
          <cell r="BN132">
            <v>0</v>
          </cell>
        </row>
        <row r="133">
          <cell r="E133">
            <v>1099.5917219999999</v>
          </cell>
          <cell r="F133">
            <v>1310.577107015939</v>
          </cell>
          <cell r="I133">
            <v>1900.389608</v>
          </cell>
          <cell r="J133">
            <v>2101.5056777718019</v>
          </cell>
          <cell r="M133">
            <v>0</v>
          </cell>
          <cell r="N133">
            <v>0</v>
          </cell>
          <cell r="Q133">
            <v>65.056732000000011</v>
          </cell>
          <cell r="R133">
            <v>25.529721904502118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  <cell r="AC133">
            <v>2013.5516700000001</v>
          </cell>
          <cell r="AD133">
            <v>2058.9297073727862</v>
          </cell>
          <cell r="AG133">
            <v>159.205735</v>
          </cell>
          <cell r="AH133">
            <v>164.28088936045796</v>
          </cell>
          <cell r="AK133">
            <v>5.9558979999999995</v>
          </cell>
          <cell r="AL133">
            <v>0</v>
          </cell>
          <cell r="AO133">
            <v>160.809246</v>
          </cell>
          <cell r="AP133">
            <v>0</v>
          </cell>
          <cell r="AS133">
            <v>418.05822499999999</v>
          </cell>
          <cell r="AT133">
            <v>421.92470871410069</v>
          </cell>
          <cell r="AW133">
            <v>2582.3399289999998</v>
          </cell>
          <cell r="AX133">
            <v>0</v>
          </cell>
          <cell r="BE133">
            <v>1.145365</v>
          </cell>
          <cell r="BF133">
            <v>0</v>
          </cell>
          <cell r="BI133">
            <v>515.41425000000004</v>
          </cell>
          <cell r="BJ133">
            <v>491.91425847623577</v>
          </cell>
          <cell r="BM133">
            <v>0</v>
          </cell>
          <cell r="BN133">
            <v>0</v>
          </cell>
        </row>
        <row r="134">
          <cell r="E134">
            <v>0</v>
          </cell>
          <cell r="F134">
            <v>0</v>
          </cell>
          <cell r="I134">
            <v>604.54209000000003</v>
          </cell>
          <cell r="J134">
            <v>650.88539368286968</v>
          </cell>
          <cell r="M134">
            <v>0</v>
          </cell>
          <cell r="N134">
            <v>0</v>
          </cell>
          <cell r="Q134">
            <v>0</v>
          </cell>
          <cell r="R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  <cell r="AC134">
            <v>304.91058000000004</v>
          </cell>
          <cell r="AD134">
            <v>322.39987146790685</v>
          </cell>
          <cell r="AG134">
            <v>0</v>
          </cell>
          <cell r="AH134">
            <v>0</v>
          </cell>
          <cell r="AK134">
            <v>0</v>
          </cell>
          <cell r="AL134">
            <v>0</v>
          </cell>
          <cell r="AO134">
            <v>44.712660000000007</v>
          </cell>
          <cell r="AP134">
            <v>0</v>
          </cell>
          <cell r="AS134">
            <v>6.5899799999999997</v>
          </cell>
          <cell r="AT134">
            <v>6.5110387858086431</v>
          </cell>
          <cell r="AW134">
            <v>289.56939</v>
          </cell>
          <cell r="AX134">
            <v>0</v>
          </cell>
          <cell r="BE134">
            <v>0</v>
          </cell>
          <cell r="BF134">
            <v>0</v>
          </cell>
          <cell r="BI134">
            <v>0</v>
          </cell>
          <cell r="BJ134">
            <v>0</v>
          </cell>
          <cell r="BM134">
            <v>0</v>
          </cell>
          <cell r="BN134">
            <v>0</v>
          </cell>
        </row>
        <row r="135">
          <cell r="E135">
            <v>153.55536000000001</v>
          </cell>
          <cell r="F135">
            <v>208.52465301635357</v>
          </cell>
          <cell r="I135">
            <v>492.89256000000006</v>
          </cell>
          <cell r="J135">
            <v>689.75848139240645</v>
          </cell>
          <cell r="M135">
            <v>0</v>
          </cell>
          <cell r="N135">
            <v>0</v>
          </cell>
          <cell r="Q135">
            <v>5.3121600000000004</v>
          </cell>
          <cell r="R135">
            <v>4.0683727954768099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  <cell r="AC135">
            <v>472.11822000000001</v>
          </cell>
          <cell r="AD135">
            <v>469.64047553978287</v>
          </cell>
          <cell r="AG135">
            <v>25.42248</v>
          </cell>
          <cell r="AH135">
            <v>26.235903226222394</v>
          </cell>
          <cell r="AK135">
            <v>0.9486</v>
          </cell>
          <cell r="AL135">
            <v>0</v>
          </cell>
          <cell r="AO135">
            <v>82.575630000000004</v>
          </cell>
          <cell r="AP135">
            <v>0</v>
          </cell>
          <cell r="AS135">
            <v>65.405969999999996</v>
          </cell>
          <cell r="AT135">
            <v>65.008988390568874</v>
          </cell>
          <cell r="AW135">
            <v>600.60608999999999</v>
          </cell>
          <cell r="AX135">
            <v>0</v>
          </cell>
          <cell r="BE135">
            <v>1.13832</v>
          </cell>
          <cell r="BF135">
            <v>0</v>
          </cell>
          <cell r="BI135">
            <v>129.86333999999999</v>
          </cell>
          <cell r="BJ135">
            <v>139.97560200543296</v>
          </cell>
          <cell r="BM135">
            <v>0</v>
          </cell>
          <cell r="BN135">
            <v>0</v>
          </cell>
        </row>
        <row r="136">
          <cell r="E136">
            <v>1435.918165</v>
          </cell>
          <cell r="F136">
            <v>1662.9643422038528</v>
          </cell>
          <cell r="I136">
            <v>5091.5961839999991</v>
          </cell>
          <cell r="J136">
            <v>5610.3965191289662</v>
          </cell>
          <cell r="M136">
            <v>0</v>
          </cell>
          <cell r="N136">
            <v>0</v>
          </cell>
          <cell r="Q136">
            <v>151.20831000000001</v>
          </cell>
          <cell r="R136">
            <v>45.543931697015559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  <cell r="AC136">
            <v>3894.7594999999997</v>
          </cell>
          <cell r="AD136">
            <v>3961.605846960385</v>
          </cell>
          <cell r="AG136">
            <v>219.48115299999998</v>
          </cell>
          <cell r="AH136">
            <v>226.31531474582496</v>
          </cell>
          <cell r="AK136">
            <v>8.2477260000000001</v>
          </cell>
          <cell r="AL136">
            <v>0</v>
          </cell>
          <cell r="AO136">
            <v>343.65524999999997</v>
          </cell>
          <cell r="AP136">
            <v>0</v>
          </cell>
          <cell r="AS136">
            <v>809.19356199999993</v>
          </cell>
          <cell r="AT136">
            <v>817.60388024458791</v>
          </cell>
          <cell r="AW136">
            <v>4538.5403349999997</v>
          </cell>
          <cell r="AX136">
            <v>0</v>
          </cell>
          <cell r="BE136">
            <v>0.91641399999999995</v>
          </cell>
          <cell r="BF136">
            <v>0</v>
          </cell>
          <cell r="BI136">
            <v>821.5651509999999</v>
          </cell>
          <cell r="BJ136">
            <v>1807.6849173273056</v>
          </cell>
          <cell r="BM136">
            <v>0</v>
          </cell>
          <cell r="BN136">
            <v>0</v>
          </cell>
        </row>
        <row r="137">
          <cell r="E137">
            <v>714.96411000000001</v>
          </cell>
          <cell r="F137">
            <v>815.28417465889368</v>
          </cell>
          <cell r="I137">
            <v>2258.9697060000003</v>
          </cell>
          <cell r="J137">
            <v>2648.849819131628</v>
          </cell>
          <cell r="M137">
            <v>0</v>
          </cell>
          <cell r="N137">
            <v>0</v>
          </cell>
          <cell r="Q137">
            <v>0</v>
          </cell>
          <cell r="R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  <cell r="AC137">
            <v>1567.771716</v>
          </cell>
          <cell r="AD137">
            <v>1667.7651732901106</v>
          </cell>
          <cell r="AG137">
            <v>0</v>
          </cell>
          <cell r="AH137">
            <v>0</v>
          </cell>
          <cell r="AK137">
            <v>0</v>
          </cell>
          <cell r="AL137">
            <v>0</v>
          </cell>
          <cell r="AO137">
            <v>416.10515100000003</v>
          </cell>
          <cell r="AP137">
            <v>0</v>
          </cell>
          <cell r="AS137">
            <v>316.88159999999999</v>
          </cell>
          <cell r="AT137">
            <v>339.15368738252874</v>
          </cell>
          <cell r="AW137">
            <v>1594.9047029999999</v>
          </cell>
          <cell r="AX137">
            <v>1601</v>
          </cell>
          <cell r="BE137">
            <v>1.1883059999999999</v>
          </cell>
          <cell r="BF137">
            <v>0</v>
          </cell>
          <cell r="BI137">
            <v>815.97011999999995</v>
          </cell>
          <cell r="BJ137">
            <v>1285.7758869927629</v>
          </cell>
          <cell r="BM137">
            <v>0</v>
          </cell>
          <cell r="BN137">
            <v>0</v>
          </cell>
        </row>
        <row r="138">
          <cell r="E138">
            <v>70.97529999999999</v>
          </cell>
          <cell r="F138">
            <v>81.342612156899875</v>
          </cell>
          <cell r="I138">
            <v>301.97335000000004</v>
          </cell>
          <cell r="J138">
            <v>481.28524761898313</v>
          </cell>
          <cell r="M138">
            <v>0</v>
          </cell>
          <cell r="N138">
            <v>0</v>
          </cell>
          <cell r="Q138">
            <v>0</v>
          </cell>
          <cell r="R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  <cell r="AC138">
            <v>301.40235000000001</v>
          </cell>
          <cell r="AD138">
            <v>320.4745950287612</v>
          </cell>
          <cell r="AG138">
            <v>0</v>
          </cell>
          <cell r="AH138">
            <v>0</v>
          </cell>
          <cell r="AK138">
            <v>0</v>
          </cell>
          <cell r="AL138">
            <v>0</v>
          </cell>
          <cell r="AO138">
            <v>63.666499999999999</v>
          </cell>
          <cell r="AP138">
            <v>0</v>
          </cell>
          <cell r="AS138">
            <v>42.596600000000002</v>
          </cell>
          <cell r="AT138">
            <v>42.116946664576091</v>
          </cell>
          <cell r="AW138">
            <v>342.48579999999998</v>
          </cell>
          <cell r="AX138">
            <v>0</v>
          </cell>
          <cell r="BE138">
            <v>1.1705500000000002</v>
          </cell>
          <cell r="BF138">
            <v>0</v>
          </cell>
          <cell r="BI138">
            <v>94.957300000000004</v>
          </cell>
          <cell r="BJ138">
            <v>249.95643215255888</v>
          </cell>
          <cell r="BM138">
            <v>0</v>
          </cell>
          <cell r="BN138">
            <v>0</v>
          </cell>
        </row>
        <row r="139">
          <cell r="E139">
            <v>1896.6027400000003</v>
          </cell>
          <cell r="F139">
            <v>2157.6478093555056</v>
          </cell>
          <cell r="I139">
            <v>3670.0197400000002</v>
          </cell>
          <cell r="J139">
            <v>4134.9882361707805</v>
          </cell>
          <cell r="M139">
            <v>0</v>
          </cell>
          <cell r="N139">
            <v>0</v>
          </cell>
          <cell r="Q139">
            <v>62.927700000000009</v>
          </cell>
          <cell r="R139">
            <v>30.662970800808431</v>
          </cell>
          <cell r="U139">
            <v>1644.829835</v>
          </cell>
          <cell r="V139">
            <v>1699.7392802597305</v>
          </cell>
          <cell r="Y139">
            <v>0</v>
          </cell>
          <cell r="Z139">
            <v>0</v>
          </cell>
          <cell r="AC139">
            <v>2819.54234</v>
          </cell>
          <cell r="AD139">
            <v>2918.9486685397569</v>
          </cell>
          <cell r="AG139">
            <v>77.801520000000011</v>
          </cell>
          <cell r="AH139">
            <v>78.462514321412769</v>
          </cell>
          <cell r="AK139">
            <v>2.6696599999999999</v>
          </cell>
          <cell r="AL139">
            <v>0</v>
          </cell>
          <cell r="AO139">
            <v>162.46788000000001</v>
          </cell>
          <cell r="AP139">
            <v>0</v>
          </cell>
          <cell r="AS139">
            <v>594.5714200000001</v>
          </cell>
          <cell r="AT139">
            <v>600.1630665674079</v>
          </cell>
          <cell r="AW139">
            <v>3667.73146</v>
          </cell>
          <cell r="AX139">
            <v>785</v>
          </cell>
          <cell r="BE139">
            <v>1.5255200000000002</v>
          </cell>
          <cell r="BF139">
            <v>0</v>
          </cell>
          <cell r="BI139">
            <v>1596.83806</v>
          </cell>
          <cell r="BJ139">
            <v>1397.7563685971093</v>
          </cell>
          <cell r="BM139">
            <v>1631.54585</v>
          </cell>
          <cell r="BN139">
            <v>1307.7720530221882</v>
          </cell>
        </row>
        <row r="140">
          <cell r="E140">
            <v>7322.5254749999995</v>
          </cell>
          <cell r="F140">
            <v>8562.7966896531616</v>
          </cell>
          <cell r="I140">
            <v>13478.860119999999</v>
          </cell>
          <cell r="J140">
            <v>21871.096224981753</v>
          </cell>
          <cell r="M140">
            <v>0</v>
          </cell>
          <cell r="N140">
            <v>0</v>
          </cell>
          <cell r="Q140">
            <v>248.39504799999997</v>
          </cell>
          <cell r="R140">
            <v>244.45116561668476</v>
          </cell>
          <cell r="U140">
            <v>6274.9583200000006</v>
          </cell>
          <cell r="V140">
            <v>6485.8457478161909</v>
          </cell>
          <cell r="Y140">
            <v>0</v>
          </cell>
          <cell r="Z140">
            <v>0</v>
          </cell>
          <cell r="AC140">
            <v>13523.053103999999</v>
          </cell>
          <cell r="AD140">
            <v>13773.428323645303</v>
          </cell>
          <cell r="AG140">
            <v>182.86751999999998</v>
          </cell>
          <cell r="AH140">
            <v>175.06948507965225</v>
          </cell>
          <cell r="AK140">
            <v>6.0955839999999997</v>
          </cell>
          <cell r="AL140">
            <v>0</v>
          </cell>
          <cell r="AO140">
            <v>796.9976079999999</v>
          </cell>
          <cell r="AP140">
            <v>0</v>
          </cell>
          <cell r="AS140">
            <v>2933.4998000000001</v>
          </cell>
          <cell r="AT140">
            <v>2967.7576299220573</v>
          </cell>
          <cell r="AW140">
            <v>15747.941264000001</v>
          </cell>
          <cell r="AX140">
            <v>1808</v>
          </cell>
          <cell r="BE140">
            <v>1.5238959999999999</v>
          </cell>
          <cell r="BF140">
            <v>0</v>
          </cell>
          <cell r="BI140">
            <v>3372.3818479999995</v>
          </cell>
          <cell r="BJ140">
            <v>2563.5531681566431</v>
          </cell>
          <cell r="BM140">
            <v>1845.8121850000002</v>
          </cell>
          <cell r="BN140">
            <v>1589.7229084902742</v>
          </cell>
        </row>
        <row r="141">
          <cell r="E141">
            <v>78.625500000000002</v>
          </cell>
          <cell r="F141">
            <v>105.01981684908857</v>
          </cell>
          <cell r="I141">
            <v>285.76296000000002</v>
          </cell>
          <cell r="J141">
            <v>461.64612471225036</v>
          </cell>
          <cell r="M141">
            <v>0</v>
          </cell>
          <cell r="N141">
            <v>0</v>
          </cell>
          <cell r="Q141">
            <v>0</v>
          </cell>
          <cell r="R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  <cell r="AC141">
            <v>432.95616000000007</v>
          </cell>
          <cell r="AD141">
            <v>435.86646638843132</v>
          </cell>
          <cell r="AG141">
            <v>0</v>
          </cell>
          <cell r="AH141">
            <v>0</v>
          </cell>
          <cell r="AK141">
            <v>0</v>
          </cell>
          <cell r="AL141">
            <v>0</v>
          </cell>
          <cell r="AO141">
            <v>78.290639999999996</v>
          </cell>
          <cell r="AP141">
            <v>0</v>
          </cell>
          <cell r="AS141">
            <v>64.442160000000001</v>
          </cell>
          <cell r="AT141">
            <v>64.059211087453662</v>
          </cell>
          <cell r="AW141">
            <v>635.50080000000003</v>
          </cell>
          <cell r="AX141">
            <v>0</v>
          </cell>
          <cell r="BE141">
            <v>1.1894400000000001</v>
          </cell>
          <cell r="BF141">
            <v>0</v>
          </cell>
          <cell r="BI141">
            <v>191.83968000000002</v>
          </cell>
          <cell r="BJ141">
            <v>287.94980983974779</v>
          </cell>
          <cell r="BM141">
            <v>0</v>
          </cell>
          <cell r="BN141">
            <v>0</v>
          </cell>
        </row>
        <row r="142">
          <cell r="E142">
            <v>1727.6158399999999</v>
          </cell>
          <cell r="F142">
            <v>2163.9868650811113</v>
          </cell>
          <cell r="I142">
            <v>5383.1359200000006</v>
          </cell>
          <cell r="J142">
            <v>6727.8598233320827</v>
          </cell>
          <cell r="M142">
            <v>0</v>
          </cell>
          <cell r="N142">
            <v>0</v>
          </cell>
          <cell r="Q142">
            <v>100.65776000000001</v>
          </cell>
          <cell r="R142">
            <v>50.622571562510089</v>
          </cell>
          <cell r="U142">
            <v>2121.2161150000002</v>
          </cell>
          <cell r="V142">
            <v>2191.7796125591226</v>
          </cell>
          <cell r="Y142">
            <v>0</v>
          </cell>
          <cell r="Z142">
            <v>0</v>
          </cell>
          <cell r="AC142">
            <v>4264.6022400000002</v>
          </cell>
          <cell r="AD142">
            <v>4402.7959728734413</v>
          </cell>
          <cell r="AG142">
            <v>146.87816000000001</v>
          </cell>
          <cell r="AH142">
            <v>150.05955863970192</v>
          </cell>
          <cell r="AK142">
            <v>5.6491600000000011</v>
          </cell>
          <cell r="AL142">
            <v>0</v>
          </cell>
          <cell r="AO142">
            <v>184.88159999999999</v>
          </cell>
          <cell r="AP142">
            <v>0</v>
          </cell>
          <cell r="AS142">
            <v>530.5074800000001</v>
          </cell>
          <cell r="AT142">
            <v>540.03009682000834</v>
          </cell>
          <cell r="AW142">
            <v>5325.1036400000003</v>
          </cell>
          <cell r="AX142">
            <v>0</v>
          </cell>
          <cell r="BE142">
            <v>1.02712</v>
          </cell>
          <cell r="BF142">
            <v>0</v>
          </cell>
          <cell r="BI142">
            <v>3253.9161600000007</v>
          </cell>
          <cell r="BJ142">
            <v>3839.3307978633043</v>
          </cell>
          <cell r="BM142">
            <v>961.53410000000008</v>
          </cell>
          <cell r="BN142">
            <v>811.85849163151113</v>
          </cell>
        </row>
        <row r="143">
          <cell r="E143">
            <v>77.636989999999997</v>
          </cell>
          <cell r="F143">
            <v>104.67521372816142</v>
          </cell>
          <cell r="I143">
            <v>556.33259999999996</v>
          </cell>
          <cell r="J143">
            <v>773.14239610882294</v>
          </cell>
          <cell r="M143">
            <v>0</v>
          </cell>
          <cell r="N143">
            <v>0</v>
          </cell>
          <cell r="Q143">
            <v>0</v>
          </cell>
          <cell r="R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  <cell r="AC143">
            <v>284.60420999999997</v>
          </cell>
          <cell r="AD143">
            <v>302.26959151553183</v>
          </cell>
          <cell r="AG143">
            <v>0</v>
          </cell>
          <cell r="AH143">
            <v>0</v>
          </cell>
          <cell r="AK143">
            <v>0</v>
          </cell>
          <cell r="AL143">
            <v>0</v>
          </cell>
          <cell r="AO143">
            <v>116.04434000000001</v>
          </cell>
          <cell r="AP143">
            <v>0</v>
          </cell>
          <cell r="AS143">
            <v>64.419589999999999</v>
          </cell>
          <cell r="AT143">
            <v>64.059211087453662</v>
          </cell>
          <cell r="AW143">
            <v>520.57992999999999</v>
          </cell>
          <cell r="AX143">
            <v>0</v>
          </cell>
          <cell r="BE143">
            <v>1.1742099999999998</v>
          </cell>
          <cell r="BF143">
            <v>0</v>
          </cell>
          <cell r="BI143">
            <v>100.98206</v>
          </cell>
          <cell r="BJ143">
            <v>75.986755374377893</v>
          </cell>
          <cell r="BM143">
            <v>0</v>
          </cell>
          <cell r="BN143">
            <v>0</v>
          </cell>
        </row>
        <row r="144">
          <cell r="E144">
            <v>3070.0644320000001</v>
          </cell>
          <cell r="F144">
            <v>2926.1526407733586</v>
          </cell>
          <cell r="I144">
            <v>7038.3018969999994</v>
          </cell>
          <cell r="J144">
            <v>6642.6383144998454</v>
          </cell>
          <cell r="M144">
            <v>0</v>
          </cell>
          <cell r="N144">
            <v>0</v>
          </cell>
          <cell r="Q144">
            <v>157.534921</v>
          </cell>
          <cell r="R144">
            <v>58.813926184275473</v>
          </cell>
          <cell r="U144">
            <v>4677.5932750000002</v>
          </cell>
          <cell r="V144">
            <v>4833.4851621888474</v>
          </cell>
          <cell r="Y144">
            <v>0</v>
          </cell>
          <cell r="Z144">
            <v>0</v>
          </cell>
          <cell r="AC144">
            <v>6234.948460999999</v>
          </cell>
          <cell r="AD144">
            <v>6410.383996464866</v>
          </cell>
          <cell r="AG144">
            <v>186.65275</v>
          </cell>
          <cell r="AH144">
            <v>190.86006608683655</v>
          </cell>
          <cell r="AK144">
            <v>7.4661099999999996</v>
          </cell>
          <cell r="AL144">
            <v>0</v>
          </cell>
          <cell r="AO144">
            <v>278.48590300000001</v>
          </cell>
          <cell r="AP144">
            <v>0</v>
          </cell>
          <cell r="AS144">
            <v>1154.2606059999998</v>
          </cell>
          <cell r="AT144">
            <v>1384.2543485916076</v>
          </cell>
          <cell r="AW144">
            <v>7983.511422999999</v>
          </cell>
          <cell r="AX144">
            <v>146</v>
          </cell>
          <cell r="BE144">
            <v>0.74661100000000002</v>
          </cell>
          <cell r="BF144">
            <v>0</v>
          </cell>
          <cell r="BI144">
            <v>3149.2051980000001</v>
          </cell>
          <cell r="BJ144">
            <v>3353.4154937587305</v>
          </cell>
          <cell r="BM144">
            <v>2778.8910249999999</v>
          </cell>
          <cell r="BN144">
            <v>3951.3112794676508</v>
          </cell>
        </row>
        <row r="145">
          <cell r="E145">
            <v>3442.3004000000001</v>
          </cell>
          <cell r="F145">
            <v>2514.5374366427573</v>
          </cell>
          <cell r="I145">
            <v>4966.5639999999994</v>
          </cell>
          <cell r="J145">
            <v>6819.8844943388913</v>
          </cell>
          <cell r="M145">
            <v>0</v>
          </cell>
          <cell r="N145">
            <v>0</v>
          </cell>
          <cell r="Q145">
            <v>127.3792</v>
          </cell>
          <cell r="R145">
            <v>35.359347450620589</v>
          </cell>
          <cell r="U145">
            <v>2965.0741249999996</v>
          </cell>
          <cell r="V145">
            <v>3064.0082199928584</v>
          </cell>
          <cell r="Y145">
            <v>108.51584010000001</v>
          </cell>
          <cell r="Z145">
            <v>89.92718267614346</v>
          </cell>
          <cell r="AC145">
            <v>4594.8371999999999</v>
          </cell>
          <cell r="AD145">
            <v>4695.9102535767661</v>
          </cell>
          <cell r="AG145">
            <v>148.20079999999999</v>
          </cell>
          <cell r="AH145">
            <v>151.82496521193372</v>
          </cell>
          <cell r="AK145">
            <v>4.8992000000000004</v>
          </cell>
          <cell r="AL145">
            <v>0</v>
          </cell>
          <cell r="AO145">
            <v>273.13040000000001</v>
          </cell>
          <cell r="AP145">
            <v>0</v>
          </cell>
          <cell r="AS145">
            <v>892.87920000000008</v>
          </cell>
          <cell r="AT145">
            <v>909.06781389172863</v>
          </cell>
          <cell r="AW145">
            <v>6400.1923999999999</v>
          </cell>
          <cell r="AX145">
            <v>0</v>
          </cell>
          <cell r="BE145">
            <v>1.2248000000000001</v>
          </cell>
          <cell r="BF145">
            <v>0</v>
          </cell>
          <cell r="BI145">
            <v>2048.4780000000001</v>
          </cell>
          <cell r="BJ145">
            <v>2065.6399553087467</v>
          </cell>
          <cell r="BM145">
            <v>1197.83628</v>
          </cell>
          <cell r="BN145">
            <v>979.82921403803073</v>
          </cell>
        </row>
        <row r="146">
          <cell r="E146">
            <v>924.57356000000016</v>
          </cell>
          <cell r="F146">
            <v>1053.4260755564037</v>
          </cell>
          <cell r="I146">
            <v>2180.01748</v>
          </cell>
          <cell r="J146">
            <v>2511.7805885079347</v>
          </cell>
          <cell r="M146">
            <v>0</v>
          </cell>
          <cell r="N146">
            <v>0</v>
          </cell>
          <cell r="Q146">
            <v>51.353160000000003</v>
          </cell>
          <cell r="R146">
            <v>23.809537433931396</v>
          </cell>
          <cell r="U146">
            <v>952.19202000000007</v>
          </cell>
          <cell r="V146">
            <v>984.05205427593739</v>
          </cell>
          <cell r="Y146">
            <v>86.911431739999998</v>
          </cell>
          <cell r="Z146">
            <v>89.92718267614346</v>
          </cell>
          <cell r="AC146">
            <v>1952.2868000000003</v>
          </cell>
          <cell r="AD146">
            <v>2029.5138324597074</v>
          </cell>
          <cell r="AG146">
            <v>65.437360000000012</v>
          </cell>
          <cell r="AH146">
            <v>65.099367351047164</v>
          </cell>
          <cell r="AK146">
            <v>2.3834800000000005</v>
          </cell>
          <cell r="AL146">
            <v>0</v>
          </cell>
          <cell r="AO146">
            <v>119.82404000000001</v>
          </cell>
          <cell r="AP146">
            <v>0</v>
          </cell>
          <cell r="AS146">
            <v>167.92700000000002</v>
          </cell>
          <cell r="AT146">
            <v>171.09661300511894</v>
          </cell>
          <cell r="AW146">
            <v>2040.0422000000001</v>
          </cell>
          <cell r="AX146">
            <v>2787</v>
          </cell>
          <cell r="BE146">
            <v>1.0834000000000001</v>
          </cell>
          <cell r="BF146">
            <v>0</v>
          </cell>
          <cell r="BI146">
            <v>505.73112000000003</v>
          </cell>
          <cell r="BJ146">
            <v>493.87106025937294</v>
          </cell>
          <cell r="BM146">
            <v>517.35702000000003</v>
          </cell>
          <cell r="BN146">
            <v>386.97540664624438</v>
          </cell>
        </row>
        <row r="147">
          <cell r="E147">
            <v>1887.50008</v>
          </cell>
          <cell r="F147">
            <v>2150.2945604645756</v>
          </cell>
          <cell r="I147">
            <v>3785.78341</v>
          </cell>
          <cell r="J147">
            <v>4192.6164086122581</v>
          </cell>
          <cell r="M147">
            <v>0</v>
          </cell>
          <cell r="N147">
            <v>0</v>
          </cell>
          <cell r="Q147">
            <v>98.774570000000011</v>
          </cell>
          <cell r="R147">
            <v>45.762367820262632</v>
          </cell>
          <cell r="U147">
            <v>2034.2673199999999</v>
          </cell>
          <cell r="V147">
            <v>2102.3008278593693</v>
          </cell>
          <cell r="Y147">
            <v>173.5533049</v>
          </cell>
          <cell r="Z147">
            <v>179.85436535228692</v>
          </cell>
          <cell r="AC147">
            <v>3888.8712799999998</v>
          </cell>
          <cell r="AD147">
            <v>4039.9743243383641</v>
          </cell>
          <cell r="AG147">
            <v>122.06639</v>
          </cell>
          <cell r="AH147">
            <v>121.37170184093537</v>
          </cell>
          <cell r="AK147">
            <v>4.3132999999999999</v>
          </cell>
          <cell r="AL147">
            <v>0</v>
          </cell>
          <cell r="AO147">
            <v>239.81948</v>
          </cell>
          <cell r="AP147">
            <v>0</v>
          </cell>
          <cell r="AS147">
            <v>448.15187000000003</v>
          </cell>
          <cell r="AT147">
            <v>452.99314465839535</v>
          </cell>
          <cell r="AW147">
            <v>4071.7552000000001</v>
          </cell>
          <cell r="AX147">
            <v>0</v>
          </cell>
          <cell r="BE147">
            <v>0.86266000000000009</v>
          </cell>
          <cell r="BF147">
            <v>0</v>
          </cell>
          <cell r="BI147">
            <v>1009.7435300000001</v>
          </cell>
          <cell r="BJ147">
            <v>983.82851695247155</v>
          </cell>
          <cell r="BM147">
            <v>1031.0141800000001</v>
          </cell>
          <cell r="BN147">
            <v>770.86563675849163</v>
          </cell>
        </row>
        <row r="148">
          <cell r="E148">
            <v>924.478568</v>
          </cell>
          <cell r="F148">
            <v>1053.2917715839149</v>
          </cell>
          <cell r="I148">
            <v>2597.7933440000002</v>
          </cell>
          <cell r="J148">
            <v>2888.9951713541154</v>
          </cell>
          <cell r="M148">
            <v>0</v>
          </cell>
          <cell r="N148">
            <v>0</v>
          </cell>
          <cell r="Q148">
            <v>48.837144000000002</v>
          </cell>
          <cell r="R148">
            <v>22.690052302290123</v>
          </cell>
          <cell r="U148">
            <v>1081.931544</v>
          </cell>
          <cell r="V148">
            <v>1118.2487735834322</v>
          </cell>
          <cell r="Y148">
            <v>87.628033369999997</v>
          </cell>
          <cell r="Z148">
            <v>89.92718267614346</v>
          </cell>
          <cell r="AC148">
            <v>1938.4919</v>
          </cell>
          <cell r="AD148">
            <v>2015.435970250368</v>
          </cell>
          <cell r="AG148">
            <v>60.189638000000002</v>
          </cell>
          <cell r="AH148">
            <v>59.680549955724587</v>
          </cell>
          <cell r="AK148">
            <v>2.1419800000000002</v>
          </cell>
          <cell r="AL148">
            <v>0</v>
          </cell>
          <cell r="AO148">
            <v>119.736682</v>
          </cell>
          <cell r="AP148">
            <v>0</v>
          </cell>
          <cell r="AS148">
            <v>167.93123199999999</v>
          </cell>
          <cell r="AT148">
            <v>171.09661300511894</v>
          </cell>
          <cell r="AW148">
            <v>2013.0328039999999</v>
          </cell>
          <cell r="AX148">
            <v>0</v>
          </cell>
          <cell r="BE148">
            <v>1.0709900000000001</v>
          </cell>
          <cell r="BF148">
            <v>0</v>
          </cell>
          <cell r="BI148">
            <v>501.86591400000003</v>
          </cell>
          <cell r="BJ148">
            <v>489.95745669309861</v>
          </cell>
          <cell r="BM148">
            <v>513.52686000000006</v>
          </cell>
          <cell r="BN148">
            <v>383.89023011224708</v>
          </cell>
        </row>
        <row r="149">
          <cell r="E149">
            <v>153.12388000000001</v>
          </cell>
          <cell r="F149">
            <v>312.65264811755088</v>
          </cell>
          <cell r="I149">
            <v>680.29563000000007</v>
          </cell>
          <cell r="J149">
            <v>913.88555194360299</v>
          </cell>
          <cell r="M149">
            <v>0</v>
          </cell>
          <cell r="N149">
            <v>0</v>
          </cell>
          <cell r="Q149">
            <v>10.119340000000001</v>
          </cell>
          <cell r="R149">
            <v>7.7817868906771182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  <cell r="AC149">
            <v>592.63849000000005</v>
          </cell>
          <cell r="AD149">
            <v>507.53765825581581</v>
          </cell>
          <cell r="AG149">
            <v>48.493980000000008</v>
          </cell>
          <cell r="AH149">
            <v>50.01985287990064</v>
          </cell>
          <cell r="AK149">
            <v>1.83988</v>
          </cell>
          <cell r="AL149">
            <v>0</v>
          </cell>
          <cell r="AO149">
            <v>82.400340000000014</v>
          </cell>
          <cell r="AP149">
            <v>0</v>
          </cell>
          <cell r="AS149">
            <v>65.381450000000001</v>
          </cell>
          <cell r="AT149">
            <v>65.03755483995775</v>
          </cell>
          <cell r="AW149">
            <v>800.87348000000009</v>
          </cell>
          <cell r="AX149">
            <v>0</v>
          </cell>
          <cell r="BE149">
            <v>1.1827799999999999</v>
          </cell>
          <cell r="BF149">
            <v>0</v>
          </cell>
          <cell r="BI149">
            <v>100.79914000000001</v>
          </cell>
          <cell r="BJ149">
            <v>159.97211657763765</v>
          </cell>
          <cell r="BM149">
            <v>0</v>
          </cell>
          <cell r="BN149">
            <v>0</v>
          </cell>
        </row>
        <row r="150">
          <cell r="E150">
            <v>907.26537500000006</v>
          </cell>
          <cell r="F150">
            <v>524.43291712645282</v>
          </cell>
          <cell r="I150">
            <v>2548.5462500000003</v>
          </cell>
          <cell r="J150">
            <v>1539.5497019033508</v>
          </cell>
          <cell r="M150">
            <v>0</v>
          </cell>
          <cell r="N150">
            <v>0</v>
          </cell>
          <cell r="Q150">
            <v>48.492875000000005</v>
          </cell>
          <cell r="R150">
            <v>11.112937770195044</v>
          </cell>
          <cell r="U150">
            <v>952.13609999999994</v>
          </cell>
          <cell r="V150">
            <v>984.05205427593739</v>
          </cell>
          <cell r="Y150">
            <v>87.533219259999996</v>
          </cell>
          <cell r="Z150">
            <v>89.92718267614346</v>
          </cell>
          <cell r="AC150">
            <v>1929.88825</v>
          </cell>
          <cell r="AD150">
            <v>2008.6135837616089</v>
          </cell>
          <cell r="AG150">
            <v>59.814999999999998</v>
          </cell>
          <cell r="AH150">
            <v>59.116600634039429</v>
          </cell>
          <cell r="AK150">
            <v>2.13625</v>
          </cell>
          <cell r="AL150">
            <v>0</v>
          </cell>
          <cell r="AO150">
            <v>120.05725</v>
          </cell>
          <cell r="AP150">
            <v>0</v>
          </cell>
          <cell r="AS150">
            <v>167.90925000000001</v>
          </cell>
          <cell r="AT150">
            <v>171.08232978042457</v>
          </cell>
          <cell r="AW150">
            <v>2044.3912499999999</v>
          </cell>
          <cell r="AX150">
            <v>0</v>
          </cell>
          <cell r="BE150">
            <v>1.068125</v>
          </cell>
          <cell r="BF150">
            <v>0</v>
          </cell>
          <cell r="BI150">
            <v>77.545874999999995</v>
          </cell>
          <cell r="BJ150">
            <v>34.208323143164478</v>
          </cell>
          <cell r="BM150">
            <v>924.54622500000005</v>
          </cell>
          <cell r="BN150">
            <v>901.55714271254385</v>
          </cell>
        </row>
        <row r="151">
          <cell r="E151">
            <v>1854.5271</v>
          </cell>
          <cell r="F151">
            <v>1071.8631399110448</v>
          </cell>
          <cell r="I151">
            <v>3971.9965399999996</v>
          </cell>
          <cell r="J151">
            <v>2231.3487870001582</v>
          </cell>
          <cell r="M151">
            <v>0</v>
          </cell>
          <cell r="N151">
            <v>0</v>
          </cell>
          <cell r="Q151">
            <v>96.209035000000014</v>
          </cell>
          <cell r="R151">
            <v>22.143961994172429</v>
          </cell>
          <cell r="U151">
            <v>1904.4452700000002</v>
          </cell>
          <cell r="V151">
            <v>1968.1041085518748</v>
          </cell>
          <cell r="Y151">
            <v>174.2436826</v>
          </cell>
          <cell r="Z151">
            <v>179.85436535228692</v>
          </cell>
          <cell r="AC151">
            <v>3908.0022950000007</v>
          </cell>
          <cell r="AD151">
            <v>4058.5451126884054</v>
          </cell>
          <cell r="AG151">
            <v>117.54045000000001</v>
          </cell>
          <cell r="AH151">
            <v>117.32597844623753</v>
          </cell>
          <cell r="AK151">
            <v>4.3533500000000007</v>
          </cell>
          <cell r="AL151">
            <v>0</v>
          </cell>
          <cell r="AO151">
            <v>239.86958500000003</v>
          </cell>
          <cell r="AP151">
            <v>0</v>
          </cell>
          <cell r="AS151">
            <v>467.11445500000008</v>
          </cell>
          <cell r="AT151">
            <v>471.06689025348481</v>
          </cell>
          <cell r="AW151">
            <v>4093.0196700000006</v>
          </cell>
          <cell r="AX151">
            <v>0</v>
          </cell>
          <cell r="BE151">
            <v>0.87067000000000017</v>
          </cell>
          <cell r="BF151">
            <v>0</v>
          </cell>
          <cell r="BI151">
            <v>164.55663000000001</v>
          </cell>
          <cell r="BJ151">
            <v>69.687853284133411</v>
          </cell>
          <cell r="BM151">
            <v>1879.64175</v>
          </cell>
          <cell r="BN151">
            <v>1835.8657196494196</v>
          </cell>
        </row>
        <row r="152">
          <cell r="E152">
            <v>907.25109999999995</v>
          </cell>
          <cell r="F152">
            <v>524.41100209468084</v>
          </cell>
          <cell r="I152">
            <v>2221.9656199999999</v>
          </cell>
          <cell r="J152">
            <v>1247.1990916771458</v>
          </cell>
          <cell r="M152">
            <v>0</v>
          </cell>
          <cell r="N152">
            <v>0</v>
          </cell>
          <cell r="Q152">
            <v>49.25381999999999</v>
          </cell>
          <cell r="R152">
            <v>11.38598292425389</v>
          </cell>
          <cell r="U152">
            <v>952.13711999999998</v>
          </cell>
          <cell r="V152">
            <v>984.05205427593739</v>
          </cell>
          <cell r="Y152">
            <v>87.317230100000003</v>
          </cell>
          <cell r="Z152">
            <v>89.92718267614346</v>
          </cell>
          <cell r="AC152">
            <v>1935.3979399999998</v>
          </cell>
          <cell r="AD152">
            <v>2011.5367047589484</v>
          </cell>
          <cell r="AG152">
            <v>61.833799999999997</v>
          </cell>
          <cell r="AH152">
            <v>61.789230028112542</v>
          </cell>
          <cell r="AK152">
            <v>2.3454199999999998</v>
          </cell>
          <cell r="AL152">
            <v>0</v>
          </cell>
          <cell r="AO152">
            <v>119.82963999999998</v>
          </cell>
          <cell r="AP152">
            <v>0</v>
          </cell>
          <cell r="AS152">
            <v>167.80413999999999</v>
          </cell>
          <cell r="AT152">
            <v>171.08232978042457</v>
          </cell>
          <cell r="AW152">
            <v>2027.9354199999998</v>
          </cell>
          <cell r="AX152">
            <v>0</v>
          </cell>
          <cell r="BE152">
            <v>1.2793199999999998</v>
          </cell>
          <cell r="BF152">
            <v>0</v>
          </cell>
          <cell r="BI152">
            <v>77.612079999999992</v>
          </cell>
          <cell r="BJ152">
            <v>34.0797741209146</v>
          </cell>
          <cell r="BM152">
            <v>920.4371799999999</v>
          </cell>
          <cell r="BN152">
            <v>897.94348686485239</v>
          </cell>
        </row>
        <row r="153">
          <cell r="E153">
            <v>932.09615999999994</v>
          </cell>
          <cell r="F153">
            <v>1061.9435949624301</v>
          </cell>
          <cell r="I153">
            <v>2008.7942399999999</v>
          </cell>
          <cell r="J153">
            <v>2257.7286471251209</v>
          </cell>
          <cell r="M153">
            <v>0</v>
          </cell>
          <cell r="N153">
            <v>0</v>
          </cell>
          <cell r="Q153">
            <v>49.503360000000001</v>
          </cell>
          <cell r="R153">
            <v>22.417007148231274</v>
          </cell>
          <cell r="U153">
            <v>952.28669999999988</v>
          </cell>
          <cell r="V153">
            <v>984.05205427593739</v>
          </cell>
          <cell r="Y153">
            <v>0</v>
          </cell>
          <cell r="Z153">
            <v>0</v>
          </cell>
          <cell r="AC153">
            <v>2017.9132799999998</v>
          </cell>
          <cell r="AD153">
            <v>2101.5477085871603</v>
          </cell>
          <cell r="AG153">
            <v>59.707999999999998</v>
          </cell>
          <cell r="AH153">
            <v>59.582471812822824</v>
          </cell>
          <cell r="AK153">
            <v>2.1711999999999998</v>
          </cell>
          <cell r="AL153">
            <v>0</v>
          </cell>
          <cell r="AO153">
            <v>120.06735999999999</v>
          </cell>
          <cell r="AP153">
            <v>0</v>
          </cell>
          <cell r="AS153">
            <v>168.05087999999998</v>
          </cell>
          <cell r="AT153">
            <v>171.09661300511894</v>
          </cell>
          <cell r="AW153">
            <v>2080.87808</v>
          </cell>
          <cell r="AX153">
            <v>0</v>
          </cell>
          <cell r="BE153">
            <v>1.0855999999999999</v>
          </cell>
          <cell r="BF153">
            <v>0</v>
          </cell>
          <cell r="BI153">
            <v>439.88511999999997</v>
          </cell>
          <cell r="BJ153">
            <v>407.17188636417114</v>
          </cell>
          <cell r="BM153">
            <v>659.04581999999994</v>
          </cell>
          <cell r="BN153">
            <v>610.73640470921509</v>
          </cell>
        </row>
        <row r="154">
          <cell r="E154">
            <v>1901.6482649999998</v>
          </cell>
          <cell r="F154">
            <v>2166.2219728704131</v>
          </cell>
          <cell r="I154">
            <v>3072.5566049999998</v>
          </cell>
          <cell r="J154">
            <v>3427.991124070772</v>
          </cell>
          <cell r="M154">
            <v>0</v>
          </cell>
          <cell r="N154">
            <v>0</v>
          </cell>
          <cell r="Q154">
            <v>90.534149999999997</v>
          </cell>
          <cell r="R154">
            <v>45.516627181609671</v>
          </cell>
          <cell r="U154">
            <v>1904.5159999999998</v>
          </cell>
          <cell r="V154">
            <v>1968.1041085518748</v>
          </cell>
          <cell r="Y154">
            <v>0</v>
          </cell>
          <cell r="Z154">
            <v>0</v>
          </cell>
          <cell r="AC154">
            <v>4018.4229149999996</v>
          </cell>
          <cell r="AD154">
            <v>4181.0123757881356</v>
          </cell>
          <cell r="AG154">
            <v>122.00554499999998</v>
          </cell>
          <cell r="AH154">
            <v>122.20536605560038</v>
          </cell>
          <cell r="AK154">
            <v>4.7422649999999997</v>
          </cell>
          <cell r="AL154">
            <v>0</v>
          </cell>
          <cell r="AO154">
            <v>239.69993999999997</v>
          </cell>
          <cell r="AP154">
            <v>0</v>
          </cell>
          <cell r="AS154">
            <v>453.10186499999998</v>
          </cell>
          <cell r="AT154">
            <v>457.52093599795194</v>
          </cell>
          <cell r="AW154">
            <v>4109.8192950000002</v>
          </cell>
          <cell r="AX154">
            <v>8678</v>
          </cell>
          <cell r="BE154">
            <v>0.86222999999999994</v>
          </cell>
          <cell r="BF154">
            <v>0</v>
          </cell>
          <cell r="BI154">
            <v>872.14564499999994</v>
          </cell>
          <cell r="BJ154">
            <v>807.85918871707031</v>
          </cell>
          <cell r="BM154">
            <v>1310.1226999999999</v>
          </cell>
          <cell r="BN154">
            <v>1211.7887830756054</v>
          </cell>
        </row>
        <row r="155">
          <cell r="E155">
            <v>934.12715200000002</v>
          </cell>
          <cell r="F155">
            <v>1064.1858891309289</v>
          </cell>
          <cell r="I155">
            <v>1887.497024</v>
          </cell>
          <cell r="J155">
            <v>1978.0657092061906</v>
          </cell>
          <cell r="M155">
            <v>0</v>
          </cell>
          <cell r="N155">
            <v>0</v>
          </cell>
          <cell r="Q155">
            <v>47.465375999999999</v>
          </cell>
          <cell r="R155">
            <v>22.225875540390089</v>
          </cell>
          <cell r="U155">
            <v>952.38895999999988</v>
          </cell>
          <cell r="V155">
            <v>984.05205427593739</v>
          </cell>
          <cell r="Y155">
            <v>0</v>
          </cell>
          <cell r="Z155">
            <v>0</v>
          </cell>
          <cell r="AC155">
            <v>2007.0156959999999</v>
          </cell>
          <cell r="AD155">
            <v>2087.8940608527359</v>
          </cell>
          <cell r="AG155">
            <v>59.224815999999997</v>
          </cell>
          <cell r="AH155">
            <v>59.141120169764861</v>
          </cell>
          <cell r="AK155">
            <v>2.13808</v>
          </cell>
          <cell r="AL155">
            <v>0</v>
          </cell>
          <cell r="AO155">
            <v>120.373904</v>
          </cell>
          <cell r="AP155">
            <v>0</v>
          </cell>
          <cell r="AS155">
            <v>168.053088</v>
          </cell>
          <cell r="AT155">
            <v>171.09661300511894</v>
          </cell>
          <cell r="AW155">
            <v>2064.957664</v>
          </cell>
          <cell r="AX155">
            <v>0</v>
          </cell>
          <cell r="BE155">
            <v>1.06904</v>
          </cell>
          <cell r="BF155">
            <v>0</v>
          </cell>
          <cell r="BI155">
            <v>432.10596799999996</v>
          </cell>
          <cell r="BJ155">
            <v>400.68730235289905</v>
          </cell>
          <cell r="BM155">
            <v>649.16444799999999</v>
          </cell>
          <cell r="BN155">
            <v>601.05237836639026</v>
          </cell>
        </row>
        <row r="156">
          <cell r="E156">
            <v>1257.9559199999999</v>
          </cell>
          <cell r="F156">
            <v>1428.7323184469967</v>
          </cell>
          <cell r="I156">
            <v>1903.39032</v>
          </cell>
          <cell r="J156">
            <v>2088.853008705566</v>
          </cell>
          <cell r="M156">
            <v>0</v>
          </cell>
          <cell r="N156">
            <v>0</v>
          </cell>
          <cell r="Q156">
            <v>47.659559999999999</v>
          </cell>
          <cell r="R156">
            <v>22.362398117419506</v>
          </cell>
          <cell r="U156">
            <v>1145.3742299999999</v>
          </cell>
          <cell r="V156">
            <v>1183.5518354786154</v>
          </cell>
          <cell r="Y156">
            <v>0</v>
          </cell>
          <cell r="Z156">
            <v>0</v>
          </cell>
          <cell r="AC156">
            <v>2007.0445199999999</v>
          </cell>
          <cell r="AD156">
            <v>2085.4810827453957</v>
          </cell>
          <cell r="AG156">
            <v>67.962959999999995</v>
          </cell>
          <cell r="AH156">
            <v>65.712355744183199</v>
          </cell>
          <cell r="AK156">
            <v>2.3509199999999999</v>
          </cell>
          <cell r="AL156">
            <v>0</v>
          </cell>
          <cell r="AO156">
            <v>119.6832</v>
          </cell>
          <cell r="AP156">
            <v>0</v>
          </cell>
          <cell r="AS156">
            <v>209.87303999999997</v>
          </cell>
          <cell r="AT156">
            <v>211.73447577171774</v>
          </cell>
          <cell r="AW156">
            <v>2026.4930399999998</v>
          </cell>
          <cell r="AX156">
            <v>0</v>
          </cell>
          <cell r="BE156">
            <v>1.0686</v>
          </cell>
          <cell r="BF156">
            <v>0</v>
          </cell>
          <cell r="BI156">
            <v>649.28135999999995</v>
          </cell>
          <cell r="BJ156">
            <v>511.91077304844055</v>
          </cell>
          <cell r="BM156">
            <v>321.68828999999994</v>
          </cell>
          <cell r="BN156">
            <v>99.982572861023542</v>
          </cell>
        </row>
        <row r="157">
          <cell r="E157">
            <v>3865.4266499999999</v>
          </cell>
          <cell r="F157">
            <v>4666.571803957253</v>
          </cell>
          <cell r="I157">
            <v>5707.794183</v>
          </cell>
          <cell r="J157">
            <v>6782.487416186168</v>
          </cell>
          <cell r="M157">
            <v>0</v>
          </cell>
          <cell r="N157">
            <v>0</v>
          </cell>
          <cell r="Q157">
            <v>136.91152299999999</v>
          </cell>
          <cell r="R157">
            <v>71.019044570705915</v>
          </cell>
          <cell r="U157">
            <v>1818.5118500000001</v>
          </cell>
          <cell r="V157">
            <v>1878.6539341749674</v>
          </cell>
          <cell r="Y157">
            <v>90.721088080000001</v>
          </cell>
          <cell r="Z157">
            <v>89.92718267614346</v>
          </cell>
          <cell r="AC157">
            <v>6077.3878509999995</v>
          </cell>
          <cell r="AD157">
            <v>6310.6193985905229</v>
          </cell>
          <cell r="AG157">
            <v>181.42462900000001</v>
          </cell>
          <cell r="AH157">
            <v>182.37630672583376</v>
          </cell>
          <cell r="AK157">
            <v>6.7444100000000002</v>
          </cell>
          <cell r="AL157">
            <v>0</v>
          </cell>
          <cell r="AO157">
            <v>379.035842</v>
          </cell>
          <cell r="AP157">
            <v>0</v>
          </cell>
          <cell r="AS157">
            <v>796.51482099999998</v>
          </cell>
          <cell r="AT157">
            <v>805.96951964415518</v>
          </cell>
          <cell r="AW157">
            <v>6565.0086940000001</v>
          </cell>
          <cell r="AX157">
            <v>2857</v>
          </cell>
          <cell r="BE157">
            <v>0.67444100000000007</v>
          </cell>
          <cell r="BF157">
            <v>0</v>
          </cell>
          <cell r="BI157">
            <v>3141.5461780000001</v>
          </cell>
          <cell r="BJ157">
            <v>2775.5162226220136</v>
          </cell>
          <cell r="BM157">
            <v>1831.2499250000001</v>
          </cell>
          <cell r="BN157">
            <v>1507.737198744235</v>
          </cell>
        </row>
        <row r="158">
          <cell r="E158">
            <v>918.74724000000003</v>
          </cell>
          <cell r="F158">
            <v>1105.2515828410105</v>
          </cell>
          <cell r="I158">
            <v>2926.8521999999998</v>
          </cell>
          <cell r="J158">
            <v>3405.0909199109701</v>
          </cell>
          <cell r="M158">
            <v>0</v>
          </cell>
          <cell r="N158">
            <v>0</v>
          </cell>
          <cell r="Q158">
            <v>79.748960000000011</v>
          </cell>
          <cell r="R158">
            <v>20.860649770095851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  <cell r="AC158">
            <v>2987.64444</v>
          </cell>
          <cell r="AD158">
            <v>3074.6940222221101</v>
          </cell>
          <cell r="AG158">
            <v>90.861519999999999</v>
          </cell>
          <cell r="AH158">
            <v>93.738185078362818</v>
          </cell>
          <cell r="AK158">
            <v>3.5952400000000004</v>
          </cell>
          <cell r="AL158">
            <v>0</v>
          </cell>
          <cell r="AO158">
            <v>276.83348000000001</v>
          </cell>
          <cell r="AP158">
            <v>0</v>
          </cell>
          <cell r="AS158">
            <v>598.77088000000003</v>
          </cell>
          <cell r="AT158">
            <v>604.86166698980924</v>
          </cell>
          <cell r="AW158">
            <v>3858.0193599999998</v>
          </cell>
          <cell r="AX158">
            <v>0</v>
          </cell>
          <cell r="BE158">
            <v>1.3073600000000001</v>
          </cell>
          <cell r="BF158">
            <v>0</v>
          </cell>
          <cell r="BI158">
            <v>1009.6087600000001</v>
          </cell>
          <cell r="BJ158">
            <v>1051.8166664979676</v>
          </cell>
          <cell r="BM158">
            <v>0</v>
          </cell>
          <cell r="BN158">
            <v>0</v>
          </cell>
        </row>
        <row r="159">
          <cell r="E159">
            <v>3554.2502100000002</v>
          </cell>
          <cell r="F159">
            <v>4083.1120130532672</v>
          </cell>
          <cell r="I159">
            <v>6198.7829999999994</v>
          </cell>
          <cell r="J159">
            <v>6857.2258122057128</v>
          </cell>
          <cell r="M159">
            <v>0</v>
          </cell>
          <cell r="N159">
            <v>0</v>
          </cell>
          <cell r="Q159">
            <v>127.93232999999999</v>
          </cell>
          <cell r="R159">
            <v>56.465737859369405</v>
          </cell>
          <cell r="U159">
            <v>4717.5684250000004</v>
          </cell>
          <cell r="V159">
            <v>4931.4612127737555</v>
          </cell>
          <cell r="Y159">
            <v>0</v>
          </cell>
          <cell r="Z159">
            <v>0</v>
          </cell>
          <cell r="AC159">
            <v>5343.4828349999998</v>
          </cell>
          <cell r="AD159">
            <v>5498.2861381165349</v>
          </cell>
          <cell r="AG159">
            <v>154.96957499999999</v>
          </cell>
          <cell r="AH159">
            <v>155.45385649929901</v>
          </cell>
          <cell r="AK159">
            <v>5.2755600000000005</v>
          </cell>
          <cell r="AL159">
            <v>0</v>
          </cell>
          <cell r="AO159">
            <v>252.56743499999999</v>
          </cell>
          <cell r="AP159">
            <v>0</v>
          </cell>
          <cell r="AS159">
            <v>986.52972</v>
          </cell>
          <cell r="AT159">
            <v>998.37651178279509</v>
          </cell>
          <cell r="AW159">
            <v>6317.4830999999995</v>
          </cell>
          <cell r="AX159">
            <v>985</v>
          </cell>
          <cell r="BE159">
            <v>0.65944500000000006</v>
          </cell>
          <cell r="BF159">
            <v>0</v>
          </cell>
          <cell r="BI159">
            <v>1420.44453</v>
          </cell>
          <cell r="BJ159">
            <v>1217.7877374472669</v>
          </cell>
          <cell r="BM159">
            <v>1580.3824750000001</v>
          </cell>
          <cell r="BN159">
            <v>1399.7560200543296</v>
          </cell>
        </row>
        <row r="160">
          <cell r="E160">
            <v>5009.9861699999992</v>
          </cell>
          <cell r="F160">
            <v>5696.2484767990554</v>
          </cell>
          <cell r="I160">
            <v>7963.9431449999993</v>
          </cell>
          <cell r="J160">
            <v>8864.7167045959923</v>
          </cell>
          <cell r="M160">
            <v>0</v>
          </cell>
          <cell r="N160">
            <v>0</v>
          </cell>
          <cell r="Q160">
            <v>185.03323499999996</v>
          </cell>
          <cell r="R160">
            <v>150.84071495370947</v>
          </cell>
          <cell r="U160">
            <v>7444.851529999999</v>
          </cell>
          <cell r="V160">
            <v>7693.5303906151066</v>
          </cell>
          <cell r="Y160">
            <v>73.779883359999999</v>
          </cell>
          <cell r="Z160">
            <v>0</v>
          </cell>
          <cell r="AC160">
            <v>7728.1901399999988</v>
          </cell>
          <cell r="AD160">
            <v>7986.9800186200464</v>
          </cell>
          <cell r="AG160">
            <v>214.15013999999999</v>
          </cell>
          <cell r="AH160">
            <v>216.87529349152996</v>
          </cell>
          <cell r="AK160">
            <v>7.5140399999999996</v>
          </cell>
          <cell r="AL160">
            <v>0</v>
          </cell>
          <cell r="AO160">
            <v>450.8424</v>
          </cell>
          <cell r="AP160">
            <v>0</v>
          </cell>
          <cell r="AS160">
            <v>1785.5237549999997</v>
          </cell>
          <cell r="AT160">
            <v>1805.242336901769</v>
          </cell>
          <cell r="AW160">
            <v>9966.434804999999</v>
          </cell>
          <cell r="AX160">
            <v>2466</v>
          </cell>
          <cell r="BE160">
            <v>0.93925499999999995</v>
          </cell>
          <cell r="BF160">
            <v>0</v>
          </cell>
          <cell r="BI160">
            <v>1868.1781949999997</v>
          </cell>
          <cell r="BJ160">
            <v>1789.6880542123215</v>
          </cell>
          <cell r="BM160">
            <v>1976.8485199999996</v>
          </cell>
          <cell r="BN160">
            <v>1567.7267424608492</v>
          </cell>
        </row>
        <row r="161">
          <cell r="E161">
            <v>692.87648000000002</v>
          </cell>
          <cell r="F161">
            <v>802.27308961990605</v>
          </cell>
          <cell r="I161">
            <v>1951.0212400000003</v>
          </cell>
          <cell r="J161">
            <v>2355.4114819034221</v>
          </cell>
          <cell r="M161">
            <v>0</v>
          </cell>
          <cell r="N161">
            <v>0</v>
          </cell>
          <cell r="Q161">
            <v>21.752079999999999</v>
          </cell>
          <cell r="R161">
            <v>16.792276974619043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  <cell r="AC161">
            <v>2926.35644</v>
          </cell>
          <cell r="AD161">
            <v>2987.3564848288561</v>
          </cell>
          <cell r="AG161">
            <v>104.90116</v>
          </cell>
          <cell r="AH161">
            <v>108.08211347774606</v>
          </cell>
          <cell r="AK161">
            <v>3.8592400000000002</v>
          </cell>
          <cell r="AL161">
            <v>0</v>
          </cell>
          <cell r="AO161">
            <v>980.94864000000007</v>
          </cell>
          <cell r="AP161">
            <v>0</v>
          </cell>
          <cell r="AS161">
            <v>556.08140000000003</v>
          </cell>
          <cell r="AT161">
            <v>578.21522150976818</v>
          </cell>
          <cell r="AW161">
            <v>2511.66356</v>
          </cell>
          <cell r="AX161">
            <v>0</v>
          </cell>
          <cell r="BE161">
            <v>1.4033600000000002</v>
          </cell>
          <cell r="BF161">
            <v>0</v>
          </cell>
          <cell r="BI161">
            <v>302.42408</v>
          </cell>
          <cell r="BJ161">
            <v>539.90589344952718</v>
          </cell>
          <cell r="BM161">
            <v>0</v>
          </cell>
          <cell r="BN161">
            <v>0</v>
          </cell>
        </row>
        <row r="162">
          <cell r="E162">
            <v>705.99554999999998</v>
          </cell>
          <cell r="F162">
            <v>816.71221644631169</v>
          </cell>
          <cell r="I162">
            <v>1619.2338500000001</v>
          </cell>
          <cell r="J162">
            <v>1798.6259004304432</v>
          </cell>
          <cell r="M162">
            <v>0</v>
          </cell>
          <cell r="N162">
            <v>0</v>
          </cell>
          <cell r="Q162">
            <v>35.282650000000004</v>
          </cell>
          <cell r="R162">
            <v>27.167992828855201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  <cell r="AC162">
            <v>2877.0774499999998</v>
          </cell>
          <cell r="AD162">
            <v>3049.8716031906024</v>
          </cell>
          <cell r="AG162">
            <v>169.90479999999999</v>
          </cell>
          <cell r="AH162">
            <v>174.94688740102501</v>
          </cell>
          <cell r="AK162">
            <v>6.1658999999999997</v>
          </cell>
          <cell r="AL162">
            <v>0</v>
          </cell>
          <cell r="AO162">
            <v>1041.6945499999999</v>
          </cell>
          <cell r="AP162">
            <v>0</v>
          </cell>
          <cell r="AS162">
            <v>565.55004999999994</v>
          </cell>
          <cell r="AT162">
            <v>571.61662759146373</v>
          </cell>
          <cell r="AW162">
            <v>4138.0039999999999</v>
          </cell>
          <cell r="AX162">
            <v>0</v>
          </cell>
          <cell r="BE162">
            <v>1.3702000000000001</v>
          </cell>
          <cell r="BF162">
            <v>0</v>
          </cell>
          <cell r="BI162">
            <v>277.12295</v>
          </cell>
          <cell r="BJ162">
            <v>141.97525346265343</v>
          </cell>
          <cell r="BM162">
            <v>0</v>
          </cell>
          <cell r="BN162">
            <v>0</v>
          </cell>
        </row>
        <row r="163">
          <cell r="E163">
            <v>841.53570000000002</v>
          </cell>
          <cell r="F163">
            <v>971.22448274706039</v>
          </cell>
          <cell r="I163">
            <v>1472.5981400000001</v>
          </cell>
          <cell r="J163">
            <v>1665.5375955144984</v>
          </cell>
          <cell r="M163">
            <v>0</v>
          </cell>
          <cell r="N163">
            <v>0</v>
          </cell>
          <cell r="Q163">
            <v>36.091340000000002</v>
          </cell>
          <cell r="R163">
            <v>27.686778621567015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  <cell r="AC163">
            <v>2961.9912599999998</v>
          </cell>
          <cell r="AD163">
            <v>3126.0217305876254</v>
          </cell>
          <cell r="AG163">
            <v>172.95256000000001</v>
          </cell>
          <cell r="AH163">
            <v>178.18346611678331</v>
          </cell>
          <cell r="AK163">
            <v>6.4321200000000003</v>
          </cell>
          <cell r="AL163">
            <v>0</v>
          </cell>
          <cell r="AO163">
            <v>1043.7901400000001</v>
          </cell>
          <cell r="AP163">
            <v>0</v>
          </cell>
          <cell r="AS163">
            <v>565.66922</v>
          </cell>
          <cell r="AT163">
            <v>571.64519404085252</v>
          </cell>
          <cell r="AW163">
            <v>4185.88076</v>
          </cell>
          <cell r="AX163">
            <v>0</v>
          </cell>
          <cell r="BE163">
            <v>1.4293600000000002</v>
          </cell>
          <cell r="BF163">
            <v>0</v>
          </cell>
          <cell r="BI163">
            <v>1106.6819799999998</v>
          </cell>
          <cell r="BJ163">
            <v>1449.7473064848414</v>
          </cell>
          <cell r="BM163">
            <v>0</v>
          </cell>
          <cell r="BN163">
            <v>0</v>
          </cell>
        </row>
        <row r="164">
          <cell r="E164">
            <v>526.829566</v>
          </cell>
          <cell r="F164">
            <v>609.0054565199157</v>
          </cell>
          <cell r="I164">
            <v>1849.9661040000001</v>
          </cell>
          <cell r="J164">
            <v>2244.9292410175731</v>
          </cell>
          <cell r="M164">
            <v>0</v>
          </cell>
          <cell r="N164">
            <v>0</v>
          </cell>
          <cell r="Q164">
            <v>11.630338</v>
          </cell>
          <cell r="R164">
            <v>8.983185568536042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  <cell r="AC164">
            <v>2092.2235700000001</v>
          </cell>
          <cell r="AD164">
            <v>2218.657363508597</v>
          </cell>
          <cell r="AG164">
            <v>56.172058</v>
          </cell>
          <cell r="AH164">
            <v>57.841584776316466</v>
          </cell>
          <cell r="AK164">
            <v>1.9796320000000001</v>
          </cell>
          <cell r="AL164">
            <v>0</v>
          </cell>
          <cell r="AO164">
            <v>727.51475999999991</v>
          </cell>
          <cell r="AP164">
            <v>0</v>
          </cell>
          <cell r="AS164">
            <v>413.990542</v>
          </cell>
          <cell r="AT164">
            <v>418.17387908666944</v>
          </cell>
          <cell r="AW164">
            <v>1929.893746</v>
          </cell>
          <cell r="AX164">
            <v>1820</v>
          </cell>
          <cell r="BE164">
            <v>1.2372700000000001</v>
          </cell>
          <cell r="BF164">
            <v>0</v>
          </cell>
          <cell r="BI164">
            <v>517.42631400000005</v>
          </cell>
          <cell r="BJ164">
            <v>607.89404299502314</v>
          </cell>
          <cell r="BM164">
            <v>0</v>
          </cell>
          <cell r="BN164">
            <v>0</v>
          </cell>
        </row>
        <row r="165">
          <cell r="E165">
            <v>796.98080999999991</v>
          </cell>
          <cell r="F165">
            <v>913.54063417364989</v>
          </cell>
          <cell r="I165">
            <v>1561.345728</v>
          </cell>
          <cell r="J165">
            <v>1868.8882494203626</v>
          </cell>
          <cell r="M165">
            <v>0</v>
          </cell>
          <cell r="N165">
            <v>0</v>
          </cell>
          <cell r="Q165">
            <v>14.624447999999999</v>
          </cell>
          <cell r="R165">
            <v>11.194851316412693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  <cell r="AC165">
            <v>2103.689664</v>
          </cell>
          <cell r="AD165">
            <v>2069.0678688707662</v>
          </cell>
          <cell r="AG165">
            <v>69.899903999999992</v>
          </cell>
          <cell r="AH165">
            <v>72.141378011393954</v>
          </cell>
          <cell r="AK165">
            <v>2.7265920000000001</v>
          </cell>
          <cell r="AL165">
            <v>0</v>
          </cell>
          <cell r="AO165">
            <v>422.12601599999999</v>
          </cell>
          <cell r="AP165">
            <v>0</v>
          </cell>
          <cell r="AS165">
            <v>719.57241599999998</v>
          </cell>
          <cell r="AT165">
            <v>742.78875668020873</v>
          </cell>
          <cell r="AW165">
            <v>2605.3825919999995</v>
          </cell>
          <cell r="AX165">
            <v>0</v>
          </cell>
          <cell r="BE165">
            <v>1.23936</v>
          </cell>
          <cell r="BF165">
            <v>0</v>
          </cell>
          <cell r="BI165">
            <v>499.95782399999996</v>
          </cell>
          <cell r="BJ165">
            <v>731.87243334269226</v>
          </cell>
          <cell r="BM165">
            <v>0</v>
          </cell>
          <cell r="BN165">
            <v>0</v>
          </cell>
        </row>
        <row r="166">
          <cell r="E166">
            <v>408.25230079999994</v>
          </cell>
          <cell r="F166">
            <v>462.74652155565877</v>
          </cell>
          <cell r="I166">
            <v>322.76880720000003</v>
          </cell>
          <cell r="J166">
            <v>523.06222462778453</v>
          </cell>
          <cell r="M166">
            <v>0</v>
          </cell>
          <cell r="N166">
            <v>0</v>
          </cell>
          <cell r="Q166">
            <v>0</v>
          </cell>
          <cell r="R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  <cell r="AC166">
            <v>602.62016640000002</v>
          </cell>
          <cell r="AD166">
            <v>578.21251829326218</v>
          </cell>
          <cell r="AG166">
            <v>0</v>
          </cell>
          <cell r="AH166">
            <v>0</v>
          </cell>
          <cell r="AK166">
            <v>0</v>
          </cell>
          <cell r="AL166">
            <v>0</v>
          </cell>
          <cell r="AO166">
            <v>11.395322400000001</v>
          </cell>
          <cell r="AP166">
            <v>0</v>
          </cell>
          <cell r="AS166">
            <v>68.223943200000008</v>
          </cell>
          <cell r="AT166">
            <v>67.910023287745787</v>
          </cell>
          <cell r="AW166">
            <v>500.28425160000006</v>
          </cell>
          <cell r="AX166">
            <v>12597</v>
          </cell>
          <cell r="BE166">
            <v>1.1839296000000001</v>
          </cell>
          <cell r="BF166">
            <v>0</v>
          </cell>
          <cell r="BI166">
            <v>120.1688544</v>
          </cell>
          <cell r="BJ166">
            <v>333.94179335581867</v>
          </cell>
          <cell r="BM166">
            <v>0</v>
          </cell>
          <cell r="BN166">
            <v>0</v>
          </cell>
        </row>
        <row r="167">
          <cell r="E167">
            <v>101.70832999999999</v>
          </cell>
          <cell r="F167">
            <v>115.64909259488174</v>
          </cell>
          <cell r="I167">
            <v>166.68090000000001</v>
          </cell>
          <cell r="J167">
            <v>339.10516709530208</v>
          </cell>
          <cell r="M167">
            <v>0</v>
          </cell>
          <cell r="N167">
            <v>0</v>
          </cell>
          <cell r="Q167">
            <v>0</v>
          </cell>
          <cell r="R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  <cell r="AC167">
            <v>207.17141999999998</v>
          </cell>
          <cell r="AD167">
            <v>235.41000760140437</v>
          </cell>
          <cell r="AG167">
            <v>0</v>
          </cell>
          <cell r="AH167">
            <v>0</v>
          </cell>
          <cell r="AK167">
            <v>0</v>
          </cell>
          <cell r="AL167">
            <v>0</v>
          </cell>
          <cell r="AO167">
            <v>60.253749999999997</v>
          </cell>
          <cell r="AP167">
            <v>0</v>
          </cell>
          <cell r="AS167">
            <v>37.90278</v>
          </cell>
          <cell r="AT167">
            <v>37.200674468956755</v>
          </cell>
          <cell r="AW167">
            <v>292.69368999999995</v>
          </cell>
          <cell r="AX167">
            <v>0</v>
          </cell>
          <cell r="BE167">
            <v>1.1670199999999999</v>
          </cell>
          <cell r="BF167">
            <v>0</v>
          </cell>
          <cell r="BI167">
            <v>120.15232</v>
          </cell>
          <cell r="BJ167">
            <v>63.988846631055068</v>
          </cell>
          <cell r="BM167">
            <v>0</v>
          </cell>
          <cell r="BN167">
            <v>0</v>
          </cell>
        </row>
        <row r="168">
          <cell r="E168">
            <v>245.05295999999998</v>
          </cell>
          <cell r="F168">
            <v>278.75380376601953</v>
          </cell>
          <cell r="I168">
            <v>556.96589999999992</v>
          </cell>
          <cell r="J168">
            <v>760.23004058281538</v>
          </cell>
          <cell r="M168">
            <v>0</v>
          </cell>
          <cell r="N168">
            <v>0</v>
          </cell>
          <cell r="Q168">
            <v>0</v>
          </cell>
          <cell r="R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  <cell r="AC168">
            <v>529.94507999999996</v>
          </cell>
          <cell r="AD168">
            <v>558.39946215145358</v>
          </cell>
          <cell r="AG168">
            <v>0</v>
          </cell>
          <cell r="AH168">
            <v>0</v>
          </cell>
          <cell r="AK168">
            <v>0</v>
          </cell>
          <cell r="AL168">
            <v>0</v>
          </cell>
          <cell r="AO168">
            <v>135.10409999999999</v>
          </cell>
          <cell r="AP168">
            <v>0</v>
          </cell>
          <cell r="AS168">
            <v>59.337479999999992</v>
          </cell>
          <cell r="AT168">
            <v>59.050392738064723</v>
          </cell>
          <cell r="AW168">
            <v>525.91301999999996</v>
          </cell>
          <cell r="AX168">
            <v>0</v>
          </cell>
          <cell r="BE168">
            <v>1.1434199999999999</v>
          </cell>
          <cell r="BF168">
            <v>0</v>
          </cell>
          <cell r="BI168">
            <v>81.423540000000003</v>
          </cell>
          <cell r="BJ168">
            <v>151.97351074875579</v>
          </cell>
          <cell r="BM168">
            <v>0</v>
          </cell>
          <cell r="BN168">
            <v>0</v>
          </cell>
        </row>
        <row r="169">
          <cell r="E169">
            <v>221.36309999999997</v>
          </cell>
          <cell r="F169">
            <v>250.95678601059646</v>
          </cell>
          <cell r="I169">
            <v>372.58074999999997</v>
          </cell>
          <cell r="J169">
            <v>409.50951825893463</v>
          </cell>
          <cell r="M169">
            <v>0</v>
          </cell>
          <cell r="N169">
            <v>0</v>
          </cell>
          <cell r="Q169">
            <v>0</v>
          </cell>
          <cell r="R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  <cell r="AC169">
            <v>417.61610000000002</v>
          </cell>
          <cell r="AD169">
            <v>441.76057928521089</v>
          </cell>
          <cell r="AG169">
            <v>0</v>
          </cell>
          <cell r="AH169">
            <v>0</v>
          </cell>
          <cell r="AK169">
            <v>0</v>
          </cell>
          <cell r="AL169">
            <v>0</v>
          </cell>
          <cell r="AO169">
            <v>80.686549999999997</v>
          </cell>
          <cell r="AP169">
            <v>0</v>
          </cell>
          <cell r="AS169">
            <v>64.446399999999997</v>
          </cell>
          <cell r="AT169">
            <v>64.0734943121481</v>
          </cell>
          <cell r="AW169">
            <v>474.47805</v>
          </cell>
          <cell r="AX169">
            <v>0</v>
          </cell>
          <cell r="BE169">
            <v>1.1140999999999999</v>
          </cell>
          <cell r="BF169">
            <v>0</v>
          </cell>
          <cell r="BI169">
            <v>157.00239999999999</v>
          </cell>
          <cell r="BJ169">
            <v>219.96166029425177</v>
          </cell>
          <cell r="BM169">
            <v>0</v>
          </cell>
          <cell r="BN169">
            <v>0</v>
          </cell>
        </row>
        <row r="170">
          <cell r="E170">
            <v>344.65535999999997</v>
          </cell>
          <cell r="F170">
            <v>396.19607989020602</v>
          </cell>
          <cell r="I170">
            <v>1494.53232</v>
          </cell>
          <cell r="J170">
            <v>1657.7831586890075</v>
          </cell>
          <cell r="M170">
            <v>0</v>
          </cell>
          <cell r="N170">
            <v>0</v>
          </cell>
          <cell r="Q170">
            <v>15.129960000000001</v>
          </cell>
          <cell r="R170">
            <v>11.604419047500965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  <cell r="AC170">
            <v>1096.9221</v>
          </cell>
          <cell r="AD170">
            <v>1156.48904169043</v>
          </cell>
          <cell r="AG170">
            <v>72.316079999999999</v>
          </cell>
          <cell r="AH170">
            <v>74.661986283969341</v>
          </cell>
          <cell r="AK170">
            <v>2.8208400000000005</v>
          </cell>
          <cell r="AL170">
            <v>0</v>
          </cell>
          <cell r="AO170">
            <v>322.85796000000005</v>
          </cell>
          <cell r="AP170">
            <v>0</v>
          </cell>
          <cell r="AS170">
            <v>188.35518000000002</v>
          </cell>
          <cell r="AT170">
            <v>189.77391510785577</v>
          </cell>
          <cell r="AW170">
            <v>1053.8401799999999</v>
          </cell>
          <cell r="AX170">
            <v>0</v>
          </cell>
          <cell r="BE170">
            <v>1.02576</v>
          </cell>
          <cell r="BF170">
            <v>0</v>
          </cell>
          <cell r="BI170">
            <v>149.24808000000002</v>
          </cell>
          <cell r="BJ170">
            <v>253.95573506699981</v>
          </cell>
          <cell r="BM170">
            <v>0</v>
          </cell>
          <cell r="BN170">
            <v>0</v>
          </cell>
        </row>
        <row r="171"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M171">
            <v>0</v>
          </cell>
          <cell r="N171">
            <v>0</v>
          </cell>
          <cell r="Q171">
            <v>0</v>
          </cell>
          <cell r="R171">
            <v>141.60121689491766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  <cell r="AC171">
            <v>170.00398999999999</v>
          </cell>
          <cell r="AD171">
            <v>174.81843568807852</v>
          </cell>
          <cell r="AG171">
            <v>0</v>
          </cell>
          <cell r="AH171">
            <v>0</v>
          </cell>
          <cell r="AK171">
            <v>0</v>
          </cell>
          <cell r="AL171">
            <v>0</v>
          </cell>
          <cell r="AO171">
            <v>20.1416</v>
          </cell>
          <cell r="AP171">
            <v>0</v>
          </cell>
          <cell r="AS171">
            <v>22.674110000000002</v>
          </cell>
          <cell r="AT171">
            <v>22.457287793045236</v>
          </cell>
          <cell r="AW171">
            <v>223.17188999999999</v>
          </cell>
          <cell r="AX171">
            <v>0</v>
          </cell>
          <cell r="BE171">
            <v>1.1551799999999999</v>
          </cell>
          <cell r="BF171">
            <v>0</v>
          </cell>
          <cell r="BI171">
            <v>23.266509999999997</v>
          </cell>
          <cell r="BJ171">
            <v>49.991286430511771</v>
          </cell>
          <cell r="BM171">
            <v>0</v>
          </cell>
          <cell r="BN171">
            <v>0</v>
          </cell>
        </row>
        <row r="172">
          <cell r="E172">
            <v>1240.5383899999999</v>
          </cell>
          <cell r="F172">
            <v>1413.2951947228289</v>
          </cell>
          <cell r="I172">
            <v>2782.22892</v>
          </cell>
          <cell r="J172">
            <v>3254.8445480319101</v>
          </cell>
          <cell r="M172">
            <v>0</v>
          </cell>
          <cell r="N172">
            <v>0</v>
          </cell>
          <cell r="Q172">
            <v>49.648559999999996</v>
          </cell>
          <cell r="R172">
            <v>37.925971898773753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  <cell r="AC172">
            <v>2727.4881999999998</v>
          </cell>
          <cell r="AD172">
            <v>2716.3342735058554</v>
          </cell>
          <cell r="AG172">
            <v>175.36126000000002</v>
          </cell>
          <cell r="AH172">
            <v>180.83893183584857</v>
          </cell>
          <cell r="AK172">
            <v>6.3651999999999997</v>
          </cell>
          <cell r="AL172">
            <v>0</v>
          </cell>
          <cell r="AO172">
            <v>562.04715999999996</v>
          </cell>
          <cell r="AP172">
            <v>3592.0024790545212</v>
          </cell>
          <cell r="AS172">
            <v>885.71758</v>
          </cell>
          <cell r="AT172">
            <v>909.39464616309931</v>
          </cell>
          <cell r="AW172">
            <v>3279.9875599999996</v>
          </cell>
          <cell r="AX172">
            <v>2736</v>
          </cell>
          <cell r="BE172">
            <v>0</v>
          </cell>
          <cell r="BF172">
            <v>0</v>
          </cell>
          <cell r="BI172">
            <v>771.46223999999995</v>
          </cell>
          <cell r="BJ172">
            <v>1145.8002849873299</v>
          </cell>
          <cell r="BM172">
            <v>0</v>
          </cell>
          <cell r="BN172">
            <v>0</v>
          </cell>
        </row>
        <row r="173">
          <cell r="E173">
            <v>369.87148000000002</v>
          </cell>
          <cell r="F173">
            <v>422.94620570812521</v>
          </cell>
          <cell r="I173">
            <v>1193.6679300000001</v>
          </cell>
          <cell r="J173">
            <v>1296.3057383983084</v>
          </cell>
          <cell r="M173">
            <v>0</v>
          </cell>
          <cell r="N173">
            <v>0</v>
          </cell>
          <cell r="Q173">
            <v>15.480192000000002</v>
          </cell>
          <cell r="R173">
            <v>11.877464201559812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  <cell r="AC173">
            <v>1365.5222490000001</v>
          </cell>
          <cell r="AD173">
            <v>1400.0807668879045</v>
          </cell>
          <cell r="AG173">
            <v>74.014668</v>
          </cell>
          <cell r="AH173">
            <v>76.427392856201109</v>
          </cell>
          <cell r="AK173">
            <v>2.7815970000000001</v>
          </cell>
          <cell r="AL173">
            <v>0</v>
          </cell>
          <cell r="AO173">
            <v>137.62858200000002</v>
          </cell>
          <cell r="AP173">
            <v>0</v>
          </cell>
          <cell r="AS173">
            <v>186.97169400000001</v>
          </cell>
          <cell r="AT173">
            <v>188.11316230514078</v>
          </cell>
          <cell r="AW173">
            <v>1571.6023050000003</v>
          </cell>
          <cell r="AX173">
            <v>0</v>
          </cell>
          <cell r="BE173">
            <v>0</v>
          </cell>
          <cell r="BF173">
            <v>0</v>
          </cell>
          <cell r="BI173">
            <v>137.62858200000002</v>
          </cell>
          <cell r="BJ173">
            <v>151.97351074875579</v>
          </cell>
          <cell r="BM173">
            <v>0</v>
          </cell>
          <cell r="BN173">
            <v>0</v>
          </cell>
        </row>
        <row r="174">
          <cell r="E174">
            <v>1444.7471999999998</v>
          </cell>
          <cell r="F174">
            <v>1846.7657701053906</v>
          </cell>
          <cell r="I174">
            <v>4896.1449600000005</v>
          </cell>
          <cell r="J174">
            <v>6663.6789761955833</v>
          </cell>
          <cell r="M174">
            <v>0</v>
          </cell>
          <cell r="N174">
            <v>0</v>
          </cell>
          <cell r="Q174">
            <v>19.55697</v>
          </cell>
          <cell r="R174">
            <v>47.005484956173184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  <cell r="AC174">
            <v>3266.0139899999999</v>
          </cell>
          <cell r="AD174">
            <v>3324.80756780712</v>
          </cell>
          <cell r="AG174">
            <v>94.333619999999996</v>
          </cell>
          <cell r="AH174">
            <v>97.465154508629922</v>
          </cell>
          <cell r="AK174">
            <v>3.8346999999999998</v>
          </cell>
          <cell r="AL174">
            <v>0</v>
          </cell>
          <cell r="AO174">
            <v>747.76649999999995</v>
          </cell>
          <cell r="AP174">
            <v>0</v>
          </cell>
          <cell r="AS174">
            <v>1138.52243</v>
          </cell>
          <cell r="AT174">
            <v>1148.8878901005583</v>
          </cell>
          <cell r="AW174">
            <v>3974.6665499999999</v>
          </cell>
          <cell r="AX174">
            <v>3025</v>
          </cell>
          <cell r="BE174">
            <v>1.5338799999999999</v>
          </cell>
          <cell r="BF174">
            <v>0</v>
          </cell>
          <cell r="BI174">
            <v>988.20218999999986</v>
          </cell>
          <cell r="BJ174">
            <v>213.9627059225904</v>
          </cell>
          <cell r="BM174">
            <v>0</v>
          </cell>
          <cell r="BN174">
            <v>0</v>
          </cell>
        </row>
        <row r="175">
          <cell r="E175">
            <v>1144.2408</v>
          </cell>
          <cell r="F175">
            <v>1546.2642451968893</v>
          </cell>
          <cell r="I175">
            <v>4237.9807599999995</v>
          </cell>
          <cell r="J175">
            <v>4692.8482247087832</v>
          </cell>
          <cell r="M175">
            <v>0</v>
          </cell>
          <cell r="N175">
            <v>0</v>
          </cell>
          <cell r="Q175">
            <v>18.431529999999999</v>
          </cell>
          <cell r="R175">
            <v>14.089129949436465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  <cell r="AC175">
            <v>2693.227875</v>
          </cell>
          <cell r="AD175">
            <v>2401.7396677074962</v>
          </cell>
          <cell r="AG175">
            <v>88.026444999999995</v>
          </cell>
          <cell r="AH175">
            <v>90.722282184133519</v>
          </cell>
          <cell r="AK175">
            <v>3.495635</v>
          </cell>
          <cell r="AL175">
            <v>0</v>
          </cell>
          <cell r="AO175">
            <v>173.828395</v>
          </cell>
          <cell r="AP175">
            <v>0</v>
          </cell>
          <cell r="AS175">
            <v>795.41585500000008</v>
          </cell>
          <cell r="AT175">
            <v>802.30403741908219</v>
          </cell>
          <cell r="AW175">
            <v>3582.7080899999996</v>
          </cell>
          <cell r="AX175">
            <v>0</v>
          </cell>
          <cell r="BE175">
            <v>1.2711399999999999</v>
          </cell>
          <cell r="BF175">
            <v>0</v>
          </cell>
          <cell r="BI175">
            <v>641.60791499999993</v>
          </cell>
          <cell r="BJ175">
            <v>923.83897323585745</v>
          </cell>
          <cell r="BM175">
            <v>0</v>
          </cell>
          <cell r="BN175">
            <v>0</v>
          </cell>
        </row>
        <row r="176">
          <cell r="E176">
            <v>1713.657888</v>
          </cell>
          <cell r="F176">
            <v>2171.8551435168356</v>
          </cell>
          <cell r="I176">
            <v>4538.0574879999995</v>
          </cell>
          <cell r="J176">
            <v>5201.6488186040951</v>
          </cell>
          <cell r="M176">
            <v>0</v>
          </cell>
          <cell r="N176">
            <v>0</v>
          </cell>
          <cell r="Q176">
            <v>13.864896</v>
          </cell>
          <cell r="R176">
            <v>10.676065523700888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  <cell r="AC176">
            <v>2845.3847680000003</v>
          </cell>
          <cell r="AD176">
            <v>2692.1384264063358</v>
          </cell>
          <cell r="AG176">
            <v>66.628528000000003</v>
          </cell>
          <cell r="AH176">
            <v>68.65470003123616</v>
          </cell>
          <cell r="AK176">
            <v>2.310816</v>
          </cell>
          <cell r="AL176">
            <v>0</v>
          </cell>
          <cell r="AO176">
            <v>543.04175999999995</v>
          </cell>
          <cell r="AP176">
            <v>6226.1290604263531</v>
          </cell>
          <cell r="AS176">
            <v>1096.0970560000001</v>
          </cell>
          <cell r="AT176">
            <v>1104.4100749555605</v>
          </cell>
          <cell r="AW176">
            <v>3625.6703040000002</v>
          </cell>
          <cell r="AX176">
            <v>0</v>
          </cell>
          <cell r="BE176">
            <v>0.77027200000000007</v>
          </cell>
          <cell r="BF176">
            <v>0</v>
          </cell>
          <cell r="BI176">
            <v>569.61614400000008</v>
          </cell>
          <cell r="BJ176">
            <v>479.91634973291303</v>
          </cell>
          <cell r="BM176">
            <v>0</v>
          </cell>
          <cell r="BN176">
            <v>0</v>
          </cell>
        </row>
        <row r="177">
          <cell r="E177">
            <v>2425.370688</v>
          </cell>
          <cell r="F177">
            <v>3058.7643251836212</v>
          </cell>
          <cell r="I177">
            <v>7185.3713659999994</v>
          </cell>
          <cell r="J177">
            <v>8881.4919524346114</v>
          </cell>
          <cell r="M177">
            <v>0</v>
          </cell>
          <cell r="N177">
            <v>0</v>
          </cell>
          <cell r="Q177">
            <v>15.366878</v>
          </cell>
          <cell r="R177">
            <v>41.763017998243335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  <cell r="AC177">
            <v>7160.9651480000002</v>
          </cell>
          <cell r="AD177">
            <v>6591.6344791778347</v>
          </cell>
          <cell r="AG177">
            <v>74.122588000000007</v>
          </cell>
          <cell r="AH177">
            <v>75.765365391614196</v>
          </cell>
          <cell r="AK177">
            <v>3.6157360000000001</v>
          </cell>
          <cell r="AL177">
            <v>0</v>
          </cell>
          <cell r="AO177">
            <v>2211.9264980000003</v>
          </cell>
          <cell r="AP177">
            <v>19277.068544346173</v>
          </cell>
          <cell r="AS177">
            <v>2517.4561900000003</v>
          </cell>
          <cell r="AT177">
            <v>2557.3502691653853</v>
          </cell>
          <cell r="AW177">
            <v>7189.891036</v>
          </cell>
          <cell r="AX177">
            <v>0</v>
          </cell>
          <cell r="BE177">
            <v>0.90393400000000002</v>
          </cell>
          <cell r="BF177">
            <v>0</v>
          </cell>
          <cell r="BI177">
            <v>1767.1909700000001</v>
          </cell>
          <cell r="BJ177">
            <v>2837.5054177958477</v>
          </cell>
          <cell r="BM177">
            <v>0</v>
          </cell>
          <cell r="BN177">
            <v>0</v>
          </cell>
        </row>
        <row r="178">
          <cell r="E178">
            <v>629.61030000000005</v>
          </cell>
          <cell r="F178">
            <v>723.63957067673425</v>
          </cell>
          <cell r="I178">
            <v>2821.0424599999997</v>
          </cell>
          <cell r="J178">
            <v>3031.0308701723689</v>
          </cell>
          <cell r="M178">
            <v>0</v>
          </cell>
          <cell r="N178">
            <v>0</v>
          </cell>
          <cell r="Q178">
            <v>11.482504</v>
          </cell>
          <cell r="R178">
            <v>8.8466629915066193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  <cell r="AC178">
            <v>2162.3642759999998</v>
          </cell>
          <cell r="AD178">
            <v>2241.4801492554006</v>
          </cell>
          <cell r="AG178">
            <v>55.063825999999999</v>
          </cell>
          <cell r="AH178">
            <v>56.885322883024251</v>
          </cell>
          <cell r="AK178">
            <v>2.0877279999999998</v>
          </cell>
          <cell r="AL178">
            <v>0</v>
          </cell>
          <cell r="AO178">
            <v>729.39997000000005</v>
          </cell>
          <cell r="AP178">
            <v>0</v>
          </cell>
          <cell r="AS178">
            <v>370.57171999999997</v>
          </cell>
          <cell r="AT178">
            <v>374.15938432400793</v>
          </cell>
          <cell r="AW178">
            <v>1906.35663</v>
          </cell>
          <cell r="AX178">
            <v>0</v>
          </cell>
          <cell r="BE178">
            <v>1.3048299999999999</v>
          </cell>
          <cell r="BF178">
            <v>0</v>
          </cell>
          <cell r="BI178">
            <v>629.97192399999994</v>
          </cell>
          <cell r="BJ178">
            <v>637.88881485333025</v>
          </cell>
          <cell r="BM178">
            <v>0</v>
          </cell>
          <cell r="BN178">
            <v>0</v>
          </cell>
        </row>
        <row r="179">
          <cell r="E179">
            <v>858.66554000000008</v>
          </cell>
          <cell r="F179">
            <v>1004.9212119205589</v>
          </cell>
          <cell r="I179">
            <v>2718.0251999999996</v>
          </cell>
          <cell r="J179">
            <v>2955.5688020150933</v>
          </cell>
          <cell r="M179">
            <v>0</v>
          </cell>
          <cell r="N179">
            <v>0</v>
          </cell>
          <cell r="Q179">
            <v>44.531849999999999</v>
          </cell>
          <cell r="R179">
            <v>4.5598540727827324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  <cell r="AC179">
            <v>2033.7718500000001</v>
          </cell>
          <cell r="AD179">
            <v>2031.2410705860368</v>
          </cell>
          <cell r="AG179">
            <v>28.482299999999999</v>
          </cell>
          <cell r="AH179">
            <v>29.423442870529787</v>
          </cell>
          <cell r="AK179">
            <v>1.13025</v>
          </cell>
          <cell r="AL179">
            <v>0</v>
          </cell>
          <cell r="AO179">
            <v>177.90135000000001</v>
          </cell>
          <cell r="AP179">
            <v>0</v>
          </cell>
          <cell r="AS179">
            <v>375.24299999999999</v>
          </cell>
          <cell r="AT179">
            <v>378.50350025068184</v>
          </cell>
          <cell r="AW179">
            <v>2420.7694499999998</v>
          </cell>
          <cell r="AX179">
            <v>0</v>
          </cell>
          <cell r="BE179">
            <v>1.13025</v>
          </cell>
          <cell r="BF179">
            <v>0</v>
          </cell>
          <cell r="BI179">
            <v>478.77389999999997</v>
          </cell>
          <cell r="BJ179">
            <v>681.8811469121805</v>
          </cell>
          <cell r="BM179">
            <v>0</v>
          </cell>
          <cell r="BN179">
            <v>0</v>
          </cell>
        </row>
        <row r="180">
          <cell r="E180">
            <v>1260.1963020000001</v>
          </cell>
          <cell r="F180">
            <v>1455.5577817736275</v>
          </cell>
          <cell r="I180">
            <v>4119.325992</v>
          </cell>
          <cell r="J180">
            <v>4551.146168213123</v>
          </cell>
          <cell r="M180">
            <v>0</v>
          </cell>
          <cell r="N180">
            <v>0</v>
          </cell>
          <cell r="Q180">
            <v>1.507806</v>
          </cell>
          <cell r="R180">
            <v>1.2287031932648083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  <cell r="AC180">
            <v>4239.4478700000009</v>
          </cell>
          <cell r="AD180">
            <v>3963.4876091886263</v>
          </cell>
          <cell r="AG180">
            <v>8.0416320000000017</v>
          </cell>
          <cell r="AH180">
            <v>7.8462514321412762</v>
          </cell>
          <cell r="AK180">
            <v>0</v>
          </cell>
          <cell r="AL180">
            <v>0</v>
          </cell>
          <cell r="AO180">
            <v>1185.1355160000001</v>
          </cell>
          <cell r="AP180">
            <v>0</v>
          </cell>
          <cell r="AS180">
            <v>1057.4746080000002</v>
          </cell>
          <cell r="AT180">
            <v>1066.9092151003408</v>
          </cell>
          <cell r="AW180">
            <v>4104.2479320000002</v>
          </cell>
          <cell r="AX180">
            <v>2627</v>
          </cell>
          <cell r="BE180">
            <v>1.0052040000000002</v>
          </cell>
          <cell r="BF180">
            <v>0</v>
          </cell>
          <cell r="BI180">
            <v>1068.02925</v>
          </cell>
          <cell r="BJ180">
            <v>1055.8159694124088</v>
          </cell>
          <cell r="BM180">
            <v>0</v>
          </cell>
          <cell r="BN180">
            <v>0</v>
          </cell>
        </row>
        <row r="181">
          <cell r="E181">
            <v>626.41267200000004</v>
          </cell>
          <cell r="F181">
            <v>849.03697773569729</v>
          </cell>
          <cell r="I181">
            <v>1512.5236499999999</v>
          </cell>
          <cell r="J181">
            <v>1753.8862215676745</v>
          </cell>
          <cell r="M181">
            <v>0</v>
          </cell>
          <cell r="N181">
            <v>0</v>
          </cell>
          <cell r="Q181">
            <v>11.645722000000001</v>
          </cell>
          <cell r="R181">
            <v>8.983185568536042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  <cell r="AC181">
            <v>2337.9497020000003</v>
          </cell>
          <cell r="AD181">
            <v>2211.7540483795997</v>
          </cell>
          <cell r="AG181">
            <v>55.956274000000001</v>
          </cell>
          <cell r="AH181">
            <v>57.620908954787502</v>
          </cell>
          <cell r="AK181">
            <v>1.988294</v>
          </cell>
          <cell r="AL181">
            <v>0</v>
          </cell>
          <cell r="AO181">
            <v>700.73161400000004</v>
          </cell>
          <cell r="AP181">
            <v>0</v>
          </cell>
          <cell r="AS181">
            <v>389.705624</v>
          </cell>
          <cell r="AT181">
            <v>393.45228198326186</v>
          </cell>
          <cell r="AW181">
            <v>1881.7782500000001</v>
          </cell>
          <cell r="AX181">
            <v>1113</v>
          </cell>
          <cell r="BE181">
            <v>1.1361680000000001</v>
          </cell>
          <cell r="BF181">
            <v>0</v>
          </cell>
          <cell r="BI181">
            <v>271.26011</v>
          </cell>
          <cell r="BJ181">
            <v>329.94249044137769</v>
          </cell>
          <cell r="BM181">
            <v>0</v>
          </cell>
          <cell r="BN181">
            <v>0</v>
          </cell>
        </row>
        <row r="182">
          <cell r="E182">
            <v>749.2852539999999</v>
          </cell>
          <cell r="F182">
            <v>860.37593432032804</v>
          </cell>
          <cell r="I182">
            <v>3409.8590479999998</v>
          </cell>
          <cell r="J182">
            <v>3891.3442118010266</v>
          </cell>
          <cell r="M182">
            <v>0</v>
          </cell>
          <cell r="N182">
            <v>0</v>
          </cell>
          <cell r="Q182">
            <v>26.898965999999998</v>
          </cell>
          <cell r="R182">
            <v>20.72412719306643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  <cell r="AC182">
            <v>2798.8208079999999</v>
          </cell>
          <cell r="AD182">
            <v>2642.7470271567936</v>
          </cell>
          <cell r="AG182">
            <v>95.308682000000005</v>
          </cell>
          <cell r="AH182">
            <v>98.372377330471252</v>
          </cell>
          <cell r="AK182">
            <v>3.6529460000000005</v>
          </cell>
          <cell r="AL182">
            <v>0</v>
          </cell>
          <cell r="AO182">
            <v>930.50497200000007</v>
          </cell>
          <cell r="AP182">
            <v>0</v>
          </cell>
          <cell r="AS182">
            <v>555.91196400000001</v>
          </cell>
          <cell r="AT182">
            <v>561.80580284401083</v>
          </cell>
          <cell r="AW182">
            <v>2470.7198400000002</v>
          </cell>
          <cell r="AX182">
            <v>0</v>
          </cell>
          <cell r="BE182">
            <v>1.3283440000000002</v>
          </cell>
          <cell r="BF182">
            <v>0</v>
          </cell>
          <cell r="BI182">
            <v>883.68084600000009</v>
          </cell>
          <cell r="BJ182">
            <v>883.84594409144813</v>
          </cell>
          <cell r="BM182">
            <v>0</v>
          </cell>
          <cell r="BN182">
            <v>0</v>
          </cell>
        </row>
        <row r="183">
          <cell r="E183">
            <v>1558.5489179999997</v>
          </cell>
          <cell r="F183">
            <v>1855.0072000375596</v>
          </cell>
          <cell r="I183">
            <v>4585.1720590000004</v>
          </cell>
          <cell r="J183">
            <v>5122.6604401589684</v>
          </cell>
          <cell r="M183">
            <v>0</v>
          </cell>
          <cell r="N183">
            <v>0</v>
          </cell>
          <cell r="Q183">
            <v>142.05445300000002</v>
          </cell>
          <cell r="R183">
            <v>116.21858941904773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  <cell r="AC183">
            <v>4773.1376470000005</v>
          </cell>
          <cell r="AD183">
            <v>4653.2273294197848</v>
          </cell>
          <cell r="AG183">
            <v>209.57082800000003</v>
          </cell>
          <cell r="AH183">
            <v>215.91903159823775</v>
          </cell>
          <cell r="AK183">
            <v>7.5618340000000002</v>
          </cell>
          <cell r="AL183">
            <v>0</v>
          </cell>
          <cell r="AO183">
            <v>381.87261700000005</v>
          </cell>
          <cell r="AP183">
            <v>3392.4372636239182</v>
          </cell>
          <cell r="AS183">
            <v>1402.7202070000001</v>
          </cell>
          <cell r="AT183">
            <v>1416.083884752007</v>
          </cell>
          <cell r="AW183">
            <v>6745.6960589999999</v>
          </cell>
          <cell r="AX183">
            <v>12629</v>
          </cell>
          <cell r="BE183">
            <v>1.0802620000000001</v>
          </cell>
          <cell r="BF183">
            <v>0</v>
          </cell>
          <cell r="BI183">
            <v>1496.1628700000003</v>
          </cell>
          <cell r="BJ183">
            <v>1455.7462608565029</v>
          </cell>
          <cell r="BM183">
            <v>0</v>
          </cell>
          <cell r="BN183">
            <v>0</v>
          </cell>
        </row>
        <row r="184">
          <cell r="E184">
            <v>821.59913999999992</v>
          </cell>
          <cell r="F184">
            <v>941.47214720473482</v>
          </cell>
          <cell r="I184">
            <v>2672.9868799999999</v>
          </cell>
          <cell r="J184">
            <v>2960.831274417505</v>
          </cell>
          <cell r="M184">
            <v>0</v>
          </cell>
          <cell r="N184">
            <v>0</v>
          </cell>
          <cell r="Q184">
            <v>19.766839999999998</v>
          </cell>
          <cell r="R184">
            <v>15.235919596483619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  <cell r="AC184">
            <v>2902.53728</v>
          </cell>
          <cell r="AD184">
            <v>3060.6709438422745</v>
          </cell>
          <cell r="AG184">
            <v>70.140399999999985</v>
          </cell>
          <cell r="AH184">
            <v>72.332630390052401</v>
          </cell>
          <cell r="AK184">
            <v>2.5505599999999999</v>
          </cell>
          <cell r="AL184">
            <v>0</v>
          </cell>
          <cell r="AO184">
            <v>422.43650000000002</v>
          </cell>
          <cell r="AP184">
            <v>0</v>
          </cell>
          <cell r="AS184">
            <v>547.73275999999998</v>
          </cell>
          <cell r="AT184">
            <v>553.75512385864556</v>
          </cell>
          <cell r="AW184">
            <v>2590.0936799999999</v>
          </cell>
          <cell r="AX184">
            <v>0</v>
          </cell>
          <cell r="BE184">
            <v>1.27528</v>
          </cell>
          <cell r="BF184">
            <v>0</v>
          </cell>
          <cell r="BI184">
            <v>881.85612000000003</v>
          </cell>
          <cell r="BJ184">
            <v>731.87243334269226</v>
          </cell>
          <cell r="BM184">
            <v>0</v>
          </cell>
          <cell r="BN184">
            <v>0</v>
          </cell>
        </row>
        <row r="185">
          <cell r="E185">
            <v>982.06082399999991</v>
          </cell>
          <cell r="F185">
            <v>613.7443321386387</v>
          </cell>
          <cell r="I185">
            <v>2453.0189999999998</v>
          </cell>
          <cell r="J185">
            <v>1487.9940158988977</v>
          </cell>
          <cell r="M185">
            <v>0</v>
          </cell>
          <cell r="N185">
            <v>0</v>
          </cell>
          <cell r="Q185">
            <v>42.021281999999999</v>
          </cell>
          <cell r="R185">
            <v>7.8090914060830015</v>
          </cell>
          <cell r="U185">
            <v>1590.622842</v>
          </cell>
          <cell r="V185">
            <v>1643.8204042579189</v>
          </cell>
          <cell r="Y185">
            <v>0</v>
          </cell>
          <cell r="Z185">
            <v>0</v>
          </cell>
          <cell r="AC185">
            <v>1808.4082679999999</v>
          </cell>
          <cell r="AD185">
            <v>1888.9190802135349</v>
          </cell>
          <cell r="AG185">
            <v>15.571337999999999</v>
          </cell>
          <cell r="AH185">
            <v>12.259767862720746</v>
          </cell>
          <cell r="AK185">
            <v>0.42661199999999999</v>
          </cell>
          <cell r="AL185">
            <v>0</v>
          </cell>
          <cell r="AO185">
            <v>154.00693200000001</v>
          </cell>
          <cell r="AP185">
            <v>0</v>
          </cell>
          <cell r="AS185">
            <v>246.795042</v>
          </cell>
          <cell r="AT185">
            <v>250.34966482078266</v>
          </cell>
          <cell r="AW185">
            <v>1993.1312639999999</v>
          </cell>
          <cell r="AX185">
            <v>0</v>
          </cell>
          <cell r="BE185">
            <v>1.2798359999999998</v>
          </cell>
          <cell r="BF185">
            <v>0</v>
          </cell>
          <cell r="BI185">
            <v>1234.401822</v>
          </cell>
          <cell r="BJ185">
            <v>431.92471475962168</v>
          </cell>
          <cell r="BM185">
            <v>468.846588</v>
          </cell>
          <cell r="BN185">
            <v>995.82642569579457</v>
          </cell>
        </row>
        <row r="186">
          <cell r="E186">
            <v>2774.2132799999999</v>
          </cell>
          <cell r="F186">
            <v>3164.0631135932722</v>
          </cell>
          <cell r="I186">
            <v>4025.177972</v>
          </cell>
          <cell r="J186">
            <v>4598.7011502232381</v>
          </cell>
          <cell r="M186">
            <v>0</v>
          </cell>
          <cell r="N186">
            <v>0</v>
          </cell>
          <cell r="Q186">
            <v>116.87657800000001</v>
          </cell>
          <cell r="R186">
            <v>44.042183349691889</v>
          </cell>
          <cell r="U186">
            <v>4772.2385009999998</v>
          </cell>
          <cell r="V186">
            <v>4814.0444478152322</v>
          </cell>
          <cell r="Y186">
            <v>0</v>
          </cell>
          <cell r="Z186">
            <v>0</v>
          </cell>
          <cell r="AC186">
            <v>5777.0422840000001</v>
          </cell>
          <cell r="AD186">
            <v>6018.5383657950542</v>
          </cell>
          <cell r="AG186">
            <v>84.767628000000002</v>
          </cell>
          <cell r="AH186">
            <v>86.063570396299639</v>
          </cell>
          <cell r="AK186">
            <v>3.2108949999999998</v>
          </cell>
          <cell r="AL186">
            <v>0</v>
          </cell>
          <cell r="AO186">
            <v>313.383352</v>
          </cell>
          <cell r="AP186">
            <v>0</v>
          </cell>
          <cell r="AS186">
            <v>798.22849699999995</v>
          </cell>
          <cell r="AT186">
            <v>808.92851472127802</v>
          </cell>
          <cell r="AW186">
            <v>6324.8209710000001</v>
          </cell>
          <cell r="AX186">
            <v>0</v>
          </cell>
          <cell r="BE186">
            <v>0.64217900000000006</v>
          </cell>
          <cell r="BF186">
            <v>0</v>
          </cell>
          <cell r="BI186">
            <v>1162.986169</v>
          </cell>
          <cell r="BJ186">
            <v>1129.8030733295659</v>
          </cell>
          <cell r="BM186">
            <v>1633.9637339999999</v>
          </cell>
          <cell r="BN186">
            <v>33.994074772748007</v>
          </cell>
        </row>
        <row r="187">
          <cell r="E187">
            <v>936.27689399999997</v>
          </cell>
          <cell r="F187">
            <v>1320.1369939043959</v>
          </cell>
          <cell r="I187">
            <v>2830.3040999999998</v>
          </cell>
          <cell r="J187">
            <v>3286.2093431062367</v>
          </cell>
          <cell r="M187">
            <v>0</v>
          </cell>
          <cell r="N187">
            <v>0</v>
          </cell>
          <cell r="Q187">
            <v>13.107700000000001</v>
          </cell>
          <cell r="R187">
            <v>10.129975215583196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  <cell r="AC187">
            <v>2677.1678000000002</v>
          </cell>
          <cell r="AD187">
            <v>2582.6134520446662</v>
          </cell>
          <cell r="AG187">
            <v>63.300600000000003</v>
          </cell>
          <cell r="AH187">
            <v>65.221965029674365</v>
          </cell>
          <cell r="AK187">
            <v>2.2378999999999998</v>
          </cell>
          <cell r="AL187">
            <v>0</v>
          </cell>
          <cell r="AO187">
            <v>928.08910000000003</v>
          </cell>
          <cell r="AP187">
            <v>0</v>
          </cell>
          <cell r="AS187">
            <v>550.52339999999992</v>
          </cell>
          <cell r="AT187">
            <v>556.0071564524585</v>
          </cell>
          <cell r="AW187">
            <v>2560.4773</v>
          </cell>
          <cell r="AX187">
            <v>19642</v>
          </cell>
          <cell r="BE187">
            <v>1.2788000000000002</v>
          </cell>
          <cell r="BF187">
            <v>0</v>
          </cell>
          <cell r="BI187">
            <v>748.09800000000007</v>
          </cell>
          <cell r="BJ187">
            <v>753.8685993721175</v>
          </cell>
          <cell r="BM187">
            <v>0</v>
          </cell>
          <cell r="BN187">
            <v>0</v>
          </cell>
        </row>
        <row r="188">
          <cell r="E188">
            <v>3243.5185949999996</v>
          </cell>
          <cell r="F188">
            <v>3688.977960385263</v>
          </cell>
          <cell r="I188">
            <v>3642.074541</v>
          </cell>
          <cell r="J188">
            <v>4141.1416807997557</v>
          </cell>
          <cell r="M188">
            <v>0</v>
          </cell>
          <cell r="N188">
            <v>0</v>
          </cell>
          <cell r="Q188">
            <v>40.211406000000004</v>
          </cell>
          <cell r="R188">
            <v>21.952830386331236</v>
          </cell>
          <cell r="U188">
            <v>2447.7471349999996</v>
          </cell>
          <cell r="V188">
            <v>2529.4815582676852</v>
          </cell>
          <cell r="Y188">
            <v>0</v>
          </cell>
          <cell r="Z188">
            <v>0</v>
          </cell>
          <cell r="AC188">
            <v>4716.503694</v>
          </cell>
          <cell r="AD188">
            <v>4751.802706104746</v>
          </cell>
          <cell r="AG188">
            <v>69.634386000000006</v>
          </cell>
          <cell r="AH188">
            <v>67.673918602218521</v>
          </cell>
          <cell r="AK188">
            <v>2.4519150000000001</v>
          </cell>
          <cell r="AL188">
            <v>0</v>
          </cell>
          <cell r="AO188">
            <v>254.99915999999999</v>
          </cell>
          <cell r="AP188">
            <v>0</v>
          </cell>
          <cell r="AS188">
            <v>505.58487299999996</v>
          </cell>
          <cell r="AT188">
            <v>533.49057852867497</v>
          </cell>
          <cell r="AW188">
            <v>4876.8589350000002</v>
          </cell>
          <cell r="AX188">
            <v>1093</v>
          </cell>
          <cell r="BE188">
            <v>0.98076600000000003</v>
          </cell>
          <cell r="BF188">
            <v>0</v>
          </cell>
          <cell r="BI188">
            <v>2478.8860649999997</v>
          </cell>
          <cell r="BJ188">
            <v>1799.6863114984239</v>
          </cell>
          <cell r="BM188">
            <v>4019.4398799999999</v>
          </cell>
          <cell r="BN188">
            <v>3225.4378004966197</v>
          </cell>
        </row>
        <row r="189">
          <cell r="E189">
            <v>4271.9982749999999</v>
          </cell>
          <cell r="F189">
            <v>4864.5353517807353</v>
          </cell>
          <cell r="I189">
            <v>8068.2992100000001</v>
          </cell>
          <cell r="J189">
            <v>9025.8718822611299</v>
          </cell>
          <cell r="M189">
            <v>0</v>
          </cell>
          <cell r="N189">
            <v>0</v>
          </cell>
          <cell r="Q189">
            <v>157.72234500000002</v>
          </cell>
          <cell r="R189">
            <v>64.138306688422986</v>
          </cell>
          <cell r="U189">
            <v>3939.1894080000002</v>
          </cell>
          <cell r="V189">
            <v>4070.4049364112434</v>
          </cell>
          <cell r="Y189">
            <v>0</v>
          </cell>
          <cell r="Z189">
            <v>0</v>
          </cell>
          <cell r="AC189">
            <v>6793.02549</v>
          </cell>
          <cell r="AD189">
            <v>7017.4276018419232</v>
          </cell>
          <cell r="AG189">
            <v>147.60112500000002</v>
          </cell>
          <cell r="AH189">
            <v>150.05955863970192</v>
          </cell>
          <cell r="AK189">
            <v>5.0606099999999996</v>
          </cell>
          <cell r="AL189">
            <v>0</v>
          </cell>
          <cell r="AO189">
            <v>418.34376000000003</v>
          </cell>
          <cell r="AP189">
            <v>0</v>
          </cell>
          <cell r="AS189">
            <v>1173.218085</v>
          </cell>
          <cell r="AT189">
            <v>1187.9878815080658</v>
          </cell>
          <cell r="AW189">
            <v>7967.930445</v>
          </cell>
          <cell r="AX189">
            <v>944</v>
          </cell>
          <cell r="BE189">
            <v>0.84343500000000005</v>
          </cell>
          <cell r="BF189">
            <v>0</v>
          </cell>
          <cell r="BI189">
            <v>1678.4356500000001</v>
          </cell>
          <cell r="BJ189">
            <v>1553.7291822603058</v>
          </cell>
          <cell r="BM189">
            <v>2031.2856000000004</v>
          </cell>
          <cell r="BN189">
            <v>1787.6884027551007</v>
          </cell>
        </row>
        <row r="190">
          <cell r="E190">
            <v>0</v>
          </cell>
          <cell r="F190">
            <v>4.3992332058850359</v>
          </cell>
          <cell r="I190">
            <v>596.74925599999995</v>
          </cell>
          <cell r="J190">
            <v>669.60572779228221</v>
          </cell>
          <cell r="M190">
            <v>0</v>
          </cell>
          <cell r="N190">
            <v>0</v>
          </cell>
          <cell r="Q190">
            <v>0</v>
          </cell>
          <cell r="R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  <cell r="AC190">
            <v>394.92456199999992</v>
          </cell>
          <cell r="AD190">
            <v>261.84311558001679</v>
          </cell>
          <cell r="AG190">
            <v>0</v>
          </cell>
          <cell r="AH190">
            <v>0</v>
          </cell>
          <cell r="AK190">
            <v>0</v>
          </cell>
          <cell r="AL190">
            <v>0</v>
          </cell>
          <cell r="AO190">
            <v>194.18145799999996</v>
          </cell>
          <cell r="AP190">
            <v>0</v>
          </cell>
          <cell r="AS190">
            <v>44.489401999999998</v>
          </cell>
          <cell r="AT190">
            <v>44.209029997437156</v>
          </cell>
          <cell r="AW190">
            <v>515.12526400000002</v>
          </cell>
          <cell r="AX190">
            <v>0</v>
          </cell>
          <cell r="BE190">
            <v>0</v>
          </cell>
          <cell r="BF190">
            <v>0</v>
          </cell>
          <cell r="BI190">
            <v>0</v>
          </cell>
          <cell r="BJ190">
            <v>0</v>
          </cell>
          <cell r="BM190">
            <v>0</v>
          </cell>
          <cell r="BN190">
            <v>0</v>
          </cell>
        </row>
        <row r="191">
          <cell r="E191">
            <v>1409.9653000000001</v>
          </cell>
          <cell r="F191">
            <v>1632.2657225995868</v>
          </cell>
          <cell r="I191">
            <v>2392.1034900000004</v>
          </cell>
          <cell r="J191">
            <v>2613.4040645498062</v>
          </cell>
          <cell r="M191">
            <v>0</v>
          </cell>
          <cell r="N191">
            <v>0</v>
          </cell>
          <cell r="Q191">
            <v>32.440800000000003</v>
          </cell>
          <cell r="R191">
            <v>2.4027973557178468</v>
          </cell>
          <cell r="U191">
            <v>1234.7719999999999</v>
          </cell>
          <cell r="V191">
            <v>1289.510166137459</v>
          </cell>
          <cell r="Y191">
            <v>186.48414629999999</v>
          </cell>
          <cell r="Z191">
            <v>165.68540645541046</v>
          </cell>
          <cell r="AC191">
            <v>3361.2723899999996</v>
          </cell>
          <cell r="AD191">
            <v>3830.5704975540311</v>
          </cell>
          <cell r="AG191">
            <v>15.003870000000001</v>
          </cell>
          <cell r="AH191">
            <v>15.49634657847902</v>
          </cell>
          <cell r="AK191">
            <v>0.40551000000000004</v>
          </cell>
          <cell r="AL191">
            <v>0</v>
          </cell>
          <cell r="AO191">
            <v>576.22970999999995</v>
          </cell>
          <cell r="AP191">
            <v>0</v>
          </cell>
          <cell r="AS191">
            <v>308.18759999999997</v>
          </cell>
          <cell r="AT191">
            <v>546.0752191018471</v>
          </cell>
          <cell r="AW191">
            <v>3223.8045000000002</v>
          </cell>
          <cell r="AX191">
            <v>0</v>
          </cell>
          <cell r="BE191">
            <v>0.81102000000000007</v>
          </cell>
          <cell r="BF191">
            <v>0</v>
          </cell>
          <cell r="BI191">
            <v>1281.0060900000001</v>
          </cell>
          <cell r="BJ191">
            <v>3453.426633069143</v>
          </cell>
          <cell r="BM191">
            <v>1226.3531</v>
          </cell>
          <cell r="BN191">
            <v>1243.7832063911328</v>
          </cell>
        </row>
        <row r="192">
          <cell r="E192">
            <v>1621.7538</v>
          </cell>
          <cell r="F192">
            <v>1883.6953061121471</v>
          </cell>
          <cell r="I192">
            <v>1695.7272</v>
          </cell>
          <cell r="J192">
            <v>1949.1926501634662</v>
          </cell>
          <cell r="M192">
            <v>0</v>
          </cell>
          <cell r="N192">
            <v>0</v>
          </cell>
          <cell r="Q192">
            <v>44.870399999999997</v>
          </cell>
          <cell r="R192">
            <v>13.597648672130545</v>
          </cell>
          <cell r="U192">
            <v>614.10799999999995</v>
          </cell>
          <cell r="V192">
            <v>644.7622356494411</v>
          </cell>
          <cell r="Y192">
            <v>91.834366549999999</v>
          </cell>
          <cell r="Z192">
            <v>82.842703227705229</v>
          </cell>
          <cell r="AC192">
            <v>3016.4126399999996</v>
          </cell>
          <cell r="AD192">
            <v>2975.7422358890758</v>
          </cell>
          <cell r="AG192">
            <v>26.174399999999999</v>
          </cell>
          <cell r="AH192">
            <v>26.971489297985638</v>
          </cell>
          <cell r="AK192">
            <v>0.74783999999999995</v>
          </cell>
          <cell r="AL192">
            <v>0</v>
          </cell>
          <cell r="AO192">
            <v>508.53120000000001</v>
          </cell>
          <cell r="AP192">
            <v>0</v>
          </cell>
          <cell r="AS192">
            <v>366.44159999999999</v>
          </cell>
          <cell r="AT192">
            <v>261.47478390780293</v>
          </cell>
          <cell r="AW192">
            <v>2351.9567999999999</v>
          </cell>
          <cell r="AX192">
            <v>0</v>
          </cell>
          <cell r="BE192">
            <v>1.4956799999999999</v>
          </cell>
          <cell r="BF192">
            <v>0</v>
          </cell>
          <cell r="BI192">
            <v>876.09456</v>
          </cell>
          <cell r="BJ192">
            <v>891.91596604380231</v>
          </cell>
          <cell r="BM192">
            <v>496.86919999999998</v>
          </cell>
          <cell r="BN192">
            <v>777.86441685876309</v>
          </cell>
        </row>
        <row r="193">
          <cell r="E193">
            <v>1176.27008</v>
          </cell>
          <cell r="F193">
            <v>1348.3127248892451</v>
          </cell>
          <cell r="I193">
            <v>1966.8095999999998</v>
          </cell>
          <cell r="J193">
            <v>2261.3732283408876</v>
          </cell>
          <cell r="M193">
            <v>0</v>
          </cell>
          <cell r="N193">
            <v>0</v>
          </cell>
          <cell r="Q193">
            <v>27.750400000000003</v>
          </cell>
          <cell r="R193">
            <v>0</v>
          </cell>
          <cell r="U193">
            <v>622.78200000000004</v>
          </cell>
          <cell r="V193">
            <v>644.7622356494411</v>
          </cell>
          <cell r="Y193">
            <v>95.055997610000006</v>
          </cell>
          <cell r="Z193">
            <v>96.840263428248505</v>
          </cell>
          <cell r="AC193">
            <v>2985.5961600000001</v>
          </cell>
          <cell r="AD193">
            <v>4864.3199863407535</v>
          </cell>
          <cell r="AG193">
            <v>7.9782400000000004</v>
          </cell>
          <cell r="AH193">
            <v>0</v>
          </cell>
          <cell r="AK193">
            <v>0.34688000000000002</v>
          </cell>
          <cell r="AL193">
            <v>0</v>
          </cell>
          <cell r="AO193">
            <v>572.00512000000003</v>
          </cell>
          <cell r="AP193">
            <v>0</v>
          </cell>
          <cell r="AS193">
            <v>510</v>
          </cell>
          <cell r="AT193">
            <v>720.70640685583589</v>
          </cell>
          <cell r="AW193">
            <v>2331.0336000000002</v>
          </cell>
          <cell r="AX193">
            <v>1382</v>
          </cell>
          <cell r="BE193">
            <v>1.3875200000000001</v>
          </cell>
          <cell r="BF193">
            <v>0</v>
          </cell>
          <cell r="BI193">
            <v>875.87200000000007</v>
          </cell>
          <cell r="BJ193">
            <v>797.46100113952366</v>
          </cell>
          <cell r="BM193">
            <v>503.79786000000001</v>
          </cell>
          <cell r="BN193">
            <v>2775.5162226220136</v>
          </cell>
        </row>
        <row r="194">
          <cell r="E194">
            <v>2056.9231759999998</v>
          </cell>
          <cell r="F194">
            <v>2344.902795748073</v>
          </cell>
          <cell r="I194">
            <v>4305.4490159999996</v>
          </cell>
          <cell r="J194">
            <v>4763.6904036718979</v>
          </cell>
          <cell r="M194">
            <v>0</v>
          </cell>
          <cell r="N194">
            <v>0</v>
          </cell>
          <cell r="Q194">
            <v>83.124799999999993</v>
          </cell>
          <cell r="R194">
            <v>33.448031372208668</v>
          </cell>
          <cell r="U194">
            <v>2290.6807560000002</v>
          </cell>
          <cell r="V194">
            <v>2367.1036709572309</v>
          </cell>
          <cell r="Y194">
            <v>0</v>
          </cell>
          <cell r="Z194">
            <v>0</v>
          </cell>
          <cell r="AC194">
            <v>3787.997136</v>
          </cell>
          <cell r="AD194">
            <v>3979.7711687084229</v>
          </cell>
          <cell r="AG194">
            <v>118.86846399999999</v>
          </cell>
          <cell r="AH194">
            <v>119.09874087918695</v>
          </cell>
          <cell r="AK194">
            <v>4.5718639999999997</v>
          </cell>
          <cell r="AL194">
            <v>0</v>
          </cell>
          <cell r="AO194">
            <v>231.502568</v>
          </cell>
          <cell r="AP194">
            <v>0</v>
          </cell>
          <cell r="AS194">
            <v>418.94899199999998</v>
          </cell>
          <cell r="AT194">
            <v>424.86434260139112</v>
          </cell>
          <cell r="AW194">
            <v>4157.4868719999995</v>
          </cell>
          <cell r="AX194">
            <v>2312</v>
          </cell>
          <cell r="BE194">
            <v>0.83124799999999999</v>
          </cell>
          <cell r="BF194">
            <v>0</v>
          </cell>
          <cell r="BI194">
            <v>1490.4276639999998</v>
          </cell>
          <cell r="BJ194">
            <v>845.85256640425916</v>
          </cell>
          <cell r="BM194">
            <v>922.44704999999988</v>
          </cell>
          <cell r="BN194">
            <v>867.8487324336844</v>
          </cell>
        </row>
        <row r="195">
          <cell r="E195">
            <v>863.07424000000003</v>
          </cell>
          <cell r="F195">
            <v>988.58560083693158</v>
          </cell>
          <cell r="I195">
            <v>2536.3814400000001</v>
          </cell>
          <cell r="J195">
            <v>2792.7595836855735</v>
          </cell>
          <cell r="M195">
            <v>0</v>
          </cell>
          <cell r="N195">
            <v>0</v>
          </cell>
          <cell r="Q195">
            <v>64.950739999999996</v>
          </cell>
          <cell r="R195">
            <v>22.608138756072471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  <cell r="AC195">
            <v>2434.5518900000002</v>
          </cell>
          <cell r="AD195">
            <v>2575.1249251616628</v>
          </cell>
          <cell r="AG195">
            <v>140.91008000000002</v>
          </cell>
          <cell r="AH195">
            <v>145.54796406622069</v>
          </cell>
          <cell r="AK195">
            <v>5.2290850000000004</v>
          </cell>
          <cell r="AL195">
            <v>0</v>
          </cell>
          <cell r="AO195">
            <v>603.82171000000005</v>
          </cell>
          <cell r="AP195">
            <v>1436.7352887882139</v>
          </cell>
          <cell r="AS195">
            <v>511.8999</v>
          </cell>
          <cell r="AT195">
            <v>517.51850991749848</v>
          </cell>
          <cell r="AW195">
            <v>3460.0029800000002</v>
          </cell>
          <cell r="AX195">
            <v>2312</v>
          </cell>
          <cell r="BE195">
            <v>1.1008600000000002</v>
          </cell>
          <cell r="BF195">
            <v>0</v>
          </cell>
          <cell r="BI195">
            <v>695.7435200000001</v>
          </cell>
          <cell r="BJ195">
            <v>343.94005064192106</v>
          </cell>
          <cell r="BM195">
            <v>0</v>
          </cell>
          <cell r="BN195">
            <v>0</v>
          </cell>
        </row>
        <row r="196">
          <cell r="E196">
            <v>1240.31835</v>
          </cell>
          <cell r="F196">
            <v>1517.5293081312539</v>
          </cell>
          <cell r="I196">
            <v>2623.9267599999998</v>
          </cell>
          <cell r="J196">
            <v>2896.1711234250329</v>
          </cell>
          <cell r="M196">
            <v>0</v>
          </cell>
          <cell r="N196">
            <v>0</v>
          </cell>
          <cell r="Q196">
            <v>92.696240000000017</v>
          </cell>
          <cell r="R196">
            <v>31.154452078114353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  <cell r="AC196">
            <v>3445.7295600000002</v>
          </cell>
          <cell r="AD196">
            <v>3539.5214855991908</v>
          </cell>
          <cell r="AG196">
            <v>194.35052000000002</v>
          </cell>
          <cell r="AH196">
            <v>200.54283074481339</v>
          </cell>
          <cell r="AK196">
            <v>7.4001200000000003</v>
          </cell>
          <cell r="AL196">
            <v>0</v>
          </cell>
          <cell r="AO196">
            <v>775.06520000000012</v>
          </cell>
          <cell r="AP196">
            <v>0</v>
          </cell>
          <cell r="AS196">
            <v>1008.7532000000001</v>
          </cell>
          <cell r="AT196">
            <v>1019.243283669621</v>
          </cell>
          <cell r="AW196">
            <v>4224.6895599999998</v>
          </cell>
          <cell r="AX196">
            <v>764</v>
          </cell>
          <cell r="BE196">
            <v>0.7789600000000001</v>
          </cell>
          <cell r="BF196">
            <v>0</v>
          </cell>
          <cell r="BI196">
            <v>1300.47372</v>
          </cell>
          <cell r="BJ196">
            <v>793.86162851652693</v>
          </cell>
          <cell r="BM196">
            <v>0</v>
          </cell>
          <cell r="BN196">
            <v>0</v>
          </cell>
        </row>
        <row r="197">
          <cell r="E197">
            <v>863.62232000000006</v>
          </cell>
          <cell r="F197">
            <v>989.08355958242464</v>
          </cell>
          <cell r="I197">
            <v>2039.4435600000002</v>
          </cell>
          <cell r="J197">
            <v>2238.7549137965243</v>
          </cell>
          <cell r="M197">
            <v>0</v>
          </cell>
          <cell r="N197">
            <v>0</v>
          </cell>
          <cell r="Q197">
            <v>29.354379999999999</v>
          </cell>
          <cell r="R197">
            <v>22.526225209854811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  <cell r="AC197">
            <v>2380.7225200000003</v>
          </cell>
          <cell r="AD197">
            <v>2516.9009008691523</v>
          </cell>
          <cell r="AG197">
            <v>140.46208000000001</v>
          </cell>
          <cell r="AH197">
            <v>145.05266944456676</v>
          </cell>
          <cell r="AK197">
            <v>5.2124600000000001</v>
          </cell>
          <cell r="AL197">
            <v>0</v>
          </cell>
          <cell r="AO197">
            <v>734.68251999999995</v>
          </cell>
          <cell r="AP197">
            <v>0</v>
          </cell>
          <cell r="AS197">
            <v>492.71464000000003</v>
          </cell>
          <cell r="AT197">
            <v>498.43443071771446</v>
          </cell>
          <cell r="AW197">
            <v>3179.8749400000002</v>
          </cell>
          <cell r="AX197">
            <v>0</v>
          </cell>
          <cell r="BE197">
            <v>1.3717000000000001</v>
          </cell>
          <cell r="BF197">
            <v>0</v>
          </cell>
          <cell r="BI197">
            <v>936.04808000000003</v>
          </cell>
          <cell r="BJ197">
            <v>991.82712278135352</v>
          </cell>
          <cell r="BM197">
            <v>0</v>
          </cell>
          <cell r="BN197">
            <v>0</v>
          </cell>
        </row>
        <row r="198">
          <cell r="E198">
            <v>2000.8279540000003</v>
          </cell>
          <cell r="F198">
            <v>2281.7870756622287</v>
          </cell>
          <cell r="I198">
            <v>3200.8140940000008</v>
          </cell>
          <cell r="J198">
            <v>3629.3714674482326</v>
          </cell>
          <cell r="M198">
            <v>0</v>
          </cell>
          <cell r="N198">
            <v>0</v>
          </cell>
          <cell r="Q198">
            <v>96.594629000000012</v>
          </cell>
          <cell r="R198">
            <v>45.40740911998612</v>
          </cell>
          <cell r="U198">
            <v>2290.7139660000003</v>
          </cell>
          <cell r="V198">
            <v>2367.1036709572309</v>
          </cell>
          <cell r="Y198">
            <v>0</v>
          </cell>
          <cell r="Z198">
            <v>0</v>
          </cell>
          <cell r="AC198">
            <v>3846.3385530000005</v>
          </cell>
          <cell r="AD198">
            <v>4039.1984066508289</v>
          </cell>
          <cell r="AG198">
            <v>151.062085</v>
          </cell>
          <cell r="AH198">
            <v>153.2470982840093</v>
          </cell>
          <cell r="AK198">
            <v>5.5318510000000005</v>
          </cell>
          <cell r="AL198">
            <v>0</v>
          </cell>
          <cell r="AO198">
            <v>229.78458000000003</v>
          </cell>
          <cell r="AP198">
            <v>0</v>
          </cell>
          <cell r="AS198">
            <v>420.84620300000006</v>
          </cell>
          <cell r="AT198">
            <v>426.12776123429541</v>
          </cell>
          <cell r="AW198">
            <v>4245.0573520000007</v>
          </cell>
          <cell r="AX198">
            <v>0</v>
          </cell>
          <cell r="BE198">
            <v>0.85105400000000009</v>
          </cell>
          <cell r="BF198">
            <v>0</v>
          </cell>
          <cell r="BI198">
            <v>2154.8687279999999</v>
          </cell>
          <cell r="BJ198">
            <v>3803.3370716333366</v>
          </cell>
          <cell r="BM198">
            <v>1154.9689080000001</v>
          </cell>
          <cell r="BN198">
            <v>443.92262350294453</v>
          </cell>
        </row>
        <row r="199">
          <cell r="E199">
            <v>872.41588999999999</v>
          </cell>
          <cell r="F199">
            <v>998.68211073948623</v>
          </cell>
          <cell r="I199">
            <v>2530.765175</v>
          </cell>
          <cell r="J199">
            <v>2707.2125138908891</v>
          </cell>
          <cell r="M199">
            <v>0</v>
          </cell>
          <cell r="N199">
            <v>0</v>
          </cell>
          <cell r="Q199">
            <v>29.550445000000003</v>
          </cell>
          <cell r="R199">
            <v>22.553529725260692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  <cell r="AC199">
            <v>2391.9594150000003</v>
          </cell>
          <cell r="AD199">
            <v>2522.2274333819082</v>
          </cell>
          <cell r="AG199">
            <v>140.43239</v>
          </cell>
          <cell r="AH199">
            <v>145.14339172675093</v>
          </cell>
          <cell r="AK199">
            <v>5.150995</v>
          </cell>
          <cell r="AL199">
            <v>0</v>
          </cell>
          <cell r="AO199">
            <v>735.23676</v>
          </cell>
          <cell r="AP199">
            <v>0</v>
          </cell>
          <cell r="AS199">
            <v>518.3527600000001</v>
          </cell>
          <cell r="AT199">
            <v>524.36632657153871</v>
          </cell>
          <cell r="AW199">
            <v>3165.4219800000001</v>
          </cell>
          <cell r="AX199">
            <v>1081</v>
          </cell>
          <cell r="BE199">
            <v>1.3555250000000001</v>
          </cell>
          <cell r="BF199">
            <v>0</v>
          </cell>
          <cell r="BI199">
            <v>682.10018000000002</v>
          </cell>
          <cell r="BJ199">
            <v>1857.6762037578173</v>
          </cell>
          <cell r="BM199">
            <v>0</v>
          </cell>
          <cell r="BN199">
            <v>0</v>
          </cell>
        </row>
        <row r="200">
          <cell r="E200">
            <v>169.34823</v>
          </cell>
          <cell r="F200">
            <v>193.09557590466676</v>
          </cell>
          <cell r="I200">
            <v>214.03537800000001</v>
          </cell>
          <cell r="J200">
            <v>236.42306634679045</v>
          </cell>
          <cell r="M200">
            <v>0</v>
          </cell>
          <cell r="N200">
            <v>0</v>
          </cell>
          <cell r="Q200">
            <v>0</v>
          </cell>
          <cell r="R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  <cell r="AC200">
            <v>421.55191199999996</v>
          </cell>
          <cell r="AD200">
            <v>448.35062031140598</v>
          </cell>
          <cell r="AG200">
            <v>0</v>
          </cell>
          <cell r="AH200">
            <v>0</v>
          </cell>
          <cell r="AK200">
            <v>0</v>
          </cell>
          <cell r="AL200">
            <v>0</v>
          </cell>
          <cell r="AO200">
            <v>73.92747</v>
          </cell>
          <cell r="AP200">
            <v>0</v>
          </cell>
          <cell r="AS200">
            <v>37.365258000000004</v>
          </cell>
          <cell r="AT200">
            <v>36.9870157120287</v>
          </cell>
          <cell r="AW200">
            <v>628.83225599999992</v>
          </cell>
          <cell r="AX200">
            <v>0</v>
          </cell>
          <cell r="BE200">
            <v>1.1337119999999998</v>
          </cell>
          <cell r="BF200">
            <v>0</v>
          </cell>
          <cell r="BI200">
            <v>131.79402000000002</v>
          </cell>
          <cell r="BJ200">
            <v>171.97002532096053</v>
          </cell>
          <cell r="BM200">
            <v>0</v>
          </cell>
          <cell r="BN200">
            <v>0</v>
          </cell>
        </row>
        <row r="201">
          <cell r="E201">
            <v>2427.4686799999999</v>
          </cell>
          <cell r="F201">
            <v>2776.1808120787741</v>
          </cell>
          <cell r="I201">
            <v>5573.3142400000006</v>
          </cell>
          <cell r="J201">
            <v>6270.4957583038195</v>
          </cell>
          <cell r="M201">
            <v>0</v>
          </cell>
          <cell r="N201">
            <v>0</v>
          </cell>
          <cell r="Q201">
            <v>113.52588000000002</v>
          </cell>
          <cell r="R201">
            <v>54.035635988245673</v>
          </cell>
          <cell r="U201">
            <v>3468.2344800000001</v>
          </cell>
          <cell r="V201">
            <v>3583.7576499682564</v>
          </cell>
          <cell r="Y201">
            <v>0</v>
          </cell>
          <cell r="Z201">
            <v>0</v>
          </cell>
          <cell r="AC201">
            <v>5699.8676800000003</v>
          </cell>
          <cell r="AD201">
            <v>5993.6683715930885</v>
          </cell>
          <cell r="AG201">
            <v>160.67323999999999</v>
          </cell>
          <cell r="AH201">
            <v>161.33854507340499</v>
          </cell>
          <cell r="AK201">
            <v>6.2036000000000007</v>
          </cell>
          <cell r="AL201">
            <v>0</v>
          </cell>
          <cell r="AO201">
            <v>346.78124000000003</v>
          </cell>
          <cell r="AP201">
            <v>1226.7290361059811</v>
          </cell>
          <cell r="AS201">
            <v>712.17328000000009</v>
          </cell>
          <cell r="AT201">
            <v>720.83613510506245</v>
          </cell>
          <cell r="AW201">
            <v>6283.0060800000001</v>
          </cell>
          <cell r="AX201">
            <v>0</v>
          </cell>
          <cell r="BE201">
            <v>1.24072</v>
          </cell>
          <cell r="BF201">
            <v>0</v>
          </cell>
          <cell r="BI201">
            <v>3976.5076000000004</v>
          </cell>
          <cell r="BJ201">
            <v>4701.1805759253275</v>
          </cell>
          <cell r="BM201">
            <v>948.05066000000011</v>
          </cell>
          <cell r="BN201">
            <v>1465.7445181426053</v>
          </cell>
        </row>
        <row r="202">
          <cell r="E202">
            <v>2212.4304989999996</v>
          </cell>
          <cell r="F202">
            <v>2520.6126493504617</v>
          </cell>
          <cell r="I202">
            <v>2332.7265390000002</v>
          </cell>
          <cell r="J202">
            <v>2674.2655299044245</v>
          </cell>
          <cell r="M202">
            <v>0</v>
          </cell>
          <cell r="N202">
            <v>0</v>
          </cell>
          <cell r="Q202">
            <v>56.123339999999999</v>
          </cell>
          <cell r="R202">
            <v>30.171489523502512</v>
          </cell>
          <cell r="U202">
            <v>1807.4395570000001</v>
          </cell>
          <cell r="V202">
            <v>1867.925063107851</v>
          </cell>
          <cell r="Y202">
            <v>0</v>
          </cell>
          <cell r="Z202">
            <v>0</v>
          </cell>
          <cell r="AC202">
            <v>3193.0171649999997</v>
          </cell>
          <cell r="AD202">
            <v>3288.0476083158678</v>
          </cell>
          <cell r="AG202">
            <v>97.814964000000003</v>
          </cell>
          <cell r="AH202">
            <v>96.361775400985053</v>
          </cell>
          <cell r="AK202">
            <v>3.2070479999999999</v>
          </cell>
          <cell r="AL202">
            <v>0</v>
          </cell>
          <cell r="AO202">
            <v>180.39644999999999</v>
          </cell>
          <cell r="AP202">
            <v>0</v>
          </cell>
          <cell r="AS202">
            <v>362.79730499999999</v>
          </cell>
          <cell r="AT202">
            <v>370.71251543144979</v>
          </cell>
          <cell r="AW202">
            <v>3737.012682</v>
          </cell>
          <cell r="AX202">
            <v>1530</v>
          </cell>
          <cell r="BE202">
            <v>0.80176199999999997</v>
          </cell>
          <cell r="BF202">
            <v>0</v>
          </cell>
          <cell r="BI202">
            <v>1827.616479</v>
          </cell>
          <cell r="BJ202">
            <v>1641.7138463780066</v>
          </cell>
          <cell r="BM202">
            <v>2744.3663940000001</v>
          </cell>
          <cell r="BN202">
            <v>2463.57059529562</v>
          </cell>
        </row>
        <row r="203">
          <cell r="E203">
            <v>4358.2296299999998</v>
          </cell>
          <cell r="F203">
            <v>4971.3803870694574</v>
          </cell>
          <cell r="I203">
            <v>6488.8516409999993</v>
          </cell>
          <cell r="J203">
            <v>7311.4144230416023</v>
          </cell>
          <cell r="M203">
            <v>0</v>
          </cell>
          <cell r="N203">
            <v>0</v>
          </cell>
          <cell r="Q203">
            <v>192.71090999999998</v>
          </cell>
          <cell r="R203">
            <v>73.503755472641402</v>
          </cell>
          <cell r="U203">
            <v>3818.5676899999999</v>
          </cell>
          <cell r="V203">
            <v>3945.6353184813893</v>
          </cell>
          <cell r="Y203">
            <v>0</v>
          </cell>
          <cell r="Z203">
            <v>0</v>
          </cell>
          <cell r="AC203">
            <v>8100.2819169999993</v>
          </cell>
          <cell r="AD203">
            <v>8172.6886341528771</v>
          </cell>
          <cell r="AG203">
            <v>207.39364599999996</v>
          </cell>
          <cell r="AH203">
            <v>200.7659585199149</v>
          </cell>
          <cell r="AK203">
            <v>7.3413679999999992</v>
          </cell>
          <cell r="AL203">
            <v>0</v>
          </cell>
          <cell r="AO203">
            <v>396.43387200000001</v>
          </cell>
          <cell r="AP203">
            <v>0</v>
          </cell>
          <cell r="AS203">
            <v>1091.110819</v>
          </cell>
          <cell r="AT203">
            <v>1102.7651365503252</v>
          </cell>
          <cell r="AW203">
            <v>9961.3187049999979</v>
          </cell>
          <cell r="AX203">
            <v>11829</v>
          </cell>
          <cell r="BE203">
            <v>0.9176709999999999</v>
          </cell>
          <cell r="BF203">
            <v>0</v>
          </cell>
          <cell r="BI203">
            <v>2281.3301059999999</v>
          </cell>
          <cell r="BJ203">
            <v>2579.5503798144073</v>
          </cell>
          <cell r="BM203">
            <v>1883.8044499999999</v>
          </cell>
          <cell r="BN203">
            <v>1415.7532317120933</v>
          </cell>
        </row>
        <row r="204">
          <cell r="E204">
            <v>1958.0850200000002</v>
          </cell>
          <cell r="F204">
            <v>2230.3253645342547</v>
          </cell>
          <cell r="I204">
            <v>3405.8314000000005</v>
          </cell>
          <cell r="J204">
            <v>3811.9272910096647</v>
          </cell>
          <cell r="M204">
            <v>0</v>
          </cell>
          <cell r="N204">
            <v>0</v>
          </cell>
          <cell r="Q204">
            <v>87.55810000000001</v>
          </cell>
          <cell r="R204">
            <v>46.363067159192092</v>
          </cell>
          <cell r="U204">
            <v>1582.0362499999999</v>
          </cell>
          <cell r="V204">
            <v>1634.8796783686546</v>
          </cell>
          <cell r="Y204">
            <v>46.854799499999999</v>
          </cell>
          <cell r="Z204">
            <v>0</v>
          </cell>
          <cell r="AC204">
            <v>3032.0119200000004</v>
          </cell>
          <cell r="AD204">
            <v>3175.4938784612486</v>
          </cell>
          <cell r="AG204">
            <v>118.29277999999999</v>
          </cell>
          <cell r="AH204">
            <v>121.07746741223008</v>
          </cell>
          <cell r="AK204">
            <v>4.2885599999999995</v>
          </cell>
          <cell r="AL204">
            <v>0</v>
          </cell>
          <cell r="AO204">
            <v>144.38151999999999</v>
          </cell>
          <cell r="AP204">
            <v>2554.3119217793464</v>
          </cell>
          <cell r="AS204">
            <v>692.60244</v>
          </cell>
          <cell r="AT204">
            <v>704.65875838108161</v>
          </cell>
          <cell r="AW204">
            <v>4308.93066</v>
          </cell>
          <cell r="AX204">
            <v>11393</v>
          </cell>
          <cell r="BE204">
            <v>1.4295200000000001</v>
          </cell>
          <cell r="BF204">
            <v>0</v>
          </cell>
          <cell r="BI204">
            <v>455.30212000000006</v>
          </cell>
          <cell r="BJ204">
            <v>173.96967677818097</v>
          </cell>
          <cell r="BM204">
            <v>992.43835000000001</v>
          </cell>
          <cell r="BN204">
            <v>1237.7842520194715</v>
          </cell>
        </row>
        <row r="205">
          <cell r="E205">
            <v>1876.3533</v>
          </cell>
          <cell r="F205">
            <v>2141.7490780697135</v>
          </cell>
          <cell r="I205">
            <v>4363.8966</v>
          </cell>
          <cell r="J205">
            <v>4880.9228376437777</v>
          </cell>
          <cell r="M205">
            <v>0</v>
          </cell>
          <cell r="N205">
            <v>0</v>
          </cell>
          <cell r="Q205">
            <v>114.08880000000001</v>
          </cell>
          <cell r="R205">
            <v>53.84450438040448</v>
          </cell>
          <cell r="U205">
            <v>1908.8199900000002</v>
          </cell>
          <cell r="V205">
            <v>1972.595929238641</v>
          </cell>
          <cell r="Y205">
            <v>0</v>
          </cell>
          <cell r="Z205">
            <v>0</v>
          </cell>
          <cell r="AC205">
            <v>3235.2323999999999</v>
          </cell>
          <cell r="AD205">
            <v>3370.4467693378369</v>
          </cell>
          <cell r="AG205">
            <v>138.53640000000001</v>
          </cell>
          <cell r="AH205">
            <v>141.45320160007194</v>
          </cell>
          <cell r="AK205">
            <v>4.8895199999999992</v>
          </cell>
          <cell r="AL205">
            <v>0</v>
          </cell>
          <cell r="AO205">
            <v>144.24083999999999</v>
          </cell>
          <cell r="AP205">
            <v>2554.3119217793464</v>
          </cell>
          <cell r="AS205">
            <v>686.57010000000002</v>
          </cell>
          <cell r="AT205">
            <v>698.08916980183881</v>
          </cell>
          <cell r="AW205">
            <v>4487.3569799999996</v>
          </cell>
          <cell r="AX205">
            <v>7076</v>
          </cell>
          <cell r="BE205">
            <v>0.81491999999999998</v>
          </cell>
          <cell r="BF205">
            <v>0</v>
          </cell>
          <cell r="BI205">
            <v>920.45213999999999</v>
          </cell>
          <cell r="BJ205">
            <v>907.84176157809395</v>
          </cell>
          <cell r="BM205">
            <v>1015.7023800000001</v>
          </cell>
          <cell r="BN205">
            <v>675.88219254051921</v>
          </cell>
        </row>
        <row r="206">
          <cell r="E206">
            <v>1747.3016</v>
          </cell>
          <cell r="F206">
            <v>1998.5224089981912</v>
          </cell>
          <cell r="I206">
            <v>3703.4719999999998</v>
          </cell>
          <cell r="J206">
            <v>4156.2847907620371</v>
          </cell>
          <cell r="M206">
            <v>0</v>
          </cell>
          <cell r="N206">
            <v>0</v>
          </cell>
          <cell r="Q206">
            <v>104.43440000000001</v>
          </cell>
          <cell r="R206">
            <v>53.981026957433897</v>
          </cell>
          <cell r="U206">
            <v>1940.8930799999998</v>
          </cell>
          <cell r="V206">
            <v>2005.7123779324738</v>
          </cell>
          <cell r="Y206">
            <v>0</v>
          </cell>
          <cell r="Z206">
            <v>0</v>
          </cell>
          <cell r="AC206">
            <v>3881.1859999999997</v>
          </cell>
          <cell r="AD206">
            <v>4074.7679607470091</v>
          </cell>
          <cell r="AG206">
            <v>131.2012</v>
          </cell>
          <cell r="AH206">
            <v>132.40549291738404</v>
          </cell>
          <cell r="AK206">
            <v>4.8268000000000004</v>
          </cell>
          <cell r="AL206">
            <v>0</v>
          </cell>
          <cell r="AO206">
            <v>231.68639999999999</v>
          </cell>
          <cell r="AP206">
            <v>0</v>
          </cell>
          <cell r="AS206">
            <v>462.49519999999995</v>
          </cell>
          <cell r="AT206">
            <v>469.75035173809277</v>
          </cell>
          <cell r="AW206">
            <v>4187.9072000000006</v>
          </cell>
          <cell r="AX206">
            <v>0</v>
          </cell>
          <cell r="BE206">
            <v>0.87760000000000005</v>
          </cell>
          <cell r="BF206">
            <v>0</v>
          </cell>
          <cell r="BI206">
            <v>639.33159999999998</v>
          </cell>
          <cell r="BJ206">
            <v>759.8675537437789</v>
          </cell>
          <cell r="BM206">
            <v>1376.04747</v>
          </cell>
          <cell r="BN206">
            <v>903.84245866365279</v>
          </cell>
        </row>
        <row r="207">
          <cell r="E207">
            <v>2806.0164299999997</v>
          </cell>
          <cell r="F207">
            <v>3199.700317354484</v>
          </cell>
          <cell r="I207">
            <v>2716.7966999999999</v>
          </cell>
          <cell r="J207">
            <v>3038.6792668911348</v>
          </cell>
          <cell r="M207">
            <v>0</v>
          </cell>
          <cell r="N207">
            <v>0</v>
          </cell>
          <cell r="Q207">
            <v>83.839049999999986</v>
          </cell>
          <cell r="R207">
            <v>39.345806699879745</v>
          </cell>
          <cell r="U207">
            <v>2071.3625499999998</v>
          </cell>
          <cell r="V207">
            <v>2140.3239469212308</v>
          </cell>
          <cell r="Y207">
            <v>0</v>
          </cell>
          <cell r="Z207">
            <v>0</v>
          </cell>
          <cell r="AC207">
            <v>3878.1990000000001</v>
          </cell>
          <cell r="AD207">
            <v>4003.9869762982767</v>
          </cell>
          <cell r="AG207">
            <v>104.41305</v>
          </cell>
          <cell r="AH207">
            <v>105.55660129802563</v>
          </cell>
          <cell r="AK207">
            <v>3.6004499999999999</v>
          </cell>
          <cell r="AL207">
            <v>0</v>
          </cell>
          <cell r="AO207">
            <v>188.76645000000002</v>
          </cell>
          <cell r="AP207">
            <v>0</v>
          </cell>
          <cell r="AS207">
            <v>579.67245000000003</v>
          </cell>
          <cell r="AT207">
            <v>590.06775655304341</v>
          </cell>
          <cell r="AW207">
            <v>4471.2445499999994</v>
          </cell>
          <cell r="AX207">
            <v>1208</v>
          </cell>
          <cell r="BE207">
            <v>1.0286999999999999</v>
          </cell>
          <cell r="BF207">
            <v>0</v>
          </cell>
          <cell r="BI207">
            <v>3480.6064499999998</v>
          </cell>
          <cell r="BJ207">
            <v>3361.4140995876119</v>
          </cell>
          <cell r="BM207">
            <v>1387.74785</v>
          </cell>
          <cell r="BN207">
            <v>1393.7570656826681</v>
          </cell>
        </row>
        <row r="208">
          <cell r="E208">
            <v>2315.571848</v>
          </cell>
          <cell r="F208">
            <v>2635.8326848239217</v>
          </cell>
          <cell r="I208">
            <v>3741.1436559999997</v>
          </cell>
          <cell r="J208">
            <v>4198.7861894044891</v>
          </cell>
          <cell r="M208">
            <v>0</v>
          </cell>
          <cell r="N208">
            <v>0</v>
          </cell>
          <cell r="Q208">
            <v>97.448127999999997</v>
          </cell>
          <cell r="R208">
            <v>45.079754935115524</v>
          </cell>
          <cell r="U208">
            <v>2290.5520080000001</v>
          </cell>
          <cell r="V208">
            <v>2367.1036709572309</v>
          </cell>
          <cell r="Y208">
            <v>0</v>
          </cell>
          <cell r="Z208">
            <v>0</v>
          </cell>
          <cell r="AC208">
            <v>3213.4306080000001</v>
          </cell>
          <cell r="AD208">
            <v>3365.8405939521676</v>
          </cell>
          <cell r="AG208">
            <v>115.523184</v>
          </cell>
          <cell r="AH208">
            <v>117.84088869647181</v>
          </cell>
          <cell r="AK208">
            <v>4.3222960000000006</v>
          </cell>
          <cell r="AL208">
            <v>0</v>
          </cell>
          <cell r="AO208">
            <v>161.88963200000001</v>
          </cell>
          <cell r="AP208">
            <v>0</v>
          </cell>
          <cell r="AS208">
            <v>697.06846400000006</v>
          </cell>
          <cell r="AT208">
            <v>709.3470885950785</v>
          </cell>
          <cell r="AW208">
            <v>4541.9472239999996</v>
          </cell>
          <cell r="AX208">
            <v>18766</v>
          </cell>
          <cell r="BE208">
            <v>0.78587200000000001</v>
          </cell>
          <cell r="BF208">
            <v>0</v>
          </cell>
          <cell r="BI208">
            <v>1281.364296</v>
          </cell>
          <cell r="BJ208">
            <v>859.85012660480254</v>
          </cell>
          <cell r="BM208">
            <v>775.39272000000005</v>
          </cell>
          <cell r="BN208">
            <v>717.874873142149</v>
          </cell>
        </row>
        <row r="209">
          <cell r="E209">
            <v>2181.1803220000002</v>
          </cell>
          <cell r="F209">
            <v>2499.7640202467715</v>
          </cell>
          <cell r="I209">
            <v>5034.9490800000003</v>
          </cell>
          <cell r="J209">
            <v>5512.9283939286961</v>
          </cell>
          <cell r="M209">
            <v>0</v>
          </cell>
          <cell r="N209">
            <v>0</v>
          </cell>
          <cell r="Q209">
            <v>151.42704000000001</v>
          </cell>
          <cell r="R209">
            <v>71.019044570705915</v>
          </cell>
          <cell r="U209">
            <v>3435.7439580000005</v>
          </cell>
          <cell r="V209">
            <v>3550.6555064358463</v>
          </cell>
          <cell r="Y209">
            <v>0</v>
          </cell>
          <cell r="Z209">
            <v>0</v>
          </cell>
          <cell r="AC209">
            <v>5743.5014380000002</v>
          </cell>
          <cell r="AD209">
            <v>6036.7294374934127</v>
          </cell>
          <cell r="AG209">
            <v>190.545692</v>
          </cell>
          <cell r="AH209">
            <v>193.09134383785172</v>
          </cell>
          <cell r="AK209">
            <v>6.9404060000000003</v>
          </cell>
          <cell r="AL209">
            <v>0</v>
          </cell>
          <cell r="AO209">
            <v>338.18705600000004</v>
          </cell>
          <cell r="AP209">
            <v>0</v>
          </cell>
          <cell r="AS209">
            <v>745.14722599999993</v>
          </cell>
          <cell r="AT209">
            <v>755.06636506151528</v>
          </cell>
          <cell r="AW209">
            <v>6534.7077220000001</v>
          </cell>
          <cell r="AX209">
            <v>0</v>
          </cell>
          <cell r="BE209">
            <v>1.261892</v>
          </cell>
          <cell r="BF209">
            <v>0</v>
          </cell>
          <cell r="BI209">
            <v>3695.450722</v>
          </cell>
          <cell r="BJ209">
            <v>3247.4339665260445</v>
          </cell>
          <cell r="BM209">
            <v>1255.389598</v>
          </cell>
          <cell r="BN209">
            <v>1087.8103927279362</v>
          </cell>
        </row>
        <row r="210">
          <cell r="E210">
            <v>2398.6811400000001</v>
          </cell>
          <cell r="F210">
            <v>3081.0473654535908</v>
          </cell>
          <cell r="I210">
            <v>5145.8617650000006</v>
          </cell>
          <cell r="J210">
            <v>6328.1564137495361</v>
          </cell>
          <cell r="M210">
            <v>0</v>
          </cell>
          <cell r="N210">
            <v>0</v>
          </cell>
          <cell r="Q210">
            <v>150.07455300000001</v>
          </cell>
          <cell r="R210">
            <v>79.128485646253637</v>
          </cell>
          <cell r="U210">
            <v>4771.6444340000007</v>
          </cell>
          <cell r="V210">
            <v>4931.4612127737555</v>
          </cell>
          <cell r="Y210">
            <v>0</v>
          </cell>
          <cell r="Z210">
            <v>0</v>
          </cell>
          <cell r="AC210">
            <v>5728.5780210000003</v>
          </cell>
          <cell r="AD210">
            <v>6017.2080656230364</v>
          </cell>
          <cell r="AG210">
            <v>202.19249400000001</v>
          </cell>
          <cell r="AH210">
            <v>204.49292795018198</v>
          </cell>
          <cell r="AK210">
            <v>7.5351239999999997</v>
          </cell>
          <cell r="AL210">
            <v>0</v>
          </cell>
          <cell r="AO210">
            <v>346.61570399999999</v>
          </cell>
          <cell r="AP210">
            <v>0</v>
          </cell>
          <cell r="AS210">
            <v>752.25654600000007</v>
          </cell>
          <cell r="AT210">
            <v>761.45086133321911</v>
          </cell>
          <cell r="AW210">
            <v>6534.2083620000003</v>
          </cell>
          <cell r="AX210">
            <v>0</v>
          </cell>
          <cell r="BE210">
            <v>1.2558540000000002</v>
          </cell>
          <cell r="BF210">
            <v>0</v>
          </cell>
          <cell r="BI210">
            <v>2147.5103400000003</v>
          </cell>
          <cell r="BJ210">
            <v>2023.6472747071166</v>
          </cell>
          <cell r="BM210">
            <v>1256.1958880000002</v>
          </cell>
          <cell r="BN210">
            <v>1243.7832063911328</v>
          </cell>
        </row>
        <row r="211">
          <cell r="E211">
            <v>2423.2649759999999</v>
          </cell>
          <cell r="F211">
            <v>2531.2062116919001</v>
          </cell>
          <cell r="I211">
            <v>4940.3174040000004</v>
          </cell>
          <cell r="J211">
            <v>4984.2466418526083</v>
          </cell>
          <cell r="M211">
            <v>0</v>
          </cell>
          <cell r="N211">
            <v>0</v>
          </cell>
          <cell r="Q211">
            <v>150.18666299999998</v>
          </cell>
          <cell r="R211">
            <v>64.302133780858298</v>
          </cell>
          <cell r="U211">
            <v>2856.3801199999998</v>
          </cell>
          <cell r="V211">
            <v>2952.1561628278118</v>
          </cell>
          <cell r="Y211">
            <v>0</v>
          </cell>
          <cell r="Z211">
            <v>0</v>
          </cell>
          <cell r="AC211">
            <v>5759.0565120000001</v>
          </cell>
          <cell r="AD211">
            <v>6049.3199276025889</v>
          </cell>
          <cell r="AG211">
            <v>202.14998099999997</v>
          </cell>
          <cell r="AH211">
            <v>204.44388887873109</v>
          </cell>
          <cell r="AK211">
            <v>7.6043879999999993</v>
          </cell>
          <cell r="AL211">
            <v>0</v>
          </cell>
          <cell r="AO211">
            <v>351.06924599999996</v>
          </cell>
          <cell r="AP211">
            <v>0</v>
          </cell>
          <cell r="AS211">
            <v>734.45714099999998</v>
          </cell>
          <cell r="AT211">
            <v>743.84043612046582</v>
          </cell>
          <cell r="AW211">
            <v>6522.030107999999</v>
          </cell>
          <cell r="AX211">
            <v>9444</v>
          </cell>
          <cell r="BE211">
            <v>1.267398</v>
          </cell>
          <cell r="BF211">
            <v>0</v>
          </cell>
          <cell r="BI211">
            <v>567.79430400000001</v>
          </cell>
          <cell r="BJ211">
            <v>1639.714194920786</v>
          </cell>
          <cell r="BM211">
            <v>854.65602799999999</v>
          </cell>
          <cell r="BN211">
            <v>2459.5712923811789</v>
          </cell>
        </row>
        <row r="212">
          <cell r="E212">
            <v>2151.9924719999999</v>
          </cell>
          <cell r="F212">
            <v>2466.4527509164946</v>
          </cell>
          <cell r="I212">
            <v>4950.2904660000004</v>
          </cell>
          <cell r="J212">
            <v>5448.0709315070317</v>
          </cell>
          <cell r="M212">
            <v>0</v>
          </cell>
          <cell r="N212">
            <v>0</v>
          </cell>
          <cell r="Q212">
            <v>142.81514999999999</v>
          </cell>
          <cell r="R212">
            <v>67.196412413882058</v>
          </cell>
          <cell r="U212">
            <v>2856.936518</v>
          </cell>
          <cell r="V212">
            <v>2811.579341525739</v>
          </cell>
          <cell r="Y212">
            <v>0</v>
          </cell>
          <cell r="Z212">
            <v>0</v>
          </cell>
          <cell r="AC212">
            <v>5744.3427000000001</v>
          </cell>
          <cell r="AD212">
            <v>5989.0046188970528</v>
          </cell>
          <cell r="AG212">
            <v>187.88126400000002</v>
          </cell>
          <cell r="AH212">
            <v>190.14899955079875</v>
          </cell>
          <cell r="AK212">
            <v>6.9820740000000008</v>
          </cell>
          <cell r="AL212">
            <v>0</v>
          </cell>
          <cell r="AO212">
            <v>346.56476400000003</v>
          </cell>
          <cell r="AP212">
            <v>0</v>
          </cell>
          <cell r="AS212">
            <v>739.4651100000001</v>
          </cell>
          <cell r="AT212">
            <v>749.45340059099055</v>
          </cell>
          <cell r="AW212">
            <v>6472.3825980000001</v>
          </cell>
          <cell r="AX212">
            <v>1769</v>
          </cell>
          <cell r="BE212">
            <v>1.269468</v>
          </cell>
          <cell r="BF212">
            <v>0</v>
          </cell>
          <cell r="BI212">
            <v>2997.8486819999998</v>
          </cell>
          <cell r="BJ212">
            <v>3227.4374519538401</v>
          </cell>
          <cell r="BM212">
            <v>1348.4333120000001</v>
          </cell>
          <cell r="BN212">
            <v>1029.8205004685426</v>
          </cell>
        </row>
        <row r="213">
          <cell r="E213">
            <v>1713.016656</v>
          </cell>
          <cell r="F213">
            <v>1687.5069460888737</v>
          </cell>
          <cell r="I213">
            <v>3902.6529359999995</v>
          </cell>
          <cell r="J213">
            <v>3632.7619880385755</v>
          </cell>
          <cell r="M213">
            <v>0</v>
          </cell>
          <cell r="N213">
            <v>0</v>
          </cell>
          <cell r="Q213">
            <v>160.045704</v>
          </cell>
          <cell r="R213">
            <v>49.011605153562897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  <cell r="AC213">
            <v>5069.2864559999998</v>
          </cell>
          <cell r="AD213">
            <v>5348.5464147989087</v>
          </cell>
          <cell r="AG213">
            <v>211.63552799999999</v>
          </cell>
          <cell r="AH213">
            <v>218.15030934925295</v>
          </cell>
          <cell r="AK213">
            <v>7.6212239999999989</v>
          </cell>
          <cell r="AL213">
            <v>0</v>
          </cell>
          <cell r="AO213">
            <v>1193.6009279999998</v>
          </cell>
          <cell r="AP213">
            <v>2873.5277104752058</v>
          </cell>
          <cell r="AS213">
            <v>1543.0047359999999</v>
          </cell>
          <cell r="AT213">
            <v>1558.9762665603596</v>
          </cell>
          <cell r="AW213">
            <v>8190.4708079999991</v>
          </cell>
          <cell r="AX213">
            <v>0</v>
          </cell>
          <cell r="BE213">
            <v>1.172496</v>
          </cell>
          <cell r="BF213">
            <v>0</v>
          </cell>
          <cell r="BI213">
            <v>1092.7662720000001</v>
          </cell>
          <cell r="BJ213">
            <v>1449.7473064848414</v>
          </cell>
          <cell r="BM213">
            <v>0</v>
          </cell>
          <cell r="BN213">
            <v>0</v>
          </cell>
        </row>
        <row r="214">
          <cell r="E214">
            <v>1249.961732</v>
          </cell>
          <cell r="F214">
            <v>1232.8570465465652</v>
          </cell>
          <cell r="I214">
            <v>2689.7854139999999</v>
          </cell>
          <cell r="J214">
            <v>2612.9223726489777</v>
          </cell>
          <cell r="M214">
            <v>0</v>
          </cell>
          <cell r="N214">
            <v>0</v>
          </cell>
          <cell r="Q214">
            <v>116.15084</v>
          </cell>
          <cell r="R214">
            <v>33.966817164920471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  <cell r="AC214">
            <v>3808.4073500000004</v>
          </cell>
          <cell r="AD214">
            <v>4033.6779016613714</v>
          </cell>
          <cell r="AG214">
            <v>198.79662999999999</v>
          </cell>
          <cell r="AH214">
            <v>205.32659216484706</v>
          </cell>
          <cell r="AK214">
            <v>7.5944779999999996</v>
          </cell>
          <cell r="AL214">
            <v>0</v>
          </cell>
          <cell r="AO214">
            <v>906.87002000000007</v>
          </cell>
          <cell r="AP214">
            <v>2155.1243580193623</v>
          </cell>
          <cell r="AS214">
            <v>967.17911000000004</v>
          </cell>
          <cell r="AT214">
            <v>977.97672134878746</v>
          </cell>
          <cell r="AW214">
            <v>5938.8817959999997</v>
          </cell>
          <cell r="AX214">
            <v>474</v>
          </cell>
          <cell r="BE214">
            <v>0.89346800000000004</v>
          </cell>
          <cell r="BF214">
            <v>0</v>
          </cell>
          <cell r="BI214">
            <v>938.14139999999998</v>
          </cell>
          <cell r="BJ214">
            <v>1053.8163179551882</v>
          </cell>
          <cell r="BM214">
            <v>0</v>
          </cell>
          <cell r="BN214">
            <v>0</v>
          </cell>
        </row>
        <row r="215">
          <cell r="E215">
            <v>846.13002999999992</v>
          </cell>
          <cell r="F215">
            <v>1087.6398188068085</v>
          </cell>
          <cell r="I215">
            <v>2697.1257399999995</v>
          </cell>
          <cell r="J215">
            <v>3204.1607431990406</v>
          </cell>
          <cell r="M215">
            <v>0</v>
          </cell>
          <cell r="N215">
            <v>0</v>
          </cell>
          <cell r="Q215">
            <v>69.567623999999995</v>
          </cell>
          <cell r="R215">
            <v>30.444534677561357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  <cell r="AC215">
            <v>2468.5464039999997</v>
          </cell>
          <cell r="AD215">
            <v>2605.841982714102</v>
          </cell>
          <cell r="AG215">
            <v>140.239496</v>
          </cell>
          <cell r="AH215">
            <v>144.4445849585758</v>
          </cell>
          <cell r="AK215">
            <v>5.2451780000000001</v>
          </cell>
          <cell r="AL215">
            <v>0</v>
          </cell>
          <cell r="AO215">
            <v>604.57578000000001</v>
          </cell>
          <cell r="AP215">
            <v>0</v>
          </cell>
          <cell r="AS215">
            <v>510.16257599999994</v>
          </cell>
          <cell r="AT215">
            <v>515.69922474848818</v>
          </cell>
          <cell r="AW215">
            <v>3708.6169079999995</v>
          </cell>
          <cell r="AX215">
            <v>706</v>
          </cell>
          <cell r="BE215">
            <v>1.1042480000000001</v>
          </cell>
          <cell r="BF215">
            <v>0</v>
          </cell>
          <cell r="BI215">
            <v>657.02755999999999</v>
          </cell>
          <cell r="BJ215">
            <v>705.8769643988262</v>
          </cell>
          <cell r="BM215">
            <v>0</v>
          </cell>
          <cell r="BN215">
            <v>0</v>
          </cell>
        </row>
        <row r="216">
          <cell r="E216">
            <v>846.33680000000004</v>
          </cell>
          <cell r="F216">
            <v>1088.2403655520004</v>
          </cell>
          <cell r="I216">
            <v>2471.0160000000001</v>
          </cell>
          <cell r="J216">
            <v>2991.4843194298883</v>
          </cell>
          <cell r="M216">
            <v>0</v>
          </cell>
          <cell r="N216">
            <v>0</v>
          </cell>
          <cell r="Q216">
            <v>69.376400000000004</v>
          </cell>
          <cell r="R216">
            <v>30.444534677561357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  <cell r="AC216">
            <v>2469.9103999999998</v>
          </cell>
          <cell r="AD216">
            <v>2607.3900817632471</v>
          </cell>
          <cell r="AG216">
            <v>124.38</v>
          </cell>
          <cell r="AH216">
            <v>128.31073045123532</v>
          </cell>
          <cell r="AK216">
            <v>4.6987999999999994</v>
          </cell>
          <cell r="AL216">
            <v>0</v>
          </cell>
          <cell r="AO216">
            <v>604.76319999999998</v>
          </cell>
          <cell r="AP216">
            <v>0</v>
          </cell>
          <cell r="AS216">
            <v>510.23439999999994</v>
          </cell>
          <cell r="AT216">
            <v>515.69922474848818</v>
          </cell>
          <cell r="AW216">
            <v>3709.8407999999999</v>
          </cell>
          <cell r="AX216">
            <v>0</v>
          </cell>
          <cell r="BE216">
            <v>1.1056000000000001</v>
          </cell>
          <cell r="BF216">
            <v>0</v>
          </cell>
          <cell r="BI216">
            <v>732.46</v>
          </cell>
          <cell r="BJ216">
            <v>1429.7507919126367</v>
          </cell>
          <cell r="BM216">
            <v>0</v>
          </cell>
          <cell r="BN216">
            <v>0</v>
          </cell>
        </row>
        <row r="217">
          <cell r="E217">
            <v>832.07651999999985</v>
          </cell>
          <cell r="F217">
            <v>871.06747828410141</v>
          </cell>
          <cell r="I217">
            <v>2845.3947399999997</v>
          </cell>
          <cell r="J217">
            <v>2906.6235251901785</v>
          </cell>
          <cell r="M217">
            <v>0</v>
          </cell>
          <cell r="N217">
            <v>0</v>
          </cell>
          <cell r="Q217">
            <v>69.339709999999997</v>
          </cell>
          <cell r="R217">
            <v>24.655977411513806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  <cell r="AC217">
            <v>2461.4226699999999</v>
          </cell>
          <cell r="AD217">
            <v>2596.9755075324465</v>
          </cell>
          <cell r="AG217">
            <v>124.42778</v>
          </cell>
          <cell r="AH217">
            <v>128.28621091550988</v>
          </cell>
          <cell r="AK217">
            <v>4.6591899999999997</v>
          </cell>
          <cell r="AL217">
            <v>0</v>
          </cell>
          <cell r="AO217">
            <v>604.59841999999992</v>
          </cell>
          <cell r="AP217">
            <v>1436.7924216869917</v>
          </cell>
          <cell r="AS217">
            <v>510.04426999999993</v>
          </cell>
          <cell r="AT217">
            <v>515.57268223438336</v>
          </cell>
          <cell r="AW217">
            <v>3120.83509</v>
          </cell>
          <cell r="AX217">
            <v>5158</v>
          </cell>
          <cell r="BE217">
            <v>1.37035</v>
          </cell>
          <cell r="BF217">
            <v>0</v>
          </cell>
          <cell r="BI217">
            <v>767.39600000000007</v>
          </cell>
          <cell r="BJ217">
            <v>1263.7797209633375</v>
          </cell>
          <cell r="BM217">
            <v>0</v>
          </cell>
          <cell r="BN217">
            <v>0</v>
          </cell>
        </row>
        <row r="218">
          <cell r="E218">
            <v>1659.0503999999999</v>
          </cell>
          <cell r="F218">
            <v>1706.8995238082257</v>
          </cell>
          <cell r="I218">
            <v>3871.848348</v>
          </cell>
          <cell r="J218">
            <v>3533.7530405017119</v>
          </cell>
          <cell r="M218">
            <v>0</v>
          </cell>
          <cell r="N218">
            <v>0</v>
          </cell>
          <cell r="Q218">
            <v>159.27748799999998</v>
          </cell>
          <cell r="R218">
            <v>48.793169030315831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  <cell r="AC218">
            <v>5080.4834040000005</v>
          </cell>
          <cell r="AD218">
            <v>5258.6361852499131</v>
          </cell>
          <cell r="AG218">
            <v>188.55643799999999</v>
          </cell>
          <cell r="AH218">
            <v>194.07212526686939</v>
          </cell>
          <cell r="AK218">
            <v>7.0269479999999991</v>
          </cell>
          <cell r="AL218">
            <v>0</v>
          </cell>
          <cell r="AO218">
            <v>1132.5097859999998</v>
          </cell>
          <cell r="AP218">
            <v>5388.0037185817819</v>
          </cell>
          <cell r="AS218">
            <v>1548.8564550000001</v>
          </cell>
          <cell r="AT218">
            <v>1564.8137496097049</v>
          </cell>
          <cell r="AW218">
            <v>8227.9705290000002</v>
          </cell>
          <cell r="AX218">
            <v>5009</v>
          </cell>
          <cell r="BE218">
            <v>1.1711580000000001</v>
          </cell>
          <cell r="BF218">
            <v>0</v>
          </cell>
          <cell r="BI218">
            <v>542.83173299999999</v>
          </cell>
          <cell r="BJ218">
            <v>663.88428379719642</v>
          </cell>
          <cell r="BM218">
            <v>0</v>
          </cell>
          <cell r="BN218">
            <v>0</v>
          </cell>
        </row>
        <row r="219">
          <cell r="E219">
            <v>1248.7971299999999</v>
          </cell>
          <cell r="F219">
            <v>1433.1337562472499</v>
          </cell>
          <cell r="I219">
            <v>3682.8178800000001</v>
          </cell>
          <cell r="J219">
            <v>4060.7895172604249</v>
          </cell>
          <cell r="M219">
            <v>0</v>
          </cell>
          <cell r="N219">
            <v>0</v>
          </cell>
          <cell r="Q219">
            <v>116.92191</v>
          </cell>
          <cell r="R219">
            <v>45.434713635392015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  <cell r="AC219">
            <v>3846.4196399999996</v>
          </cell>
          <cell r="AD219">
            <v>4064.0231812104807</v>
          </cell>
          <cell r="AG219">
            <v>223.17413999999999</v>
          </cell>
          <cell r="AH219">
            <v>230.28747953334647</v>
          </cell>
          <cell r="AK219">
            <v>8.4468300000000003</v>
          </cell>
          <cell r="AL219">
            <v>0</v>
          </cell>
          <cell r="AO219">
            <v>906.47822999999994</v>
          </cell>
          <cell r="AP219">
            <v>4310.4058315103639</v>
          </cell>
          <cell r="AS219">
            <v>972.71915999999999</v>
          </cell>
          <cell r="AT219">
            <v>983.08894567383879</v>
          </cell>
          <cell r="AW219">
            <v>5423.7539999999999</v>
          </cell>
          <cell r="AX219">
            <v>148</v>
          </cell>
          <cell r="BE219">
            <v>0.88914000000000004</v>
          </cell>
          <cell r="BF219">
            <v>0</v>
          </cell>
          <cell r="BI219">
            <v>625.95456000000001</v>
          </cell>
          <cell r="BJ219">
            <v>871.84803534812534</v>
          </cell>
          <cell r="BM219">
            <v>0</v>
          </cell>
          <cell r="BN219">
            <v>0</v>
          </cell>
        </row>
        <row r="220">
          <cell r="E220">
            <v>1214.6818299999998</v>
          </cell>
          <cell r="F220">
            <v>1395.8773320123885</v>
          </cell>
          <cell r="I220">
            <v>3796.3969699999998</v>
          </cell>
          <cell r="J220">
            <v>4136.5337467329791</v>
          </cell>
          <cell r="M220">
            <v>0</v>
          </cell>
          <cell r="N220">
            <v>0</v>
          </cell>
          <cell r="Q220">
            <v>137.20810999999998</v>
          </cell>
          <cell r="R220">
            <v>49.093518699780553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  <cell r="AC220">
            <v>4006.5685899999994</v>
          </cell>
          <cell r="AD220">
            <v>4233.102411254531</v>
          </cell>
          <cell r="AG220">
            <v>129.86586999999997</v>
          </cell>
          <cell r="AH220">
            <v>134.02378227526322</v>
          </cell>
          <cell r="AK220">
            <v>5.04779</v>
          </cell>
          <cell r="AL220">
            <v>0</v>
          </cell>
          <cell r="AO220">
            <v>1126.5749499999999</v>
          </cell>
          <cell r="AP220">
            <v>11733.869051621556</v>
          </cell>
          <cell r="AS220">
            <v>1002.6746499999999</v>
          </cell>
          <cell r="AT220">
            <v>1013.7037418307131</v>
          </cell>
          <cell r="AW220">
            <v>4657.2746099999995</v>
          </cell>
          <cell r="AX220">
            <v>2540</v>
          </cell>
          <cell r="BE220">
            <v>0.91777999999999993</v>
          </cell>
          <cell r="BF220">
            <v>0</v>
          </cell>
          <cell r="BI220">
            <v>914.56777</v>
          </cell>
          <cell r="BJ220">
            <v>1249.7821607627943</v>
          </cell>
          <cell r="BM220">
            <v>0</v>
          </cell>
          <cell r="BN220">
            <v>0</v>
          </cell>
        </row>
        <row r="221">
          <cell r="E221">
            <v>1208.36825</v>
          </cell>
          <cell r="F221">
            <v>1388.5445250081084</v>
          </cell>
          <cell r="I221">
            <v>2858.9673000000003</v>
          </cell>
          <cell r="J221">
            <v>3226.1235112415193</v>
          </cell>
          <cell r="M221">
            <v>0</v>
          </cell>
          <cell r="N221">
            <v>0</v>
          </cell>
          <cell r="Q221">
            <v>136.59815</v>
          </cell>
          <cell r="R221">
            <v>48.875082576533465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  <cell r="AC221">
            <v>3996.0669500000004</v>
          </cell>
          <cell r="AD221">
            <v>4226.3502529940042</v>
          </cell>
          <cell r="AG221">
            <v>258.57709999999997</v>
          </cell>
          <cell r="AH221">
            <v>266.77254869280341</v>
          </cell>
          <cell r="AK221">
            <v>10.050700000000001</v>
          </cell>
          <cell r="AL221">
            <v>0</v>
          </cell>
          <cell r="AO221">
            <v>1158.5716</v>
          </cell>
          <cell r="AP221">
            <v>0</v>
          </cell>
          <cell r="AS221">
            <v>1009.6385</v>
          </cell>
          <cell r="AT221">
            <v>1020.4767189584794</v>
          </cell>
          <cell r="AW221">
            <v>4652.5604000000003</v>
          </cell>
          <cell r="AX221">
            <v>3073</v>
          </cell>
          <cell r="BE221">
            <v>0.91370000000000007</v>
          </cell>
          <cell r="BF221">
            <v>0</v>
          </cell>
          <cell r="BI221">
            <v>866.18759999999997</v>
          </cell>
          <cell r="BJ221">
            <v>1283.7762355355424</v>
          </cell>
          <cell r="BM221">
            <v>0</v>
          </cell>
          <cell r="BN221">
            <v>0</v>
          </cell>
        </row>
        <row r="222">
          <cell r="E222">
            <v>1201.4443349999999</v>
          </cell>
          <cell r="F222">
            <v>1380.412252982683</v>
          </cell>
          <cell r="I222">
            <v>3046.6333799999998</v>
          </cell>
          <cell r="J222">
            <v>3257.2002054032732</v>
          </cell>
          <cell r="M222">
            <v>0</v>
          </cell>
          <cell r="N222">
            <v>0</v>
          </cell>
          <cell r="Q222">
            <v>136.5795</v>
          </cell>
          <cell r="R222">
            <v>48.929691607345255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  <cell r="AC222">
            <v>3995.4056399999999</v>
          </cell>
          <cell r="AD222">
            <v>4223.3126030811927</v>
          </cell>
          <cell r="AG222">
            <v>259.04578499999997</v>
          </cell>
          <cell r="AH222">
            <v>267.11582219295963</v>
          </cell>
          <cell r="AK222">
            <v>10.015829999999999</v>
          </cell>
          <cell r="AL222">
            <v>0</v>
          </cell>
          <cell r="AO222">
            <v>1155.917835</v>
          </cell>
          <cell r="AP222">
            <v>11973.327313623711</v>
          </cell>
          <cell r="AS222">
            <v>1010.6882999999999</v>
          </cell>
          <cell r="AT222">
            <v>1021.4727693384798</v>
          </cell>
          <cell r="AW222">
            <v>4657.8162149999989</v>
          </cell>
          <cell r="AX222">
            <v>34113</v>
          </cell>
          <cell r="BE222">
            <v>0.91052999999999995</v>
          </cell>
          <cell r="BF222">
            <v>0</v>
          </cell>
          <cell r="BI222">
            <v>988.38031499999988</v>
          </cell>
          <cell r="BJ222">
            <v>1251.7818122200147</v>
          </cell>
          <cell r="BM222">
            <v>0</v>
          </cell>
          <cell r="BN222">
            <v>0</v>
          </cell>
        </row>
        <row r="223">
          <cell r="E223">
            <v>1633.80771</v>
          </cell>
          <cell r="F223">
            <v>1890.8375900812302</v>
          </cell>
          <cell r="I223">
            <v>4154.0745969999998</v>
          </cell>
          <cell r="J223">
            <v>4332.6294970398667</v>
          </cell>
          <cell r="M223">
            <v>0</v>
          </cell>
          <cell r="N223">
            <v>0</v>
          </cell>
          <cell r="Q223">
            <v>184.92689999999999</v>
          </cell>
          <cell r="R223">
            <v>66.213449859270213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  <cell r="AC223">
            <v>5382.6056359999993</v>
          </cell>
          <cell r="AD223">
            <v>5662.3715534410976</v>
          </cell>
          <cell r="AG223">
            <v>304.51296199999996</v>
          </cell>
          <cell r="AH223">
            <v>314.19333078580729</v>
          </cell>
          <cell r="AK223">
            <v>11.095613999999999</v>
          </cell>
          <cell r="AL223">
            <v>0</v>
          </cell>
          <cell r="AO223">
            <v>1515.1677339999999</v>
          </cell>
          <cell r="AP223">
            <v>15325.857247451384</v>
          </cell>
          <cell r="AS223">
            <v>1644.6165639999997</v>
          </cell>
          <cell r="AT223">
            <v>1660.6940425881596</v>
          </cell>
          <cell r="AW223">
            <v>5642.1197189999993</v>
          </cell>
          <cell r="AX223">
            <v>11222</v>
          </cell>
          <cell r="BE223">
            <v>1.2328459999999999</v>
          </cell>
          <cell r="BF223">
            <v>0</v>
          </cell>
          <cell r="BI223">
            <v>1257.5029199999999</v>
          </cell>
          <cell r="BJ223">
            <v>1239.7839034766921</v>
          </cell>
          <cell r="BM223">
            <v>0</v>
          </cell>
          <cell r="BN223">
            <v>0</v>
          </cell>
        </row>
        <row r="224">
          <cell r="E224">
            <v>977.44119999999998</v>
          </cell>
          <cell r="F224">
            <v>1402.0448207627128</v>
          </cell>
          <cell r="I224">
            <v>2971.0218950000003</v>
          </cell>
          <cell r="J224">
            <v>3437.8162657326129</v>
          </cell>
          <cell r="M224">
            <v>0</v>
          </cell>
          <cell r="N224">
            <v>0</v>
          </cell>
          <cell r="Q224">
            <v>10.080210000000001</v>
          </cell>
          <cell r="R224">
            <v>7.7817868906771182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  <cell r="AC224">
            <v>1864.8388500000001</v>
          </cell>
          <cell r="AD224">
            <v>1596.4320324081853</v>
          </cell>
          <cell r="AG224">
            <v>48.481010000000005</v>
          </cell>
          <cell r="AH224">
            <v>50.01985287990064</v>
          </cell>
          <cell r="AK224">
            <v>1.6800350000000002</v>
          </cell>
          <cell r="AL224">
            <v>0</v>
          </cell>
          <cell r="AO224">
            <v>318.72664000000003</v>
          </cell>
          <cell r="AP224">
            <v>0</v>
          </cell>
          <cell r="AS224">
            <v>713.77487000000008</v>
          </cell>
          <cell r="AT224">
            <v>735.21568130187427</v>
          </cell>
          <cell r="AW224">
            <v>2552.4531750000001</v>
          </cell>
          <cell r="AX224">
            <v>0</v>
          </cell>
          <cell r="BE224">
            <v>1.2000250000000001</v>
          </cell>
          <cell r="BF224">
            <v>0</v>
          </cell>
          <cell r="BI224">
            <v>775.21615000000008</v>
          </cell>
          <cell r="BJ224">
            <v>1459.7455637709438</v>
          </cell>
          <cell r="BM224">
            <v>0</v>
          </cell>
          <cell r="BN224">
            <v>0</v>
          </cell>
        </row>
        <row r="225">
          <cell r="E225">
            <v>902.80180000000007</v>
          </cell>
          <cell r="F225">
            <v>1285.1602626952713</v>
          </cell>
          <cell r="I225">
            <v>2752.0820880000001</v>
          </cell>
          <cell r="J225">
            <v>3183.7528227377929</v>
          </cell>
          <cell r="M225">
            <v>0</v>
          </cell>
          <cell r="N225">
            <v>0</v>
          </cell>
          <cell r="Q225">
            <v>9.2335440000000002</v>
          </cell>
          <cell r="R225">
            <v>6.9899559439064642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  <cell r="AC225">
            <v>1832.8584840000001</v>
          </cell>
          <cell r="AD225">
            <v>1624.9138770693248</v>
          </cell>
          <cell r="AG225">
            <v>43.737839999999998</v>
          </cell>
          <cell r="AH225">
            <v>45.115945734812342</v>
          </cell>
          <cell r="AK225">
            <v>1.7009160000000001</v>
          </cell>
          <cell r="AL225">
            <v>0</v>
          </cell>
          <cell r="AO225">
            <v>359.86522800000006</v>
          </cell>
          <cell r="AP225">
            <v>0</v>
          </cell>
          <cell r="AS225">
            <v>350.14570800000001</v>
          </cell>
          <cell r="AT225">
            <v>353.12404753016227</v>
          </cell>
          <cell r="AW225">
            <v>1815.3633480000001</v>
          </cell>
          <cell r="AX225">
            <v>0</v>
          </cell>
          <cell r="BE225">
            <v>1.2149400000000001</v>
          </cell>
          <cell r="BF225">
            <v>0</v>
          </cell>
          <cell r="BI225">
            <v>486.46197599999999</v>
          </cell>
          <cell r="BJ225">
            <v>69.987801002716481</v>
          </cell>
          <cell r="BM225">
            <v>0</v>
          </cell>
          <cell r="BN225">
            <v>0</v>
          </cell>
        </row>
        <row r="226">
          <cell r="E226">
            <v>1026.15732</v>
          </cell>
          <cell r="F226">
            <v>1180.7982771970201</v>
          </cell>
          <cell r="I226">
            <v>3357.0749740000001</v>
          </cell>
          <cell r="J226">
            <v>3820.051158707859</v>
          </cell>
          <cell r="M226">
            <v>0</v>
          </cell>
          <cell r="N226">
            <v>0</v>
          </cell>
          <cell r="Q226">
            <v>0</v>
          </cell>
          <cell r="R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  <cell r="AC226">
            <v>3489.1193400000002</v>
          </cell>
          <cell r="AD226">
            <v>3363.5048126691531</v>
          </cell>
          <cell r="AG226">
            <v>0</v>
          </cell>
          <cell r="AH226">
            <v>0</v>
          </cell>
          <cell r="AK226">
            <v>0</v>
          </cell>
          <cell r="AL226">
            <v>0</v>
          </cell>
          <cell r="AO226">
            <v>428.051107</v>
          </cell>
          <cell r="AP226">
            <v>0</v>
          </cell>
          <cell r="AS226">
            <v>785.27046800000005</v>
          </cell>
          <cell r="AT226">
            <v>792.67688808451203</v>
          </cell>
          <cell r="AW226">
            <v>3208.8529869999998</v>
          </cell>
          <cell r="AX226">
            <v>4570</v>
          </cell>
          <cell r="BE226">
            <v>0.87446600000000008</v>
          </cell>
          <cell r="BF226">
            <v>0</v>
          </cell>
          <cell r="BI226">
            <v>412.747952</v>
          </cell>
          <cell r="BJ226">
            <v>575.89961967949557</v>
          </cell>
          <cell r="BM226">
            <v>0</v>
          </cell>
          <cell r="BN226">
            <v>0</v>
          </cell>
        </row>
        <row r="227">
          <cell r="E227">
            <v>743.63630000000001</v>
          </cell>
          <cell r="F227">
            <v>1019.6749133971136</v>
          </cell>
          <cell r="I227">
            <v>2364.23432</v>
          </cell>
          <cell r="J227">
            <v>2794.5523765481348</v>
          </cell>
          <cell r="M227">
            <v>0</v>
          </cell>
          <cell r="N227">
            <v>0</v>
          </cell>
          <cell r="Q227">
            <v>16.07396</v>
          </cell>
          <cell r="R227">
            <v>42.363717337172794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  <cell r="AC227">
            <v>2187.6932000000002</v>
          </cell>
          <cell r="AD227">
            <v>1959.090617684343</v>
          </cell>
          <cell r="AG227">
            <v>77.100520000000003</v>
          </cell>
          <cell r="AH227">
            <v>79.688491107684825</v>
          </cell>
          <cell r="AK227">
            <v>2.9968400000000002</v>
          </cell>
          <cell r="AL227">
            <v>0</v>
          </cell>
          <cell r="AO227">
            <v>374.06012000000004</v>
          </cell>
          <cell r="AP227">
            <v>3592.0024790545212</v>
          </cell>
          <cell r="AS227">
            <v>557.68467999999996</v>
          </cell>
          <cell r="AT227">
            <v>562.39507612696366</v>
          </cell>
          <cell r="AW227">
            <v>2344.6186400000001</v>
          </cell>
          <cell r="AX227">
            <v>0</v>
          </cell>
          <cell r="BE227">
            <v>1.3622000000000001</v>
          </cell>
          <cell r="BF227">
            <v>0</v>
          </cell>
          <cell r="BI227">
            <v>633.69544000000008</v>
          </cell>
          <cell r="BJ227">
            <v>639.8884663105506</v>
          </cell>
          <cell r="BM227">
            <v>0</v>
          </cell>
          <cell r="BN227">
            <v>0</v>
          </cell>
        </row>
        <row r="228">
          <cell r="E228">
            <v>1212.154708</v>
          </cell>
          <cell r="F228">
            <v>1379.6188256228913</v>
          </cell>
          <cell r="I228">
            <v>2613.2954119999999</v>
          </cell>
          <cell r="J228">
            <v>2943.9477148373617</v>
          </cell>
          <cell r="M228">
            <v>0</v>
          </cell>
          <cell r="N228">
            <v>0</v>
          </cell>
          <cell r="Q228">
            <v>36.591694000000004</v>
          </cell>
          <cell r="R228">
            <v>42.500239914202226</v>
          </cell>
          <cell r="U228">
            <v>709.928854</v>
          </cell>
          <cell r="V228">
            <v>733.56867776232104</v>
          </cell>
          <cell r="Y228">
            <v>0</v>
          </cell>
          <cell r="Z228">
            <v>0</v>
          </cell>
          <cell r="AC228">
            <v>1923.8430509999998</v>
          </cell>
          <cell r="AD228">
            <v>1901.4469623630412</v>
          </cell>
          <cell r="AG228">
            <v>5.5582319999999994</v>
          </cell>
          <cell r="AH228">
            <v>0</v>
          </cell>
          <cell r="AK228">
            <v>0</v>
          </cell>
          <cell r="AL228">
            <v>0</v>
          </cell>
          <cell r="AO228">
            <v>157.48324</v>
          </cell>
          <cell r="AP228">
            <v>0</v>
          </cell>
          <cell r="AS228">
            <v>237.61441799999997</v>
          </cell>
          <cell r="AT228">
            <v>241.00015394752134</v>
          </cell>
          <cell r="AW228">
            <v>1966.6877559999998</v>
          </cell>
          <cell r="AX228">
            <v>0</v>
          </cell>
          <cell r="BE228">
            <v>1.1579649999999999</v>
          </cell>
          <cell r="BF228">
            <v>0</v>
          </cell>
          <cell r="BI228">
            <v>354.56888300000003</v>
          </cell>
          <cell r="BJ228">
            <v>555.90310510729091</v>
          </cell>
          <cell r="BM228">
            <v>546.67429600000003</v>
          </cell>
          <cell r="BN228">
            <v>971.83060820914886</v>
          </cell>
        </row>
        <row r="229">
          <cell r="E229">
            <v>530.29067400000008</v>
          </cell>
          <cell r="F229">
            <v>722.7277320111657</v>
          </cell>
          <cell r="I229">
            <v>2597.4479539999998</v>
          </cell>
          <cell r="J229">
            <v>2978.4747766078581</v>
          </cell>
          <cell r="M229">
            <v>0</v>
          </cell>
          <cell r="N229">
            <v>0</v>
          </cell>
          <cell r="Q229">
            <v>8.9960100000000001</v>
          </cell>
          <cell r="R229">
            <v>6.8261288514711564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  <cell r="AC229">
            <v>2349.1580779999999</v>
          </cell>
          <cell r="AD229">
            <v>2200.8158003452008</v>
          </cell>
          <cell r="AG229">
            <v>42.581114000000007</v>
          </cell>
          <cell r="AH229">
            <v>43.889968948540272</v>
          </cell>
          <cell r="AK229">
            <v>1.4993350000000001</v>
          </cell>
          <cell r="AL229">
            <v>0</v>
          </cell>
          <cell r="AO229">
            <v>714.88292799999999</v>
          </cell>
          <cell r="AP229">
            <v>0</v>
          </cell>
          <cell r="AS229">
            <v>401.82178000000005</v>
          </cell>
          <cell r="AT229">
            <v>404.95242598281857</v>
          </cell>
          <cell r="AW229">
            <v>2076.5789749999999</v>
          </cell>
          <cell r="AX229">
            <v>0</v>
          </cell>
          <cell r="BE229">
            <v>1.199468</v>
          </cell>
          <cell r="BF229">
            <v>0</v>
          </cell>
          <cell r="BI229">
            <v>670.502612</v>
          </cell>
          <cell r="BJ229">
            <v>641.88811776777118</v>
          </cell>
          <cell r="BM229">
            <v>0</v>
          </cell>
          <cell r="BN229">
            <v>0</v>
          </cell>
        </row>
        <row r="230">
          <cell r="E230">
            <v>396.87074200000001</v>
          </cell>
          <cell r="F230">
            <v>457.56328918250102</v>
          </cell>
          <cell r="I230">
            <v>2193.9933180000003</v>
          </cell>
          <cell r="J230">
            <v>2380.2981923218226</v>
          </cell>
          <cell r="M230">
            <v>0</v>
          </cell>
          <cell r="N230">
            <v>0</v>
          </cell>
          <cell r="Q230">
            <v>0</v>
          </cell>
          <cell r="R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  <cell r="AC230">
            <v>1534.887872</v>
          </cell>
          <cell r="AD230">
            <v>1619.5459265220943</v>
          </cell>
          <cell r="AG230">
            <v>0</v>
          </cell>
          <cell r="AH230">
            <v>0</v>
          </cell>
          <cell r="AK230">
            <v>0</v>
          </cell>
          <cell r="AL230">
            <v>0</v>
          </cell>
          <cell r="AO230">
            <v>491.319682</v>
          </cell>
          <cell r="AP230">
            <v>0</v>
          </cell>
          <cell r="AS230">
            <v>205.194952</v>
          </cell>
          <cell r="AT230">
            <v>206.89988990797508</v>
          </cell>
          <cell r="AW230">
            <v>1199.871926</v>
          </cell>
          <cell r="AX230">
            <v>0</v>
          </cell>
          <cell r="BE230">
            <v>1.111164</v>
          </cell>
          <cell r="BF230">
            <v>0</v>
          </cell>
          <cell r="BI230">
            <v>406.68602399999997</v>
          </cell>
          <cell r="BJ230">
            <v>17.996863114984237</v>
          </cell>
          <cell r="BM230">
            <v>0</v>
          </cell>
          <cell r="BN230">
            <v>0</v>
          </cell>
        </row>
        <row r="231">
          <cell r="E231">
            <v>952.00942499999996</v>
          </cell>
          <cell r="F231">
            <v>1162.3974446155669</v>
          </cell>
          <cell r="I231">
            <v>2025.9571799999999</v>
          </cell>
          <cell r="J231">
            <v>2386.8395615071117</v>
          </cell>
          <cell r="M231">
            <v>0</v>
          </cell>
          <cell r="N231">
            <v>0</v>
          </cell>
          <cell r="Q231">
            <v>11.926876</v>
          </cell>
          <cell r="R231">
            <v>9.0650991147536963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  <cell r="AC231">
            <v>2700.953892</v>
          </cell>
          <cell r="AD231">
            <v>2579.9899473416731</v>
          </cell>
          <cell r="AG231">
            <v>56.410900000000005</v>
          </cell>
          <cell r="AH231">
            <v>58.356495026550746</v>
          </cell>
          <cell r="AK231">
            <v>1.9340879999999998</v>
          </cell>
          <cell r="AL231">
            <v>0</v>
          </cell>
          <cell r="AO231">
            <v>849.38697999999999</v>
          </cell>
          <cell r="AP231">
            <v>0</v>
          </cell>
          <cell r="AS231">
            <v>554.43855999999994</v>
          </cell>
          <cell r="AT231">
            <v>560.02535433279377</v>
          </cell>
          <cell r="AW231">
            <v>2657.4369120000001</v>
          </cell>
          <cell r="AX231">
            <v>0</v>
          </cell>
          <cell r="BE231">
            <v>1.2893920000000001</v>
          </cell>
          <cell r="BF231">
            <v>0</v>
          </cell>
          <cell r="BI231">
            <v>618.263464</v>
          </cell>
          <cell r="BJ231">
            <v>841.85326348981823</v>
          </cell>
          <cell r="BM231">
            <v>0</v>
          </cell>
          <cell r="BN231">
            <v>0</v>
          </cell>
        </row>
        <row r="232">
          <cell r="E232">
            <v>451.61112000000008</v>
          </cell>
          <cell r="F232">
            <v>516.51762809889249</v>
          </cell>
          <cell r="I232">
            <v>1848.0728999999999</v>
          </cell>
          <cell r="J232">
            <v>2015.4942182914644</v>
          </cell>
          <cell r="M232">
            <v>0</v>
          </cell>
          <cell r="N232">
            <v>0</v>
          </cell>
          <cell r="Q232">
            <v>4.1848799999999997</v>
          </cell>
          <cell r="R232">
            <v>3.1946283024885012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  <cell r="AC232">
            <v>1264.1326799999999</v>
          </cell>
          <cell r="AD232">
            <v>1316.8083738852447</v>
          </cell>
          <cell r="AG232">
            <v>19.878179999999997</v>
          </cell>
          <cell r="AH232">
            <v>20.596410009370846</v>
          </cell>
          <cell r="AK232">
            <v>0.74729999999999996</v>
          </cell>
          <cell r="AL232">
            <v>0</v>
          </cell>
          <cell r="AO232">
            <v>369.61457999999999</v>
          </cell>
          <cell r="AP232">
            <v>0</v>
          </cell>
          <cell r="AS232">
            <v>198.18395999999998</v>
          </cell>
          <cell r="AT232">
            <v>199.56903973595763</v>
          </cell>
          <cell r="AW232">
            <v>1227.8138999999999</v>
          </cell>
          <cell r="AX232">
            <v>0</v>
          </cell>
          <cell r="BE232">
            <v>1.0462199999999999</v>
          </cell>
          <cell r="BF232">
            <v>0</v>
          </cell>
          <cell r="BI232">
            <v>228.67379999999997</v>
          </cell>
          <cell r="BJ232">
            <v>359.93726229968485</v>
          </cell>
          <cell r="BM232">
            <v>0</v>
          </cell>
          <cell r="BN232">
            <v>0</v>
          </cell>
        </row>
        <row r="233">
          <cell r="E233">
            <v>624.78636000000006</v>
          </cell>
          <cell r="F233">
            <v>737.06667806110647</v>
          </cell>
          <cell r="I233">
            <v>2291.1250800000003</v>
          </cell>
          <cell r="J233">
            <v>2710.863064287154</v>
          </cell>
          <cell r="M233">
            <v>0</v>
          </cell>
          <cell r="N233">
            <v>0</v>
          </cell>
          <cell r="Q233">
            <v>12.670400000000001</v>
          </cell>
          <cell r="R233">
            <v>9.8023210307125783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  <cell r="AC233">
            <v>2846.7221199999999</v>
          </cell>
          <cell r="AD233">
            <v>3001.8014385737788</v>
          </cell>
          <cell r="AG233">
            <v>84.891679999999994</v>
          </cell>
          <cell r="AH233">
            <v>87.534742539826127</v>
          </cell>
          <cell r="AK233">
            <v>3.1676000000000002</v>
          </cell>
          <cell r="AL233">
            <v>0</v>
          </cell>
          <cell r="AO233">
            <v>1049.7426399999999</v>
          </cell>
          <cell r="AP233">
            <v>0</v>
          </cell>
          <cell r="AS233">
            <v>546.72775999999999</v>
          </cell>
          <cell r="AT233">
            <v>552.30259990191223</v>
          </cell>
          <cell r="AW233">
            <v>2755.8119999999999</v>
          </cell>
          <cell r="AX233">
            <v>96651</v>
          </cell>
          <cell r="BE233">
            <v>1.2670399999999999</v>
          </cell>
          <cell r="BF233">
            <v>0</v>
          </cell>
          <cell r="BI233">
            <v>1180.24776</v>
          </cell>
          <cell r="BJ233">
            <v>1441.7487006559597</v>
          </cell>
          <cell r="BM233">
            <v>0</v>
          </cell>
          <cell r="BN233">
            <v>0</v>
          </cell>
        </row>
        <row r="234">
          <cell r="E234">
            <v>218.15327999999997</v>
          </cell>
          <cell r="F234">
            <v>248.45560623023556</v>
          </cell>
          <cell r="I234">
            <v>652.77059999999994</v>
          </cell>
          <cell r="J234">
            <v>708.8488794126032</v>
          </cell>
          <cell r="M234">
            <v>0</v>
          </cell>
          <cell r="N234">
            <v>0</v>
          </cell>
          <cell r="Q234">
            <v>9.5321400000000001</v>
          </cell>
          <cell r="R234">
            <v>7.3176101287770781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  <cell r="AC234">
            <v>620.61470999999995</v>
          </cell>
          <cell r="AD234">
            <v>659.27181494767831</v>
          </cell>
          <cell r="AG234">
            <v>0</v>
          </cell>
          <cell r="AH234">
            <v>0</v>
          </cell>
          <cell r="AK234">
            <v>0</v>
          </cell>
          <cell r="AL234">
            <v>0</v>
          </cell>
          <cell r="AO234">
            <v>112.21379999999999</v>
          </cell>
          <cell r="AP234">
            <v>0</v>
          </cell>
          <cell r="AS234">
            <v>65.397719999999993</v>
          </cell>
          <cell r="AT234">
            <v>65.03755483995775</v>
          </cell>
          <cell r="AW234">
            <v>777.41237999999987</v>
          </cell>
          <cell r="AX234">
            <v>0</v>
          </cell>
          <cell r="BE234">
            <v>1.1462699999999999</v>
          </cell>
          <cell r="BF234">
            <v>0</v>
          </cell>
          <cell r="BI234">
            <v>77.524050000000003</v>
          </cell>
          <cell r="BJ234">
            <v>69.987801002716481</v>
          </cell>
          <cell r="BM234">
            <v>0</v>
          </cell>
          <cell r="BN234">
            <v>0</v>
          </cell>
        </row>
        <row r="235">
          <cell r="E235">
            <v>1861.1063900000001</v>
          </cell>
          <cell r="F235">
            <v>2326.250587826592</v>
          </cell>
          <cell r="I235">
            <v>3713.8161800000003</v>
          </cell>
          <cell r="J235">
            <v>4551.6866642351679</v>
          </cell>
          <cell r="M235">
            <v>0</v>
          </cell>
          <cell r="N235">
            <v>0</v>
          </cell>
          <cell r="Q235">
            <v>72.210760000000008</v>
          </cell>
          <cell r="R235">
            <v>29.680008246196586</v>
          </cell>
          <cell r="U235">
            <v>1904.56195</v>
          </cell>
          <cell r="V235">
            <v>1968.1041085518748</v>
          </cell>
          <cell r="Y235">
            <v>0</v>
          </cell>
          <cell r="Z235">
            <v>0</v>
          </cell>
          <cell r="AC235">
            <v>3802.8201400000003</v>
          </cell>
          <cell r="AD235">
            <v>3962.604146428579</v>
          </cell>
          <cell r="AG235">
            <v>44.501980000000003</v>
          </cell>
          <cell r="AH235">
            <v>44.135164305794682</v>
          </cell>
          <cell r="AK235">
            <v>1.6793200000000001</v>
          </cell>
          <cell r="AL235">
            <v>0</v>
          </cell>
          <cell r="AO235">
            <v>223.34956</v>
          </cell>
          <cell r="AP235">
            <v>0</v>
          </cell>
          <cell r="AS235">
            <v>463.49232000000001</v>
          </cell>
          <cell r="AT235">
            <v>485.53957221755462</v>
          </cell>
          <cell r="AW235">
            <v>4097.9606300000005</v>
          </cell>
          <cell r="AX235">
            <v>0</v>
          </cell>
          <cell r="BE235">
            <v>0.83966000000000007</v>
          </cell>
          <cell r="BF235">
            <v>0</v>
          </cell>
          <cell r="BI235">
            <v>1158.7308</v>
          </cell>
          <cell r="BJ235">
            <v>1247.782509305574</v>
          </cell>
          <cell r="BM235">
            <v>1321.4183500000001</v>
          </cell>
          <cell r="BN235">
            <v>1871.673763958361</v>
          </cell>
        </row>
        <row r="236">
          <cell r="E236">
            <v>230.13897</v>
          </cell>
          <cell r="F236">
            <v>260.80183244327219</v>
          </cell>
          <cell r="I236">
            <v>382.95189999999997</v>
          </cell>
          <cell r="J236">
            <v>422.22036408193395</v>
          </cell>
          <cell r="M236">
            <v>0</v>
          </cell>
          <cell r="N236">
            <v>0</v>
          </cell>
          <cell r="Q236">
            <v>0</v>
          </cell>
          <cell r="R236">
            <v>0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  <cell r="AC236">
            <v>383.23798999999997</v>
          </cell>
          <cell r="AD236">
            <v>406.18057755802306</v>
          </cell>
          <cell r="AG236">
            <v>0</v>
          </cell>
          <cell r="AH236">
            <v>0</v>
          </cell>
          <cell r="AK236">
            <v>0</v>
          </cell>
          <cell r="AL236">
            <v>0</v>
          </cell>
          <cell r="AO236">
            <v>94.246219999999994</v>
          </cell>
          <cell r="AP236">
            <v>0</v>
          </cell>
          <cell r="AS236">
            <v>54.724929999999993</v>
          </cell>
          <cell r="AT236">
            <v>54.367492435014356</v>
          </cell>
          <cell r="AW236">
            <v>421.98274999999995</v>
          </cell>
          <cell r="AX236">
            <v>0</v>
          </cell>
          <cell r="BE236">
            <v>1.1852299999999998</v>
          </cell>
          <cell r="BF236">
            <v>0</v>
          </cell>
          <cell r="BI236">
            <v>85.295689999999993</v>
          </cell>
          <cell r="BJ236">
            <v>115.97978451878731</v>
          </cell>
          <cell r="BM236">
            <v>0</v>
          </cell>
          <cell r="BN236">
            <v>0</v>
          </cell>
        </row>
        <row r="237">
          <cell r="E237">
            <v>197.42420000000001</v>
          </cell>
          <cell r="F237">
            <v>261.09079246709206</v>
          </cell>
          <cell r="I237">
            <v>373.54740000000004</v>
          </cell>
          <cell r="J237">
            <v>389.04162773882189</v>
          </cell>
          <cell r="M237">
            <v>0</v>
          </cell>
          <cell r="N237">
            <v>0</v>
          </cell>
          <cell r="Q237">
            <v>0</v>
          </cell>
          <cell r="R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  <cell r="AC237">
            <v>406.26096000000001</v>
          </cell>
          <cell r="AD237">
            <v>403.13687253431971</v>
          </cell>
          <cell r="AG237">
            <v>0</v>
          </cell>
          <cell r="AH237">
            <v>0</v>
          </cell>
          <cell r="AK237">
            <v>0</v>
          </cell>
          <cell r="AL237">
            <v>0</v>
          </cell>
          <cell r="AO237">
            <v>95.34696000000001</v>
          </cell>
          <cell r="AP237">
            <v>0</v>
          </cell>
          <cell r="AS237">
            <v>54.702840000000002</v>
          </cell>
          <cell r="AT237">
            <v>54.381775659708794</v>
          </cell>
          <cell r="AW237">
            <v>472.72445999999997</v>
          </cell>
          <cell r="AX237">
            <v>0</v>
          </cell>
          <cell r="BE237">
            <v>1.1265000000000001</v>
          </cell>
          <cell r="BF237">
            <v>0</v>
          </cell>
          <cell r="BI237">
            <v>85.298580000000001</v>
          </cell>
          <cell r="BJ237">
            <v>119.97908743322826</v>
          </cell>
          <cell r="BM237">
            <v>0</v>
          </cell>
          <cell r="BN237">
            <v>0</v>
          </cell>
        </row>
        <row r="238">
          <cell r="E238">
            <v>541.16489999999999</v>
          </cell>
          <cell r="F238">
            <v>622.40766505363126</v>
          </cell>
          <cell r="I238">
            <v>1283.2135799999999</v>
          </cell>
          <cell r="J238">
            <v>1440.5589972212308</v>
          </cell>
          <cell r="M238">
            <v>0</v>
          </cell>
          <cell r="N238">
            <v>0</v>
          </cell>
          <cell r="Q238">
            <v>21.47814</v>
          </cell>
          <cell r="R238">
            <v>16.546536335966078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  <cell r="AC238">
            <v>1879.75839</v>
          </cell>
          <cell r="AD238">
            <v>1985.4029400754225</v>
          </cell>
          <cell r="AG238">
            <v>89.913389999999993</v>
          </cell>
          <cell r="AH238">
            <v>92.683845042168841</v>
          </cell>
          <cell r="AK238">
            <v>3.3691199999999997</v>
          </cell>
          <cell r="AL238">
            <v>0</v>
          </cell>
          <cell r="AO238">
            <v>643.92305999999996</v>
          </cell>
          <cell r="AP238">
            <v>0</v>
          </cell>
          <cell r="AS238">
            <v>408.29522999999995</v>
          </cell>
          <cell r="AT238">
            <v>412.33981944012527</v>
          </cell>
          <cell r="AW238">
            <v>1902.0788099999997</v>
          </cell>
          <cell r="AX238">
            <v>0</v>
          </cell>
          <cell r="BE238">
            <v>1.2634199999999998</v>
          </cell>
          <cell r="BF238">
            <v>0</v>
          </cell>
          <cell r="BI238">
            <v>482.62643999999995</v>
          </cell>
          <cell r="BJ238">
            <v>417.92715455907847</v>
          </cell>
          <cell r="BM238">
            <v>0</v>
          </cell>
          <cell r="BN238">
            <v>0</v>
          </cell>
        </row>
        <row r="239">
          <cell r="E239">
            <v>845.11153999999999</v>
          </cell>
          <cell r="F239">
            <v>981.04540825904223</v>
          </cell>
          <cell r="I239">
            <v>2826.8793000000001</v>
          </cell>
          <cell r="J239">
            <v>3128.6892150195258</v>
          </cell>
          <cell r="M239">
            <v>0</v>
          </cell>
          <cell r="N239">
            <v>0</v>
          </cell>
          <cell r="Q239">
            <v>0</v>
          </cell>
          <cell r="R239">
            <v>29.994771858307065</v>
          </cell>
          <cell r="U239">
            <v>0</v>
          </cell>
          <cell r="V239">
            <v>0</v>
          </cell>
          <cell r="Y239">
            <v>0</v>
          </cell>
          <cell r="Z239">
            <v>0</v>
          </cell>
          <cell r="AC239">
            <v>2353.7800999999999</v>
          </cell>
          <cell r="AD239">
            <v>2475.0596054995576</v>
          </cell>
          <cell r="AG239">
            <v>0</v>
          </cell>
          <cell r="AH239">
            <v>0</v>
          </cell>
          <cell r="AK239">
            <v>0</v>
          </cell>
          <cell r="AL239">
            <v>0</v>
          </cell>
          <cell r="AO239">
            <v>679.5222</v>
          </cell>
          <cell r="AP239">
            <v>0</v>
          </cell>
          <cell r="AS239">
            <v>296.80279999999999</v>
          </cell>
          <cell r="AT239">
            <v>299.90972094678671</v>
          </cell>
          <cell r="AW239">
            <v>2373.3065999999999</v>
          </cell>
          <cell r="AX239">
            <v>2935</v>
          </cell>
          <cell r="BE239">
            <v>0</v>
          </cell>
          <cell r="BF239">
            <v>0</v>
          </cell>
          <cell r="BI239">
            <v>162.9068</v>
          </cell>
          <cell r="BJ239">
            <v>207.96375155092898</v>
          </cell>
          <cell r="BM239">
            <v>0</v>
          </cell>
          <cell r="BN239">
            <v>0</v>
          </cell>
        </row>
        <row r="240">
          <cell r="E240">
            <v>835.77060000000006</v>
          </cell>
          <cell r="F240">
            <v>961.75869081297094</v>
          </cell>
          <cell r="I240">
            <v>2264.1979500000002</v>
          </cell>
          <cell r="J240">
            <v>2541.4800459022026</v>
          </cell>
          <cell r="M240">
            <v>0</v>
          </cell>
          <cell r="N240">
            <v>0</v>
          </cell>
          <cell r="Q240">
            <v>30.967649999999999</v>
          </cell>
          <cell r="R240">
            <v>23.754928403119624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  <cell r="AC240">
            <v>2929.8244500000001</v>
          </cell>
          <cell r="AD240">
            <v>3110.4411400227586</v>
          </cell>
          <cell r="AG240">
            <v>148.0752</v>
          </cell>
          <cell r="AH240">
            <v>152.952863855304</v>
          </cell>
          <cell r="AK240">
            <v>5.6952000000000007</v>
          </cell>
          <cell r="AL240">
            <v>0</v>
          </cell>
          <cell r="AO240">
            <v>905.53680000000008</v>
          </cell>
          <cell r="AP240">
            <v>0</v>
          </cell>
          <cell r="AS240">
            <v>565.60455000000002</v>
          </cell>
          <cell r="AT240">
            <v>571.57035451457875</v>
          </cell>
          <cell r="AW240">
            <v>4250.3989499999998</v>
          </cell>
          <cell r="AX240">
            <v>0</v>
          </cell>
          <cell r="BE240">
            <v>1.4238000000000002</v>
          </cell>
          <cell r="BF240">
            <v>0</v>
          </cell>
          <cell r="BI240">
            <v>280.84454999999997</v>
          </cell>
          <cell r="BJ240">
            <v>223.96096320869276</v>
          </cell>
          <cell r="BM240">
            <v>0</v>
          </cell>
          <cell r="BN240">
            <v>0</v>
          </cell>
        </row>
        <row r="241">
          <cell r="E241">
            <v>896.58492000000012</v>
          </cell>
          <cell r="F241">
            <v>1030.3373328829732</v>
          </cell>
          <cell r="I241">
            <v>2711.5616500000001</v>
          </cell>
          <cell r="J241">
            <v>3031.8098713649201</v>
          </cell>
          <cell r="M241">
            <v>0</v>
          </cell>
          <cell r="N241">
            <v>0</v>
          </cell>
          <cell r="Q241">
            <v>42.898800000000001</v>
          </cell>
          <cell r="R241">
            <v>32.792723002467433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  <cell r="AC241">
            <v>2940.7127399999999</v>
          </cell>
          <cell r="AD241">
            <v>3120.6811505310325</v>
          </cell>
          <cell r="AG241">
            <v>204.48428000000001</v>
          </cell>
          <cell r="AH241">
            <v>211.16224166750212</v>
          </cell>
          <cell r="AK241">
            <v>7.8647800000000005</v>
          </cell>
          <cell r="AL241">
            <v>0</v>
          </cell>
          <cell r="AO241">
            <v>905.87966000000006</v>
          </cell>
          <cell r="AP241">
            <v>0</v>
          </cell>
          <cell r="AS241">
            <v>565.90666999999996</v>
          </cell>
          <cell r="AT241">
            <v>571.64519404085252</v>
          </cell>
          <cell r="AW241">
            <v>4255.5609599999998</v>
          </cell>
          <cell r="AX241">
            <v>0</v>
          </cell>
          <cell r="BE241">
            <v>1.4299600000000001</v>
          </cell>
          <cell r="BF241">
            <v>0</v>
          </cell>
          <cell r="BI241">
            <v>383.58677000000006</v>
          </cell>
          <cell r="BJ241">
            <v>501.91251576233822</v>
          </cell>
          <cell r="BM241">
            <v>0</v>
          </cell>
          <cell r="BN241">
            <v>0</v>
          </cell>
        </row>
        <row r="242">
          <cell r="E242">
            <v>872.55126000000007</v>
          </cell>
          <cell r="F242">
            <v>1003.164135615696</v>
          </cell>
          <cell r="I242">
            <v>2318.1265800000001</v>
          </cell>
          <cell r="J242">
            <v>2540.7922498119378</v>
          </cell>
          <cell r="M242">
            <v>0</v>
          </cell>
          <cell r="N242">
            <v>0</v>
          </cell>
          <cell r="Q242">
            <v>35.658000000000001</v>
          </cell>
          <cell r="R242">
            <v>57.244678233379915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  <cell r="AC242">
            <v>2937.5060400000002</v>
          </cell>
          <cell r="AD242">
            <v>3117.8264669833147</v>
          </cell>
          <cell r="AG242">
            <v>169.73208000000002</v>
          </cell>
          <cell r="AH242">
            <v>175.4617976512593</v>
          </cell>
          <cell r="AK242">
            <v>6.4184400000000004</v>
          </cell>
          <cell r="AL242">
            <v>0</v>
          </cell>
          <cell r="AO242">
            <v>905.71320000000003</v>
          </cell>
          <cell r="AP242">
            <v>0</v>
          </cell>
          <cell r="AS242">
            <v>565.53588000000002</v>
          </cell>
          <cell r="AT242">
            <v>588.07090243944924</v>
          </cell>
          <cell r="AW242">
            <v>4257.2086200000003</v>
          </cell>
          <cell r="AX242">
            <v>0</v>
          </cell>
          <cell r="BE242">
            <v>1.42632</v>
          </cell>
          <cell r="BF242">
            <v>0</v>
          </cell>
          <cell r="BI242">
            <v>744.18245999999999</v>
          </cell>
          <cell r="BJ242">
            <v>937.83653343640083</v>
          </cell>
          <cell r="BM242">
            <v>0</v>
          </cell>
          <cell r="BN242">
            <v>0</v>
          </cell>
        </row>
        <row r="243">
          <cell r="E243">
            <v>892.33424400000001</v>
          </cell>
          <cell r="F243">
            <v>1025.0289440934039</v>
          </cell>
          <cell r="I243">
            <v>2915.1714980000002</v>
          </cell>
          <cell r="J243">
            <v>3234.5807316704218</v>
          </cell>
          <cell r="M243">
            <v>0</v>
          </cell>
          <cell r="N243">
            <v>0</v>
          </cell>
          <cell r="Q243">
            <v>35.494599999999998</v>
          </cell>
          <cell r="R243">
            <v>27.167992828855201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  <cell r="AC243">
            <v>2925.1099860000004</v>
          </cell>
          <cell r="AD243">
            <v>3105.3829942840471</v>
          </cell>
          <cell r="AG243">
            <v>169.664188</v>
          </cell>
          <cell r="AH243">
            <v>174.92236786529958</v>
          </cell>
          <cell r="AK243">
            <v>6.3890279999999997</v>
          </cell>
          <cell r="AL243">
            <v>0</v>
          </cell>
          <cell r="AO243">
            <v>906.53208400000005</v>
          </cell>
          <cell r="AP243">
            <v>0</v>
          </cell>
          <cell r="AS243">
            <v>565.78392399999996</v>
          </cell>
          <cell r="AT243">
            <v>571.64519404085252</v>
          </cell>
          <cell r="AW243">
            <v>4245.15416</v>
          </cell>
          <cell r="AX243">
            <v>0</v>
          </cell>
          <cell r="BE243">
            <v>1.4197840000000002</v>
          </cell>
          <cell r="BF243">
            <v>0</v>
          </cell>
          <cell r="BI243">
            <v>690.01502399999993</v>
          </cell>
          <cell r="BJ243">
            <v>1041.8184092118654</v>
          </cell>
          <cell r="BM243">
            <v>0</v>
          </cell>
          <cell r="BN243">
            <v>0</v>
          </cell>
        </row>
        <row r="244">
          <cell r="E244">
            <v>1234.81233</v>
          </cell>
          <cell r="F244">
            <v>1351.7576327004899</v>
          </cell>
          <cell r="I244">
            <v>3977.0520900000006</v>
          </cell>
          <cell r="J244">
            <v>4208.8939542970211</v>
          </cell>
          <cell r="M244">
            <v>0</v>
          </cell>
          <cell r="N244">
            <v>0</v>
          </cell>
          <cell r="Q244">
            <v>9.8320200000000018</v>
          </cell>
          <cell r="R244">
            <v>7.2356965825594246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  <cell r="AC244">
            <v>3890.7984600000004</v>
          </cell>
          <cell r="AD244">
            <v>4104.9264441207742</v>
          </cell>
          <cell r="AG244">
            <v>47.819369999999999</v>
          </cell>
          <cell r="AH244">
            <v>49.039071450882986</v>
          </cell>
          <cell r="AK244">
            <v>1.7876400000000003</v>
          </cell>
          <cell r="AL244">
            <v>0</v>
          </cell>
          <cell r="AO244">
            <v>1175.3733000000002</v>
          </cell>
          <cell r="AP244">
            <v>0</v>
          </cell>
          <cell r="AS244">
            <v>1001.9722200000001</v>
          </cell>
          <cell r="AT244">
            <v>1012.5900022503562</v>
          </cell>
          <cell r="AW244">
            <v>3701.3086200000007</v>
          </cell>
          <cell r="AX244">
            <v>111</v>
          </cell>
          <cell r="BE244">
            <v>0.89382000000000017</v>
          </cell>
          <cell r="BF244">
            <v>0</v>
          </cell>
          <cell r="BI244">
            <v>1069.90254</v>
          </cell>
          <cell r="BJ244">
            <v>1101.8079529284794</v>
          </cell>
          <cell r="BM244">
            <v>0</v>
          </cell>
          <cell r="BN244">
            <v>0</v>
          </cell>
        </row>
        <row r="245">
          <cell r="E245">
            <v>1222.85168</v>
          </cell>
          <cell r="F245">
            <v>1350.9307411299935</v>
          </cell>
          <cell r="I245">
            <v>3798.6631200000002</v>
          </cell>
          <cell r="J245">
            <v>4021.3009861988835</v>
          </cell>
          <cell r="M245">
            <v>0</v>
          </cell>
          <cell r="N245">
            <v>0</v>
          </cell>
          <cell r="Q245">
            <v>82.818360000000013</v>
          </cell>
          <cell r="R245">
            <v>7.2356965825594246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  <cell r="AC245">
            <v>4027.4431200000004</v>
          </cell>
          <cell r="AD245">
            <v>4232.2124888534618</v>
          </cell>
          <cell r="AG245">
            <v>47.586240000000004</v>
          </cell>
          <cell r="AH245">
            <v>49.039071450882986</v>
          </cell>
          <cell r="AK245">
            <v>1.8302400000000003</v>
          </cell>
          <cell r="AL245">
            <v>0</v>
          </cell>
          <cell r="AO245">
            <v>1155.3390000000002</v>
          </cell>
          <cell r="AP245">
            <v>0</v>
          </cell>
          <cell r="AS245">
            <v>1002.51396</v>
          </cell>
          <cell r="AT245">
            <v>1013.3669639624817</v>
          </cell>
          <cell r="AW245">
            <v>4657.9608000000007</v>
          </cell>
          <cell r="AX245">
            <v>11254</v>
          </cell>
          <cell r="BE245">
            <v>0.91512000000000016</v>
          </cell>
          <cell r="BF245">
            <v>0</v>
          </cell>
          <cell r="BI245">
            <v>614.50308000000007</v>
          </cell>
          <cell r="BJ245">
            <v>761.86720520099948</v>
          </cell>
          <cell r="BM245">
            <v>0</v>
          </cell>
          <cell r="BN245">
            <v>0</v>
          </cell>
        </row>
        <row r="246">
          <cell r="E246">
            <v>879.87844799999993</v>
          </cell>
          <cell r="F246">
            <v>963.38607098435909</v>
          </cell>
          <cell r="I246">
            <v>3353.2502109999996</v>
          </cell>
          <cell r="J246">
            <v>3571.8315727913891</v>
          </cell>
          <cell r="M246">
            <v>0</v>
          </cell>
          <cell r="N246">
            <v>0</v>
          </cell>
          <cell r="Q246">
            <v>33.124079000000002</v>
          </cell>
          <cell r="R246">
            <v>24.219105165019656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  <cell r="AC246">
            <v>2748.6553709999998</v>
          </cell>
          <cell r="AD246">
            <v>2898.276751325132</v>
          </cell>
          <cell r="AG246">
            <v>23.797882000000001</v>
          </cell>
          <cell r="AH246">
            <v>24.519535725441493</v>
          </cell>
          <cell r="AK246">
            <v>0.64318600000000004</v>
          </cell>
          <cell r="AL246">
            <v>0</v>
          </cell>
          <cell r="AO246">
            <v>804.30409299999997</v>
          </cell>
          <cell r="AP246">
            <v>0</v>
          </cell>
          <cell r="AS246">
            <v>551.85358799999995</v>
          </cell>
          <cell r="AT246">
            <v>557.91072407497893</v>
          </cell>
          <cell r="AW246">
            <v>2861.2129209999998</v>
          </cell>
          <cell r="AX246">
            <v>4951</v>
          </cell>
          <cell r="BE246">
            <v>1.2863720000000001</v>
          </cell>
          <cell r="BF246">
            <v>0</v>
          </cell>
          <cell r="BI246">
            <v>550.24562300000002</v>
          </cell>
          <cell r="BJ246">
            <v>643.88776922499164</v>
          </cell>
          <cell r="BM246">
            <v>0</v>
          </cell>
          <cell r="BN246">
            <v>0</v>
          </cell>
        </row>
        <row r="247">
          <cell r="E247">
            <v>1388.2147199999997</v>
          </cell>
          <cell r="F247">
            <v>1820.0027643462718</v>
          </cell>
          <cell r="I247">
            <v>4972.5225</v>
          </cell>
          <cell r="J247">
            <v>5444.3248168533346</v>
          </cell>
          <cell r="M247">
            <v>0</v>
          </cell>
          <cell r="N247">
            <v>0</v>
          </cell>
          <cell r="Q247">
            <v>108.4914</v>
          </cell>
          <cell r="R247">
            <v>11.440591955065658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  <cell r="AC247">
            <v>5263.6410900000001</v>
          </cell>
          <cell r="AD247">
            <v>5258.6308266255064</v>
          </cell>
          <cell r="AG247">
            <v>71.72487000000001</v>
          </cell>
          <cell r="AH247">
            <v>73.558607176324472</v>
          </cell>
          <cell r="AK247">
            <v>3.0136500000000002</v>
          </cell>
          <cell r="AL247">
            <v>0</v>
          </cell>
          <cell r="AO247">
            <v>1508.0304599999999</v>
          </cell>
          <cell r="AP247">
            <v>0</v>
          </cell>
          <cell r="AS247">
            <v>1629.7819199999999</v>
          </cell>
          <cell r="AT247">
            <v>1646.5065224483537</v>
          </cell>
          <cell r="AW247">
            <v>6421.48542</v>
          </cell>
          <cell r="AX247">
            <v>1538</v>
          </cell>
          <cell r="BE247">
            <v>1.2054600000000002</v>
          </cell>
          <cell r="BF247">
            <v>0</v>
          </cell>
          <cell r="BI247">
            <v>441.80109000000004</v>
          </cell>
          <cell r="BJ247">
            <v>435.92401767406267</v>
          </cell>
          <cell r="BM247">
            <v>0</v>
          </cell>
          <cell r="BN247">
            <v>0</v>
          </cell>
        </row>
        <row r="248">
          <cell r="E248">
            <v>883.2263999999999</v>
          </cell>
          <cell r="F248">
            <v>1011.1271641748008</v>
          </cell>
          <cell r="I248">
            <v>2714.7037</v>
          </cell>
          <cell r="J248">
            <v>2950.7307691571818</v>
          </cell>
          <cell r="M248">
            <v>0</v>
          </cell>
          <cell r="N248">
            <v>0</v>
          </cell>
          <cell r="Q248">
            <v>29.053500000000003</v>
          </cell>
          <cell r="R248">
            <v>22.198571024984201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  <cell r="AC248">
            <v>2429.7026999999998</v>
          </cell>
          <cell r="AD248">
            <v>2565.5093208307876</v>
          </cell>
          <cell r="AG248">
            <v>47.592399999999998</v>
          </cell>
          <cell r="AH248">
            <v>49.039071450882986</v>
          </cell>
          <cell r="AK248">
            <v>1.6601999999999999</v>
          </cell>
          <cell r="AL248">
            <v>0</v>
          </cell>
          <cell r="AO248">
            <v>703.64810000000011</v>
          </cell>
          <cell r="AP248">
            <v>0</v>
          </cell>
          <cell r="AS248">
            <v>509.6814</v>
          </cell>
          <cell r="AT248">
            <v>515.10050853829887</v>
          </cell>
          <cell r="AW248">
            <v>2599.3198000000002</v>
          </cell>
          <cell r="AX248">
            <v>0</v>
          </cell>
          <cell r="BE248">
            <v>1.1068</v>
          </cell>
          <cell r="BF248">
            <v>0</v>
          </cell>
          <cell r="BI248">
            <v>1424.4516000000001</v>
          </cell>
          <cell r="BJ248">
            <v>1741.6964192390303</v>
          </cell>
          <cell r="BM248">
            <v>0</v>
          </cell>
          <cell r="BN248">
            <v>0</v>
          </cell>
        </row>
        <row r="249">
          <cell r="E249">
            <v>1144.0255200000001</v>
          </cell>
          <cell r="F249">
            <v>1316.0863202398307</v>
          </cell>
          <cell r="I249">
            <v>3810.9748800000007</v>
          </cell>
          <cell r="J249">
            <v>4234.4816700607862</v>
          </cell>
          <cell r="M249">
            <v>0</v>
          </cell>
          <cell r="N249">
            <v>0</v>
          </cell>
          <cell r="Q249">
            <v>82.926960000000008</v>
          </cell>
          <cell r="R249">
            <v>7.6179597982418095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  <cell r="AC249">
            <v>4042.3456800000004</v>
          </cell>
          <cell r="AD249">
            <v>4261.7072034301991</v>
          </cell>
          <cell r="AG249">
            <v>47.190480000000001</v>
          </cell>
          <cell r="AH249">
            <v>49.039071450882986</v>
          </cell>
          <cell r="AK249">
            <v>1.8326400000000003</v>
          </cell>
          <cell r="AL249">
            <v>0</v>
          </cell>
          <cell r="AO249">
            <v>1155.02136</v>
          </cell>
          <cell r="AP249">
            <v>11973.327313623711</v>
          </cell>
          <cell r="AS249">
            <v>1007.0356800000001</v>
          </cell>
          <cell r="AT249">
            <v>1018.1192738808591</v>
          </cell>
          <cell r="AW249">
            <v>4677.8135999999995</v>
          </cell>
          <cell r="AX249">
            <v>5613</v>
          </cell>
          <cell r="BE249">
            <v>0.91632000000000013</v>
          </cell>
          <cell r="BF249">
            <v>0</v>
          </cell>
          <cell r="BI249">
            <v>591.02640000000008</v>
          </cell>
          <cell r="BJ249">
            <v>925.83862469307815</v>
          </cell>
          <cell r="BM249">
            <v>0</v>
          </cell>
          <cell r="BN249">
            <v>0</v>
          </cell>
        </row>
        <row r="250">
          <cell r="E250">
            <v>1644.2374399999999</v>
          </cell>
          <cell r="F250">
            <v>1889.4373302237655</v>
          </cell>
          <cell r="I250">
            <v>6162.7783799999997</v>
          </cell>
          <cell r="J250">
            <v>6827.48599166037</v>
          </cell>
          <cell r="M250">
            <v>0</v>
          </cell>
          <cell r="N250">
            <v>0</v>
          </cell>
          <cell r="Q250">
            <v>185.07588000000001</v>
          </cell>
          <cell r="R250">
            <v>66.349972436299623</v>
          </cell>
          <cell r="U250">
            <v>0</v>
          </cell>
          <cell r="V250">
            <v>0</v>
          </cell>
          <cell r="Y250">
            <v>0</v>
          </cell>
          <cell r="Z250">
            <v>0</v>
          </cell>
          <cell r="AC250">
            <v>5375.8953600000004</v>
          </cell>
          <cell r="AD250">
            <v>5584.0793888403441</v>
          </cell>
          <cell r="AG250">
            <v>286.92972000000003</v>
          </cell>
          <cell r="AH250">
            <v>296.24503063478409</v>
          </cell>
          <cell r="AK250">
            <v>10.558020000000001</v>
          </cell>
          <cell r="AL250">
            <v>0</v>
          </cell>
          <cell r="AO250">
            <v>1575.0081600000001</v>
          </cell>
          <cell r="AP250">
            <v>0</v>
          </cell>
          <cell r="AS250">
            <v>1656.9880800000001</v>
          </cell>
          <cell r="AT250">
            <v>1673.2439464636925</v>
          </cell>
          <cell r="AW250">
            <v>5669.03568</v>
          </cell>
          <cell r="AX250">
            <v>1334</v>
          </cell>
          <cell r="BE250">
            <v>1.2421200000000001</v>
          </cell>
          <cell r="BF250">
            <v>0</v>
          </cell>
          <cell r="BI250">
            <v>2788.5594000000001</v>
          </cell>
          <cell r="BJ250">
            <v>2485.5667613250453</v>
          </cell>
          <cell r="BM250">
            <v>0</v>
          </cell>
          <cell r="BN250">
            <v>0</v>
          </cell>
        </row>
        <row r="251">
          <cell r="E251">
            <v>852.678</v>
          </cell>
          <cell r="F251">
            <v>1053.1061952414432</v>
          </cell>
          <cell r="I251">
            <v>1798.218138</v>
          </cell>
          <cell r="J251">
            <v>1847.3053748856464</v>
          </cell>
          <cell r="M251">
            <v>0</v>
          </cell>
          <cell r="N251">
            <v>0</v>
          </cell>
          <cell r="Q251">
            <v>45.042684000000001</v>
          </cell>
          <cell r="R251">
            <v>31.427497232173202</v>
          </cell>
          <cell r="U251">
            <v>0</v>
          </cell>
          <cell r="V251">
            <v>0</v>
          </cell>
          <cell r="Y251">
            <v>0</v>
          </cell>
          <cell r="Z251">
            <v>0</v>
          </cell>
          <cell r="AC251">
            <v>2761.5606120000002</v>
          </cell>
          <cell r="AD251">
            <v>2715.250297424619</v>
          </cell>
          <cell r="AG251">
            <v>156.697788</v>
          </cell>
          <cell r="AH251">
            <v>161.65729903783574</v>
          </cell>
          <cell r="AK251">
            <v>5.7096359999999997</v>
          </cell>
          <cell r="AL251">
            <v>0</v>
          </cell>
          <cell r="AO251">
            <v>733.05382199999997</v>
          </cell>
          <cell r="AP251">
            <v>7184.0049581090425</v>
          </cell>
          <cell r="AS251">
            <v>550.66267200000004</v>
          </cell>
          <cell r="AT251">
            <v>557.18546535068469</v>
          </cell>
          <cell r="AW251">
            <v>2952.516216</v>
          </cell>
          <cell r="AX251">
            <v>185</v>
          </cell>
          <cell r="BE251">
            <v>1.2688080000000002</v>
          </cell>
          <cell r="BF251">
            <v>0</v>
          </cell>
          <cell r="BI251">
            <v>705.45724799999994</v>
          </cell>
          <cell r="BJ251">
            <v>1127.8034218723456</v>
          </cell>
          <cell r="BM251">
            <v>0</v>
          </cell>
          <cell r="BN251">
            <v>0</v>
          </cell>
        </row>
        <row r="252">
          <cell r="E252">
            <v>816.21344000000011</v>
          </cell>
          <cell r="F252">
            <v>1039.7018085457139</v>
          </cell>
          <cell r="I252">
            <v>2582.3323679999999</v>
          </cell>
          <cell r="J252">
            <v>2625.7914311368772</v>
          </cell>
          <cell r="M252">
            <v>0</v>
          </cell>
          <cell r="N252">
            <v>0</v>
          </cell>
          <cell r="Q252">
            <v>44.849705999999998</v>
          </cell>
          <cell r="R252">
            <v>31.318279170549665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  <cell r="AC252">
            <v>2732.9894789999998</v>
          </cell>
          <cell r="AD252">
            <v>2651.2908215653529</v>
          </cell>
          <cell r="AG252">
            <v>151.92048299999999</v>
          </cell>
          <cell r="AH252">
            <v>156.92502864282554</v>
          </cell>
          <cell r="AK252">
            <v>5.6851739999999999</v>
          </cell>
          <cell r="AL252">
            <v>0</v>
          </cell>
          <cell r="AO252">
            <v>674.32480499999997</v>
          </cell>
          <cell r="AP252">
            <v>6824.7961402687724</v>
          </cell>
          <cell r="AS252">
            <v>551.14603499999998</v>
          </cell>
          <cell r="AT252">
            <v>557.44740369264241</v>
          </cell>
          <cell r="AW252">
            <v>2946.4993469999995</v>
          </cell>
          <cell r="AX252">
            <v>185</v>
          </cell>
          <cell r="BE252">
            <v>1.2633719999999999</v>
          </cell>
          <cell r="BF252">
            <v>0</v>
          </cell>
          <cell r="BI252">
            <v>1050.4938179999999</v>
          </cell>
          <cell r="BJ252">
            <v>1019.8222431824402</v>
          </cell>
          <cell r="BM252">
            <v>0</v>
          </cell>
          <cell r="BN252">
            <v>0</v>
          </cell>
        </row>
        <row r="253">
          <cell r="E253">
            <v>1233.47874</v>
          </cell>
          <cell r="F253">
            <v>1416.1320675623606</v>
          </cell>
          <cell r="I253">
            <v>3344.51368</v>
          </cell>
          <cell r="J253">
            <v>3741.8688208051049</v>
          </cell>
          <cell r="M253">
            <v>0</v>
          </cell>
          <cell r="N253">
            <v>0</v>
          </cell>
          <cell r="Q253">
            <v>121.61058000000001</v>
          </cell>
          <cell r="R253">
            <v>43.523397556980093</v>
          </cell>
          <cell r="U253">
            <v>0</v>
          </cell>
          <cell r="V253">
            <v>0</v>
          </cell>
          <cell r="Y253">
            <v>0</v>
          </cell>
          <cell r="Z253">
            <v>0</v>
          </cell>
          <cell r="AC253">
            <v>3892.4294800000002</v>
          </cell>
          <cell r="AD253">
            <v>4108.2687035563513</v>
          </cell>
          <cell r="AG253">
            <v>200.01154000000002</v>
          </cell>
          <cell r="AH253">
            <v>206.45449080821732</v>
          </cell>
          <cell r="AK253">
            <v>7.5728200000000001</v>
          </cell>
          <cell r="AL253">
            <v>0</v>
          </cell>
          <cell r="AO253">
            <v>906.95656000000008</v>
          </cell>
          <cell r="AP253">
            <v>0</v>
          </cell>
          <cell r="AS253">
            <v>1030.7944400000001</v>
          </cell>
          <cell r="AT253">
            <v>1042.8625906280529</v>
          </cell>
          <cell r="AW253">
            <v>4485.3367399999997</v>
          </cell>
          <cell r="AX253">
            <v>842</v>
          </cell>
          <cell r="BE253">
            <v>0.89092000000000016</v>
          </cell>
          <cell r="BF253">
            <v>0</v>
          </cell>
          <cell r="BI253">
            <v>1133.6957000000002</v>
          </cell>
          <cell r="BJ253">
            <v>1107.8069073001409</v>
          </cell>
          <cell r="BM253">
            <v>0</v>
          </cell>
          <cell r="BN253">
            <v>0</v>
          </cell>
        </row>
        <row r="254">
          <cell r="E254">
            <v>1037.5128000000002</v>
          </cell>
          <cell r="F254">
            <v>1223.7929983396202</v>
          </cell>
          <cell r="I254">
            <v>2701.447083</v>
          </cell>
          <cell r="J254">
            <v>3069.2474732784649</v>
          </cell>
          <cell r="M254">
            <v>0</v>
          </cell>
          <cell r="N254">
            <v>0</v>
          </cell>
          <cell r="Q254">
            <v>51.226140000000001</v>
          </cell>
          <cell r="R254">
            <v>39.181979607444433</v>
          </cell>
          <cell r="U254">
            <v>0</v>
          </cell>
          <cell r="V254">
            <v>0</v>
          </cell>
          <cell r="Y254">
            <v>0</v>
          </cell>
          <cell r="Z254">
            <v>0</v>
          </cell>
          <cell r="AC254">
            <v>3047.9553300000002</v>
          </cell>
          <cell r="AD254">
            <v>3112.3443596573825</v>
          </cell>
          <cell r="AG254">
            <v>197.95244100000002</v>
          </cell>
          <cell r="AH254">
            <v>204.39484980728028</v>
          </cell>
          <cell r="AK254">
            <v>7.3180200000000006</v>
          </cell>
          <cell r="AL254">
            <v>0</v>
          </cell>
          <cell r="AO254">
            <v>238.567452</v>
          </cell>
          <cell r="AP254">
            <v>0</v>
          </cell>
          <cell r="AS254">
            <v>313.21125599999999</v>
          </cell>
          <cell r="AT254">
            <v>316.59267811369875</v>
          </cell>
          <cell r="AW254">
            <v>2784.1407090000002</v>
          </cell>
          <cell r="AX254">
            <v>296</v>
          </cell>
          <cell r="BE254">
            <v>1.4636040000000001</v>
          </cell>
          <cell r="BF254">
            <v>0</v>
          </cell>
          <cell r="BI254">
            <v>1654.970223</v>
          </cell>
          <cell r="BJ254">
            <v>1683.7065269796365</v>
          </cell>
          <cell r="BM254">
            <v>0</v>
          </cell>
          <cell r="BN254">
            <v>0</v>
          </cell>
        </row>
        <row r="255">
          <cell r="E255">
            <v>2380.5616799999998</v>
          </cell>
          <cell r="F255">
            <v>2933.0221916715759</v>
          </cell>
          <cell r="I255">
            <v>4005.7734800000003</v>
          </cell>
          <cell r="J255">
            <v>4717.4686356731208</v>
          </cell>
          <cell r="M255">
            <v>0</v>
          </cell>
          <cell r="N255">
            <v>0</v>
          </cell>
          <cell r="Q255">
            <v>101.80109999999999</v>
          </cell>
          <cell r="R255">
            <v>49.858045131145325</v>
          </cell>
          <cell r="U255">
            <v>1820.3473200000001</v>
          </cell>
          <cell r="V255">
            <v>1972.595929238641</v>
          </cell>
          <cell r="Y255">
            <v>0</v>
          </cell>
          <cell r="Z255">
            <v>0</v>
          </cell>
          <cell r="AC255">
            <v>3319.9135200000001</v>
          </cell>
          <cell r="AD255">
            <v>3369.5885744207226</v>
          </cell>
          <cell r="AG255">
            <v>120.16521999999999</v>
          </cell>
          <cell r="AH255">
            <v>122.89191305591275</v>
          </cell>
          <cell r="AK255">
            <v>4.3914200000000001</v>
          </cell>
          <cell r="AL255">
            <v>0</v>
          </cell>
          <cell r="AO255">
            <v>161.28487999999999</v>
          </cell>
          <cell r="AP255">
            <v>0</v>
          </cell>
          <cell r="AS255">
            <v>544.53607999999997</v>
          </cell>
          <cell r="AT255">
            <v>554.80146033182029</v>
          </cell>
          <cell r="AW255">
            <v>4426.1521400000001</v>
          </cell>
          <cell r="AX255">
            <v>0</v>
          </cell>
          <cell r="BE255">
            <v>0</v>
          </cell>
          <cell r="BF255">
            <v>0</v>
          </cell>
          <cell r="BI255">
            <v>596.83389999999997</v>
          </cell>
          <cell r="BJ255">
            <v>443.92262350294453</v>
          </cell>
          <cell r="BM255">
            <v>1785.26568</v>
          </cell>
          <cell r="BN255">
            <v>1465.7445181426053</v>
          </cell>
        </row>
        <row r="256">
          <cell r="E256">
            <v>6005.1756000000005</v>
          </cell>
          <cell r="F256">
            <v>6837.3366973540569</v>
          </cell>
          <cell r="I256">
            <v>7730.8137960000004</v>
          </cell>
          <cell r="J256">
            <v>16391.267693081096</v>
          </cell>
          <cell r="M256">
            <v>0</v>
          </cell>
          <cell r="N256">
            <v>0</v>
          </cell>
          <cell r="Q256">
            <v>210.74767199999999</v>
          </cell>
          <cell r="R256">
            <v>293.30508489595718</v>
          </cell>
          <cell r="U256">
            <v>4934.3814520000005</v>
          </cell>
          <cell r="V256">
            <v>5099.2035356177694</v>
          </cell>
          <cell r="Y256">
            <v>438.7059625</v>
          </cell>
          <cell r="Z256">
            <v>449.6359133807174</v>
          </cell>
          <cell r="AC256">
            <v>9090.4761959999996</v>
          </cell>
          <cell r="AD256">
            <v>9460.1299503196133</v>
          </cell>
          <cell r="AG256">
            <v>319.52066400000001</v>
          </cell>
          <cell r="AH256">
            <v>324.89365617638992</v>
          </cell>
          <cell r="AK256">
            <v>12.463572000000001</v>
          </cell>
          <cell r="AL256">
            <v>0</v>
          </cell>
          <cell r="AO256">
            <v>505.34119200000004</v>
          </cell>
          <cell r="AP256">
            <v>8620.7973797960331</v>
          </cell>
          <cell r="AS256">
            <v>1989.6393120000002</v>
          </cell>
          <cell r="AT256">
            <v>2036.9275203927446</v>
          </cell>
          <cell r="AW256">
            <v>12630.130644000001</v>
          </cell>
          <cell r="AX256">
            <v>771</v>
          </cell>
          <cell r="BE256">
            <v>1.1330520000000002</v>
          </cell>
          <cell r="BF256">
            <v>0</v>
          </cell>
          <cell r="BI256">
            <v>2744.2519440000001</v>
          </cell>
          <cell r="BJ256">
            <v>2459.5712923811789</v>
          </cell>
          <cell r="BM256">
            <v>2546.7121680000005</v>
          </cell>
          <cell r="BN256">
            <v>2135.6277563114631</v>
          </cell>
        </row>
        <row r="257">
          <cell r="E257">
            <v>6692.3168360000009</v>
          </cell>
          <cell r="F257">
            <v>7622.3183146139763</v>
          </cell>
          <cell r="I257">
            <v>10708.499084000001</v>
          </cell>
          <cell r="J257">
            <v>11880.776755133258</v>
          </cell>
          <cell r="M257">
            <v>0</v>
          </cell>
          <cell r="N257">
            <v>0</v>
          </cell>
          <cell r="Q257">
            <v>250.84636</v>
          </cell>
          <cell r="R257">
            <v>130.65210621715792</v>
          </cell>
          <cell r="U257">
            <v>8959.1741020000009</v>
          </cell>
          <cell r="V257">
            <v>9188.7773883355949</v>
          </cell>
          <cell r="Y257">
            <v>185.3785273</v>
          </cell>
          <cell r="Z257">
            <v>89.92718267614346</v>
          </cell>
          <cell r="AC257">
            <v>10683.414448000001</v>
          </cell>
          <cell r="AD257">
            <v>11149.956559341008</v>
          </cell>
          <cell r="AG257">
            <v>369.66831999999999</v>
          </cell>
          <cell r="AH257">
            <v>375.19793567070565</v>
          </cell>
          <cell r="AK257">
            <v>14.522684000000002</v>
          </cell>
          <cell r="AL257">
            <v>0</v>
          </cell>
          <cell r="AO257">
            <v>587.50857999999994</v>
          </cell>
          <cell r="AP257">
            <v>0</v>
          </cell>
          <cell r="AS257">
            <v>1814.0152559999999</v>
          </cell>
          <cell r="AT257">
            <v>1838.2417276909966</v>
          </cell>
          <cell r="AW257">
            <v>13982.704204</v>
          </cell>
          <cell r="AX257">
            <v>199</v>
          </cell>
          <cell r="BE257">
            <v>1.3202440000000002</v>
          </cell>
          <cell r="BF257">
            <v>0</v>
          </cell>
          <cell r="BI257">
            <v>2591.6389720000002</v>
          </cell>
          <cell r="BJ257">
            <v>2003.6507601349117</v>
          </cell>
          <cell r="BM257">
            <v>3107.0576150000002</v>
          </cell>
          <cell r="BN257">
            <v>2541.5570021272188</v>
          </cell>
        </row>
        <row r="258">
          <cell r="E258">
            <v>2399.92427</v>
          </cell>
          <cell r="F258">
            <v>2739.9744417463394</v>
          </cell>
          <cell r="I258">
            <v>4454.5683799999997</v>
          </cell>
          <cell r="J258">
            <v>5037.3930321297057</v>
          </cell>
          <cell r="M258">
            <v>0</v>
          </cell>
          <cell r="N258">
            <v>0</v>
          </cell>
          <cell r="Q258">
            <v>124.36900499999999</v>
          </cell>
          <cell r="R258">
            <v>66.268058890081988</v>
          </cell>
          <cell r="U258">
            <v>4772.0514999999996</v>
          </cell>
          <cell r="V258">
            <v>4931.4612127737555</v>
          </cell>
          <cell r="Y258">
            <v>0</v>
          </cell>
          <cell r="Z258">
            <v>0</v>
          </cell>
          <cell r="AC258">
            <v>4568.7152749999996</v>
          </cell>
          <cell r="AD258">
            <v>4722.4976485616417</v>
          </cell>
          <cell r="AG258">
            <v>221.47905</v>
          </cell>
          <cell r="AH258">
            <v>225.97204124566878</v>
          </cell>
          <cell r="AK258">
            <v>7.9505299999999997</v>
          </cell>
          <cell r="AL258">
            <v>0</v>
          </cell>
          <cell r="AO258">
            <v>252.14538000000002</v>
          </cell>
          <cell r="AP258">
            <v>0</v>
          </cell>
          <cell r="AS258">
            <v>944.97727999999995</v>
          </cell>
          <cell r="AT258">
            <v>957.0053642593225</v>
          </cell>
          <cell r="AW258">
            <v>6075.3407100000004</v>
          </cell>
          <cell r="AX258">
            <v>2201</v>
          </cell>
          <cell r="BE258">
            <v>1.1357900000000001</v>
          </cell>
          <cell r="BF258">
            <v>0</v>
          </cell>
          <cell r="BI258">
            <v>1992.1756599999999</v>
          </cell>
          <cell r="BJ258">
            <v>1973.6559882766046</v>
          </cell>
          <cell r="BM258">
            <v>1069.7897</v>
          </cell>
          <cell r="BN258">
            <v>821.85674891761357</v>
          </cell>
        </row>
        <row r="259">
          <cell r="E259">
            <v>2505.18363</v>
          </cell>
          <cell r="F259">
            <v>2864.9214192393624</v>
          </cell>
          <cell r="I259">
            <v>5371.7047380000004</v>
          </cell>
          <cell r="J259">
            <v>6112.7764011571235</v>
          </cell>
          <cell r="M259">
            <v>0</v>
          </cell>
          <cell r="N259">
            <v>0</v>
          </cell>
          <cell r="Q259">
            <v>151.116975</v>
          </cell>
          <cell r="R259">
            <v>71.865484548288336</v>
          </cell>
          <cell r="U259">
            <v>2290.1591840000006</v>
          </cell>
          <cell r="V259">
            <v>2367.1036709572309</v>
          </cell>
          <cell r="Y259">
            <v>0</v>
          </cell>
          <cell r="Z259">
            <v>0</v>
          </cell>
          <cell r="AC259">
            <v>5224.6175490000005</v>
          </cell>
          <cell r="AD259">
            <v>5409.2292750258584</v>
          </cell>
          <cell r="AG259">
            <v>194.101359</v>
          </cell>
          <cell r="AH259">
            <v>197.32096375049042</v>
          </cell>
          <cell r="AK259">
            <v>7.3879410000000005</v>
          </cell>
          <cell r="AL259">
            <v>0</v>
          </cell>
          <cell r="AO259">
            <v>264.622614</v>
          </cell>
          <cell r="AP259">
            <v>3592.0024790545212</v>
          </cell>
          <cell r="AS259">
            <v>548.05089600000008</v>
          </cell>
          <cell r="AT259">
            <v>582.32760188336601</v>
          </cell>
          <cell r="AW259">
            <v>4949.92047</v>
          </cell>
          <cell r="AX259">
            <v>2124</v>
          </cell>
          <cell r="BE259">
            <v>0.67163100000000009</v>
          </cell>
          <cell r="BF259">
            <v>0</v>
          </cell>
          <cell r="BI259">
            <v>2550.1829069999999</v>
          </cell>
          <cell r="BJ259">
            <v>2935.4883391996514</v>
          </cell>
          <cell r="BM259">
            <v>2085.3384620000002</v>
          </cell>
          <cell r="BN259">
            <v>1427.7511404554164</v>
          </cell>
        </row>
        <row r="260">
          <cell r="E260">
            <v>1157.4756199999999</v>
          </cell>
          <cell r="F260">
            <v>1321.6738190331168</v>
          </cell>
          <cell r="I260">
            <v>2789.63202</v>
          </cell>
          <cell r="J260">
            <v>3177.2975628265008</v>
          </cell>
          <cell r="M260">
            <v>0</v>
          </cell>
          <cell r="N260">
            <v>0</v>
          </cell>
          <cell r="Q260">
            <v>58.452660000000002</v>
          </cell>
          <cell r="R260">
            <v>27.468342498319938</v>
          </cell>
          <cell r="U260">
            <v>827.10281000000009</v>
          </cell>
          <cell r="V260">
            <v>854.79061565931613</v>
          </cell>
          <cell r="Y260">
            <v>0</v>
          </cell>
          <cell r="Z260">
            <v>0</v>
          </cell>
          <cell r="AC260">
            <v>1795.6544200000001</v>
          </cell>
          <cell r="AD260">
            <v>2079.9636182771333</v>
          </cell>
          <cell r="AG260">
            <v>86.125900000000001</v>
          </cell>
          <cell r="AH260">
            <v>87.154689736081778</v>
          </cell>
          <cell r="AK260">
            <v>3.1061800000000006</v>
          </cell>
          <cell r="AL260">
            <v>0</v>
          </cell>
          <cell r="AO260">
            <v>221.95068000000003</v>
          </cell>
          <cell r="AP260">
            <v>0</v>
          </cell>
          <cell r="AS260">
            <v>217.15021999999999</v>
          </cell>
          <cell r="AT260">
            <v>219.7940080708309</v>
          </cell>
          <cell r="AW260">
            <v>1664.3477200000002</v>
          </cell>
          <cell r="AX260">
            <v>0</v>
          </cell>
          <cell r="BE260">
            <v>1.1295200000000001</v>
          </cell>
          <cell r="BF260">
            <v>0</v>
          </cell>
          <cell r="BI260">
            <v>1261.6738399999999</v>
          </cell>
          <cell r="BJ260">
            <v>363.93656521412572</v>
          </cell>
          <cell r="BM260">
            <v>530.97338000000002</v>
          </cell>
          <cell r="BN260">
            <v>341.94039918470054</v>
          </cell>
        </row>
        <row r="261">
          <cell r="E261">
            <v>906.16253999999992</v>
          </cell>
          <cell r="F261">
            <v>1052.1353304878182</v>
          </cell>
          <cell r="I261">
            <v>1756.0223999999998</v>
          </cell>
          <cell r="J261">
            <v>1936.1419332098485</v>
          </cell>
          <cell r="M261">
            <v>0</v>
          </cell>
          <cell r="N261">
            <v>0</v>
          </cell>
          <cell r="Q261">
            <v>10.122</v>
          </cell>
          <cell r="R261">
            <v>7.7544823752712322</v>
          </cell>
          <cell r="U261">
            <v>0</v>
          </cell>
          <cell r="V261">
            <v>0</v>
          </cell>
          <cell r="Y261">
            <v>0</v>
          </cell>
          <cell r="Z261">
            <v>0</v>
          </cell>
          <cell r="AC261">
            <v>2329.2168000000001</v>
          </cell>
          <cell r="AD261">
            <v>2432.1325671035652</v>
          </cell>
          <cell r="AG261">
            <v>48.296399999999998</v>
          </cell>
          <cell r="AH261">
            <v>49.897255201273431</v>
          </cell>
          <cell r="AK261">
            <v>1.7351999999999999</v>
          </cell>
          <cell r="AL261">
            <v>0</v>
          </cell>
          <cell r="AO261">
            <v>753.65520000000004</v>
          </cell>
          <cell r="AP261">
            <v>7543.1994927246142</v>
          </cell>
          <cell r="AS261">
            <v>512.4624</v>
          </cell>
          <cell r="AT261">
            <v>517.295408233334</v>
          </cell>
          <cell r="AW261">
            <v>2301.7428</v>
          </cell>
          <cell r="AX261">
            <v>0</v>
          </cell>
          <cell r="BE261">
            <v>1.1568000000000001</v>
          </cell>
          <cell r="BF261">
            <v>0</v>
          </cell>
          <cell r="BI261">
            <v>445.65719999999999</v>
          </cell>
          <cell r="BJ261">
            <v>547.90449927840905</v>
          </cell>
          <cell r="BM261">
            <v>0</v>
          </cell>
          <cell r="BN261">
            <v>0</v>
          </cell>
        </row>
        <row r="262">
          <cell r="E262">
            <v>492.58095999999995</v>
          </cell>
          <cell r="F262">
            <v>686.40392681066294</v>
          </cell>
          <cell r="I262">
            <v>1311.5767499999999</v>
          </cell>
          <cell r="J262">
            <v>1598.1519116424081</v>
          </cell>
          <cell r="M262">
            <v>0</v>
          </cell>
          <cell r="N262">
            <v>0</v>
          </cell>
          <cell r="Q262">
            <v>27.8415</v>
          </cell>
          <cell r="R262">
            <v>24.000669041772582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  <cell r="AC262">
            <v>1742.9182499999999</v>
          </cell>
          <cell r="AD262">
            <v>1783.0133608070498</v>
          </cell>
          <cell r="AG262">
            <v>133.155</v>
          </cell>
          <cell r="AH262">
            <v>137.456517276825</v>
          </cell>
          <cell r="AK262">
            <v>5.0437500000000002</v>
          </cell>
          <cell r="AL262">
            <v>0</v>
          </cell>
          <cell r="AO262">
            <v>501.5505</v>
          </cell>
          <cell r="AP262">
            <v>5148.5311733549352</v>
          </cell>
          <cell r="AS262">
            <v>330.66825</v>
          </cell>
          <cell r="AT262">
            <v>365.94243510562478</v>
          </cell>
          <cell r="AW262">
            <v>1652.9377500000001</v>
          </cell>
          <cell r="AX262">
            <v>0</v>
          </cell>
          <cell r="BE262">
            <v>1.2104999999999999</v>
          </cell>
          <cell r="BF262">
            <v>0</v>
          </cell>
          <cell r="BI262">
            <v>156.9615</v>
          </cell>
          <cell r="BJ262">
            <v>1035.8194548402039</v>
          </cell>
          <cell r="BM262">
            <v>0</v>
          </cell>
          <cell r="BN262">
            <v>0</v>
          </cell>
        </row>
        <row r="263">
          <cell r="E263">
            <v>647.70240000000013</v>
          </cell>
          <cell r="F263">
            <v>791.00841109160524</v>
          </cell>
          <cell r="I263">
            <v>1616.25828</v>
          </cell>
          <cell r="J263">
            <v>1767.7070349123007</v>
          </cell>
          <cell r="M263">
            <v>0</v>
          </cell>
          <cell r="N263">
            <v>0</v>
          </cell>
          <cell r="Q263">
            <v>16.481920000000002</v>
          </cell>
          <cell r="R263">
            <v>12.696599663736354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  <cell r="AC263">
            <v>2299.4853700000003</v>
          </cell>
          <cell r="AD263">
            <v>2348.9201686516044</v>
          </cell>
          <cell r="AG263">
            <v>79.061710000000005</v>
          </cell>
          <cell r="AH263">
            <v>81.674573501445607</v>
          </cell>
          <cell r="AK263">
            <v>3.09036</v>
          </cell>
          <cell r="AL263">
            <v>0</v>
          </cell>
          <cell r="AO263">
            <v>734.47556000000009</v>
          </cell>
          <cell r="AP263">
            <v>0</v>
          </cell>
          <cell r="AS263">
            <v>499.60820000000007</v>
          </cell>
          <cell r="AT263">
            <v>504.06651871039179</v>
          </cell>
          <cell r="AW263">
            <v>2313.3919900000001</v>
          </cell>
          <cell r="AX263">
            <v>0</v>
          </cell>
          <cell r="BE263">
            <v>1.2876500000000002</v>
          </cell>
          <cell r="BF263">
            <v>0</v>
          </cell>
          <cell r="BI263">
            <v>536.95005000000003</v>
          </cell>
          <cell r="BJ263">
            <v>793.86162851652693</v>
          </cell>
          <cell r="BM263">
            <v>0</v>
          </cell>
          <cell r="BN263">
            <v>0</v>
          </cell>
        </row>
        <row r="264">
          <cell r="E264">
            <v>851.82586000000003</v>
          </cell>
          <cell r="F264">
            <v>979.64095337634376</v>
          </cell>
          <cell r="I264">
            <v>2151.3422599999999</v>
          </cell>
          <cell r="J264">
            <v>2423.4925794171318</v>
          </cell>
          <cell r="M264">
            <v>0</v>
          </cell>
          <cell r="N264">
            <v>0</v>
          </cell>
          <cell r="Q264">
            <v>34.986979999999996</v>
          </cell>
          <cell r="R264">
            <v>26.92225219020224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  <cell r="AC264">
            <v>2974.2503099999999</v>
          </cell>
          <cell r="AD264">
            <v>3143.7730206965612</v>
          </cell>
          <cell r="AG264">
            <v>167.79470000000001</v>
          </cell>
          <cell r="AH264">
            <v>173.2060003645187</v>
          </cell>
          <cell r="AK264">
            <v>6.4261799999999996</v>
          </cell>
          <cell r="AL264">
            <v>0</v>
          </cell>
          <cell r="AO264">
            <v>804.70053999999993</v>
          </cell>
          <cell r="AP264">
            <v>9578.6589942540268</v>
          </cell>
          <cell r="AS264">
            <v>565.14683000000002</v>
          </cell>
          <cell r="AT264">
            <v>571.08389759379997</v>
          </cell>
          <cell r="AW264">
            <v>4240.9217899999994</v>
          </cell>
          <cell r="AX264">
            <v>0</v>
          </cell>
          <cell r="BE264">
            <v>1.42804</v>
          </cell>
          <cell r="BF264">
            <v>0</v>
          </cell>
          <cell r="BI264">
            <v>575.50012000000004</v>
          </cell>
          <cell r="BJ264">
            <v>661.88463233997584</v>
          </cell>
          <cell r="BM264">
            <v>0</v>
          </cell>
          <cell r="BN264">
            <v>0</v>
          </cell>
        </row>
        <row r="265">
          <cell r="E265">
            <v>951.57129999999995</v>
          </cell>
          <cell r="F265">
            <v>1122.0441348672891</v>
          </cell>
          <cell r="I265">
            <v>2554.60149</v>
          </cell>
          <cell r="J265">
            <v>2768.4336195717879</v>
          </cell>
          <cell r="M265">
            <v>0</v>
          </cell>
          <cell r="N265">
            <v>0</v>
          </cell>
          <cell r="Q265">
            <v>46.016099999999994</v>
          </cell>
          <cell r="R265">
            <v>35.332042935214702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  <cell r="AC265">
            <v>3008.0370599999997</v>
          </cell>
          <cell r="AD265">
            <v>3142.2294780688776</v>
          </cell>
          <cell r="AG265">
            <v>220.52330999999998</v>
          </cell>
          <cell r="AH265">
            <v>227.44321338919528</v>
          </cell>
          <cell r="AK265">
            <v>8.1413099999999989</v>
          </cell>
          <cell r="AL265">
            <v>0</v>
          </cell>
          <cell r="AO265">
            <v>883.86308999999994</v>
          </cell>
          <cell r="AP265">
            <v>9099.7281870250299</v>
          </cell>
          <cell r="AS265">
            <v>768.11489999999992</v>
          </cell>
          <cell r="AT265">
            <v>774.27321142679398</v>
          </cell>
          <cell r="AW265">
            <v>3084.4945799999996</v>
          </cell>
          <cell r="AX265">
            <v>0</v>
          </cell>
          <cell r="BE265">
            <v>1.41588</v>
          </cell>
          <cell r="BF265">
            <v>0</v>
          </cell>
          <cell r="BI265">
            <v>445.64823000000001</v>
          </cell>
          <cell r="BJ265">
            <v>593.89648279447988</v>
          </cell>
          <cell r="BM265">
            <v>0</v>
          </cell>
          <cell r="BN265">
            <v>0</v>
          </cell>
        </row>
        <row r="266">
          <cell r="E266">
            <v>521.55856000000006</v>
          </cell>
          <cell r="F266">
            <v>654.7531324524017</v>
          </cell>
          <cell r="I266">
            <v>1125.8030100000001</v>
          </cell>
          <cell r="J266">
            <v>1237.6505520771761</v>
          </cell>
          <cell r="M266">
            <v>0</v>
          </cell>
          <cell r="N266">
            <v>0</v>
          </cell>
          <cell r="Q266">
            <v>17.076249999999998</v>
          </cell>
          <cell r="R266">
            <v>13.133471910230501</v>
          </cell>
          <cell r="U266">
            <v>0</v>
          </cell>
          <cell r="V266">
            <v>0</v>
          </cell>
          <cell r="Y266">
            <v>0</v>
          </cell>
          <cell r="Z266">
            <v>0</v>
          </cell>
          <cell r="AC266">
            <v>1237.0035499999999</v>
          </cell>
          <cell r="AD266">
            <v>1257.9438404071748</v>
          </cell>
          <cell r="AG266">
            <v>81.965999999999994</v>
          </cell>
          <cell r="AH266">
            <v>84.592398252773151</v>
          </cell>
          <cell r="AK266">
            <v>3.1420299999999997</v>
          </cell>
          <cell r="AL266">
            <v>0</v>
          </cell>
          <cell r="AO266">
            <v>300.81522000000001</v>
          </cell>
          <cell r="AP266">
            <v>0</v>
          </cell>
          <cell r="AS266">
            <v>264.47695999999996</v>
          </cell>
          <cell r="AT266">
            <v>265.93741631600193</v>
          </cell>
          <cell r="AW266">
            <v>1551.7529899999997</v>
          </cell>
          <cell r="AX266">
            <v>0</v>
          </cell>
          <cell r="BE266">
            <v>1.0928800000000001</v>
          </cell>
          <cell r="BF266">
            <v>0</v>
          </cell>
          <cell r="BI266">
            <v>391.52426000000003</v>
          </cell>
          <cell r="BJ266">
            <v>239.95817486645652</v>
          </cell>
          <cell r="BM266">
            <v>0</v>
          </cell>
          <cell r="BN266">
            <v>0</v>
          </cell>
        </row>
        <row r="267">
          <cell r="E267">
            <v>332.47240000000005</v>
          </cell>
          <cell r="F267">
            <v>382.75450931275219</v>
          </cell>
          <cell r="I267">
            <v>1714.56468</v>
          </cell>
          <cell r="J267">
            <v>1845.3931186069217</v>
          </cell>
          <cell r="M267">
            <v>0</v>
          </cell>
          <cell r="N267">
            <v>0</v>
          </cell>
          <cell r="Q267">
            <v>14.743120000000001</v>
          </cell>
          <cell r="R267">
            <v>11.304069378036235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  <cell r="AC267">
            <v>1307.6244799999999</v>
          </cell>
          <cell r="AD267">
            <v>1384.0711892648221</v>
          </cell>
          <cell r="AG267">
            <v>70.556359999999998</v>
          </cell>
          <cell r="AH267">
            <v>72.823021104561235</v>
          </cell>
          <cell r="AK267">
            <v>2.7079200000000001</v>
          </cell>
          <cell r="AL267">
            <v>0</v>
          </cell>
          <cell r="AO267">
            <v>369.78152</v>
          </cell>
          <cell r="AP267">
            <v>0</v>
          </cell>
          <cell r="AS267">
            <v>175.26260000000002</v>
          </cell>
          <cell r="AT267">
            <v>176.6681446962169</v>
          </cell>
          <cell r="AW267">
            <v>1235.5637200000001</v>
          </cell>
          <cell r="AX267">
            <v>0</v>
          </cell>
          <cell r="BE267">
            <v>1.05308</v>
          </cell>
          <cell r="BF267">
            <v>0</v>
          </cell>
          <cell r="BI267">
            <v>457.33760000000001</v>
          </cell>
          <cell r="BJ267">
            <v>503.91216721955868</v>
          </cell>
          <cell r="BM267">
            <v>0</v>
          </cell>
          <cell r="BN267">
            <v>0</v>
          </cell>
        </row>
        <row r="268">
          <cell r="E268">
            <v>763.53984000000003</v>
          </cell>
          <cell r="F268">
            <v>964.33444674992506</v>
          </cell>
          <cell r="I268">
            <v>2500.4787619999997</v>
          </cell>
          <cell r="J268">
            <v>2730.4418038261247</v>
          </cell>
          <cell r="M268">
            <v>0</v>
          </cell>
          <cell r="N268">
            <v>0</v>
          </cell>
          <cell r="Q268">
            <v>15.592260000000001</v>
          </cell>
          <cell r="R268">
            <v>12.041291293995121</v>
          </cell>
          <cell r="U268">
            <v>0</v>
          </cell>
          <cell r="V268">
            <v>0</v>
          </cell>
          <cell r="Y268">
            <v>0</v>
          </cell>
          <cell r="Z268">
            <v>0</v>
          </cell>
          <cell r="AC268">
            <v>2224.235889</v>
          </cell>
          <cell r="AD268">
            <v>2256.710234567362</v>
          </cell>
          <cell r="AG268">
            <v>0</v>
          </cell>
          <cell r="AH268">
            <v>0</v>
          </cell>
          <cell r="AK268">
            <v>0</v>
          </cell>
          <cell r="AL268">
            <v>0</v>
          </cell>
          <cell r="AO268">
            <v>540.01193799999999</v>
          </cell>
          <cell r="AP268">
            <v>0</v>
          </cell>
          <cell r="AS268">
            <v>475.04418799999996</v>
          </cell>
          <cell r="AT268">
            <v>479.21979598753569</v>
          </cell>
          <cell r="AW268">
            <v>2608.585098</v>
          </cell>
          <cell r="AX268">
            <v>3531</v>
          </cell>
          <cell r="BE268">
            <v>1.299355</v>
          </cell>
          <cell r="BF268">
            <v>0</v>
          </cell>
          <cell r="BI268">
            <v>313.92416800000001</v>
          </cell>
          <cell r="BJ268">
            <v>187.96723697872426</v>
          </cell>
          <cell r="BM268">
            <v>0</v>
          </cell>
          <cell r="BN268">
            <v>0</v>
          </cell>
        </row>
        <row r="269">
          <cell r="E269">
            <v>383.69650999999999</v>
          </cell>
          <cell r="F269">
            <v>531.88600477535772</v>
          </cell>
          <cell r="I269">
            <v>1523.1239400000002</v>
          </cell>
          <cell r="J269">
            <v>1844.9481968332157</v>
          </cell>
          <cell r="M269">
            <v>0</v>
          </cell>
          <cell r="N269">
            <v>0</v>
          </cell>
          <cell r="Q269">
            <v>25.254450000000002</v>
          </cell>
          <cell r="R269">
            <v>21.761698778490047</v>
          </cell>
          <cell r="U269">
            <v>0</v>
          </cell>
          <cell r="V269">
            <v>0</v>
          </cell>
          <cell r="Y269">
            <v>0</v>
          </cell>
          <cell r="Z269">
            <v>0</v>
          </cell>
          <cell r="AC269">
            <v>1523.68515</v>
          </cell>
          <cell r="AD269">
            <v>1562.8322000608505</v>
          </cell>
          <cell r="AG269">
            <v>120.84722000000001</v>
          </cell>
          <cell r="AH269">
            <v>124.55924148524275</v>
          </cell>
          <cell r="AK269">
            <v>4.4896799999999999</v>
          </cell>
          <cell r="AL269">
            <v>0</v>
          </cell>
          <cell r="AO269">
            <v>476.65436000000005</v>
          </cell>
          <cell r="AP269">
            <v>4190.6695588969415</v>
          </cell>
          <cell r="AS269">
            <v>219.05896999999999</v>
          </cell>
          <cell r="AT269">
            <v>237.73220711425182</v>
          </cell>
          <cell r="AW269">
            <v>1324.64267</v>
          </cell>
          <cell r="AX269">
            <v>0</v>
          </cell>
          <cell r="BE269">
            <v>1.12242</v>
          </cell>
          <cell r="BF269">
            <v>0</v>
          </cell>
          <cell r="BI269">
            <v>407.06432000000001</v>
          </cell>
          <cell r="BJ269">
            <v>417.92715455907847</v>
          </cell>
          <cell r="BM269">
            <v>0</v>
          </cell>
          <cell r="BN269">
            <v>0</v>
          </cell>
        </row>
        <row r="270">
          <cell r="E270">
            <v>858.88427999999999</v>
          </cell>
          <cell r="F270">
            <v>983.80868449974764</v>
          </cell>
          <cell r="I270">
            <v>2654.3325599999998</v>
          </cell>
          <cell r="J270">
            <v>2884.4278832884816</v>
          </cell>
          <cell r="M270">
            <v>0</v>
          </cell>
          <cell r="N270">
            <v>0</v>
          </cell>
          <cell r="Q270">
            <v>29.19876</v>
          </cell>
          <cell r="R270">
            <v>22.307789086607738</v>
          </cell>
          <cell r="U270">
            <v>0</v>
          </cell>
          <cell r="V270">
            <v>0</v>
          </cell>
          <cell r="Y270">
            <v>0</v>
          </cell>
          <cell r="Z270">
            <v>0</v>
          </cell>
          <cell r="AC270">
            <v>1928.2199999999998</v>
          </cell>
          <cell r="AD270">
            <v>2219.760161613759</v>
          </cell>
          <cell r="AG270">
            <v>139.10730000000001</v>
          </cell>
          <cell r="AH270">
            <v>143.68447935108713</v>
          </cell>
          <cell r="AK270">
            <v>5.2337400000000001</v>
          </cell>
          <cell r="AL270">
            <v>0</v>
          </cell>
          <cell r="AO270">
            <v>158.3895</v>
          </cell>
          <cell r="AP270">
            <v>0</v>
          </cell>
          <cell r="AS270">
            <v>531.63779999999997</v>
          </cell>
          <cell r="AT270">
            <v>538.06195987961883</v>
          </cell>
          <cell r="AW270">
            <v>3351.5218199999995</v>
          </cell>
          <cell r="AX270">
            <v>0</v>
          </cell>
          <cell r="BE270">
            <v>1.1018399999999999</v>
          </cell>
          <cell r="BF270">
            <v>0</v>
          </cell>
          <cell r="BI270">
            <v>678.18251999999995</v>
          </cell>
          <cell r="BJ270">
            <v>1149.7995879017708</v>
          </cell>
          <cell r="BM270">
            <v>0</v>
          </cell>
          <cell r="BN270">
            <v>0</v>
          </cell>
        </row>
        <row r="271">
          <cell r="E271">
            <v>2472.4431600000003</v>
          </cell>
          <cell r="F271">
            <v>2810.0668442596698</v>
          </cell>
          <cell r="I271">
            <v>4099.6291599999995</v>
          </cell>
          <cell r="J271">
            <v>4645.4959126193444</v>
          </cell>
          <cell r="M271">
            <v>0</v>
          </cell>
          <cell r="N271">
            <v>0</v>
          </cell>
          <cell r="Q271">
            <v>88.835560000000001</v>
          </cell>
          <cell r="R271">
            <v>44.342533019156626</v>
          </cell>
          <cell r="U271">
            <v>1973.1933899999999</v>
          </cell>
          <cell r="V271">
            <v>2038.8002163034619</v>
          </cell>
          <cell r="Y271">
            <v>0</v>
          </cell>
          <cell r="Z271">
            <v>0</v>
          </cell>
          <cell r="AC271">
            <v>4016.9505200000003</v>
          </cell>
          <cell r="AD271">
            <v>4173.9442901582115</v>
          </cell>
          <cell r="AG271">
            <v>116.98148</v>
          </cell>
          <cell r="AH271">
            <v>117.20338076761033</v>
          </cell>
          <cell r="AK271">
            <v>4.3978000000000002</v>
          </cell>
          <cell r="AL271">
            <v>0</v>
          </cell>
          <cell r="AO271">
            <v>253.75306</v>
          </cell>
          <cell r="AP271">
            <v>0</v>
          </cell>
          <cell r="AS271">
            <v>456.93142000000006</v>
          </cell>
          <cell r="AT271">
            <v>462.66172677239229</v>
          </cell>
          <cell r="AW271">
            <v>4032.7826000000005</v>
          </cell>
          <cell r="AX271">
            <v>205</v>
          </cell>
          <cell r="BE271">
            <v>0.87956000000000012</v>
          </cell>
          <cell r="BF271">
            <v>0</v>
          </cell>
          <cell r="BI271">
            <v>2763.5775199999998</v>
          </cell>
          <cell r="BJ271">
            <v>1821.6824775278492</v>
          </cell>
          <cell r="BM271">
            <v>685.8173700000001</v>
          </cell>
          <cell r="BN271">
            <v>569.90066530783417</v>
          </cell>
        </row>
        <row r="272">
          <cell r="E272">
            <v>2050.1414199999999</v>
          </cell>
          <cell r="F272">
            <v>2336.4736466030681</v>
          </cell>
          <cell r="I272">
            <v>4107.8882800000001</v>
          </cell>
          <cell r="J272">
            <v>4693.7058992937609</v>
          </cell>
          <cell r="M272">
            <v>0</v>
          </cell>
          <cell r="N272">
            <v>0</v>
          </cell>
          <cell r="Q272">
            <v>103.62411999999999</v>
          </cell>
          <cell r="R272">
            <v>47.209507136774512</v>
          </cell>
          <cell r="U272">
            <v>1972.8278999999998</v>
          </cell>
          <cell r="V272">
            <v>2038.8002163034619</v>
          </cell>
          <cell r="Y272">
            <v>0</v>
          </cell>
          <cell r="Z272">
            <v>0</v>
          </cell>
          <cell r="AC272">
            <v>4197.7275399999999</v>
          </cell>
          <cell r="AD272">
            <v>4364.8949759492343</v>
          </cell>
          <cell r="AG272">
            <v>130.24315999999999</v>
          </cell>
          <cell r="AH272">
            <v>131.03239891675932</v>
          </cell>
          <cell r="AK272">
            <v>4.7534000000000001</v>
          </cell>
          <cell r="AL272">
            <v>0</v>
          </cell>
          <cell r="AO272">
            <v>253.83156</v>
          </cell>
          <cell r="AP272">
            <v>0</v>
          </cell>
          <cell r="AS272">
            <v>441.11551999999995</v>
          </cell>
          <cell r="AT272">
            <v>446.28273034035305</v>
          </cell>
          <cell r="AW272">
            <v>4201.5302599999995</v>
          </cell>
          <cell r="AX272">
            <v>146</v>
          </cell>
          <cell r="BE272">
            <v>0.95067999999999997</v>
          </cell>
          <cell r="BF272">
            <v>0</v>
          </cell>
          <cell r="BI272">
            <v>484.37145999999996</v>
          </cell>
          <cell r="BJ272">
            <v>629.89020902444838</v>
          </cell>
          <cell r="BM272">
            <v>2906.8050299999995</v>
          </cell>
          <cell r="BN272">
            <v>2877.4984469402575</v>
          </cell>
        </row>
        <row r="273">
          <cell r="E273">
            <v>575.12040999999999</v>
          </cell>
          <cell r="F273">
            <v>654.0371568494171</v>
          </cell>
          <cell r="I273">
            <v>1924.1195600000003</v>
          </cell>
          <cell r="J273">
            <v>2209.0506246184441</v>
          </cell>
          <cell r="M273">
            <v>0</v>
          </cell>
          <cell r="N273">
            <v>0</v>
          </cell>
          <cell r="Q273">
            <v>58.096159999999998</v>
          </cell>
          <cell r="R273">
            <v>12.177813871024544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  <cell r="AC273">
            <v>1484.9252200000001</v>
          </cell>
          <cell r="AD273">
            <v>1548.1097713106885</v>
          </cell>
          <cell r="AG273">
            <v>75.935469999999995</v>
          </cell>
          <cell r="AH273">
            <v>78.462514321412769</v>
          </cell>
          <cell r="AK273">
            <v>2.8416600000000001</v>
          </cell>
          <cell r="AL273">
            <v>0</v>
          </cell>
          <cell r="AO273">
            <v>61.411429999999996</v>
          </cell>
          <cell r="AP273">
            <v>0</v>
          </cell>
          <cell r="AS273">
            <v>114.45574999999999</v>
          </cell>
          <cell r="AT273">
            <v>124.76927345654224</v>
          </cell>
          <cell r="AW273">
            <v>2126.8246399999998</v>
          </cell>
          <cell r="AX273">
            <v>0</v>
          </cell>
          <cell r="BE273">
            <v>1.1050900000000001</v>
          </cell>
          <cell r="BF273">
            <v>0</v>
          </cell>
          <cell r="BI273">
            <v>1065.9382400000002</v>
          </cell>
          <cell r="BJ273">
            <v>1129.8030733295659</v>
          </cell>
          <cell r="BM273">
            <v>0</v>
          </cell>
          <cell r="BN273">
            <v>0</v>
          </cell>
        </row>
        <row r="274">
          <cell r="E274">
            <v>275.30647999999997</v>
          </cell>
          <cell r="F274">
            <v>312.20215297794124</v>
          </cell>
          <cell r="I274">
            <v>667.60940000000005</v>
          </cell>
          <cell r="J274">
            <v>787.96675759832442</v>
          </cell>
          <cell r="M274">
            <v>0</v>
          </cell>
          <cell r="N274">
            <v>0</v>
          </cell>
          <cell r="Q274">
            <v>3.4597800000000003</v>
          </cell>
          <cell r="R274">
            <v>2.6758425097766931</v>
          </cell>
          <cell r="U274">
            <v>0</v>
          </cell>
          <cell r="V274">
            <v>0</v>
          </cell>
          <cell r="Y274">
            <v>0</v>
          </cell>
          <cell r="Z274">
            <v>0</v>
          </cell>
          <cell r="AC274">
            <v>563.75193000000002</v>
          </cell>
          <cell r="AD274">
            <v>552.03503603477702</v>
          </cell>
          <cell r="AG274">
            <v>0</v>
          </cell>
          <cell r="AH274">
            <v>0</v>
          </cell>
          <cell r="AK274">
            <v>0</v>
          </cell>
          <cell r="AL274">
            <v>0</v>
          </cell>
          <cell r="AO274">
            <v>130.38245000000001</v>
          </cell>
          <cell r="AP274">
            <v>0</v>
          </cell>
          <cell r="AS274">
            <v>79.510870000000011</v>
          </cell>
          <cell r="AT274">
            <v>89.654662796011664</v>
          </cell>
          <cell r="AW274">
            <v>592.32715000000007</v>
          </cell>
          <cell r="AX274">
            <v>0</v>
          </cell>
          <cell r="BE274">
            <v>1.15326</v>
          </cell>
          <cell r="BF274">
            <v>0</v>
          </cell>
          <cell r="BI274">
            <v>77.52470000000001</v>
          </cell>
          <cell r="BJ274">
            <v>75.986755374377893</v>
          </cell>
          <cell r="BM274">
            <v>0</v>
          </cell>
          <cell r="BN274">
            <v>0</v>
          </cell>
        </row>
        <row r="275">
          <cell r="E275">
            <v>1863.8670739999998</v>
          </cell>
          <cell r="F275">
            <v>2122.8636237518781</v>
          </cell>
          <cell r="I275">
            <v>4013.1532859999993</v>
          </cell>
          <cell r="J275">
            <v>4446.8358716004996</v>
          </cell>
          <cell r="M275">
            <v>0</v>
          </cell>
          <cell r="N275">
            <v>0</v>
          </cell>
          <cell r="Q275">
            <v>107.08487599999998</v>
          </cell>
          <cell r="R275">
            <v>52.17892894064552</v>
          </cell>
          <cell r="U275">
            <v>1904.5813929999997</v>
          </cell>
          <cell r="V275">
            <v>1968.1041085518748</v>
          </cell>
          <cell r="Y275">
            <v>0</v>
          </cell>
          <cell r="Z275">
            <v>0</v>
          </cell>
          <cell r="AC275">
            <v>3790.9732479999998</v>
          </cell>
          <cell r="AD275">
            <v>3956.9420898230987</v>
          </cell>
          <cell r="AG275">
            <v>160.20571999999999</v>
          </cell>
          <cell r="AH275">
            <v>163.79049864594916</v>
          </cell>
          <cell r="AK275">
            <v>5.902315999999999</v>
          </cell>
          <cell r="AL275">
            <v>0</v>
          </cell>
          <cell r="AO275">
            <v>250.84842999999998</v>
          </cell>
          <cell r="AP275">
            <v>0</v>
          </cell>
          <cell r="AS275">
            <v>463.75339999999994</v>
          </cell>
          <cell r="AT275">
            <v>479.59892997164775</v>
          </cell>
          <cell r="AW275">
            <v>4029.1738579999997</v>
          </cell>
          <cell r="AX275">
            <v>707</v>
          </cell>
          <cell r="BE275">
            <v>0.84318799999999994</v>
          </cell>
          <cell r="BF275">
            <v>0</v>
          </cell>
          <cell r="BI275">
            <v>1118.067288</v>
          </cell>
          <cell r="BJ275">
            <v>1409.7542773404321</v>
          </cell>
          <cell r="BM275">
            <v>809.75694799999997</v>
          </cell>
          <cell r="BN275">
            <v>585.8978769655979</v>
          </cell>
        </row>
        <row r="276">
          <cell r="E276">
            <v>101.55456</v>
          </cell>
          <cell r="F276">
            <v>115.53964845175811</v>
          </cell>
          <cell r="I276">
            <v>252.08412000000001</v>
          </cell>
          <cell r="J276">
            <v>282.546537765739</v>
          </cell>
          <cell r="M276">
            <v>0</v>
          </cell>
          <cell r="N276">
            <v>0</v>
          </cell>
          <cell r="Q276">
            <v>2.2463199999999999</v>
          </cell>
          <cell r="R276">
            <v>1.7201844705707316</v>
          </cell>
          <cell r="U276">
            <v>0</v>
          </cell>
          <cell r="V276">
            <v>0</v>
          </cell>
          <cell r="Y276">
            <v>0</v>
          </cell>
          <cell r="Z276">
            <v>0</v>
          </cell>
          <cell r="AC276">
            <v>227.13952</v>
          </cell>
          <cell r="AD276">
            <v>208.19423790985363</v>
          </cell>
          <cell r="AG276">
            <v>0</v>
          </cell>
          <cell r="AH276">
            <v>0</v>
          </cell>
          <cell r="AK276">
            <v>0</v>
          </cell>
          <cell r="AL276">
            <v>0</v>
          </cell>
          <cell r="AO276">
            <v>47.015999999999998</v>
          </cell>
          <cell r="AP276">
            <v>0</v>
          </cell>
          <cell r="AS276">
            <v>43.280839999999998</v>
          </cell>
          <cell r="AT276">
            <v>42.776219176344625</v>
          </cell>
          <cell r="AW276">
            <v>318.48115999999999</v>
          </cell>
          <cell r="AX276">
            <v>0</v>
          </cell>
          <cell r="BE276">
            <v>1.1492800000000001</v>
          </cell>
          <cell r="BF276">
            <v>0</v>
          </cell>
          <cell r="BI276">
            <v>77.524159999999995</v>
          </cell>
          <cell r="BJ276">
            <v>3.9993029144409418</v>
          </cell>
          <cell r="BM276">
            <v>0</v>
          </cell>
          <cell r="BN276">
            <v>0</v>
          </cell>
        </row>
        <row r="277">
          <cell r="E277">
            <v>309.29548</v>
          </cell>
          <cell r="F277">
            <v>470.08700084953045</v>
          </cell>
          <cell r="I277">
            <v>937.24115999999992</v>
          </cell>
          <cell r="J277">
            <v>1192.3031961162524</v>
          </cell>
          <cell r="M277">
            <v>0</v>
          </cell>
          <cell r="N277">
            <v>0</v>
          </cell>
          <cell r="Q277">
            <v>23.692439999999998</v>
          </cell>
          <cell r="R277">
            <v>18.212111775725042</v>
          </cell>
          <cell r="U277">
            <v>0</v>
          </cell>
          <cell r="V277">
            <v>0</v>
          </cell>
          <cell r="Y277">
            <v>0</v>
          </cell>
          <cell r="Z277">
            <v>0</v>
          </cell>
          <cell r="AC277">
            <v>1024.5987599999999</v>
          </cell>
          <cell r="AD277">
            <v>944.91551845472054</v>
          </cell>
          <cell r="AG277">
            <v>113.56487999999999</v>
          </cell>
          <cell r="AH277">
            <v>117.15434169615943</v>
          </cell>
          <cell r="AK277">
            <v>4.2355200000000002</v>
          </cell>
          <cell r="AL277">
            <v>0</v>
          </cell>
          <cell r="AO277">
            <v>314.35499999999996</v>
          </cell>
          <cell r="AP277">
            <v>0</v>
          </cell>
          <cell r="AS277">
            <v>191.65728000000001</v>
          </cell>
          <cell r="AT277">
            <v>193.17911355330745</v>
          </cell>
          <cell r="AW277">
            <v>1093.6906799999999</v>
          </cell>
          <cell r="AX277">
            <v>0</v>
          </cell>
          <cell r="BE277">
            <v>1.05888</v>
          </cell>
          <cell r="BF277">
            <v>0</v>
          </cell>
          <cell r="BI277">
            <v>271.33799999999997</v>
          </cell>
          <cell r="BJ277">
            <v>293.94876421140924</v>
          </cell>
          <cell r="BM277">
            <v>0</v>
          </cell>
          <cell r="BN277">
            <v>0</v>
          </cell>
        </row>
        <row r="278">
          <cell r="E278">
            <v>3293.7661150000004</v>
          </cell>
          <cell r="F278">
            <v>3770.0629589219407</v>
          </cell>
          <cell r="I278">
            <v>4279.0671000000002</v>
          </cell>
          <cell r="J278">
            <v>4978.6004315042201</v>
          </cell>
          <cell r="M278">
            <v>0</v>
          </cell>
          <cell r="N278">
            <v>0</v>
          </cell>
          <cell r="Q278">
            <v>129.6687</v>
          </cell>
          <cell r="R278">
            <v>53.489545680127989</v>
          </cell>
          <cell r="U278">
            <v>2959.4255000000003</v>
          </cell>
          <cell r="V278">
            <v>3058.1860192937697</v>
          </cell>
          <cell r="Y278">
            <v>0</v>
          </cell>
          <cell r="Z278">
            <v>0</v>
          </cell>
          <cell r="AC278">
            <v>6038.8566000000001</v>
          </cell>
          <cell r="AD278">
            <v>6334.2225646528159</v>
          </cell>
          <cell r="AG278">
            <v>54.910724999999999</v>
          </cell>
          <cell r="AH278">
            <v>53.942978595971276</v>
          </cell>
          <cell r="AK278">
            <v>1.32315</v>
          </cell>
          <cell r="AL278">
            <v>0</v>
          </cell>
          <cell r="AO278">
            <v>361.21995000000004</v>
          </cell>
          <cell r="AP278">
            <v>0</v>
          </cell>
          <cell r="AS278">
            <v>735.00982499999998</v>
          </cell>
          <cell r="AT278">
            <v>743.38797556002214</v>
          </cell>
          <cell r="AW278">
            <v>7035.1885499999989</v>
          </cell>
          <cell r="AX278">
            <v>0</v>
          </cell>
          <cell r="BE278">
            <v>0.66157500000000002</v>
          </cell>
          <cell r="BF278">
            <v>0</v>
          </cell>
          <cell r="BI278">
            <v>1922.5369500000002</v>
          </cell>
          <cell r="BJ278">
            <v>2995.4778829162651</v>
          </cell>
          <cell r="BM278">
            <v>2924.16426</v>
          </cell>
          <cell r="BN278">
            <v>4491.2171729171778</v>
          </cell>
        </row>
        <row r="279">
          <cell r="E279">
            <v>2095.7440649999999</v>
          </cell>
          <cell r="F279">
            <v>2388.630210418225</v>
          </cell>
          <cell r="I279">
            <v>4066.6067599999997</v>
          </cell>
          <cell r="J279">
            <v>4455.6664818856443</v>
          </cell>
          <cell r="M279">
            <v>0</v>
          </cell>
          <cell r="N279">
            <v>0</v>
          </cell>
          <cell r="Q279">
            <v>77.527024999999995</v>
          </cell>
          <cell r="R279">
            <v>33.366117825991012</v>
          </cell>
          <cell r="U279">
            <v>2290.4531799999995</v>
          </cell>
          <cell r="V279">
            <v>2197.816390679553</v>
          </cell>
          <cell r="Y279">
            <v>0</v>
          </cell>
          <cell r="Z279">
            <v>0</v>
          </cell>
          <cell r="AC279">
            <v>3691.9626499999995</v>
          </cell>
          <cell r="AD279">
            <v>3863.1075449958648</v>
          </cell>
          <cell r="AG279">
            <v>108.53783499999999</v>
          </cell>
          <cell r="AH279">
            <v>110.33791076448671</v>
          </cell>
          <cell r="AK279">
            <v>4.1906499999999998</v>
          </cell>
          <cell r="AL279">
            <v>0</v>
          </cell>
          <cell r="AO279">
            <v>231.32387999999997</v>
          </cell>
          <cell r="AP279">
            <v>0</v>
          </cell>
          <cell r="AS279">
            <v>416.969675</v>
          </cell>
          <cell r="AT279">
            <v>421.09922974926559</v>
          </cell>
          <cell r="AW279">
            <v>4170.5348799999992</v>
          </cell>
          <cell r="AX279">
            <v>0</v>
          </cell>
          <cell r="BE279">
            <v>0.83812999999999993</v>
          </cell>
          <cell r="BF279">
            <v>0</v>
          </cell>
          <cell r="BI279">
            <v>3996.2038399999997</v>
          </cell>
          <cell r="BJ279">
            <v>2817.5089032236433</v>
          </cell>
          <cell r="BM279">
            <v>1259.7302599999998</v>
          </cell>
          <cell r="BN279">
            <v>921.8393217786371</v>
          </cell>
        </row>
        <row r="280">
          <cell r="E280">
            <v>487.73909000000003</v>
          </cell>
          <cell r="F280">
            <v>561.31149310483522</v>
          </cell>
          <cell r="I280">
            <v>521.03533800000002</v>
          </cell>
          <cell r="J280">
            <v>623.09627781188567</v>
          </cell>
          <cell r="M280">
            <v>0</v>
          </cell>
          <cell r="N280">
            <v>0</v>
          </cell>
          <cell r="Q280">
            <v>12.514860000000001</v>
          </cell>
          <cell r="R280">
            <v>9.5565803920596171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  <cell r="AC280">
            <v>1655.0902349999999</v>
          </cell>
          <cell r="AD280">
            <v>1624.7204630321114</v>
          </cell>
          <cell r="AG280">
            <v>59.654165999999996</v>
          </cell>
          <cell r="AH280">
            <v>61.494995599407247</v>
          </cell>
          <cell r="AK280">
            <v>2.2943910000000001</v>
          </cell>
          <cell r="AL280">
            <v>0</v>
          </cell>
          <cell r="AO280">
            <v>469.30725000000001</v>
          </cell>
          <cell r="AP280">
            <v>4310.4058315103639</v>
          </cell>
          <cell r="AS280">
            <v>254.051658</v>
          </cell>
          <cell r="AT280">
            <v>256.44908621208617</v>
          </cell>
          <cell r="AW280">
            <v>1392.6953369999999</v>
          </cell>
          <cell r="AX280">
            <v>0</v>
          </cell>
          <cell r="BE280">
            <v>1.2514859999999999</v>
          </cell>
          <cell r="BF280">
            <v>0</v>
          </cell>
          <cell r="BI280">
            <v>343.115745</v>
          </cell>
          <cell r="BJ280">
            <v>479.91634973291303</v>
          </cell>
          <cell r="BM280">
            <v>0</v>
          </cell>
          <cell r="BN280">
            <v>0</v>
          </cell>
        </row>
        <row r="281">
          <cell r="E281">
            <v>2065.6945519999999</v>
          </cell>
          <cell r="F281">
            <v>2354.7799628221505</v>
          </cell>
          <cell r="I281">
            <v>4481.3740719999996</v>
          </cell>
          <cell r="J281">
            <v>4865.0221704642918</v>
          </cell>
          <cell r="M281">
            <v>0</v>
          </cell>
          <cell r="N281">
            <v>0</v>
          </cell>
          <cell r="Q281">
            <v>72.965063999999998</v>
          </cell>
          <cell r="R281">
            <v>32.164719148132086</v>
          </cell>
          <cell r="U281">
            <v>2290.4716749999998</v>
          </cell>
          <cell r="V281">
            <v>2367.1036709572309</v>
          </cell>
          <cell r="Y281">
            <v>0</v>
          </cell>
          <cell r="Z281">
            <v>0</v>
          </cell>
          <cell r="AC281">
            <v>3617.3357999999994</v>
          </cell>
          <cell r="AD281">
            <v>3799.2889986893492</v>
          </cell>
          <cell r="AG281">
            <v>96.462288000000001</v>
          </cell>
          <cell r="AH281">
            <v>98.078142901765972</v>
          </cell>
          <cell r="AK281">
            <v>3.2978559999999999</v>
          </cell>
          <cell r="AL281">
            <v>0</v>
          </cell>
          <cell r="AO281">
            <v>233.32331199999999</v>
          </cell>
          <cell r="AP281">
            <v>0</v>
          </cell>
          <cell r="AS281">
            <v>416.35431999999997</v>
          </cell>
          <cell r="AT281">
            <v>421.12236628770796</v>
          </cell>
          <cell r="AW281">
            <v>3998.6503999999995</v>
          </cell>
          <cell r="AX281">
            <v>3962</v>
          </cell>
          <cell r="BE281">
            <v>0.82446399999999997</v>
          </cell>
          <cell r="BF281">
            <v>0</v>
          </cell>
          <cell r="BI281">
            <v>1589.15436</v>
          </cell>
          <cell r="BJ281">
            <v>1357.7633394526999</v>
          </cell>
          <cell r="BM281">
            <v>1015.7008999999998</v>
          </cell>
          <cell r="BN281">
            <v>327.94283898415722</v>
          </cell>
        </row>
        <row r="282">
          <cell r="E282">
            <v>1221.1290000000001</v>
          </cell>
          <cell r="F282">
            <v>1448.343822961044</v>
          </cell>
          <cell r="I282">
            <v>2899.8574999999996</v>
          </cell>
          <cell r="J282">
            <v>3257.0051226071582</v>
          </cell>
          <cell r="M282">
            <v>0</v>
          </cell>
          <cell r="N282">
            <v>0</v>
          </cell>
          <cell r="Q282">
            <v>114.1225</v>
          </cell>
          <cell r="R282">
            <v>22.853879394725428</v>
          </cell>
          <cell r="U282">
            <v>0</v>
          </cell>
          <cell r="V282">
            <v>0</v>
          </cell>
          <cell r="Y282">
            <v>0</v>
          </cell>
          <cell r="Z282">
            <v>0</v>
          </cell>
          <cell r="AC282">
            <v>4101.2475000000004</v>
          </cell>
          <cell r="AD282">
            <v>4205.1822151746255</v>
          </cell>
          <cell r="AG282">
            <v>86.427500000000009</v>
          </cell>
          <cell r="AH282">
            <v>89.496305397861434</v>
          </cell>
          <cell r="AK282">
            <v>3.3424999999999998</v>
          </cell>
          <cell r="AL282">
            <v>0</v>
          </cell>
          <cell r="AO282">
            <v>1080.5825</v>
          </cell>
          <cell r="AP282">
            <v>0</v>
          </cell>
          <cell r="AS282">
            <v>1023.2824999999999</v>
          </cell>
          <cell r="AT282">
            <v>1033.5559294288748</v>
          </cell>
          <cell r="AW282">
            <v>4844.2375000000002</v>
          </cell>
          <cell r="AX282">
            <v>296</v>
          </cell>
          <cell r="BE282">
            <v>0.95500000000000007</v>
          </cell>
          <cell r="BF282">
            <v>0</v>
          </cell>
          <cell r="BI282">
            <v>885.76250000000005</v>
          </cell>
          <cell r="BJ282">
            <v>1177.7947083028575</v>
          </cell>
          <cell r="BM282">
            <v>0</v>
          </cell>
          <cell r="BN282">
            <v>0</v>
          </cell>
        </row>
        <row r="283">
          <cell r="E283">
            <v>441.14371000000006</v>
          </cell>
          <cell r="F283">
            <v>504.42660784213501</v>
          </cell>
          <cell r="I283">
            <v>932.01213000000007</v>
          </cell>
          <cell r="J283">
            <v>1023.2542571861966</v>
          </cell>
          <cell r="M283">
            <v>0</v>
          </cell>
          <cell r="N283">
            <v>0</v>
          </cell>
          <cell r="Q283">
            <v>24.499929999999999</v>
          </cell>
          <cell r="R283">
            <v>18.75820208384274</v>
          </cell>
          <cell r="U283">
            <v>0</v>
          </cell>
          <cell r="V283">
            <v>0</v>
          </cell>
          <cell r="Y283">
            <v>0</v>
          </cell>
          <cell r="Z283">
            <v>0</v>
          </cell>
          <cell r="AC283">
            <v>1171.9374800000001</v>
          </cell>
          <cell r="AD283">
            <v>1238.4412018394369</v>
          </cell>
          <cell r="AG283">
            <v>117.13576</v>
          </cell>
          <cell r="AH283">
            <v>120.75871344779934</v>
          </cell>
          <cell r="AK283">
            <v>4.3491</v>
          </cell>
          <cell r="AL283">
            <v>0</v>
          </cell>
          <cell r="AO283">
            <v>372.86284000000001</v>
          </cell>
          <cell r="AP283">
            <v>0</v>
          </cell>
          <cell r="AS283">
            <v>195.12961999999999</v>
          </cell>
          <cell r="AT283">
            <v>196.61287844814794</v>
          </cell>
          <cell r="AW283">
            <v>1101.7719999999999</v>
          </cell>
          <cell r="AX283">
            <v>0</v>
          </cell>
          <cell r="BE283">
            <v>1.1597600000000001</v>
          </cell>
          <cell r="BF283">
            <v>0</v>
          </cell>
          <cell r="BI283">
            <v>327.48723000000001</v>
          </cell>
          <cell r="BJ283">
            <v>233.95922049479512</v>
          </cell>
          <cell r="BM283">
            <v>0</v>
          </cell>
          <cell r="BN283">
            <v>0</v>
          </cell>
        </row>
        <row r="284">
          <cell r="E284">
            <v>954.01315</v>
          </cell>
          <cell r="F284">
            <v>1150.6591707509165</v>
          </cell>
          <cell r="I284">
            <v>3012.5666070000002</v>
          </cell>
          <cell r="J284">
            <v>3346.888248173143</v>
          </cell>
          <cell r="M284">
            <v>0</v>
          </cell>
          <cell r="N284">
            <v>0</v>
          </cell>
          <cell r="Q284">
            <v>34.110585000000007</v>
          </cell>
          <cell r="R284">
            <v>26.239639305055121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  <cell r="AC284">
            <v>3403.4337810000002</v>
          </cell>
          <cell r="AD284">
            <v>3537.5320071545302</v>
          </cell>
          <cell r="AG284">
            <v>62.602955999999999</v>
          </cell>
          <cell r="AH284">
            <v>64.412820350734791</v>
          </cell>
          <cell r="AK284">
            <v>2.4078059999999999</v>
          </cell>
          <cell r="AL284">
            <v>0</v>
          </cell>
          <cell r="AO284">
            <v>1234.4018759999999</v>
          </cell>
          <cell r="AP284">
            <v>0</v>
          </cell>
          <cell r="AS284">
            <v>784.54345500000011</v>
          </cell>
          <cell r="AT284">
            <v>792.13329826495522</v>
          </cell>
          <cell r="AW284">
            <v>3361.6984770000004</v>
          </cell>
          <cell r="AX284">
            <v>0</v>
          </cell>
          <cell r="BE284">
            <v>0.80260200000000004</v>
          </cell>
          <cell r="BF284">
            <v>0</v>
          </cell>
          <cell r="BI284">
            <v>528.91471799999999</v>
          </cell>
          <cell r="BJ284">
            <v>361.93691375690526</v>
          </cell>
          <cell r="BM284">
            <v>0</v>
          </cell>
          <cell r="BN284">
            <v>0</v>
          </cell>
        </row>
        <row r="285">
          <cell r="E285">
            <v>819.94132000000013</v>
          </cell>
          <cell r="F285">
            <v>941.81336280480855</v>
          </cell>
          <cell r="I285">
            <v>2768.1834400000002</v>
          </cell>
          <cell r="J285">
            <v>3050.8222555602874</v>
          </cell>
          <cell r="M285">
            <v>0</v>
          </cell>
          <cell r="N285">
            <v>0</v>
          </cell>
          <cell r="Q285">
            <v>35.259399999999999</v>
          </cell>
          <cell r="R285">
            <v>56.917024048509298</v>
          </cell>
          <cell r="U285">
            <v>0</v>
          </cell>
          <cell r="V285">
            <v>0</v>
          </cell>
          <cell r="Y285">
            <v>0</v>
          </cell>
          <cell r="Z285">
            <v>0</v>
          </cell>
          <cell r="AC285">
            <v>2724.9105399999999</v>
          </cell>
          <cell r="AD285">
            <v>2908.6126034741596</v>
          </cell>
          <cell r="AG285">
            <v>167.96296000000001</v>
          </cell>
          <cell r="AH285">
            <v>173.35311757887135</v>
          </cell>
          <cell r="AK285">
            <v>6.0902599999999998</v>
          </cell>
          <cell r="AL285">
            <v>0</v>
          </cell>
          <cell r="AO285">
            <v>1017.3939600000001</v>
          </cell>
          <cell r="AP285">
            <v>0</v>
          </cell>
          <cell r="AS285">
            <v>546.52070000000003</v>
          </cell>
          <cell r="AT285">
            <v>552.31688312660663</v>
          </cell>
          <cell r="AW285">
            <v>2520.0854800000002</v>
          </cell>
          <cell r="AX285">
            <v>0</v>
          </cell>
          <cell r="BE285">
            <v>1.2821600000000002</v>
          </cell>
          <cell r="BF285">
            <v>0</v>
          </cell>
          <cell r="BI285">
            <v>354.51724000000002</v>
          </cell>
          <cell r="BJ285">
            <v>541.90554490674754</v>
          </cell>
          <cell r="BM285">
            <v>0</v>
          </cell>
          <cell r="BN285">
            <v>0</v>
          </cell>
        </row>
        <row r="286">
          <cell r="E286">
            <v>495.9828</v>
          </cell>
          <cell r="F286">
            <v>599.15586312265066</v>
          </cell>
          <cell r="I286">
            <v>466.92675999999994</v>
          </cell>
          <cell r="J286">
            <v>705.10130204469942</v>
          </cell>
          <cell r="M286">
            <v>0</v>
          </cell>
          <cell r="N286">
            <v>0</v>
          </cell>
          <cell r="Q286">
            <v>24.809459999999998</v>
          </cell>
          <cell r="R286">
            <v>19.031247237901578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  <cell r="AC286">
            <v>1281.3449949999999</v>
          </cell>
          <cell r="AD286">
            <v>1273.729909786196</v>
          </cell>
          <cell r="AG286">
            <v>118.64010999999999</v>
          </cell>
          <cell r="AH286">
            <v>122.52412002003112</v>
          </cell>
          <cell r="AK286">
            <v>4.4529799999999993</v>
          </cell>
          <cell r="AL286">
            <v>0</v>
          </cell>
          <cell r="AO286">
            <v>361.00945000000002</v>
          </cell>
          <cell r="AP286">
            <v>0</v>
          </cell>
          <cell r="AS286">
            <v>181.14086499999999</v>
          </cell>
          <cell r="AT286">
            <v>182.44507144398332</v>
          </cell>
          <cell r="AW286">
            <v>1189.104695</v>
          </cell>
          <cell r="AX286">
            <v>3398</v>
          </cell>
          <cell r="BE286">
            <v>1.1132449999999998</v>
          </cell>
          <cell r="BF286">
            <v>0</v>
          </cell>
          <cell r="BI286">
            <v>294.53282000000002</v>
          </cell>
          <cell r="BJ286">
            <v>97.982921403803076</v>
          </cell>
          <cell r="BM286">
            <v>0</v>
          </cell>
          <cell r="BN286">
            <v>0</v>
          </cell>
        </row>
        <row r="287">
          <cell r="E287">
            <v>751.13706500000001</v>
          </cell>
          <cell r="F287">
            <v>936.84585620357109</v>
          </cell>
          <cell r="I287">
            <v>2369.90353</v>
          </cell>
          <cell r="J287">
            <v>2630.7992091718506</v>
          </cell>
          <cell r="M287">
            <v>0</v>
          </cell>
          <cell r="N287">
            <v>0</v>
          </cell>
          <cell r="Q287">
            <v>21.078300000000002</v>
          </cell>
          <cell r="R287">
            <v>16.164273120283696</v>
          </cell>
          <cell r="U287">
            <v>0</v>
          </cell>
          <cell r="V287">
            <v>0</v>
          </cell>
          <cell r="Y287">
            <v>0</v>
          </cell>
          <cell r="Z287">
            <v>0</v>
          </cell>
          <cell r="AC287">
            <v>2898.6175549999998</v>
          </cell>
          <cell r="AD287">
            <v>2812.1438268788525</v>
          </cell>
          <cell r="AG287">
            <v>100.82453500000001</v>
          </cell>
          <cell r="AH287">
            <v>104.04864985091096</v>
          </cell>
          <cell r="AK287">
            <v>3.8643550000000007</v>
          </cell>
          <cell r="AL287">
            <v>0</v>
          </cell>
          <cell r="AO287">
            <v>779.545795</v>
          </cell>
          <cell r="AP287">
            <v>7902.3940273401904</v>
          </cell>
          <cell r="AS287">
            <v>576.8428100000001</v>
          </cell>
          <cell r="AT287">
            <v>583.24048031581208</v>
          </cell>
          <cell r="AW287">
            <v>2545.9073350000003</v>
          </cell>
          <cell r="AX287">
            <v>0</v>
          </cell>
          <cell r="BE287">
            <v>1.4052200000000001</v>
          </cell>
          <cell r="BF287">
            <v>0</v>
          </cell>
          <cell r="BI287">
            <v>548.38710500000002</v>
          </cell>
          <cell r="BJ287">
            <v>227.96026612313366</v>
          </cell>
          <cell r="BM287">
            <v>0</v>
          </cell>
          <cell r="BN287">
            <v>0</v>
          </cell>
        </row>
        <row r="288">
          <cell r="E288">
            <v>613.88348000000008</v>
          </cell>
          <cell r="F288">
            <v>784.02885400269793</v>
          </cell>
          <cell r="I288">
            <v>1769.8468</v>
          </cell>
          <cell r="J288">
            <v>2251.0896340018608</v>
          </cell>
          <cell r="M288">
            <v>0</v>
          </cell>
          <cell r="N288">
            <v>0</v>
          </cell>
          <cell r="Q288">
            <v>29.726399999999998</v>
          </cell>
          <cell r="R288">
            <v>22.853879394725428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  <cell r="AC288">
            <v>1917.3528000000001</v>
          </cell>
          <cell r="AD288">
            <v>1928.6260888186862</v>
          </cell>
          <cell r="AG288">
            <v>142.32640000000001</v>
          </cell>
          <cell r="AH288">
            <v>147.04365574547262</v>
          </cell>
          <cell r="AK288">
            <v>5.4047999999999998</v>
          </cell>
          <cell r="AL288">
            <v>0</v>
          </cell>
          <cell r="AO288">
            <v>585.06959999999992</v>
          </cell>
          <cell r="AP288">
            <v>0</v>
          </cell>
          <cell r="AS288">
            <v>556.24400000000003</v>
          </cell>
          <cell r="AT288">
            <v>560.81258625332384</v>
          </cell>
          <cell r="AW288">
            <v>2140.7512000000002</v>
          </cell>
          <cell r="AX288">
            <v>0</v>
          </cell>
          <cell r="BE288">
            <v>1.1260000000000001</v>
          </cell>
          <cell r="BF288">
            <v>0</v>
          </cell>
          <cell r="BI288">
            <v>746.08759999999995</v>
          </cell>
          <cell r="BJ288">
            <v>329.94249044137769</v>
          </cell>
          <cell r="BM288">
            <v>0</v>
          </cell>
          <cell r="BN288">
            <v>0</v>
          </cell>
        </row>
        <row r="289">
          <cell r="E289">
            <v>116.93871</v>
          </cell>
          <cell r="F289">
            <v>133.12529762154645</v>
          </cell>
          <cell r="I289">
            <v>244.46555000000001</v>
          </cell>
          <cell r="J289">
            <v>279.64346373763482</v>
          </cell>
          <cell r="M289">
            <v>0</v>
          </cell>
          <cell r="N289">
            <v>0</v>
          </cell>
          <cell r="Q289">
            <v>0</v>
          </cell>
          <cell r="R289">
            <v>0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  <cell r="AC289">
            <v>269.68934999999999</v>
          </cell>
          <cell r="AD289">
            <v>305.05225065058499</v>
          </cell>
          <cell r="AG289">
            <v>0</v>
          </cell>
          <cell r="AH289">
            <v>0</v>
          </cell>
          <cell r="AK289">
            <v>0</v>
          </cell>
          <cell r="AL289">
            <v>0</v>
          </cell>
          <cell r="AO289">
            <v>70.274680000000004</v>
          </cell>
          <cell r="AP289">
            <v>0</v>
          </cell>
          <cell r="AS289">
            <v>21.117599999999999</v>
          </cell>
          <cell r="AT289">
            <v>21.026483480097681</v>
          </cell>
          <cell r="AW289">
            <v>312.01254000000006</v>
          </cell>
          <cell r="AX289">
            <v>74</v>
          </cell>
          <cell r="BE289">
            <v>1.1732</v>
          </cell>
          <cell r="BF289">
            <v>0</v>
          </cell>
          <cell r="BI289">
            <v>82.97457</v>
          </cell>
          <cell r="BJ289">
            <v>0</v>
          </cell>
          <cell r="BM289">
            <v>0</v>
          </cell>
          <cell r="BN289">
            <v>0</v>
          </cell>
        </row>
        <row r="290">
          <cell r="E290">
            <v>425.70875000000001</v>
          </cell>
          <cell r="F290">
            <v>490.61715806662596</v>
          </cell>
          <cell r="I290">
            <v>1692.7094099999999</v>
          </cell>
          <cell r="J290">
            <v>1861.9097208972237</v>
          </cell>
          <cell r="M290">
            <v>0</v>
          </cell>
          <cell r="N290">
            <v>0</v>
          </cell>
          <cell r="Q290">
            <v>14.052239999999999</v>
          </cell>
          <cell r="R290">
            <v>10.785283585324425</v>
          </cell>
          <cell r="U290">
            <v>0</v>
          </cell>
          <cell r="V290">
            <v>0</v>
          </cell>
          <cell r="Y290">
            <v>0</v>
          </cell>
          <cell r="Z290">
            <v>0</v>
          </cell>
          <cell r="AC290">
            <v>1569.3619700000002</v>
          </cell>
          <cell r="AD290">
            <v>1580.614086226524</v>
          </cell>
          <cell r="AG290">
            <v>67.138480000000001</v>
          </cell>
          <cell r="AH290">
            <v>69.390286102999411</v>
          </cell>
          <cell r="AK290">
            <v>2.53721</v>
          </cell>
          <cell r="AL290">
            <v>0</v>
          </cell>
          <cell r="AO290">
            <v>484.02160000000003</v>
          </cell>
          <cell r="AP290">
            <v>0</v>
          </cell>
          <cell r="AS290">
            <v>218.59040000000002</v>
          </cell>
          <cell r="AT290">
            <v>220.57238667761294</v>
          </cell>
          <cell r="AW290">
            <v>1325.2043000000001</v>
          </cell>
          <cell r="AX290">
            <v>0</v>
          </cell>
          <cell r="BE290">
            <v>1.1710199999999999</v>
          </cell>
          <cell r="BF290">
            <v>0</v>
          </cell>
          <cell r="BI290">
            <v>300.36663000000004</v>
          </cell>
          <cell r="BJ290">
            <v>185.96758552150376</v>
          </cell>
          <cell r="BM290">
            <v>0</v>
          </cell>
          <cell r="BN290">
            <v>0</v>
          </cell>
        </row>
        <row r="291">
          <cell r="E291">
            <v>953.31988000000013</v>
          </cell>
          <cell r="F291">
            <v>1161.5925597692431</v>
          </cell>
          <cell r="I291">
            <v>2889.5169900000001</v>
          </cell>
          <cell r="J291">
            <v>3203.092095625469</v>
          </cell>
          <cell r="M291">
            <v>0</v>
          </cell>
          <cell r="N291">
            <v>0</v>
          </cell>
          <cell r="Q291">
            <v>34.337219999999995</v>
          </cell>
          <cell r="R291">
            <v>26.239639305055121</v>
          </cell>
          <cell r="U291">
            <v>0</v>
          </cell>
          <cell r="V291">
            <v>0</v>
          </cell>
          <cell r="Y291">
            <v>0</v>
          </cell>
          <cell r="Z291">
            <v>0</v>
          </cell>
          <cell r="AC291">
            <v>3423.3409799999999</v>
          </cell>
          <cell r="AD291">
            <v>3529.9478541246904</v>
          </cell>
          <cell r="AG291">
            <v>163.70070000000001</v>
          </cell>
          <cell r="AH291">
            <v>169.01315975546817</v>
          </cell>
          <cell r="AK291">
            <v>6.3883200000000002</v>
          </cell>
          <cell r="AL291">
            <v>0</v>
          </cell>
          <cell r="AO291">
            <v>1183.8355499999998</v>
          </cell>
          <cell r="AP291">
            <v>0</v>
          </cell>
          <cell r="AS291">
            <v>769.39328999999998</v>
          </cell>
          <cell r="AT291">
            <v>777.41304812748615</v>
          </cell>
          <cell r="AW291">
            <v>3373.4322299999999</v>
          </cell>
          <cell r="AX291">
            <v>0</v>
          </cell>
          <cell r="BE291">
            <v>0.79854000000000003</v>
          </cell>
          <cell r="BF291">
            <v>0</v>
          </cell>
          <cell r="BI291">
            <v>748.23198000000002</v>
          </cell>
          <cell r="BJ291">
            <v>567.90101385061371</v>
          </cell>
          <cell r="BM291">
            <v>0</v>
          </cell>
          <cell r="BN291">
            <v>0</v>
          </cell>
        </row>
        <row r="292">
          <cell r="E292">
            <v>437.79753599999998</v>
          </cell>
          <cell r="F292">
            <v>442.82543013682363</v>
          </cell>
          <cell r="I292">
            <v>2307.5414699999997</v>
          </cell>
          <cell r="J292">
            <v>2205.7038404431069</v>
          </cell>
          <cell r="M292">
            <v>0</v>
          </cell>
          <cell r="N292">
            <v>0</v>
          </cell>
          <cell r="Q292">
            <v>0</v>
          </cell>
          <cell r="R292">
            <v>29.994771858307065</v>
          </cell>
          <cell r="U292">
            <v>0</v>
          </cell>
          <cell r="V292">
            <v>0</v>
          </cell>
          <cell r="Y292">
            <v>0</v>
          </cell>
          <cell r="Z292">
            <v>0</v>
          </cell>
          <cell r="AC292">
            <v>2066.2350150000002</v>
          </cell>
          <cell r="AD292">
            <v>2008.507658988379</v>
          </cell>
          <cell r="AG292">
            <v>0</v>
          </cell>
          <cell r="AH292">
            <v>0</v>
          </cell>
          <cell r="AK292">
            <v>0</v>
          </cell>
          <cell r="AL292">
            <v>0</v>
          </cell>
          <cell r="AO292">
            <v>659.77788499999997</v>
          </cell>
          <cell r="AP292">
            <v>0</v>
          </cell>
          <cell r="AS292">
            <v>336.74277000000001</v>
          </cell>
          <cell r="AT292">
            <v>340.39247474989162</v>
          </cell>
          <cell r="AW292">
            <v>2167.6199349999997</v>
          </cell>
          <cell r="AX292">
            <v>0</v>
          </cell>
          <cell r="BE292">
            <v>0</v>
          </cell>
          <cell r="BF292">
            <v>0</v>
          </cell>
          <cell r="BI292">
            <v>540.80578500000001</v>
          </cell>
          <cell r="BJ292">
            <v>615.89264882390501</v>
          </cell>
          <cell r="BM292">
            <v>0</v>
          </cell>
          <cell r="BN292">
            <v>0</v>
          </cell>
        </row>
        <row r="293">
          <cell r="E293">
            <v>607.48388</v>
          </cell>
          <cell r="F293">
            <v>579.31874603955964</v>
          </cell>
          <cell r="I293">
            <v>2659.0831399999997</v>
          </cell>
          <cell r="J293">
            <v>2713.7213641809449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  <cell r="AC293">
            <v>2255.9672599999999</v>
          </cell>
          <cell r="AD293">
            <v>2394.3549497154263</v>
          </cell>
          <cell r="AG293">
            <v>0</v>
          </cell>
          <cell r="AH293">
            <v>0</v>
          </cell>
          <cell r="AK293">
            <v>0</v>
          </cell>
          <cell r="AL293">
            <v>0</v>
          </cell>
          <cell r="AO293">
            <v>930.64077999999995</v>
          </cell>
          <cell r="AP293">
            <v>0</v>
          </cell>
          <cell r="AS293">
            <v>461.36076000000003</v>
          </cell>
          <cell r="AT293">
            <v>518.00238476913466</v>
          </cell>
          <cell r="AW293">
            <v>2172.9427599999999</v>
          </cell>
          <cell r="AX293">
            <v>0</v>
          </cell>
          <cell r="BE293">
            <v>1.2772999999999999</v>
          </cell>
          <cell r="BF293">
            <v>0</v>
          </cell>
          <cell r="BI293">
            <v>465.19265999999999</v>
          </cell>
          <cell r="BJ293">
            <v>389.93203415799189</v>
          </cell>
          <cell r="BM293">
            <v>0</v>
          </cell>
          <cell r="BN293">
            <v>0</v>
          </cell>
        </row>
        <row r="294">
          <cell r="E294">
            <v>655.23094999999989</v>
          </cell>
          <cell r="F294">
            <v>634.30621108847504</v>
          </cell>
          <cell r="I294">
            <v>2361.25695</v>
          </cell>
          <cell r="J294">
            <v>2271.9396140708136</v>
          </cell>
          <cell r="M294">
            <v>0</v>
          </cell>
          <cell r="N294">
            <v>0</v>
          </cell>
          <cell r="Q294">
            <v>23.126650000000001</v>
          </cell>
          <cell r="R294">
            <v>14.580611226742388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  <cell r="AC294">
            <v>2158.57395</v>
          </cell>
          <cell r="AD294">
            <v>2276.1200116331856</v>
          </cell>
          <cell r="AG294">
            <v>110.1764</v>
          </cell>
          <cell r="AH294">
            <v>113.69708715887218</v>
          </cell>
          <cell r="AK294">
            <v>4.1576000000000004</v>
          </cell>
          <cell r="AL294">
            <v>0</v>
          </cell>
          <cell r="AO294">
            <v>603.11185</v>
          </cell>
          <cell r="AP294">
            <v>0</v>
          </cell>
          <cell r="AS294">
            <v>366.38849999999996</v>
          </cell>
          <cell r="AT294">
            <v>370.17860620680943</v>
          </cell>
          <cell r="AW294">
            <v>2970.8650499999999</v>
          </cell>
          <cell r="AX294">
            <v>699</v>
          </cell>
          <cell r="BE294">
            <v>1.29925</v>
          </cell>
          <cell r="BF294">
            <v>0</v>
          </cell>
          <cell r="BI294">
            <v>397.31065000000001</v>
          </cell>
          <cell r="BJ294">
            <v>889.84489846310953</v>
          </cell>
          <cell r="BM294">
            <v>0</v>
          </cell>
          <cell r="BN294">
            <v>0</v>
          </cell>
        </row>
        <row r="295">
          <cell r="E295">
            <v>519.33891659999995</v>
          </cell>
          <cell r="F295">
            <v>558.85641554459414</v>
          </cell>
          <cell r="I295">
            <v>3509.454256</v>
          </cell>
          <cell r="J295">
            <v>3471.7149907039684</v>
          </cell>
          <cell r="M295">
            <v>0</v>
          </cell>
          <cell r="N295">
            <v>0</v>
          </cell>
          <cell r="Q295">
            <v>0</v>
          </cell>
          <cell r="R295">
            <v>0</v>
          </cell>
          <cell r="U295">
            <v>0</v>
          </cell>
          <cell r="V295">
            <v>0</v>
          </cell>
          <cell r="Y295">
            <v>0</v>
          </cell>
          <cell r="Z295">
            <v>0</v>
          </cell>
          <cell r="AC295">
            <v>2028.4759543</v>
          </cell>
          <cell r="AD295">
            <v>1963.902375541938</v>
          </cell>
          <cell r="AG295">
            <v>0</v>
          </cell>
          <cell r="AH295">
            <v>0</v>
          </cell>
          <cell r="AK295">
            <v>0</v>
          </cell>
          <cell r="AL295">
            <v>0</v>
          </cell>
          <cell r="AO295">
            <v>130.18024309999998</v>
          </cell>
          <cell r="AP295">
            <v>0</v>
          </cell>
          <cell r="AS295">
            <v>353.79400860000004</v>
          </cell>
          <cell r="AT295">
            <v>373.97614780079806</v>
          </cell>
          <cell r="AW295">
            <v>1997.1415413</v>
          </cell>
          <cell r="AX295">
            <v>4534</v>
          </cell>
          <cell r="BE295">
            <v>1.1394332</v>
          </cell>
          <cell r="BF295">
            <v>0</v>
          </cell>
          <cell r="BI295">
            <v>451.5004055</v>
          </cell>
          <cell r="BJ295">
            <v>585.8978769655979</v>
          </cell>
          <cell r="BM295">
            <v>0</v>
          </cell>
          <cell r="BN295">
            <v>0</v>
          </cell>
        </row>
        <row r="296">
          <cell r="E296">
            <v>674.825152</v>
          </cell>
          <cell r="F296">
            <v>774.67321868583451</v>
          </cell>
          <cell r="I296">
            <v>1948.9178879999999</v>
          </cell>
          <cell r="J296">
            <v>2132.3186063246039</v>
          </cell>
          <cell r="M296">
            <v>0</v>
          </cell>
          <cell r="N296">
            <v>0</v>
          </cell>
          <cell r="Q296">
            <v>27.782335999999997</v>
          </cell>
          <cell r="R296">
            <v>21.324826531995893</v>
          </cell>
          <cell r="U296">
            <v>0</v>
          </cell>
          <cell r="V296">
            <v>0</v>
          </cell>
          <cell r="Y296">
            <v>0</v>
          </cell>
          <cell r="Z296">
            <v>0</v>
          </cell>
          <cell r="AC296">
            <v>2158.194176</v>
          </cell>
          <cell r="AD296">
            <v>2293.0086638658695</v>
          </cell>
          <cell r="AG296">
            <v>132.93977599999999</v>
          </cell>
          <cell r="AH296">
            <v>137.27997661960183</v>
          </cell>
          <cell r="AK296">
            <v>4.9333119999999999</v>
          </cell>
          <cell r="AL296">
            <v>0</v>
          </cell>
          <cell r="AO296">
            <v>701.568896</v>
          </cell>
          <cell r="AP296">
            <v>0</v>
          </cell>
          <cell r="AS296">
            <v>364.02649599999995</v>
          </cell>
          <cell r="AT296">
            <v>367.97084018173632</v>
          </cell>
          <cell r="AW296">
            <v>2994.001088</v>
          </cell>
          <cell r="AX296">
            <v>0</v>
          </cell>
          <cell r="BE296">
            <v>1.2982400000000001</v>
          </cell>
          <cell r="BF296">
            <v>0</v>
          </cell>
          <cell r="BI296">
            <v>478.79091200000005</v>
          </cell>
          <cell r="BJ296">
            <v>697.87835856994445</v>
          </cell>
          <cell r="BM296">
            <v>0</v>
          </cell>
          <cell r="BN296">
            <v>0</v>
          </cell>
        </row>
        <row r="297">
          <cell r="E297">
            <v>117.2162</v>
          </cell>
          <cell r="F297">
            <v>133.98650946255512</v>
          </cell>
          <cell r="I297">
            <v>149.69330000000002</v>
          </cell>
          <cell r="J297">
            <v>168.0010609918765</v>
          </cell>
          <cell r="M297">
            <v>0</v>
          </cell>
          <cell r="N297">
            <v>0</v>
          </cell>
          <cell r="Q297">
            <v>0</v>
          </cell>
          <cell r="R297">
            <v>0</v>
          </cell>
          <cell r="U297">
            <v>0</v>
          </cell>
          <cell r="V297">
            <v>0</v>
          </cell>
          <cell r="Y297">
            <v>0</v>
          </cell>
          <cell r="Z297">
            <v>0</v>
          </cell>
          <cell r="AC297">
            <v>304.16483999999997</v>
          </cell>
          <cell r="AD297">
            <v>347.76054339867227</v>
          </cell>
          <cell r="AG297">
            <v>0</v>
          </cell>
          <cell r="AH297">
            <v>0</v>
          </cell>
          <cell r="AK297">
            <v>0</v>
          </cell>
          <cell r="AL297">
            <v>0</v>
          </cell>
          <cell r="AO297">
            <v>68.089920000000006</v>
          </cell>
          <cell r="AP297">
            <v>0</v>
          </cell>
          <cell r="AS297">
            <v>66.746039999999994</v>
          </cell>
          <cell r="AT297">
            <v>66.969099298378538</v>
          </cell>
          <cell r="AW297">
            <v>386.88812000000001</v>
          </cell>
          <cell r="AX297">
            <v>0</v>
          </cell>
          <cell r="BE297">
            <v>1.15723</v>
          </cell>
          <cell r="BF297">
            <v>0</v>
          </cell>
          <cell r="BI297">
            <v>77.497080000000011</v>
          </cell>
          <cell r="BJ297">
            <v>63.988846631055068</v>
          </cell>
          <cell r="BM297">
            <v>0</v>
          </cell>
          <cell r="BN297">
            <v>0</v>
          </cell>
        </row>
        <row r="298">
          <cell r="E298">
            <v>628.16099999999994</v>
          </cell>
          <cell r="F298">
            <v>723.19472811158096</v>
          </cell>
          <cell r="I298">
            <v>2654.235905</v>
          </cell>
          <cell r="J298">
            <v>3175.0715445216133</v>
          </cell>
          <cell r="M298">
            <v>0</v>
          </cell>
          <cell r="N298">
            <v>0</v>
          </cell>
          <cell r="Q298">
            <v>0.54473800000000006</v>
          </cell>
          <cell r="R298">
            <v>0.46417676190003865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  <cell r="AC298">
            <v>2386.7695469999999</v>
          </cell>
          <cell r="AD298">
            <v>2464.6491371180764</v>
          </cell>
          <cell r="AG298">
            <v>2.9960590000000002</v>
          </cell>
          <cell r="AH298">
            <v>3.0649419656801866</v>
          </cell>
          <cell r="AK298">
            <v>0</v>
          </cell>
          <cell r="AL298">
            <v>0</v>
          </cell>
          <cell r="AO298">
            <v>930.41250400000001</v>
          </cell>
          <cell r="AP298">
            <v>0</v>
          </cell>
          <cell r="AS298">
            <v>476.10101200000003</v>
          </cell>
          <cell r="AT298">
            <v>481.381288935724</v>
          </cell>
          <cell r="AW298">
            <v>2316.7707140000002</v>
          </cell>
          <cell r="AX298">
            <v>2379</v>
          </cell>
          <cell r="BE298">
            <v>1.361845</v>
          </cell>
          <cell r="BF298">
            <v>0</v>
          </cell>
          <cell r="BI298">
            <v>740.29894200000001</v>
          </cell>
          <cell r="BJ298">
            <v>1515.7358045731171</v>
          </cell>
          <cell r="BM298">
            <v>0</v>
          </cell>
          <cell r="BN298">
            <v>0</v>
          </cell>
        </row>
        <row r="299">
          <cell r="E299">
            <v>553.55239799999993</v>
          </cell>
          <cell r="F299">
            <v>753.22745438100696</v>
          </cell>
          <cell r="I299">
            <v>2707.0808999999999</v>
          </cell>
          <cell r="J299">
            <v>3144.6281052308445</v>
          </cell>
          <cell r="M299">
            <v>0</v>
          </cell>
          <cell r="N299">
            <v>0</v>
          </cell>
          <cell r="Q299">
            <v>33.552551999999999</v>
          </cell>
          <cell r="R299">
            <v>25.720853512343314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  <cell r="AC299">
            <v>2225.906802</v>
          </cell>
          <cell r="AD299">
            <v>2160.6852290518318</v>
          </cell>
          <cell r="AG299">
            <v>0</v>
          </cell>
          <cell r="AH299">
            <v>0</v>
          </cell>
          <cell r="AK299">
            <v>0</v>
          </cell>
          <cell r="AL299">
            <v>0</v>
          </cell>
          <cell r="AO299">
            <v>149.715554</v>
          </cell>
          <cell r="AP299">
            <v>0</v>
          </cell>
          <cell r="AS299">
            <v>417.88178399999998</v>
          </cell>
          <cell r="AT299">
            <v>438.05648891854918</v>
          </cell>
          <cell r="AW299">
            <v>2471.7046640000003</v>
          </cell>
          <cell r="AX299">
            <v>331</v>
          </cell>
          <cell r="BE299">
            <v>1.2709300000000001</v>
          </cell>
          <cell r="BF299">
            <v>0</v>
          </cell>
          <cell r="BI299">
            <v>294.60157400000003</v>
          </cell>
          <cell r="BJ299">
            <v>585.8978769655979</v>
          </cell>
          <cell r="BM299">
            <v>0</v>
          </cell>
          <cell r="BN299">
            <v>0</v>
          </cell>
        </row>
        <row r="300">
          <cell r="E300">
            <v>660.42672000000005</v>
          </cell>
          <cell r="F300">
            <v>757.80541371208199</v>
          </cell>
          <cell r="I300">
            <v>2721.1955200000002</v>
          </cell>
          <cell r="J300">
            <v>3040.7793137396311</v>
          </cell>
          <cell r="M300">
            <v>0</v>
          </cell>
          <cell r="N300">
            <v>0</v>
          </cell>
          <cell r="Q300">
            <v>0</v>
          </cell>
          <cell r="R300">
            <v>0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  <cell r="AC300">
            <v>2223.6172800000004</v>
          </cell>
          <cell r="AD300">
            <v>2351.120606881816</v>
          </cell>
          <cell r="AG300">
            <v>0</v>
          </cell>
          <cell r="AH300">
            <v>0</v>
          </cell>
          <cell r="AK300">
            <v>0</v>
          </cell>
          <cell r="AL300">
            <v>0</v>
          </cell>
          <cell r="AO300">
            <v>591.26128000000006</v>
          </cell>
          <cell r="AP300">
            <v>0</v>
          </cell>
          <cell r="AS300">
            <v>417.83152000000001</v>
          </cell>
          <cell r="AT300">
            <v>421.63078051995245</v>
          </cell>
          <cell r="AW300">
            <v>2059.9945600000001</v>
          </cell>
          <cell r="AX300">
            <v>0</v>
          </cell>
          <cell r="BE300">
            <v>1.2904000000000002</v>
          </cell>
          <cell r="BF300">
            <v>0</v>
          </cell>
          <cell r="BI300">
            <v>633.84448000000009</v>
          </cell>
          <cell r="BJ300">
            <v>1357.7633394526999</v>
          </cell>
          <cell r="BM300">
            <v>0</v>
          </cell>
          <cell r="BN300">
            <v>0</v>
          </cell>
        </row>
        <row r="301">
          <cell r="E301">
            <v>2185.35394</v>
          </cell>
          <cell r="F301">
            <v>2911.7853888047057</v>
          </cell>
          <cell r="I301">
            <v>2569.4528399999999</v>
          </cell>
          <cell r="J301">
            <v>3559.3819452890962</v>
          </cell>
          <cell r="M301">
            <v>0</v>
          </cell>
          <cell r="N301">
            <v>0</v>
          </cell>
          <cell r="Q301">
            <v>13.773869999999999</v>
          </cell>
          <cell r="R301">
            <v>11.986682263183349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  <cell r="AC301">
            <v>3738.1448399999995</v>
          </cell>
          <cell r="AD301">
            <v>3886.6982376285318</v>
          </cell>
          <cell r="AG301">
            <v>66.782399999999996</v>
          </cell>
          <cell r="AH301">
            <v>68.65470003123616</v>
          </cell>
          <cell r="AK301">
            <v>2.5043399999999996</v>
          </cell>
          <cell r="AL301">
            <v>0</v>
          </cell>
          <cell r="AO301">
            <v>929.11013999999989</v>
          </cell>
          <cell r="AP301">
            <v>8860.2699250228798</v>
          </cell>
          <cell r="AS301">
            <v>1688.3425500000001</v>
          </cell>
          <cell r="AT301">
            <v>1754.91005913546</v>
          </cell>
          <cell r="AW301">
            <v>4927.7063399999997</v>
          </cell>
          <cell r="AX301">
            <v>0</v>
          </cell>
          <cell r="BE301">
            <v>0.83477999999999997</v>
          </cell>
          <cell r="BF301">
            <v>0</v>
          </cell>
          <cell r="BI301">
            <v>703.30214999999998</v>
          </cell>
          <cell r="BJ301">
            <v>791.86197705930647</v>
          </cell>
          <cell r="BM301">
            <v>0</v>
          </cell>
          <cell r="BN301">
            <v>0</v>
          </cell>
        </row>
        <row r="302">
          <cell r="E302">
            <v>0</v>
          </cell>
          <cell r="F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  <cell r="Q302">
            <v>0</v>
          </cell>
          <cell r="R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  <cell r="AC302">
            <v>49.804650000000002</v>
          </cell>
          <cell r="AD302">
            <v>63.987923934502454</v>
          </cell>
          <cell r="AG302">
            <v>0</v>
          </cell>
          <cell r="AH302">
            <v>0</v>
          </cell>
          <cell r="AK302">
            <v>0</v>
          </cell>
          <cell r="AL302">
            <v>0</v>
          </cell>
          <cell r="AO302">
            <v>0</v>
          </cell>
          <cell r="AP302">
            <v>0</v>
          </cell>
          <cell r="AS302">
            <v>0</v>
          </cell>
          <cell r="AT302">
            <v>0</v>
          </cell>
          <cell r="AW302">
            <v>0</v>
          </cell>
          <cell r="AX302">
            <v>0</v>
          </cell>
          <cell r="BE302">
            <v>1.15893</v>
          </cell>
          <cell r="BF302">
            <v>0</v>
          </cell>
          <cell r="BI302">
            <v>0</v>
          </cell>
          <cell r="BJ302">
            <v>0</v>
          </cell>
          <cell r="BM302">
            <v>0</v>
          </cell>
          <cell r="BN302">
            <v>0</v>
          </cell>
        </row>
        <row r="303"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M303">
            <v>0</v>
          </cell>
          <cell r="N303">
            <v>0</v>
          </cell>
          <cell r="Q303">
            <v>0</v>
          </cell>
          <cell r="R303">
            <v>0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  <cell r="AC303">
            <v>8.0628800000000016</v>
          </cell>
          <cell r="AD303">
            <v>7.0225328926072921</v>
          </cell>
          <cell r="AG303">
            <v>0</v>
          </cell>
          <cell r="AH303">
            <v>0</v>
          </cell>
          <cell r="AK303">
            <v>0</v>
          </cell>
          <cell r="AL303">
            <v>0</v>
          </cell>
          <cell r="AO303">
            <v>6.4335600000000008</v>
          </cell>
          <cell r="AP303">
            <v>0</v>
          </cell>
          <cell r="AS303">
            <v>0</v>
          </cell>
          <cell r="AT303">
            <v>0</v>
          </cell>
          <cell r="AW303">
            <v>7.8278200000000009</v>
          </cell>
          <cell r="AX303">
            <v>0</v>
          </cell>
          <cell r="BE303">
            <v>0</v>
          </cell>
          <cell r="BF303">
            <v>0</v>
          </cell>
          <cell r="BI303">
            <v>0</v>
          </cell>
          <cell r="BJ303">
            <v>0</v>
          </cell>
          <cell r="BM303">
            <v>0</v>
          </cell>
          <cell r="BN303">
            <v>0</v>
          </cell>
        </row>
        <row r="304"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  <cell r="Q304">
            <v>0</v>
          </cell>
          <cell r="R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  <cell r="AC304">
            <v>31.980900000000002</v>
          </cell>
          <cell r="AD304">
            <v>41.088360154261288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O304">
            <v>43.021140000000003</v>
          </cell>
          <cell r="AP304">
            <v>0</v>
          </cell>
          <cell r="AS304">
            <v>0</v>
          </cell>
          <cell r="AT304">
            <v>0</v>
          </cell>
          <cell r="AW304">
            <v>45.875399999999999</v>
          </cell>
          <cell r="AX304">
            <v>0</v>
          </cell>
          <cell r="BE304">
            <v>1.14924</v>
          </cell>
          <cell r="BF304">
            <v>0</v>
          </cell>
          <cell r="BI304">
            <v>0</v>
          </cell>
          <cell r="BJ304">
            <v>0</v>
          </cell>
          <cell r="BM304">
            <v>0</v>
          </cell>
          <cell r="BN304">
            <v>0</v>
          </cell>
        </row>
        <row r="305"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M305">
            <v>0</v>
          </cell>
          <cell r="N305">
            <v>0</v>
          </cell>
          <cell r="Q305">
            <v>0</v>
          </cell>
          <cell r="R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  <cell r="AC305">
            <v>41.431200000000004</v>
          </cell>
          <cell r="AD305">
            <v>53.21422440360805</v>
          </cell>
          <cell r="AG305">
            <v>0</v>
          </cell>
          <cell r="AH305">
            <v>0</v>
          </cell>
          <cell r="AK305">
            <v>0</v>
          </cell>
          <cell r="AL305">
            <v>0</v>
          </cell>
          <cell r="AO305">
            <v>43.029400000000003</v>
          </cell>
          <cell r="AP305">
            <v>0</v>
          </cell>
          <cell r="AS305">
            <v>0</v>
          </cell>
          <cell r="AT305">
            <v>0</v>
          </cell>
          <cell r="AW305">
            <v>60.5974</v>
          </cell>
          <cell r="AX305">
            <v>0</v>
          </cell>
          <cell r="BE305">
            <v>1.159</v>
          </cell>
          <cell r="BF305">
            <v>0</v>
          </cell>
          <cell r="BI305">
            <v>0</v>
          </cell>
          <cell r="BJ305">
            <v>0</v>
          </cell>
          <cell r="BM305">
            <v>0</v>
          </cell>
          <cell r="BN305">
            <v>0</v>
          </cell>
        </row>
        <row r="306">
          <cell r="E306">
            <v>0</v>
          </cell>
          <cell r="F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  <cell r="Q306">
            <v>0</v>
          </cell>
          <cell r="R306">
            <v>0</v>
          </cell>
          <cell r="U306">
            <v>0</v>
          </cell>
          <cell r="V306">
            <v>0</v>
          </cell>
          <cell r="Y306">
            <v>0</v>
          </cell>
          <cell r="Z306">
            <v>0</v>
          </cell>
          <cell r="AC306">
            <v>56.357000000000006</v>
          </cell>
          <cell r="AD306">
            <v>72.406239762286347</v>
          </cell>
          <cell r="AG306">
            <v>0</v>
          </cell>
          <cell r="AH306">
            <v>0</v>
          </cell>
          <cell r="AK306">
            <v>0</v>
          </cell>
          <cell r="AL306">
            <v>0</v>
          </cell>
          <cell r="AO306">
            <v>63.329000000000001</v>
          </cell>
          <cell r="AP306">
            <v>0</v>
          </cell>
          <cell r="AS306">
            <v>0</v>
          </cell>
          <cell r="AT306">
            <v>0</v>
          </cell>
          <cell r="AW306">
            <v>80.825400000000002</v>
          </cell>
          <cell r="AX306">
            <v>0</v>
          </cell>
          <cell r="BE306">
            <v>1.1619999999999999</v>
          </cell>
          <cell r="BF306">
            <v>0</v>
          </cell>
          <cell r="BI306">
            <v>0</v>
          </cell>
          <cell r="BJ306">
            <v>0</v>
          </cell>
          <cell r="BM306">
            <v>0</v>
          </cell>
          <cell r="BN306">
            <v>0</v>
          </cell>
        </row>
        <row r="307">
          <cell r="E307">
            <v>0</v>
          </cell>
          <cell r="F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  <cell r="Q307">
            <v>0</v>
          </cell>
          <cell r="R307">
            <v>0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  <cell r="AC307">
            <v>61.24580000000001</v>
          </cell>
          <cell r="AD307">
            <v>78.68726297058106</v>
          </cell>
          <cell r="AG307">
            <v>0</v>
          </cell>
          <cell r="AH307">
            <v>0</v>
          </cell>
          <cell r="AK307">
            <v>0</v>
          </cell>
          <cell r="AL307">
            <v>0</v>
          </cell>
          <cell r="AO307">
            <v>12.447600000000001</v>
          </cell>
          <cell r="AP307">
            <v>0</v>
          </cell>
          <cell r="AS307">
            <v>0</v>
          </cell>
          <cell r="AT307">
            <v>0</v>
          </cell>
          <cell r="AW307">
            <v>87.638320000000007</v>
          </cell>
          <cell r="AX307">
            <v>0</v>
          </cell>
          <cell r="BE307">
            <v>1.15456</v>
          </cell>
          <cell r="BF307">
            <v>0</v>
          </cell>
          <cell r="BI307">
            <v>0</v>
          </cell>
          <cell r="BJ307">
            <v>0</v>
          </cell>
          <cell r="BM307">
            <v>0</v>
          </cell>
          <cell r="BN307">
            <v>0</v>
          </cell>
        </row>
        <row r="308"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  <cell r="Q308">
            <v>0</v>
          </cell>
          <cell r="R308">
            <v>0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  <cell r="AC308">
            <v>62.3322</v>
          </cell>
          <cell r="AD308">
            <v>80.083045905757686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O308">
            <v>48.91104</v>
          </cell>
          <cell r="AP308">
            <v>0</v>
          </cell>
          <cell r="AS308">
            <v>0</v>
          </cell>
          <cell r="AT308">
            <v>0</v>
          </cell>
          <cell r="AW308">
            <v>81.206280000000007</v>
          </cell>
          <cell r="AX308">
            <v>0</v>
          </cell>
          <cell r="BE308">
            <v>1.13832</v>
          </cell>
          <cell r="BF308">
            <v>0</v>
          </cell>
          <cell r="BI308">
            <v>0</v>
          </cell>
          <cell r="BJ308">
            <v>0</v>
          </cell>
          <cell r="BM308">
            <v>0</v>
          </cell>
          <cell r="BN308">
            <v>0</v>
          </cell>
        </row>
        <row r="309"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M309">
            <v>0</v>
          </cell>
          <cell r="N309">
            <v>0</v>
          </cell>
          <cell r="Q309">
            <v>0</v>
          </cell>
          <cell r="R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  <cell r="AC309">
            <v>16.083456000000002</v>
          </cell>
          <cell r="AD309">
            <v>20.657587440613746</v>
          </cell>
          <cell r="AG309">
            <v>0</v>
          </cell>
          <cell r="AH309">
            <v>0</v>
          </cell>
          <cell r="AK309">
            <v>0</v>
          </cell>
          <cell r="AL309">
            <v>0</v>
          </cell>
          <cell r="AO309">
            <v>6.2231039999999993</v>
          </cell>
          <cell r="AP309">
            <v>0</v>
          </cell>
          <cell r="AS309">
            <v>0</v>
          </cell>
          <cell r="AT309">
            <v>0</v>
          </cell>
          <cell r="AW309">
            <v>22.585984</v>
          </cell>
          <cell r="AX309">
            <v>0</v>
          </cell>
          <cell r="BE309">
            <v>1.1555840000000002</v>
          </cell>
          <cell r="BF309">
            <v>0</v>
          </cell>
          <cell r="BI309">
            <v>0</v>
          </cell>
          <cell r="BJ309">
            <v>0</v>
          </cell>
          <cell r="BM309">
            <v>0</v>
          </cell>
          <cell r="BN309">
            <v>0</v>
          </cell>
        </row>
        <row r="310">
          <cell r="E310">
            <v>0</v>
          </cell>
          <cell r="F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  <cell r="Q310">
            <v>0</v>
          </cell>
          <cell r="R310">
            <v>0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  <cell r="AC310">
            <v>23.126759999999997</v>
          </cell>
          <cell r="AD310">
            <v>29.704005589227112</v>
          </cell>
          <cell r="AG310">
            <v>0</v>
          </cell>
          <cell r="AH310">
            <v>0</v>
          </cell>
          <cell r="AK310">
            <v>0</v>
          </cell>
          <cell r="AL310">
            <v>0</v>
          </cell>
          <cell r="AO310">
            <v>28.683719999999997</v>
          </cell>
          <cell r="AP310">
            <v>0</v>
          </cell>
          <cell r="AS310">
            <v>0</v>
          </cell>
          <cell r="AT310">
            <v>0</v>
          </cell>
          <cell r="AW310">
            <v>30.822059999999997</v>
          </cell>
          <cell r="AX310">
            <v>0</v>
          </cell>
          <cell r="BE310">
            <v>1.1508899999999997</v>
          </cell>
          <cell r="BF310">
            <v>0</v>
          </cell>
          <cell r="BI310">
            <v>0</v>
          </cell>
          <cell r="BJ310">
            <v>0</v>
          </cell>
          <cell r="BM310">
            <v>0</v>
          </cell>
          <cell r="BN310">
            <v>0</v>
          </cell>
        </row>
        <row r="311">
          <cell r="E311">
            <v>0</v>
          </cell>
          <cell r="F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  <cell r="Q311">
            <v>0</v>
          </cell>
          <cell r="R311">
            <v>0</v>
          </cell>
          <cell r="U311">
            <v>0</v>
          </cell>
          <cell r="V311">
            <v>0</v>
          </cell>
          <cell r="Y311">
            <v>0</v>
          </cell>
          <cell r="Z311">
            <v>0</v>
          </cell>
          <cell r="AC311">
            <v>16.9054</v>
          </cell>
          <cell r="AD311">
            <v>20.369707210233578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O311">
            <v>15.635160000000001</v>
          </cell>
          <cell r="AP311">
            <v>0</v>
          </cell>
          <cell r="AS311">
            <v>0</v>
          </cell>
          <cell r="AT311">
            <v>0</v>
          </cell>
          <cell r="AW311">
            <v>29.701200000000004</v>
          </cell>
          <cell r="AX311">
            <v>0</v>
          </cell>
          <cell r="BE311">
            <v>1.1534900000000001</v>
          </cell>
          <cell r="BF311">
            <v>0</v>
          </cell>
          <cell r="BI311">
            <v>0</v>
          </cell>
          <cell r="BJ311">
            <v>0</v>
          </cell>
          <cell r="BM311">
            <v>0</v>
          </cell>
          <cell r="BN311">
            <v>0</v>
          </cell>
        </row>
        <row r="312">
          <cell r="E312">
            <v>0</v>
          </cell>
          <cell r="F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  <cell r="Q312">
            <v>0</v>
          </cell>
          <cell r="R312">
            <v>0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  <cell r="AC312">
            <v>29.782920000000001</v>
          </cell>
          <cell r="AD312">
            <v>38.253176067183816</v>
          </cell>
          <cell r="AG312">
            <v>0</v>
          </cell>
          <cell r="AH312">
            <v>0</v>
          </cell>
          <cell r="AK312">
            <v>0</v>
          </cell>
          <cell r="AL312">
            <v>0</v>
          </cell>
          <cell r="AO312">
            <v>16.224499999999999</v>
          </cell>
          <cell r="AP312">
            <v>0</v>
          </cell>
          <cell r="AS312">
            <v>0</v>
          </cell>
          <cell r="AT312">
            <v>0</v>
          </cell>
          <cell r="AW312">
            <v>42.692360000000001</v>
          </cell>
          <cell r="AX312">
            <v>0</v>
          </cell>
          <cell r="BE312">
            <v>1.15764</v>
          </cell>
          <cell r="BF312">
            <v>0</v>
          </cell>
          <cell r="BI312">
            <v>0</v>
          </cell>
          <cell r="BJ312">
            <v>0</v>
          </cell>
          <cell r="BM312">
            <v>0</v>
          </cell>
          <cell r="BN312">
            <v>0</v>
          </cell>
        </row>
        <row r="313">
          <cell r="E313">
            <v>0</v>
          </cell>
          <cell r="F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  <cell r="Q313">
            <v>0</v>
          </cell>
          <cell r="R313">
            <v>0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  <cell r="AC313">
            <v>11.101650000000001</v>
          </cell>
          <cell r="AD313">
            <v>14.394011519008735</v>
          </cell>
          <cell r="AG313">
            <v>0</v>
          </cell>
          <cell r="AH313">
            <v>0</v>
          </cell>
          <cell r="AK313">
            <v>0</v>
          </cell>
          <cell r="AL313">
            <v>0</v>
          </cell>
          <cell r="AO313">
            <v>0</v>
          </cell>
          <cell r="AP313">
            <v>0</v>
          </cell>
          <cell r="AS313">
            <v>0</v>
          </cell>
          <cell r="AT313">
            <v>0</v>
          </cell>
          <cell r="AW313">
            <v>0</v>
          </cell>
          <cell r="AX313">
            <v>0</v>
          </cell>
          <cell r="BE313">
            <v>1.1543099999999999</v>
          </cell>
          <cell r="BF313">
            <v>0</v>
          </cell>
          <cell r="BI313">
            <v>0</v>
          </cell>
          <cell r="BJ313">
            <v>0</v>
          </cell>
          <cell r="BM313">
            <v>0</v>
          </cell>
          <cell r="BN313">
            <v>0</v>
          </cell>
        </row>
        <row r="314">
          <cell r="E314">
            <v>0</v>
          </cell>
          <cell r="F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  <cell r="Q314">
            <v>0</v>
          </cell>
          <cell r="R314">
            <v>0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  <cell r="AC314">
            <v>41.884860000000003</v>
          </cell>
          <cell r="AD314">
            <v>50.509894966703378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O314">
            <v>31.266000000000002</v>
          </cell>
          <cell r="AP314">
            <v>0</v>
          </cell>
          <cell r="AS314">
            <v>0</v>
          </cell>
          <cell r="AT314">
            <v>0</v>
          </cell>
          <cell r="AW314">
            <v>48.693899999999999</v>
          </cell>
          <cell r="AX314">
            <v>0</v>
          </cell>
          <cell r="BE314">
            <v>0</v>
          </cell>
          <cell r="BF314">
            <v>0</v>
          </cell>
          <cell r="BI314">
            <v>0</v>
          </cell>
          <cell r="BJ314">
            <v>0</v>
          </cell>
          <cell r="BM314">
            <v>0</v>
          </cell>
          <cell r="BN314">
            <v>0</v>
          </cell>
        </row>
        <row r="315">
          <cell r="E315">
            <v>0</v>
          </cell>
          <cell r="F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  <cell r="Q315">
            <v>0</v>
          </cell>
          <cell r="R315">
            <v>0</v>
          </cell>
          <cell r="U315">
            <v>0</v>
          </cell>
          <cell r="V315">
            <v>0</v>
          </cell>
          <cell r="Y315">
            <v>0</v>
          </cell>
          <cell r="Z315">
            <v>0</v>
          </cell>
          <cell r="AC315">
            <v>12.768960000000002</v>
          </cell>
          <cell r="AD315">
            <v>16.400449488325105</v>
          </cell>
          <cell r="AG315">
            <v>0</v>
          </cell>
          <cell r="AH315">
            <v>0</v>
          </cell>
          <cell r="AK315">
            <v>0</v>
          </cell>
          <cell r="AL315">
            <v>0</v>
          </cell>
          <cell r="AO315">
            <v>14.3444</v>
          </cell>
          <cell r="AP315">
            <v>0</v>
          </cell>
          <cell r="AS315">
            <v>0</v>
          </cell>
          <cell r="AT315">
            <v>0</v>
          </cell>
          <cell r="AW315">
            <v>18.314959999999999</v>
          </cell>
          <cell r="AX315">
            <v>0</v>
          </cell>
          <cell r="BE315">
            <v>1.15432</v>
          </cell>
          <cell r="BF315">
            <v>0</v>
          </cell>
          <cell r="BI315">
            <v>0</v>
          </cell>
          <cell r="BJ315">
            <v>0</v>
          </cell>
          <cell r="BM315">
            <v>0</v>
          </cell>
          <cell r="BN315">
            <v>0</v>
          </cell>
        </row>
        <row r="316">
          <cell r="E316">
            <v>0</v>
          </cell>
          <cell r="F316">
            <v>0</v>
          </cell>
          <cell r="I316">
            <v>0</v>
          </cell>
          <cell r="J316">
            <v>0</v>
          </cell>
          <cell r="M316">
            <v>0</v>
          </cell>
          <cell r="N316">
            <v>0</v>
          </cell>
          <cell r="Q316">
            <v>0</v>
          </cell>
          <cell r="R316">
            <v>0</v>
          </cell>
          <cell r="U316">
            <v>0</v>
          </cell>
          <cell r="V316">
            <v>0</v>
          </cell>
          <cell r="Y316">
            <v>0</v>
          </cell>
          <cell r="Z316">
            <v>0</v>
          </cell>
          <cell r="AC316">
            <v>125.80172500000002</v>
          </cell>
          <cell r="AD316">
            <v>161.62730207177842</v>
          </cell>
          <cell r="AG316">
            <v>0</v>
          </cell>
          <cell r="AH316">
            <v>0</v>
          </cell>
          <cell r="AK316">
            <v>0</v>
          </cell>
          <cell r="AL316">
            <v>0</v>
          </cell>
          <cell r="AO316">
            <v>105.792025</v>
          </cell>
          <cell r="AP316">
            <v>0</v>
          </cell>
          <cell r="AS316">
            <v>0</v>
          </cell>
          <cell r="AT316">
            <v>0</v>
          </cell>
          <cell r="AW316">
            <v>174.56610500000002</v>
          </cell>
          <cell r="AX316">
            <v>0</v>
          </cell>
          <cell r="BE316">
            <v>1.1487050000000001</v>
          </cell>
          <cell r="BF316">
            <v>0</v>
          </cell>
          <cell r="BI316">
            <v>0</v>
          </cell>
          <cell r="BJ316">
            <v>0</v>
          </cell>
          <cell r="BM316">
            <v>0</v>
          </cell>
          <cell r="BN316">
            <v>0</v>
          </cell>
        </row>
        <row r="317"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M317">
            <v>0</v>
          </cell>
          <cell r="N317">
            <v>0</v>
          </cell>
          <cell r="Q317">
            <v>0</v>
          </cell>
          <cell r="R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  <cell r="AC317">
            <v>89.390350000000012</v>
          </cell>
          <cell r="AD317">
            <v>114.84676463500001</v>
          </cell>
          <cell r="AG317">
            <v>0</v>
          </cell>
          <cell r="AH317">
            <v>0</v>
          </cell>
          <cell r="AK317">
            <v>0</v>
          </cell>
          <cell r="AL317">
            <v>0</v>
          </cell>
          <cell r="AO317">
            <v>71.828239999999994</v>
          </cell>
          <cell r="AP317">
            <v>0</v>
          </cell>
          <cell r="AS317">
            <v>0</v>
          </cell>
          <cell r="AT317">
            <v>0</v>
          </cell>
          <cell r="AW317">
            <v>128.20077000000001</v>
          </cell>
          <cell r="AX317">
            <v>0</v>
          </cell>
          <cell r="BE317">
            <v>1.1585200000000002</v>
          </cell>
          <cell r="BF317">
            <v>0</v>
          </cell>
          <cell r="BI317">
            <v>0</v>
          </cell>
          <cell r="BJ317">
            <v>0</v>
          </cell>
          <cell r="BM317">
            <v>0</v>
          </cell>
          <cell r="BN317">
            <v>0</v>
          </cell>
        </row>
        <row r="318"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  <cell r="Q318">
            <v>0</v>
          </cell>
          <cell r="R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  <cell r="AC318">
            <v>33.304949999999998</v>
          </cell>
          <cell r="AD318">
            <v>42.789470606507777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O318">
            <v>34.433099999999996</v>
          </cell>
          <cell r="AP318">
            <v>0</v>
          </cell>
          <cell r="AS318">
            <v>0</v>
          </cell>
          <cell r="AT318">
            <v>0</v>
          </cell>
          <cell r="AW318">
            <v>47.75508</v>
          </cell>
          <cell r="AX318">
            <v>0</v>
          </cell>
          <cell r="BE318">
            <v>1.1575799999999998</v>
          </cell>
          <cell r="BF318">
            <v>0</v>
          </cell>
          <cell r="BI318">
            <v>0</v>
          </cell>
          <cell r="BJ318">
            <v>0</v>
          </cell>
          <cell r="BM318">
            <v>0</v>
          </cell>
          <cell r="BN318">
            <v>0</v>
          </cell>
        </row>
        <row r="319">
          <cell r="E319">
            <v>0</v>
          </cell>
          <cell r="F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  <cell r="Q319">
            <v>0</v>
          </cell>
          <cell r="R319">
            <v>0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  <cell r="AC319">
            <v>15.23457</v>
          </cell>
          <cell r="AD319">
            <v>19.584579309196734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O319">
            <v>14.341060000000001</v>
          </cell>
          <cell r="AP319">
            <v>0</v>
          </cell>
          <cell r="AS319">
            <v>0</v>
          </cell>
          <cell r="AT319">
            <v>0</v>
          </cell>
          <cell r="AW319">
            <v>21.87079</v>
          </cell>
          <cell r="AX319">
            <v>0</v>
          </cell>
          <cell r="BE319">
            <v>1.1539299999999999</v>
          </cell>
          <cell r="BF319">
            <v>0</v>
          </cell>
          <cell r="BI319">
            <v>0</v>
          </cell>
          <cell r="BJ319">
            <v>0</v>
          </cell>
          <cell r="BM319">
            <v>0</v>
          </cell>
          <cell r="BN319">
            <v>0</v>
          </cell>
        </row>
        <row r="320">
          <cell r="E320">
            <v>0</v>
          </cell>
          <cell r="F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  <cell r="Q320">
            <v>0</v>
          </cell>
          <cell r="R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  <cell r="AC320">
            <v>107.92026000000001</v>
          </cell>
          <cell r="AD320">
            <v>138.65358732310597</v>
          </cell>
          <cell r="AG320">
            <v>0</v>
          </cell>
          <cell r="AH320">
            <v>0</v>
          </cell>
          <cell r="AK320">
            <v>0</v>
          </cell>
          <cell r="AL320">
            <v>0</v>
          </cell>
          <cell r="AO320">
            <v>88.370640000000009</v>
          </cell>
          <cell r="AP320">
            <v>0</v>
          </cell>
          <cell r="AS320">
            <v>0</v>
          </cell>
          <cell r="AT320">
            <v>0</v>
          </cell>
          <cell r="AW320">
            <v>154.74398400000001</v>
          </cell>
          <cell r="AX320">
            <v>0</v>
          </cell>
          <cell r="BE320">
            <v>1.1443680000000001</v>
          </cell>
          <cell r="BF320">
            <v>0</v>
          </cell>
          <cell r="BI320">
            <v>0</v>
          </cell>
          <cell r="BJ320">
            <v>0</v>
          </cell>
          <cell r="BM320">
            <v>0</v>
          </cell>
          <cell r="BN320">
            <v>0</v>
          </cell>
        </row>
        <row r="321">
          <cell r="E321">
            <v>0</v>
          </cell>
          <cell r="F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  <cell r="Q321">
            <v>0</v>
          </cell>
          <cell r="R321">
            <v>0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  <cell r="AC321">
            <v>42.946750000000002</v>
          </cell>
          <cell r="AD321">
            <v>55.177044156200147</v>
          </cell>
          <cell r="AG321">
            <v>0</v>
          </cell>
          <cell r="AH321">
            <v>0</v>
          </cell>
          <cell r="AK321">
            <v>0</v>
          </cell>
          <cell r="AL321">
            <v>0</v>
          </cell>
          <cell r="AO321">
            <v>8.5893499999999996</v>
          </cell>
          <cell r="AP321">
            <v>0</v>
          </cell>
          <cell r="AS321">
            <v>0</v>
          </cell>
          <cell r="AT321">
            <v>0</v>
          </cell>
          <cell r="AW321">
            <v>56.2166</v>
          </cell>
          <cell r="AX321">
            <v>0</v>
          </cell>
          <cell r="BE321">
            <v>1.1511500000000001</v>
          </cell>
          <cell r="BF321">
            <v>0</v>
          </cell>
          <cell r="BI321">
            <v>0</v>
          </cell>
          <cell r="BJ321">
            <v>0</v>
          </cell>
          <cell r="BM321">
            <v>0</v>
          </cell>
          <cell r="BN321">
            <v>0</v>
          </cell>
        </row>
        <row r="322"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  <cell r="Q322">
            <v>0</v>
          </cell>
          <cell r="R322">
            <v>0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  <cell r="AC322">
            <v>17.115839999999999</v>
          </cell>
          <cell r="AD322">
            <v>21.983581229031515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O322">
            <v>11.586959999999999</v>
          </cell>
          <cell r="AP322">
            <v>0</v>
          </cell>
          <cell r="AS322">
            <v>0</v>
          </cell>
          <cell r="AT322">
            <v>0</v>
          </cell>
          <cell r="AW322">
            <v>22.170960000000001</v>
          </cell>
          <cell r="AX322">
            <v>0</v>
          </cell>
          <cell r="BE322">
            <v>1.1541600000000001</v>
          </cell>
          <cell r="BF322">
            <v>0</v>
          </cell>
          <cell r="BI322">
            <v>0</v>
          </cell>
          <cell r="BJ322">
            <v>0</v>
          </cell>
          <cell r="BM322">
            <v>0</v>
          </cell>
          <cell r="BN322">
            <v>0</v>
          </cell>
        </row>
        <row r="323">
          <cell r="E323">
            <v>0</v>
          </cell>
          <cell r="F323">
            <v>0</v>
          </cell>
          <cell r="I323">
            <v>0</v>
          </cell>
          <cell r="J323">
            <v>0</v>
          </cell>
          <cell r="M323">
            <v>0</v>
          </cell>
          <cell r="N323">
            <v>0</v>
          </cell>
          <cell r="Q323">
            <v>0</v>
          </cell>
          <cell r="R323">
            <v>0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  <cell r="AC323">
            <v>32.431800000000003</v>
          </cell>
          <cell r="AD323">
            <v>41.655396971676794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O323">
            <v>18.087700000000002</v>
          </cell>
          <cell r="AP323">
            <v>0</v>
          </cell>
          <cell r="AS323">
            <v>0</v>
          </cell>
          <cell r="AT323">
            <v>0</v>
          </cell>
          <cell r="AW323">
            <v>46.518049999999995</v>
          </cell>
          <cell r="AX323">
            <v>0</v>
          </cell>
          <cell r="BE323">
            <v>1.1555499999999999</v>
          </cell>
          <cell r="BF323">
            <v>0</v>
          </cell>
          <cell r="BI323">
            <v>0</v>
          </cell>
          <cell r="BJ323">
            <v>0</v>
          </cell>
          <cell r="BM323">
            <v>0</v>
          </cell>
          <cell r="BN323">
            <v>0</v>
          </cell>
        </row>
        <row r="324">
          <cell r="E324">
            <v>0</v>
          </cell>
          <cell r="F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  <cell r="Q324">
            <v>0</v>
          </cell>
          <cell r="R324">
            <v>0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  <cell r="AC324">
            <v>49.920079999999999</v>
          </cell>
          <cell r="AD324">
            <v>64.136225871364985</v>
          </cell>
          <cell r="AG324">
            <v>0</v>
          </cell>
          <cell r="AH324">
            <v>0</v>
          </cell>
          <cell r="AK324">
            <v>0</v>
          </cell>
          <cell r="AL324">
            <v>0</v>
          </cell>
          <cell r="AO324">
            <v>86.047808000000003</v>
          </cell>
          <cell r="AP324">
            <v>0</v>
          </cell>
          <cell r="AS324">
            <v>0</v>
          </cell>
          <cell r="AT324">
            <v>0</v>
          </cell>
          <cell r="AW324">
            <v>71.60848</v>
          </cell>
          <cell r="AX324">
            <v>0</v>
          </cell>
          <cell r="BE324">
            <v>1.1469119999999999</v>
          </cell>
          <cell r="BF324">
            <v>0</v>
          </cell>
          <cell r="BI324">
            <v>0</v>
          </cell>
          <cell r="BJ324">
            <v>0</v>
          </cell>
          <cell r="BM324">
            <v>0</v>
          </cell>
          <cell r="BN324">
            <v>0</v>
          </cell>
        </row>
        <row r="325">
          <cell r="E325">
            <v>0</v>
          </cell>
          <cell r="F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  <cell r="Q325">
            <v>0</v>
          </cell>
          <cell r="R325">
            <v>806.73921218226701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  <cell r="AC325">
            <v>87.246636000000009</v>
          </cell>
          <cell r="AD325">
            <v>90.202472185788082</v>
          </cell>
          <cell r="AG325">
            <v>0</v>
          </cell>
          <cell r="AH325">
            <v>0</v>
          </cell>
          <cell r="AK325">
            <v>0</v>
          </cell>
          <cell r="AL325">
            <v>0</v>
          </cell>
          <cell r="AO325">
            <v>32.190823000000002</v>
          </cell>
          <cell r="AP325">
            <v>0</v>
          </cell>
          <cell r="AS325">
            <v>0</v>
          </cell>
          <cell r="AT325">
            <v>0</v>
          </cell>
          <cell r="AW325">
            <v>100.477501</v>
          </cell>
          <cell r="AX325">
            <v>52</v>
          </cell>
          <cell r="BE325">
            <v>1.1304040000000002</v>
          </cell>
          <cell r="BF325">
            <v>0</v>
          </cell>
          <cell r="BI325">
            <v>0</v>
          </cell>
          <cell r="BJ325">
            <v>0</v>
          </cell>
          <cell r="BM325">
            <v>0</v>
          </cell>
          <cell r="BN325">
            <v>0</v>
          </cell>
        </row>
        <row r="326">
          <cell r="E326">
            <v>0</v>
          </cell>
          <cell r="F326">
            <v>0</v>
          </cell>
          <cell r="I326">
            <v>0</v>
          </cell>
          <cell r="J326">
            <v>0</v>
          </cell>
          <cell r="M326">
            <v>0</v>
          </cell>
          <cell r="N326">
            <v>0</v>
          </cell>
          <cell r="Q326">
            <v>0</v>
          </cell>
          <cell r="R326">
            <v>747.57032729771504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  <cell r="AC326">
            <v>65.150050000000007</v>
          </cell>
          <cell r="AD326">
            <v>83.703357893871996</v>
          </cell>
          <cell r="AG326">
            <v>0</v>
          </cell>
          <cell r="AH326">
            <v>0</v>
          </cell>
          <cell r="AK326">
            <v>0</v>
          </cell>
          <cell r="AL326">
            <v>0</v>
          </cell>
          <cell r="AO326">
            <v>32.162440000000004</v>
          </cell>
          <cell r="AP326">
            <v>0</v>
          </cell>
          <cell r="AS326">
            <v>0</v>
          </cell>
          <cell r="AT326">
            <v>0</v>
          </cell>
          <cell r="AW326">
            <v>93.436109999999999</v>
          </cell>
          <cell r="AX326">
            <v>52</v>
          </cell>
          <cell r="BE326">
            <v>1.1514</v>
          </cell>
          <cell r="BF326">
            <v>0</v>
          </cell>
          <cell r="BI326">
            <v>13.56733</v>
          </cell>
          <cell r="BJ326">
            <v>65.988498088275549</v>
          </cell>
          <cell r="BM326">
            <v>0</v>
          </cell>
          <cell r="BN326">
            <v>0</v>
          </cell>
        </row>
        <row r="327">
          <cell r="E327">
            <v>0</v>
          </cell>
          <cell r="F327">
            <v>0</v>
          </cell>
          <cell r="I327">
            <v>0</v>
          </cell>
          <cell r="J327">
            <v>0</v>
          </cell>
          <cell r="M327">
            <v>0</v>
          </cell>
          <cell r="N327">
            <v>0</v>
          </cell>
          <cell r="Q327">
            <v>0</v>
          </cell>
          <cell r="R327">
            <v>982.60759591157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  <cell r="AC327">
            <v>85.995350000000016</v>
          </cell>
          <cell r="AD327">
            <v>110.48494296257309</v>
          </cell>
          <cell r="AG327">
            <v>0</v>
          </cell>
          <cell r="AH327">
            <v>0</v>
          </cell>
          <cell r="AK327">
            <v>0</v>
          </cell>
          <cell r="AL327">
            <v>0</v>
          </cell>
          <cell r="AO327">
            <v>38.602920000000005</v>
          </cell>
          <cell r="AP327">
            <v>0</v>
          </cell>
          <cell r="AS327">
            <v>0</v>
          </cell>
          <cell r="AT327">
            <v>0</v>
          </cell>
          <cell r="AW327">
            <v>123.33177000000001</v>
          </cell>
          <cell r="AX327">
            <v>74</v>
          </cell>
          <cell r="BE327">
            <v>1.1651800000000001</v>
          </cell>
          <cell r="BF327">
            <v>0</v>
          </cell>
          <cell r="BI327">
            <v>0</v>
          </cell>
          <cell r="BJ327">
            <v>0</v>
          </cell>
          <cell r="BM327">
            <v>0</v>
          </cell>
          <cell r="BN327">
            <v>0</v>
          </cell>
        </row>
        <row r="328">
          <cell r="E328">
            <v>0</v>
          </cell>
          <cell r="F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  <cell r="Q328">
            <v>0</v>
          </cell>
          <cell r="R328">
            <v>1038.6910705552571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  <cell r="AC328">
            <v>89.458250000000007</v>
          </cell>
          <cell r="AD328">
            <v>114.93400106844852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O328">
            <v>46.744900000000001</v>
          </cell>
          <cell r="AP328">
            <v>0</v>
          </cell>
          <cell r="AS328">
            <v>0</v>
          </cell>
          <cell r="AT328">
            <v>0</v>
          </cell>
          <cell r="AW328">
            <v>123.63420000000001</v>
          </cell>
          <cell r="AX328">
            <v>0</v>
          </cell>
          <cell r="BE328">
            <v>1.1330499999999999</v>
          </cell>
          <cell r="BF328">
            <v>0</v>
          </cell>
          <cell r="BI328">
            <v>0</v>
          </cell>
          <cell r="BJ328">
            <v>0</v>
          </cell>
          <cell r="BM328">
            <v>0</v>
          </cell>
          <cell r="BN328">
            <v>0</v>
          </cell>
        </row>
        <row r="329">
          <cell r="E329">
            <v>0</v>
          </cell>
          <cell r="F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  <cell r="Q329">
            <v>0</v>
          </cell>
          <cell r="R329">
            <v>1058.104581008841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  <cell r="AC329">
            <v>98.144400000000005</v>
          </cell>
          <cell r="AD329">
            <v>126.05664633313708</v>
          </cell>
          <cell r="AG329">
            <v>0</v>
          </cell>
          <cell r="AH329">
            <v>0</v>
          </cell>
          <cell r="AK329">
            <v>0</v>
          </cell>
          <cell r="AL329">
            <v>0</v>
          </cell>
          <cell r="AO329">
            <v>38.610399999999998</v>
          </cell>
          <cell r="AP329">
            <v>0</v>
          </cell>
          <cell r="AS329">
            <v>0</v>
          </cell>
          <cell r="AT329">
            <v>0</v>
          </cell>
          <cell r="AW329">
            <v>132.3331</v>
          </cell>
          <cell r="AX329">
            <v>74</v>
          </cell>
          <cell r="BE329">
            <v>1.1559999999999999</v>
          </cell>
          <cell r="BF329">
            <v>0</v>
          </cell>
          <cell r="BI329">
            <v>0</v>
          </cell>
          <cell r="BJ329">
            <v>0</v>
          </cell>
          <cell r="BM329">
            <v>0</v>
          </cell>
          <cell r="BN329">
            <v>0</v>
          </cell>
        </row>
        <row r="330">
          <cell r="E330">
            <v>0</v>
          </cell>
          <cell r="F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  <cell r="Q330">
            <v>0</v>
          </cell>
          <cell r="R330">
            <v>976.08181672956357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  <cell r="AC330">
            <v>81.028559999999999</v>
          </cell>
          <cell r="AD330">
            <v>104.07306510410558</v>
          </cell>
          <cell r="AG330">
            <v>0</v>
          </cell>
          <cell r="AH330">
            <v>0</v>
          </cell>
          <cell r="AK330">
            <v>0</v>
          </cell>
          <cell r="AL330">
            <v>0</v>
          </cell>
          <cell r="AO330">
            <v>38.60548</v>
          </cell>
          <cell r="AP330">
            <v>0</v>
          </cell>
          <cell r="AS330">
            <v>0</v>
          </cell>
          <cell r="AT330">
            <v>0</v>
          </cell>
          <cell r="AW330">
            <v>116.17434</v>
          </cell>
          <cell r="AX330">
            <v>0</v>
          </cell>
          <cell r="BE330">
            <v>1.1452799999999999</v>
          </cell>
          <cell r="BF330">
            <v>0</v>
          </cell>
          <cell r="BI330">
            <v>13.57634</v>
          </cell>
          <cell r="BJ330">
            <v>83.985361203259771</v>
          </cell>
          <cell r="BM330">
            <v>0</v>
          </cell>
          <cell r="BN330">
            <v>0</v>
          </cell>
        </row>
        <row r="331">
          <cell r="E331">
            <v>0</v>
          </cell>
          <cell r="F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  <cell r="Q331">
            <v>0</v>
          </cell>
          <cell r="R331">
            <v>1132.1271222741941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  <cell r="AC331">
            <v>102.83088000000001</v>
          </cell>
          <cell r="AD331">
            <v>132.07596024108619</v>
          </cell>
          <cell r="AG331">
            <v>0</v>
          </cell>
          <cell r="AH331">
            <v>0</v>
          </cell>
          <cell r="AK331">
            <v>0</v>
          </cell>
          <cell r="AL331">
            <v>0</v>
          </cell>
          <cell r="AO331">
            <v>38.637279999999997</v>
          </cell>
          <cell r="AP331">
            <v>0</v>
          </cell>
          <cell r="AS331">
            <v>0</v>
          </cell>
          <cell r="AT331">
            <v>0</v>
          </cell>
          <cell r="AW331">
            <v>134.74600000000001</v>
          </cell>
          <cell r="AX331">
            <v>0</v>
          </cell>
          <cell r="BE331">
            <v>1.1506400000000001</v>
          </cell>
          <cell r="BF331">
            <v>0</v>
          </cell>
          <cell r="BI331">
            <v>0</v>
          </cell>
          <cell r="BJ331">
            <v>0</v>
          </cell>
          <cell r="BM331">
            <v>0</v>
          </cell>
          <cell r="BN331">
            <v>0</v>
          </cell>
        </row>
        <row r="332"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  <cell r="Q332">
            <v>0</v>
          </cell>
          <cell r="R332">
            <v>927.83473800736544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  <cell r="AC332">
            <v>81.470040000000012</v>
          </cell>
          <cell r="AD332">
            <v>104.64010192152109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  <cell r="AO332">
            <v>38.599910000000001</v>
          </cell>
          <cell r="AP332">
            <v>0</v>
          </cell>
          <cell r="AS332">
            <v>0</v>
          </cell>
          <cell r="AT332">
            <v>0</v>
          </cell>
          <cell r="AW332">
            <v>116.80731</v>
          </cell>
          <cell r="AX332">
            <v>74</v>
          </cell>
          <cell r="BE332">
            <v>1.1515199999999999</v>
          </cell>
          <cell r="BF332">
            <v>0</v>
          </cell>
          <cell r="BI332">
            <v>67.819730000000007</v>
          </cell>
          <cell r="BJ332">
            <v>29.994771858307065</v>
          </cell>
          <cell r="BM332">
            <v>0</v>
          </cell>
          <cell r="BN332">
            <v>0</v>
          </cell>
        </row>
        <row r="333"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  <cell r="Q333">
            <v>0</v>
          </cell>
          <cell r="R333">
            <v>984.57352102079358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  <cell r="AC333">
            <v>81.707464999999999</v>
          </cell>
          <cell r="AD333">
            <v>104.97596219029795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O333">
            <v>38.603467999999992</v>
          </cell>
          <cell r="AP333">
            <v>0</v>
          </cell>
          <cell r="AS333">
            <v>0</v>
          </cell>
          <cell r="AT333">
            <v>0</v>
          </cell>
          <cell r="AW333">
            <v>117.18222299999999</v>
          </cell>
          <cell r="AX333">
            <v>0</v>
          </cell>
          <cell r="BE333">
            <v>1.1552159999999998</v>
          </cell>
          <cell r="BF333">
            <v>0</v>
          </cell>
          <cell r="BI333">
            <v>48.446871000000002</v>
          </cell>
          <cell r="BJ333">
            <v>17.996863114984237</v>
          </cell>
          <cell r="BM333">
            <v>0</v>
          </cell>
          <cell r="BN333">
            <v>0</v>
          </cell>
        </row>
        <row r="334">
          <cell r="E334">
            <v>0</v>
          </cell>
          <cell r="F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  <cell r="Q334">
            <v>0</v>
          </cell>
          <cell r="R334">
            <v>990.85355956414708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  <cell r="AC334">
            <v>82.226900000000001</v>
          </cell>
          <cell r="AD334">
            <v>105.64332090617927</v>
          </cell>
          <cell r="AG334">
            <v>0</v>
          </cell>
          <cell r="AH334">
            <v>0</v>
          </cell>
          <cell r="AK334">
            <v>0</v>
          </cell>
          <cell r="AL334">
            <v>0</v>
          </cell>
          <cell r="AO334">
            <v>56.52948</v>
          </cell>
          <cell r="AP334">
            <v>0</v>
          </cell>
          <cell r="AS334">
            <v>0</v>
          </cell>
          <cell r="AT334">
            <v>0</v>
          </cell>
          <cell r="AW334">
            <v>117.92717999999999</v>
          </cell>
          <cell r="AX334">
            <v>0</v>
          </cell>
          <cell r="BE334">
            <v>1.1625599999999998</v>
          </cell>
          <cell r="BF334">
            <v>0</v>
          </cell>
          <cell r="BI334">
            <v>0</v>
          </cell>
          <cell r="BJ334">
            <v>0</v>
          </cell>
          <cell r="BM334">
            <v>0</v>
          </cell>
          <cell r="BN334">
            <v>0</v>
          </cell>
        </row>
        <row r="335">
          <cell r="E335">
            <v>0</v>
          </cell>
          <cell r="F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  <cell r="Q335">
            <v>0</v>
          </cell>
          <cell r="R335">
            <v>501.17438027501214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  <cell r="AC335">
            <v>46.049759999999999</v>
          </cell>
          <cell r="AD335">
            <v>59.146301878108616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O335">
            <v>25.736879999999999</v>
          </cell>
          <cell r="AP335">
            <v>0</v>
          </cell>
          <cell r="AS335">
            <v>0</v>
          </cell>
          <cell r="AT335">
            <v>0</v>
          </cell>
          <cell r="AW335">
            <v>66.02364</v>
          </cell>
          <cell r="AX335">
            <v>74</v>
          </cell>
          <cell r="BE335">
            <v>1.1526000000000001</v>
          </cell>
          <cell r="BF335">
            <v>0</v>
          </cell>
          <cell r="BI335">
            <v>27.133559999999999</v>
          </cell>
          <cell r="BJ335">
            <v>107.98117868990542</v>
          </cell>
          <cell r="BM335">
            <v>0</v>
          </cell>
          <cell r="BN335">
            <v>0</v>
          </cell>
        </row>
        <row r="336">
          <cell r="E336">
            <v>0</v>
          </cell>
          <cell r="F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  <cell r="Q336">
            <v>0</v>
          </cell>
          <cell r="R336">
            <v>940.50403315569565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  <cell r="AC336">
            <v>78.051050000000004</v>
          </cell>
          <cell r="AD336">
            <v>100.27828024909417</v>
          </cell>
          <cell r="AG336">
            <v>0</v>
          </cell>
          <cell r="AH336">
            <v>0</v>
          </cell>
          <cell r="AK336">
            <v>0</v>
          </cell>
          <cell r="AL336">
            <v>0</v>
          </cell>
          <cell r="AO336">
            <v>38.600209999999997</v>
          </cell>
          <cell r="AP336">
            <v>0</v>
          </cell>
          <cell r="AS336">
            <v>0</v>
          </cell>
          <cell r="AT336">
            <v>0</v>
          </cell>
          <cell r="AW336">
            <v>111.93831</v>
          </cell>
          <cell r="AX336">
            <v>0</v>
          </cell>
          <cell r="BE336">
            <v>1.1495</v>
          </cell>
          <cell r="BF336">
            <v>0</v>
          </cell>
          <cell r="BI336">
            <v>58.141710000000003</v>
          </cell>
          <cell r="BJ336">
            <v>47.991634973291305</v>
          </cell>
          <cell r="BM336">
            <v>0</v>
          </cell>
          <cell r="BN336">
            <v>0</v>
          </cell>
        </row>
        <row r="337">
          <cell r="E337">
            <v>0</v>
          </cell>
          <cell r="F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  <cell r="Q337">
            <v>0</v>
          </cell>
          <cell r="R337">
            <v>556.71176461058155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  <cell r="AC337">
            <v>47.816739999999996</v>
          </cell>
          <cell r="AD337">
            <v>57.663282509483466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O337">
            <v>68.162319999999994</v>
          </cell>
          <cell r="AP337">
            <v>0</v>
          </cell>
          <cell r="AS337">
            <v>0</v>
          </cell>
          <cell r="AT337">
            <v>0</v>
          </cell>
          <cell r="AW337">
            <v>77.641059999999996</v>
          </cell>
          <cell r="AX337">
            <v>0</v>
          </cell>
          <cell r="BE337">
            <v>1.1633599999999999</v>
          </cell>
          <cell r="BF337">
            <v>0</v>
          </cell>
          <cell r="BI337">
            <v>0</v>
          </cell>
          <cell r="BJ337">
            <v>0</v>
          </cell>
          <cell r="BM337">
            <v>0</v>
          </cell>
          <cell r="BN337">
            <v>0</v>
          </cell>
        </row>
        <row r="338">
          <cell r="E338">
            <v>0</v>
          </cell>
          <cell r="F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  <cell r="Q338">
            <v>0</v>
          </cell>
          <cell r="R338">
            <v>0</v>
          </cell>
          <cell r="U338">
            <v>0</v>
          </cell>
          <cell r="V338">
            <v>0</v>
          </cell>
          <cell r="Y338">
            <v>0</v>
          </cell>
          <cell r="Z338">
            <v>0</v>
          </cell>
          <cell r="AC338">
            <v>15.04871</v>
          </cell>
          <cell r="AD338">
            <v>19.322870008851115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O338">
            <v>6.4323599999999992</v>
          </cell>
          <cell r="AP338">
            <v>0</v>
          </cell>
          <cell r="AS338">
            <v>0</v>
          </cell>
          <cell r="AT338">
            <v>0</v>
          </cell>
          <cell r="AW338">
            <v>21.574099999999998</v>
          </cell>
          <cell r="AX338">
            <v>0</v>
          </cell>
          <cell r="BE338">
            <v>1.1517999999999999</v>
          </cell>
          <cell r="BF338">
            <v>0</v>
          </cell>
          <cell r="BI338">
            <v>0</v>
          </cell>
          <cell r="BJ338">
            <v>0</v>
          </cell>
          <cell r="BM338">
            <v>0</v>
          </cell>
          <cell r="BN338">
            <v>0</v>
          </cell>
        </row>
        <row r="339">
          <cell r="E339">
            <v>0</v>
          </cell>
          <cell r="F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  <cell r="Q339">
            <v>0</v>
          </cell>
          <cell r="R339">
            <v>0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  <cell r="AC339">
            <v>0</v>
          </cell>
          <cell r="AD339">
            <v>25.342183916800227</v>
          </cell>
          <cell r="AG339">
            <v>0</v>
          </cell>
          <cell r="AH339">
            <v>0</v>
          </cell>
          <cell r="AK339">
            <v>0</v>
          </cell>
          <cell r="AL339">
            <v>0</v>
          </cell>
          <cell r="AO339">
            <v>14.339079999999999</v>
          </cell>
          <cell r="AP339">
            <v>0</v>
          </cell>
          <cell r="AS339">
            <v>0</v>
          </cell>
          <cell r="AT339">
            <v>0</v>
          </cell>
          <cell r="AW339">
            <v>0</v>
          </cell>
          <cell r="AX339">
            <v>0</v>
          </cell>
          <cell r="BE339">
            <v>1.1503800000000002</v>
          </cell>
          <cell r="BF339">
            <v>0</v>
          </cell>
          <cell r="BI339">
            <v>0</v>
          </cell>
          <cell r="BJ339">
            <v>0</v>
          </cell>
          <cell r="BM339">
            <v>0</v>
          </cell>
          <cell r="BN339">
            <v>0</v>
          </cell>
        </row>
        <row r="340">
          <cell r="E340">
            <v>0</v>
          </cell>
          <cell r="F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  <cell r="Q340">
            <v>0</v>
          </cell>
          <cell r="R340">
            <v>0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  <cell r="AC340">
            <v>18.808299999999999</v>
          </cell>
          <cell r="AD340">
            <v>24.164492065244968</v>
          </cell>
          <cell r="AG340">
            <v>0</v>
          </cell>
          <cell r="AH340">
            <v>0</v>
          </cell>
          <cell r="AK340">
            <v>0</v>
          </cell>
          <cell r="AL340">
            <v>0</v>
          </cell>
          <cell r="AO340">
            <v>6.7920400000000001</v>
          </cell>
          <cell r="AP340">
            <v>0</v>
          </cell>
          <cell r="AS340">
            <v>0</v>
          </cell>
          <cell r="AT340">
            <v>0</v>
          </cell>
          <cell r="AW340">
            <v>26.968720000000001</v>
          </cell>
          <cell r="AX340">
            <v>0</v>
          </cell>
          <cell r="BE340">
            <v>1.1578599999999999</v>
          </cell>
          <cell r="BF340">
            <v>0</v>
          </cell>
          <cell r="BI340">
            <v>0</v>
          </cell>
          <cell r="BJ340">
            <v>0</v>
          </cell>
          <cell r="BM340">
            <v>0</v>
          </cell>
          <cell r="BN340">
            <v>0</v>
          </cell>
        </row>
        <row r="341">
          <cell r="E341">
            <v>0</v>
          </cell>
          <cell r="F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  <cell r="Q341">
            <v>0</v>
          </cell>
          <cell r="R341">
            <v>0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  <cell r="AC341">
            <v>24.824759999999998</v>
          </cell>
          <cell r="AD341">
            <v>31.884916425440551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O341">
            <v>20.782329999999998</v>
          </cell>
          <cell r="AP341">
            <v>0</v>
          </cell>
          <cell r="AS341">
            <v>0</v>
          </cell>
          <cell r="AT341">
            <v>0</v>
          </cell>
          <cell r="AW341">
            <v>35.69473</v>
          </cell>
          <cell r="AX341">
            <v>0</v>
          </cell>
          <cell r="BE341">
            <v>1.1549800000000001</v>
          </cell>
          <cell r="BF341">
            <v>0</v>
          </cell>
          <cell r="BI341">
            <v>0</v>
          </cell>
          <cell r="BJ341">
            <v>0</v>
          </cell>
          <cell r="BM341">
            <v>0</v>
          </cell>
          <cell r="BN341">
            <v>0</v>
          </cell>
        </row>
        <row r="342">
          <cell r="E342">
            <v>0</v>
          </cell>
          <cell r="F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  <cell r="Q342">
            <v>0</v>
          </cell>
          <cell r="R342">
            <v>129.64183914714019</v>
          </cell>
          <cell r="U342">
            <v>0</v>
          </cell>
          <cell r="V342">
            <v>0</v>
          </cell>
          <cell r="Y342">
            <v>0</v>
          </cell>
          <cell r="Z342">
            <v>0</v>
          </cell>
          <cell r="AC342">
            <v>10.75581</v>
          </cell>
          <cell r="AD342">
            <v>13.826974701593237</v>
          </cell>
          <cell r="AG342">
            <v>0</v>
          </cell>
          <cell r="AH342">
            <v>0</v>
          </cell>
          <cell r="AK342">
            <v>0</v>
          </cell>
          <cell r="AL342">
            <v>0</v>
          </cell>
          <cell r="AO342">
            <v>6.4319299999999995</v>
          </cell>
          <cell r="AP342">
            <v>0</v>
          </cell>
          <cell r="AS342">
            <v>0</v>
          </cell>
          <cell r="AT342">
            <v>0</v>
          </cell>
          <cell r="AW342">
            <v>15.431559999999999</v>
          </cell>
          <cell r="AX342">
            <v>0</v>
          </cell>
          <cell r="BE342">
            <v>1.15388</v>
          </cell>
          <cell r="BF342">
            <v>0</v>
          </cell>
          <cell r="BI342">
            <v>0</v>
          </cell>
          <cell r="BJ342">
            <v>0</v>
          </cell>
          <cell r="BM342">
            <v>0</v>
          </cell>
          <cell r="BN342">
            <v>0</v>
          </cell>
        </row>
        <row r="343">
          <cell r="E343">
            <v>0</v>
          </cell>
          <cell r="F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  <cell r="Q343">
            <v>0</v>
          </cell>
          <cell r="R343">
            <v>993.69322916635906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  <cell r="AC343">
            <v>0</v>
          </cell>
          <cell r="AD343">
            <v>105.94864842324914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O343">
            <v>38.621099999999998</v>
          </cell>
          <cell r="AP343">
            <v>0</v>
          </cell>
          <cell r="AS343">
            <v>0</v>
          </cell>
          <cell r="AT343">
            <v>0</v>
          </cell>
          <cell r="AW343">
            <v>0</v>
          </cell>
          <cell r="AX343">
            <v>0</v>
          </cell>
          <cell r="BE343">
            <v>1.1659199999999998</v>
          </cell>
          <cell r="BF343">
            <v>0</v>
          </cell>
          <cell r="BI343">
            <v>0</v>
          </cell>
          <cell r="BJ343">
            <v>0</v>
          </cell>
          <cell r="BM343">
            <v>0</v>
          </cell>
          <cell r="BN343">
            <v>0</v>
          </cell>
        </row>
        <row r="344">
          <cell r="E344">
            <v>0</v>
          </cell>
          <cell r="F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  <cell r="Q344">
            <v>0</v>
          </cell>
          <cell r="R344">
            <v>1083.2793442130665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  <cell r="AC344">
            <v>93.05040000000001</v>
          </cell>
          <cell r="AD344">
            <v>119.51391382449677</v>
          </cell>
          <cell r="AG344">
            <v>0</v>
          </cell>
          <cell r="AH344">
            <v>0</v>
          </cell>
          <cell r="AK344">
            <v>0</v>
          </cell>
          <cell r="AL344">
            <v>0</v>
          </cell>
          <cell r="AO344">
            <v>32.1676</v>
          </cell>
          <cell r="AP344">
            <v>0</v>
          </cell>
          <cell r="AS344">
            <v>0</v>
          </cell>
          <cell r="AT344">
            <v>0</v>
          </cell>
          <cell r="AW344">
            <v>133.41059999999999</v>
          </cell>
          <cell r="AX344">
            <v>52</v>
          </cell>
          <cell r="BE344">
            <v>1.1507999999999998</v>
          </cell>
          <cell r="BF344">
            <v>0</v>
          </cell>
          <cell r="BI344">
            <v>0</v>
          </cell>
          <cell r="BJ344">
            <v>0</v>
          </cell>
          <cell r="BM344">
            <v>0</v>
          </cell>
          <cell r="BN344">
            <v>0</v>
          </cell>
        </row>
        <row r="345">
          <cell r="E345">
            <v>0</v>
          </cell>
          <cell r="F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  <cell r="Q345">
            <v>0</v>
          </cell>
          <cell r="R345">
            <v>0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  <cell r="AC345">
            <v>97.622829999999993</v>
          </cell>
          <cell r="AD345">
            <v>117.72556693880172</v>
          </cell>
          <cell r="AG345">
            <v>0</v>
          </cell>
          <cell r="AH345">
            <v>0</v>
          </cell>
          <cell r="AK345">
            <v>0</v>
          </cell>
          <cell r="AL345">
            <v>0</v>
          </cell>
          <cell r="AO345">
            <v>41.18674</v>
          </cell>
          <cell r="AP345">
            <v>239.4725452268458</v>
          </cell>
          <cell r="AS345">
            <v>0</v>
          </cell>
          <cell r="AT345">
            <v>0</v>
          </cell>
          <cell r="AW345">
            <v>135.40882999999999</v>
          </cell>
          <cell r="AX345">
            <v>0</v>
          </cell>
          <cell r="BE345">
            <v>1.1605699999999999</v>
          </cell>
          <cell r="BF345">
            <v>0</v>
          </cell>
          <cell r="BI345">
            <v>0</v>
          </cell>
          <cell r="BJ345">
            <v>0</v>
          </cell>
          <cell r="BM345">
            <v>0</v>
          </cell>
          <cell r="BN345">
            <v>0</v>
          </cell>
        </row>
        <row r="346">
          <cell r="E346">
            <v>0</v>
          </cell>
          <cell r="F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  <cell r="Q346">
            <v>0</v>
          </cell>
          <cell r="R346">
            <v>0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  <cell r="AC346">
            <v>108.39528000000001</v>
          </cell>
          <cell r="AD346">
            <v>130.68017730590961</v>
          </cell>
          <cell r="AG346">
            <v>0</v>
          </cell>
          <cell r="AH346">
            <v>0</v>
          </cell>
          <cell r="AK346">
            <v>0</v>
          </cell>
          <cell r="AL346">
            <v>0</v>
          </cell>
          <cell r="AO346">
            <v>49.793520000000001</v>
          </cell>
          <cell r="AP346">
            <v>319.28720481933146</v>
          </cell>
          <cell r="AS346">
            <v>0</v>
          </cell>
          <cell r="AT346">
            <v>0</v>
          </cell>
          <cell r="AW346">
            <v>135.47911999999999</v>
          </cell>
          <cell r="AX346">
            <v>237</v>
          </cell>
          <cell r="BE346">
            <v>1.1384800000000002</v>
          </cell>
          <cell r="BF346">
            <v>0</v>
          </cell>
          <cell r="BI346">
            <v>0</v>
          </cell>
          <cell r="BJ346">
            <v>0</v>
          </cell>
          <cell r="BM346">
            <v>0</v>
          </cell>
          <cell r="BN346">
            <v>0</v>
          </cell>
        </row>
        <row r="347">
          <cell r="E347">
            <v>0</v>
          </cell>
          <cell r="F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  <cell r="Q347">
            <v>0</v>
          </cell>
          <cell r="R347">
            <v>0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  <cell r="AC347">
            <v>109.94349999999999</v>
          </cell>
          <cell r="AD347">
            <v>94.040875257523723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O347">
            <v>76.248139999999992</v>
          </cell>
          <cell r="AP347">
            <v>399.11614763651153</v>
          </cell>
          <cell r="AS347">
            <v>0</v>
          </cell>
          <cell r="AT347">
            <v>0</v>
          </cell>
          <cell r="AW347">
            <v>108.08529999999999</v>
          </cell>
          <cell r="AX347">
            <v>237</v>
          </cell>
          <cell r="BE347">
            <v>1.1458900000000001</v>
          </cell>
          <cell r="BF347">
            <v>0</v>
          </cell>
          <cell r="BI347">
            <v>0</v>
          </cell>
          <cell r="BJ347">
            <v>0</v>
          </cell>
          <cell r="BM347">
            <v>0</v>
          </cell>
          <cell r="BN347">
            <v>0</v>
          </cell>
        </row>
        <row r="348">
          <cell r="E348">
            <v>0</v>
          </cell>
          <cell r="F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  <cell r="Q348">
            <v>0</v>
          </cell>
          <cell r="R348">
            <v>0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  <cell r="AC348">
            <v>108.11307600000001</v>
          </cell>
          <cell r="AD348">
            <v>130.33995521546035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O348">
            <v>143.13477999999998</v>
          </cell>
          <cell r="AP348">
            <v>518.83813702524003</v>
          </cell>
          <cell r="AS348">
            <v>0</v>
          </cell>
          <cell r="AT348">
            <v>0</v>
          </cell>
          <cell r="AW348">
            <v>152.726902</v>
          </cell>
          <cell r="AX348">
            <v>237</v>
          </cell>
          <cell r="BE348">
            <v>1.135516</v>
          </cell>
          <cell r="BF348">
            <v>0</v>
          </cell>
          <cell r="BI348">
            <v>0</v>
          </cell>
          <cell r="BJ348">
            <v>0</v>
          </cell>
          <cell r="BM348">
            <v>0</v>
          </cell>
          <cell r="BN348">
            <v>0</v>
          </cell>
        </row>
        <row r="349"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  <cell r="Q349">
            <v>0</v>
          </cell>
          <cell r="R349">
            <v>0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  <cell r="AC349">
            <v>54.32734</v>
          </cell>
          <cell r="AD349">
            <v>65.514561519851867</v>
          </cell>
          <cell r="AG349">
            <v>0</v>
          </cell>
          <cell r="AH349">
            <v>0</v>
          </cell>
          <cell r="AK349">
            <v>0</v>
          </cell>
          <cell r="AL349">
            <v>0</v>
          </cell>
          <cell r="AO349">
            <v>86.139699999999991</v>
          </cell>
          <cell r="AP349">
            <v>199.55093220590859</v>
          </cell>
          <cell r="AS349">
            <v>0</v>
          </cell>
          <cell r="AT349">
            <v>0</v>
          </cell>
          <cell r="AW349">
            <v>74.724499999999992</v>
          </cell>
          <cell r="AX349">
            <v>0</v>
          </cell>
          <cell r="BE349">
            <v>1.1565399999999999</v>
          </cell>
          <cell r="BF349">
            <v>0</v>
          </cell>
          <cell r="BI349">
            <v>0</v>
          </cell>
          <cell r="BJ349">
            <v>0</v>
          </cell>
          <cell r="BM349">
            <v>0</v>
          </cell>
          <cell r="BN349">
            <v>0</v>
          </cell>
        </row>
        <row r="350">
          <cell r="E350">
            <v>0</v>
          </cell>
          <cell r="F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  <cell r="Q350">
            <v>0</v>
          </cell>
          <cell r="R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  <cell r="AC350">
            <v>74.205179999999999</v>
          </cell>
          <cell r="AD350">
            <v>89.460962501475521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O350">
            <v>114.15866</v>
          </cell>
          <cell r="AP350">
            <v>359.1945346155743</v>
          </cell>
          <cell r="AS350">
            <v>0</v>
          </cell>
          <cell r="AT350">
            <v>0</v>
          </cell>
          <cell r="AW350">
            <v>101.54500999999999</v>
          </cell>
          <cell r="AX350">
            <v>0</v>
          </cell>
          <cell r="BE350">
            <v>1.14856</v>
          </cell>
          <cell r="BF350">
            <v>0</v>
          </cell>
          <cell r="BI350">
            <v>0</v>
          </cell>
          <cell r="BJ350">
            <v>0</v>
          </cell>
          <cell r="BM350">
            <v>0</v>
          </cell>
          <cell r="BN350">
            <v>0</v>
          </cell>
        </row>
        <row r="351">
          <cell r="E351">
            <v>0</v>
          </cell>
          <cell r="F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  <cell r="Q351">
            <v>0</v>
          </cell>
          <cell r="R351">
            <v>335.02640403020433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  <cell r="AC351">
            <v>106.15895</v>
          </cell>
          <cell r="AD351">
            <v>128.01946608572919</v>
          </cell>
          <cell r="AG351">
            <v>0</v>
          </cell>
          <cell r="AH351">
            <v>0</v>
          </cell>
          <cell r="AK351">
            <v>0</v>
          </cell>
          <cell r="AL351">
            <v>0</v>
          </cell>
          <cell r="AO351">
            <v>77.278549999999996</v>
          </cell>
          <cell r="AP351">
            <v>478.93080722899725</v>
          </cell>
          <cell r="AS351">
            <v>0</v>
          </cell>
          <cell r="AT351">
            <v>0</v>
          </cell>
          <cell r="AW351">
            <v>149.83175</v>
          </cell>
          <cell r="AX351">
            <v>6569</v>
          </cell>
          <cell r="BE351">
            <v>1.1739999999999999</v>
          </cell>
          <cell r="BF351">
            <v>0</v>
          </cell>
          <cell r="BI351">
            <v>0</v>
          </cell>
          <cell r="BJ351">
            <v>0</v>
          </cell>
          <cell r="BM351">
            <v>0</v>
          </cell>
          <cell r="BN351">
            <v>0</v>
          </cell>
        </row>
        <row r="352">
          <cell r="E352">
            <v>0</v>
          </cell>
          <cell r="F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  <cell r="Q352">
            <v>0</v>
          </cell>
          <cell r="R352">
            <v>309.7151182489493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  <cell r="AC352">
            <v>114.18869000000001</v>
          </cell>
          <cell r="AD352">
            <v>137.70271019851688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O352">
            <v>141.71772999999999</v>
          </cell>
          <cell r="AP352">
            <v>399.11614763651153</v>
          </cell>
          <cell r="AS352">
            <v>0</v>
          </cell>
          <cell r="AT352">
            <v>0</v>
          </cell>
          <cell r="AW352">
            <v>149.35767000000001</v>
          </cell>
          <cell r="AX352">
            <v>266</v>
          </cell>
          <cell r="BE352">
            <v>1.13652</v>
          </cell>
          <cell r="BF352">
            <v>0</v>
          </cell>
          <cell r="BI352">
            <v>0</v>
          </cell>
          <cell r="BJ352">
            <v>0</v>
          </cell>
          <cell r="BM352">
            <v>0</v>
          </cell>
          <cell r="BN352">
            <v>0</v>
          </cell>
        </row>
        <row r="353">
          <cell r="E353">
            <v>0</v>
          </cell>
          <cell r="F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  <cell r="Q353">
            <v>0</v>
          </cell>
          <cell r="R353">
            <v>276.62204557701716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  <cell r="AC353">
            <v>59.588459999999998</v>
          </cell>
          <cell r="AD353">
            <v>71.839202944870863</v>
          </cell>
          <cell r="AG353">
            <v>0</v>
          </cell>
          <cell r="AH353">
            <v>0</v>
          </cell>
          <cell r="AK353">
            <v>0</v>
          </cell>
          <cell r="AL353">
            <v>0</v>
          </cell>
          <cell r="AO353">
            <v>114.46649999999998</v>
          </cell>
          <cell r="AP353">
            <v>319.28720481933146</v>
          </cell>
          <cell r="AS353">
            <v>0</v>
          </cell>
          <cell r="AT353">
            <v>0</v>
          </cell>
          <cell r="AW353">
            <v>83.305260000000004</v>
          </cell>
          <cell r="AX353">
            <v>0</v>
          </cell>
          <cell r="BE353">
            <v>1.1529</v>
          </cell>
          <cell r="BF353">
            <v>0</v>
          </cell>
          <cell r="BI353">
            <v>0</v>
          </cell>
          <cell r="BJ353">
            <v>0</v>
          </cell>
          <cell r="BM353">
            <v>0</v>
          </cell>
          <cell r="BN353">
            <v>0</v>
          </cell>
        </row>
        <row r="354">
          <cell r="E354">
            <v>0</v>
          </cell>
          <cell r="F354">
            <v>0</v>
          </cell>
          <cell r="I354">
            <v>0</v>
          </cell>
          <cell r="J354">
            <v>0</v>
          </cell>
          <cell r="M354">
            <v>0</v>
          </cell>
          <cell r="N354">
            <v>0</v>
          </cell>
          <cell r="Q354">
            <v>0</v>
          </cell>
          <cell r="R354">
            <v>119.15690523128048</v>
          </cell>
          <cell r="U354">
            <v>0</v>
          </cell>
          <cell r="V354">
            <v>0</v>
          </cell>
          <cell r="Y354">
            <v>0</v>
          </cell>
          <cell r="Z354">
            <v>0</v>
          </cell>
          <cell r="AC354">
            <v>71.797449999999998</v>
          </cell>
          <cell r="AD354">
            <v>86.58216019767373</v>
          </cell>
          <cell r="AG354">
            <v>0</v>
          </cell>
          <cell r="AH354">
            <v>0</v>
          </cell>
          <cell r="AK354">
            <v>0</v>
          </cell>
          <cell r="AL354">
            <v>0</v>
          </cell>
          <cell r="AO354">
            <v>115.8843</v>
          </cell>
          <cell r="AP354">
            <v>598.66707984242009</v>
          </cell>
          <cell r="AS354">
            <v>0</v>
          </cell>
          <cell r="AT354">
            <v>0</v>
          </cell>
          <cell r="AW354">
            <v>99.865349999999992</v>
          </cell>
          <cell r="AX354">
            <v>296</v>
          </cell>
          <cell r="BE354">
            <v>1.1513</v>
          </cell>
          <cell r="BF354">
            <v>0</v>
          </cell>
          <cell r="BI354">
            <v>0</v>
          </cell>
          <cell r="BJ354">
            <v>0</v>
          </cell>
          <cell r="BM354">
            <v>0</v>
          </cell>
          <cell r="BN354">
            <v>0</v>
          </cell>
        </row>
        <row r="355">
          <cell r="E355">
            <v>0</v>
          </cell>
          <cell r="F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  <cell r="Q355">
            <v>0</v>
          </cell>
          <cell r="R355">
            <v>190.96778074875704</v>
          </cell>
          <cell r="U355">
            <v>0</v>
          </cell>
          <cell r="V355">
            <v>0</v>
          </cell>
          <cell r="Y355">
            <v>0</v>
          </cell>
          <cell r="Z355">
            <v>0</v>
          </cell>
          <cell r="AC355">
            <v>43.838040000000007</v>
          </cell>
          <cell r="AD355">
            <v>52.865278669813904</v>
          </cell>
          <cell r="AG355">
            <v>0</v>
          </cell>
          <cell r="AH355">
            <v>0</v>
          </cell>
          <cell r="AK355">
            <v>0</v>
          </cell>
          <cell r="AL355">
            <v>0</v>
          </cell>
          <cell r="AO355">
            <v>46.419600000000003</v>
          </cell>
          <cell r="AP355">
            <v>279.37987502308869</v>
          </cell>
          <cell r="AS355">
            <v>0</v>
          </cell>
          <cell r="AT355">
            <v>0</v>
          </cell>
          <cell r="AW355">
            <v>57.133679999999998</v>
          </cell>
          <cell r="AX355">
            <v>0</v>
          </cell>
          <cell r="BE355">
            <v>1.1514</v>
          </cell>
          <cell r="BF355">
            <v>0</v>
          </cell>
          <cell r="BI355">
            <v>0</v>
          </cell>
          <cell r="BJ355">
            <v>0</v>
          </cell>
          <cell r="BM355">
            <v>0</v>
          </cell>
          <cell r="BN355">
            <v>0</v>
          </cell>
        </row>
        <row r="356">
          <cell r="E356">
            <v>0</v>
          </cell>
          <cell r="F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  <cell r="Q356">
            <v>0</v>
          </cell>
          <cell r="R356">
            <v>198.72226312402827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  <cell r="AC356">
            <v>42.789110000000001</v>
          </cell>
          <cell r="AD356">
            <v>51.600350384810106</v>
          </cell>
          <cell r="AG356">
            <v>0</v>
          </cell>
          <cell r="AH356">
            <v>0</v>
          </cell>
          <cell r="AK356">
            <v>0</v>
          </cell>
          <cell r="AL356">
            <v>0</v>
          </cell>
          <cell r="AO356">
            <v>55.944069999999996</v>
          </cell>
          <cell r="AP356">
            <v>279.37987502308869</v>
          </cell>
          <cell r="AS356">
            <v>0</v>
          </cell>
          <cell r="AT356">
            <v>0</v>
          </cell>
          <cell r="AW356">
            <v>59.575880000000005</v>
          </cell>
          <cell r="AX356">
            <v>0</v>
          </cell>
          <cell r="BE356">
            <v>1.14751</v>
          </cell>
          <cell r="BF356">
            <v>0</v>
          </cell>
          <cell r="BI356">
            <v>0</v>
          </cell>
          <cell r="BJ356">
            <v>0</v>
          </cell>
          <cell r="BM356">
            <v>0</v>
          </cell>
          <cell r="BN356">
            <v>0</v>
          </cell>
        </row>
        <row r="357">
          <cell r="E357">
            <v>0</v>
          </cell>
          <cell r="F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  <cell r="Q357">
            <v>0</v>
          </cell>
          <cell r="R357">
            <v>77.517519237306459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  <cell r="AC357">
            <v>15.1859</v>
          </cell>
          <cell r="AD357">
            <v>18.297841915830801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O357">
            <v>28.685410000000001</v>
          </cell>
          <cell r="AP357">
            <v>79.828942817180078</v>
          </cell>
          <cell r="AS357">
            <v>0</v>
          </cell>
          <cell r="AT357">
            <v>0</v>
          </cell>
          <cell r="AW357">
            <v>23.139620000000001</v>
          </cell>
          <cell r="AX357">
            <v>0</v>
          </cell>
          <cell r="BE357">
            <v>1.1536250000000001</v>
          </cell>
          <cell r="BF357">
            <v>0</v>
          </cell>
          <cell r="BI357">
            <v>0</v>
          </cell>
          <cell r="BJ357">
            <v>0</v>
          </cell>
          <cell r="BM357">
            <v>0</v>
          </cell>
          <cell r="BN357">
            <v>0</v>
          </cell>
        </row>
        <row r="358">
          <cell r="E358">
            <v>0</v>
          </cell>
          <cell r="F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  <cell r="Q358">
            <v>0</v>
          </cell>
          <cell r="R358">
            <v>0</v>
          </cell>
          <cell r="U358">
            <v>0</v>
          </cell>
          <cell r="V358">
            <v>0</v>
          </cell>
          <cell r="Y358">
            <v>0</v>
          </cell>
          <cell r="Z358">
            <v>0</v>
          </cell>
          <cell r="AC358">
            <v>80.152720000000002</v>
          </cell>
          <cell r="AD358">
            <v>96.657968260979871</v>
          </cell>
          <cell r="AG358">
            <v>0</v>
          </cell>
          <cell r="AH358">
            <v>0</v>
          </cell>
          <cell r="AK358">
            <v>0</v>
          </cell>
          <cell r="AL358">
            <v>0</v>
          </cell>
          <cell r="AO358">
            <v>76.030960000000007</v>
          </cell>
          <cell r="AP358">
            <v>0</v>
          </cell>
          <cell r="AS358">
            <v>0</v>
          </cell>
          <cell r="AT358">
            <v>0</v>
          </cell>
          <cell r="AW358">
            <v>99.587040000000002</v>
          </cell>
          <cell r="AX358">
            <v>0</v>
          </cell>
          <cell r="BE358">
            <v>1.15232</v>
          </cell>
          <cell r="BF358">
            <v>0</v>
          </cell>
          <cell r="BI358">
            <v>0</v>
          </cell>
          <cell r="BJ358">
            <v>0</v>
          </cell>
          <cell r="BM358">
            <v>0</v>
          </cell>
          <cell r="BN358">
            <v>0</v>
          </cell>
        </row>
        <row r="359">
          <cell r="E359">
            <v>0</v>
          </cell>
          <cell r="F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  <cell r="Q359">
            <v>0</v>
          </cell>
          <cell r="R359">
            <v>0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  <cell r="AC359">
            <v>74.121966</v>
          </cell>
          <cell r="AD359">
            <v>89.360640603009671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O359">
            <v>76.006770000000003</v>
          </cell>
          <cell r="AP359">
            <v>0</v>
          </cell>
          <cell r="AS359">
            <v>0</v>
          </cell>
          <cell r="AT359">
            <v>0</v>
          </cell>
          <cell r="AW359">
            <v>92.068578000000002</v>
          </cell>
          <cell r="AX359">
            <v>0</v>
          </cell>
          <cell r="BE359">
            <v>1.1472720000000001</v>
          </cell>
          <cell r="BF359">
            <v>0</v>
          </cell>
          <cell r="BI359">
            <v>0</v>
          </cell>
          <cell r="BJ359">
            <v>0</v>
          </cell>
          <cell r="BM359">
            <v>0</v>
          </cell>
          <cell r="BN359">
            <v>0</v>
          </cell>
        </row>
        <row r="360">
          <cell r="E360">
            <v>0</v>
          </cell>
          <cell r="F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  <cell r="Q360">
            <v>0</v>
          </cell>
          <cell r="R360">
            <v>0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  <cell r="AC360">
            <v>30.310459999999999</v>
          </cell>
          <cell r="AD360">
            <v>36.552065614937334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O360">
            <v>38.011679999999998</v>
          </cell>
          <cell r="AP360">
            <v>0</v>
          </cell>
          <cell r="AS360">
            <v>0</v>
          </cell>
          <cell r="AT360">
            <v>0</v>
          </cell>
          <cell r="AW360">
            <v>37.676479999999998</v>
          </cell>
          <cell r="AX360">
            <v>0</v>
          </cell>
          <cell r="BE360">
            <v>1.1564399999999999</v>
          </cell>
          <cell r="BF360">
            <v>0</v>
          </cell>
          <cell r="BI360">
            <v>0</v>
          </cell>
          <cell r="BJ360">
            <v>0</v>
          </cell>
          <cell r="BM360">
            <v>0</v>
          </cell>
          <cell r="BN360">
            <v>0</v>
          </cell>
        </row>
        <row r="361">
          <cell r="E361">
            <v>0</v>
          </cell>
          <cell r="F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  <cell r="Q361">
            <v>0</v>
          </cell>
          <cell r="R361">
            <v>0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  <cell r="AC361">
            <v>118.711152</v>
          </cell>
          <cell r="AD361">
            <v>129.8514311881485</v>
          </cell>
          <cell r="AG361">
            <v>0</v>
          </cell>
          <cell r="AH361">
            <v>0</v>
          </cell>
          <cell r="AK361">
            <v>0</v>
          </cell>
          <cell r="AL361">
            <v>0</v>
          </cell>
          <cell r="AO361">
            <v>76.026635999999996</v>
          </cell>
          <cell r="AP361">
            <v>0</v>
          </cell>
          <cell r="AS361">
            <v>0</v>
          </cell>
          <cell r="AT361">
            <v>0</v>
          </cell>
          <cell r="AW361">
            <v>133.764624</v>
          </cell>
          <cell r="AX361">
            <v>0</v>
          </cell>
          <cell r="BE361">
            <v>1.1554200000000001</v>
          </cell>
          <cell r="BF361">
            <v>0</v>
          </cell>
          <cell r="BI361">
            <v>0</v>
          </cell>
          <cell r="BJ361">
            <v>0</v>
          </cell>
          <cell r="BM361">
            <v>0</v>
          </cell>
          <cell r="BN361">
            <v>0</v>
          </cell>
        </row>
        <row r="362">
          <cell r="E362">
            <v>0</v>
          </cell>
          <cell r="F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  <cell r="Q362">
            <v>0</v>
          </cell>
          <cell r="R362">
            <v>299.4486204563367</v>
          </cell>
          <cell r="U362">
            <v>0</v>
          </cell>
          <cell r="V362">
            <v>0</v>
          </cell>
          <cell r="Y362">
            <v>0</v>
          </cell>
          <cell r="Z362">
            <v>0</v>
          </cell>
          <cell r="AC362">
            <v>53.110930000000003</v>
          </cell>
          <cell r="AD362">
            <v>53.554765870514949</v>
          </cell>
          <cell r="AG362">
            <v>0</v>
          </cell>
          <cell r="AH362">
            <v>0</v>
          </cell>
          <cell r="AK362">
            <v>0</v>
          </cell>
          <cell r="AL362">
            <v>0</v>
          </cell>
          <cell r="AO362">
            <v>13.58198</v>
          </cell>
          <cell r="AP362">
            <v>0</v>
          </cell>
          <cell r="AS362">
            <v>0</v>
          </cell>
          <cell r="AT362">
            <v>0</v>
          </cell>
          <cell r="AW362">
            <v>44.982180000000007</v>
          </cell>
          <cell r="AX362">
            <v>0</v>
          </cell>
          <cell r="BE362">
            <v>1.1519600000000001</v>
          </cell>
          <cell r="BF362">
            <v>0</v>
          </cell>
          <cell r="BI362">
            <v>0</v>
          </cell>
          <cell r="BJ362">
            <v>0</v>
          </cell>
          <cell r="BM362">
            <v>0</v>
          </cell>
          <cell r="BN362">
            <v>0</v>
          </cell>
        </row>
        <row r="363">
          <cell r="E363">
            <v>0</v>
          </cell>
          <cell r="F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  <cell r="Q363">
            <v>0</v>
          </cell>
          <cell r="R363">
            <v>489.84300638157021</v>
          </cell>
          <cell r="U363">
            <v>0</v>
          </cell>
          <cell r="V363">
            <v>0</v>
          </cell>
          <cell r="Y363">
            <v>0</v>
          </cell>
          <cell r="Z363">
            <v>0</v>
          </cell>
          <cell r="AC363">
            <v>82.110600000000005</v>
          </cell>
          <cell r="AD363">
            <v>84.18972798876932</v>
          </cell>
          <cell r="AG363">
            <v>0</v>
          </cell>
          <cell r="AH363">
            <v>0</v>
          </cell>
          <cell r="AK363">
            <v>0</v>
          </cell>
          <cell r="AL363">
            <v>0</v>
          </cell>
          <cell r="AO363">
            <v>13.58708</v>
          </cell>
          <cell r="AP363">
            <v>0</v>
          </cell>
          <cell r="AS363">
            <v>0</v>
          </cell>
          <cell r="AT363">
            <v>0</v>
          </cell>
          <cell r="AW363">
            <v>75.626199999999997</v>
          </cell>
          <cell r="AX363">
            <v>0</v>
          </cell>
          <cell r="BE363">
            <v>1.1611600000000002</v>
          </cell>
          <cell r="BF363">
            <v>0</v>
          </cell>
          <cell r="BI363">
            <v>0</v>
          </cell>
          <cell r="BJ363">
            <v>0</v>
          </cell>
          <cell r="BM363">
            <v>0</v>
          </cell>
          <cell r="BN363">
            <v>0</v>
          </cell>
        </row>
        <row r="364">
          <cell r="E364">
            <v>0</v>
          </cell>
          <cell r="F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  <cell r="Q364">
            <v>0</v>
          </cell>
          <cell r="R364">
            <v>876.93912129079661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  <cell r="AC364">
            <v>72.810240000000007</v>
          </cell>
          <cell r="AD364">
            <v>93.517456656832508</v>
          </cell>
          <cell r="AG364">
            <v>0</v>
          </cell>
          <cell r="AH364">
            <v>0</v>
          </cell>
          <cell r="AK364">
            <v>0</v>
          </cell>
          <cell r="AL364">
            <v>0</v>
          </cell>
          <cell r="AO364">
            <v>83.358719999999991</v>
          </cell>
          <cell r="AP364">
            <v>0</v>
          </cell>
          <cell r="AS364">
            <v>0</v>
          </cell>
          <cell r="AT364">
            <v>0</v>
          </cell>
          <cell r="AW364">
            <v>104.39136000000001</v>
          </cell>
          <cell r="AX364">
            <v>0</v>
          </cell>
          <cell r="BE364">
            <v>1.1577600000000001</v>
          </cell>
          <cell r="BF364">
            <v>0</v>
          </cell>
          <cell r="BI364">
            <v>0</v>
          </cell>
          <cell r="BJ364">
            <v>0</v>
          </cell>
          <cell r="BM364">
            <v>0</v>
          </cell>
          <cell r="BN364">
            <v>0</v>
          </cell>
        </row>
        <row r="365">
          <cell r="E365">
            <v>0</v>
          </cell>
          <cell r="F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  <cell r="Q365">
            <v>0</v>
          </cell>
          <cell r="R365">
            <v>289.18212266372404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  <cell r="AC365">
            <v>24.002650000000003</v>
          </cell>
          <cell r="AD365">
            <v>30.838079224058109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  <cell r="AO365">
            <v>6.2286700000000002</v>
          </cell>
          <cell r="AP365">
            <v>0</v>
          </cell>
          <cell r="AS365">
            <v>0</v>
          </cell>
          <cell r="AT365">
            <v>0</v>
          </cell>
          <cell r="AW365">
            <v>34.416760000000004</v>
          </cell>
          <cell r="AX365">
            <v>0</v>
          </cell>
          <cell r="BE365">
            <v>1.1524099999999999</v>
          </cell>
          <cell r="BF365">
            <v>0</v>
          </cell>
          <cell r="BI365">
            <v>0</v>
          </cell>
          <cell r="BJ365">
            <v>0</v>
          </cell>
          <cell r="BM365">
            <v>0</v>
          </cell>
          <cell r="BN365">
            <v>0</v>
          </cell>
        </row>
        <row r="366">
          <cell r="E366">
            <v>0</v>
          </cell>
          <cell r="F366">
            <v>0</v>
          </cell>
          <cell r="I366">
            <v>0</v>
          </cell>
          <cell r="J366">
            <v>0</v>
          </cell>
          <cell r="M366">
            <v>0</v>
          </cell>
          <cell r="N366">
            <v>0</v>
          </cell>
          <cell r="Q366">
            <v>0</v>
          </cell>
          <cell r="R366">
            <v>267.4477284006399</v>
          </cell>
          <cell r="U366">
            <v>0</v>
          </cell>
          <cell r="V366">
            <v>0</v>
          </cell>
          <cell r="Y366">
            <v>0</v>
          </cell>
          <cell r="Z366">
            <v>0</v>
          </cell>
          <cell r="AC366">
            <v>22.892530000000001</v>
          </cell>
          <cell r="AD366">
            <v>29.42048718051937</v>
          </cell>
          <cell r="AG366">
            <v>0</v>
          </cell>
          <cell r="AH366">
            <v>0</v>
          </cell>
          <cell r="AK366">
            <v>0</v>
          </cell>
          <cell r="AL366">
            <v>0</v>
          </cell>
          <cell r="AO366">
            <v>14.555709999999999</v>
          </cell>
          <cell r="AP366">
            <v>0</v>
          </cell>
          <cell r="AS366">
            <v>0</v>
          </cell>
          <cell r="AT366">
            <v>0</v>
          </cell>
          <cell r="AW366">
            <v>31.836400000000001</v>
          </cell>
          <cell r="AX366">
            <v>0</v>
          </cell>
          <cell r="BE366">
            <v>1.1601399999999999</v>
          </cell>
          <cell r="BF366">
            <v>0</v>
          </cell>
          <cell r="BI366">
            <v>0</v>
          </cell>
          <cell r="BJ366">
            <v>0</v>
          </cell>
          <cell r="BM366">
            <v>0</v>
          </cell>
          <cell r="BN366">
            <v>0</v>
          </cell>
        </row>
        <row r="367">
          <cell r="E367">
            <v>0</v>
          </cell>
          <cell r="F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  <cell r="Q367">
            <v>0</v>
          </cell>
          <cell r="R367">
            <v>209.56215574016448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  <cell r="AC367">
            <v>17.380673999999999</v>
          </cell>
          <cell r="AD367">
            <v>22.336888784498097</v>
          </cell>
          <cell r="AG367">
            <v>0</v>
          </cell>
          <cell r="AH367">
            <v>0</v>
          </cell>
          <cell r="AK367">
            <v>0</v>
          </cell>
          <cell r="AL367">
            <v>0</v>
          </cell>
          <cell r="AO367">
            <v>14.553882000000002</v>
          </cell>
          <cell r="AP367">
            <v>0</v>
          </cell>
          <cell r="AS367">
            <v>0</v>
          </cell>
          <cell r="AT367">
            <v>0</v>
          </cell>
          <cell r="AW367">
            <v>24.944391</v>
          </cell>
          <cell r="AX367">
            <v>0</v>
          </cell>
          <cell r="BE367">
            <v>1.157346</v>
          </cell>
          <cell r="BF367">
            <v>0</v>
          </cell>
          <cell r="BI367">
            <v>0</v>
          </cell>
          <cell r="BJ367">
            <v>0</v>
          </cell>
          <cell r="BM367">
            <v>0</v>
          </cell>
          <cell r="BN367">
            <v>0</v>
          </cell>
        </row>
        <row r="368">
          <cell r="E368">
            <v>0</v>
          </cell>
          <cell r="F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  <cell r="Q368">
            <v>0</v>
          </cell>
          <cell r="R368">
            <v>866.26305576709535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  <cell r="AC368">
            <v>71.906100000000009</v>
          </cell>
          <cell r="AD368">
            <v>92.383383022001524</v>
          </cell>
          <cell r="AG368">
            <v>0</v>
          </cell>
          <cell r="AH368">
            <v>0</v>
          </cell>
          <cell r="AK368">
            <v>0</v>
          </cell>
          <cell r="AL368">
            <v>0</v>
          </cell>
          <cell r="AO368">
            <v>50.090699999999998</v>
          </cell>
          <cell r="AP368">
            <v>0</v>
          </cell>
          <cell r="AS368">
            <v>0</v>
          </cell>
          <cell r="AT368">
            <v>0</v>
          </cell>
          <cell r="AW368">
            <v>103.10424</v>
          </cell>
          <cell r="AX368">
            <v>0</v>
          </cell>
          <cell r="BE368">
            <v>1.1437200000000001</v>
          </cell>
          <cell r="BF368">
            <v>0</v>
          </cell>
          <cell r="BI368">
            <v>0</v>
          </cell>
          <cell r="BJ368">
            <v>0</v>
          </cell>
          <cell r="BM368">
            <v>0</v>
          </cell>
          <cell r="BN368">
            <v>0</v>
          </cell>
        </row>
        <row r="369">
          <cell r="E369">
            <v>0</v>
          </cell>
          <cell r="F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  <cell r="Q369">
            <v>0</v>
          </cell>
          <cell r="R369">
            <v>878.22243351487293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  <cell r="AC369">
            <v>109.21789</v>
          </cell>
          <cell r="AD369">
            <v>114.70416504404706</v>
          </cell>
          <cell r="AG369">
            <v>0</v>
          </cell>
          <cell r="AH369">
            <v>0</v>
          </cell>
          <cell r="AK369">
            <v>0</v>
          </cell>
          <cell r="AL369">
            <v>0</v>
          </cell>
          <cell r="AO369">
            <v>25.742529999999999</v>
          </cell>
          <cell r="AP369">
            <v>0</v>
          </cell>
          <cell r="AS369">
            <v>0</v>
          </cell>
          <cell r="AT369">
            <v>0</v>
          </cell>
          <cell r="AW369">
            <v>111.79429</v>
          </cell>
          <cell r="AX369">
            <v>0</v>
          </cell>
          <cell r="BE369">
            <v>1.1593800000000001</v>
          </cell>
          <cell r="BF369">
            <v>0</v>
          </cell>
          <cell r="BI369">
            <v>0</v>
          </cell>
          <cell r="BJ369">
            <v>0</v>
          </cell>
          <cell r="BM369">
            <v>0</v>
          </cell>
          <cell r="BN369">
            <v>0</v>
          </cell>
        </row>
        <row r="370">
          <cell r="E370">
            <v>0</v>
          </cell>
          <cell r="F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  <cell r="Q370">
            <v>0</v>
          </cell>
          <cell r="R370">
            <v>162.27073505717232</v>
          </cell>
          <cell r="U370">
            <v>0</v>
          </cell>
          <cell r="V370">
            <v>0</v>
          </cell>
          <cell r="Y370">
            <v>0</v>
          </cell>
          <cell r="Z370">
            <v>0</v>
          </cell>
          <cell r="AC370">
            <v>37.73574</v>
          </cell>
          <cell r="AD370">
            <v>45.493800043412456</v>
          </cell>
          <cell r="AG370">
            <v>0</v>
          </cell>
          <cell r="AH370">
            <v>0</v>
          </cell>
          <cell r="AK370">
            <v>0</v>
          </cell>
          <cell r="AL370">
            <v>0</v>
          </cell>
          <cell r="AO370">
            <v>50.981839999999998</v>
          </cell>
          <cell r="AP370">
            <v>0</v>
          </cell>
          <cell r="AS370">
            <v>0</v>
          </cell>
          <cell r="AT370">
            <v>0</v>
          </cell>
          <cell r="AW370">
            <v>48.73939</v>
          </cell>
          <cell r="AX370">
            <v>0</v>
          </cell>
          <cell r="BE370">
            <v>1.1473</v>
          </cell>
          <cell r="BF370">
            <v>0</v>
          </cell>
          <cell r="BI370">
            <v>0</v>
          </cell>
          <cell r="BJ370">
            <v>0</v>
          </cell>
          <cell r="BM370">
            <v>0</v>
          </cell>
          <cell r="BN370">
            <v>0</v>
          </cell>
        </row>
        <row r="371">
          <cell r="E371">
            <v>0</v>
          </cell>
          <cell r="F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  <cell r="Q371">
            <v>0</v>
          </cell>
          <cell r="R371">
            <v>199.75983470945189</v>
          </cell>
          <cell r="U371">
            <v>0</v>
          </cell>
          <cell r="V371">
            <v>0</v>
          </cell>
          <cell r="Y371">
            <v>0</v>
          </cell>
          <cell r="Z371">
            <v>0</v>
          </cell>
          <cell r="AC371">
            <v>40.835930000000005</v>
          </cell>
          <cell r="AD371">
            <v>49.24496668169958</v>
          </cell>
          <cell r="AG371">
            <v>0</v>
          </cell>
          <cell r="AH371">
            <v>0</v>
          </cell>
          <cell r="AK371">
            <v>0</v>
          </cell>
          <cell r="AL371">
            <v>0</v>
          </cell>
          <cell r="AO371">
            <v>55.501640000000002</v>
          </cell>
          <cell r="AP371">
            <v>0</v>
          </cell>
          <cell r="AS371">
            <v>0</v>
          </cell>
          <cell r="AT371">
            <v>0</v>
          </cell>
          <cell r="AW371">
            <v>59.678939999999997</v>
          </cell>
          <cell r="AX371">
            <v>0</v>
          </cell>
          <cell r="BE371">
            <v>1.15158</v>
          </cell>
          <cell r="BF371">
            <v>0</v>
          </cell>
          <cell r="BI371">
            <v>0</v>
          </cell>
          <cell r="BJ371">
            <v>0</v>
          </cell>
          <cell r="BM371">
            <v>0</v>
          </cell>
          <cell r="BN371">
            <v>0</v>
          </cell>
        </row>
        <row r="372">
          <cell r="E372">
            <v>0</v>
          </cell>
          <cell r="F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  <cell r="Q372">
            <v>0</v>
          </cell>
          <cell r="R372">
            <v>556.87559170301688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  <cell r="AC372">
            <v>119.07164</v>
          </cell>
          <cell r="AD372">
            <v>143.59116945629319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O372">
            <v>151.33323999999999</v>
          </cell>
          <cell r="AP372">
            <v>0</v>
          </cell>
          <cell r="AS372">
            <v>0</v>
          </cell>
          <cell r="AT372">
            <v>0</v>
          </cell>
          <cell r="AW372">
            <v>164.53416000000001</v>
          </cell>
          <cell r="AX372">
            <v>0</v>
          </cell>
          <cell r="BE372">
            <v>1.1521999999999999</v>
          </cell>
          <cell r="BF372">
            <v>0</v>
          </cell>
          <cell r="BI372">
            <v>0</v>
          </cell>
          <cell r="BJ372">
            <v>0</v>
          </cell>
          <cell r="BM372">
            <v>0</v>
          </cell>
          <cell r="BN372">
            <v>0</v>
          </cell>
        </row>
        <row r="373">
          <cell r="E373">
            <v>0</v>
          </cell>
          <cell r="F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  <cell r="Q373">
            <v>0</v>
          </cell>
          <cell r="R373">
            <v>442.14201796748972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  <cell r="AC373">
            <v>86.30162</v>
          </cell>
          <cell r="AD373">
            <v>104.07306510410558</v>
          </cell>
          <cell r="AG373">
            <v>0</v>
          </cell>
          <cell r="AH373">
            <v>0</v>
          </cell>
          <cell r="AK373">
            <v>0</v>
          </cell>
          <cell r="AL373">
            <v>0</v>
          </cell>
          <cell r="AO373">
            <v>129.58366000000001</v>
          </cell>
          <cell r="AP373">
            <v>0</v>
          </cell>
          <cell r="AS373">
            <v>0</v>
          </cell>
          <cell r="AT373">
            <v>0</v>
          </cell>
          <cell r="AW373">
            <v>130.80052000000001</v>
          </cell>
          <cell r="AX373">
            <v>0</v>
          </cell>
          <cell r="BE373">
            <v>1.1452799999999999</v>
          </cell>
          <cell r="BF373">
            <v>0</v>
          </cell>
          <cell r="BI373">
            <v>0</v>
          </cell>
          <cell r="BJ373">
            <v>0</v>
          </cell>
          <cell r="BM373">
            <v>0</v>
          </cell>
          <cell r="BN373">
            <v>0</v>
          </cell>
        </row>
        <row r="374">
          <cell r="E374">
            <v>0</v>
          </cell>
          <cell r="F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  <cell r="Q374">
            <v>0</v>
          </cell>
          <cell r="R374">
            <v>189.2749007935922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  <cell r="AC374">
            <v>48.467800000000004</v>
          </cell>
          <cell r="AD374">
            <v>58.448410410520317</v>
          </cell>
          <cell r="AG374">
            <v>0</v>
          </cell>
          <cell r="AH374">
            <v>0</v>
          </cell>
          <cell r="AK374">
            <v>0</v>
          </cell>
          <cell r="AL374">
            <v>0</v>
          </cell>
          <cell r="AO374">
            <v>20.635999999999999</v>
          </cell>
          <cell r="AP374">
            <v>0</v>
          </cell>
          <cell r="AS374">
            <v>0</v>
          </cell>
          <cell r="AT374">
            <v>0</v>
          </cell>
          <cell r="AW374">
            <v>57.0304</v>
          </cell>
          <cell r="AX374">
            <v>0</v>
          </cell>
          <cell r="BE374">
            <v>1.1524000000000001</v>
          </cell>
          <cell r="BF374">
            <v>0</v>
          </cell>
          <cell r="BI374">
            <v>0</v>
          </cell>
          <cell r="BJ374">
            <v>0</v>
          </cell>
          <cell r="BM374">
            <v>0</v>
          </cell>
          <cell r="BN374">
            <v>0</v>
          </cell>
        </row>
        <row r="375">
          <cell r="E375">
            <v>0</v>
          </cell>
          <cell r="F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  <cell r="Q375">
            <v>0</v>
          </cell>
          <cell r="R375">
            <v>96.657984536831563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  <cell r="AC375">
            <v>20.82816</v>
          </cell>
          <cell r="AD375">
            <v>25.124092833178889</v>
          </cell>
          <cell r="AG375">
            <v>0</v>
          </cell>
          <cell r="AH375">
            <v>0</v>
          </cell>
          <cell r="AK375">
            <v>0</v>
          </cell>
          <cell r="AL375">
            <v>0</v>
          </cell>
          <cell r="AO375">
            <v>43.488</v>
          </cell>
          <cell r="AP375">
            <v>0</v>
          </cell>
          <cell r="AS375">
            <v>0</v>
          </cell>
          <cell r="AT375">
            <v>0</v>
          </cell>
          <cell r="AW375">
            <v>28.679040000000001</v>
          </cell>
          <cell r="AX375">
            <v>0</v>
          </cell>
          <cell r="BE375">
            <v>1.1520000000000001</v>
          </cell>
          <cell r="BF375">
            <v>0</v>
          </cell>
          <cell r="BI375">
            <v>0</v>
          </cell>
          <cell r="BJ375">
            <v>0</v>
          </cell>
          <cell r="BM375">
            <v>0</v>
          </cell>
          <cell r="BN375">
            <v>0</v>
          </cell>
        </row>
        <row r="376">
          <cell r="E376">
            <v>0</v>
          </cell>
          <cell r="F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  <cell r="Q376">
            <v>0</v>
          </cell>
          <cell r="R376">
            <v>212.15608470372354</v>
          </cell>
          <cell r="U376">
            <v>0</v>
          </cell>
          <cell r="V376">
            <v>0</v>
          </cell>
          <cell r="Y376">
            <v>0</v>
          </cell>
          <cell r="Z376">
            <v>0</v>
          </cell>
          <cell r="AC376">
            <v>46.346579999999996</v>
          </cell>
          <cell r="AD376">
            <v>55.874935623788453</v>
          </cell>
          <cell r="AG376">
            <v>0</v>
          </cell>
          <cell r="AH376">
            <v>0</v>
          </cell>
          <cell r="AK376">
            <v>0</v>
          </cell>
          <cell r="AL376">
            <v>0</v>
          </cell>
          <cell r="AO376">
            <v>43.028789999999994</v>
          </cell>
          <cell r="AP376">
            <v>0</v>
          </cell>
          <cell r="AS376">
            <v>0</v>
          </cell>
          <cell r="AT376">
            <v>0</v>
          </cell>
          <cell r="AW376">
            <v>62.999580000000002</v>
          </cell>
          <cell r="AX376">
            <v>0</v>
          </cell>
          <cell r="BE376">
            <v>1.1528999999999998</v>
          </cell>
          <cell r="BF376">
            <v>0</v>
          </cell>
          <cell r="BI376">
            <v>0</v>
          </cell>
          <cell r="BJ376">
            <v>0</v>
          </cell>
          <cell r="BM376">
            <v>0</v>
          </cell>
          <cell r="BN376">
            <v>0</v>
          </cell>
        </row>
        <row r="377">
          <cell r="E377">
            <v>0</v>
          </cell>
          <cell r="F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  <cell r="Q377">
            <v>0</v>
          </cell>
          <cell r="R377">
            <v>480.64138468978695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  <cell r="AC377">
            <v>83.611980000000003</v>
          </cell>
          <cell r="AD377">
            <v>100.80169884978538</v>
          </cell>
          <cell r="AG377">
            <v>0</v>
          </cell>
          <cell r="AH377">
            <v>0</v>
          </cell>
          <cell r="AK377">
            <v>0</v>
          </cell>
          <cell r="AL377">
            <v>0</v>
          </cell>
          <cell r="AO377">
            <v>84.605709999999988</v>
          </cell>
          <cell r="AP377">
            <v>0</v>
          </cell>
          <cell r="AS377">
            <v>0</v>
          </cell>
          <cell r="AT377">
            <v>0</v>
          </cell>
          <cell r="AW377">
            <v>141.84917999999999</v>
          </cell>
          <cell r="AX377">
            <v>0</v>
          </cell>
          <cell r="BE377">
            <v>1.1555</v>
          </cell>
          <cell r="BF377">
            <v>0</v>
          </cell>
          <cell r="BI377">
            <v>0</v>
          </cell>
          <cell r="BJ377">
            <v>0</v>
          </cell>
          <cell r="BM377">
            <v>0</v>
          </cell>
          <cell r="BN377">
            <v>0</v>
          </cell>
        </row>
        <row r="378">
          <cell r="E378">
            <v>0</v>
          </cell>
          <cell r="F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  <cell r="Q378">
            <v>0</v>
          </cell>
          <cell r="R378">
            <v>201.42541014921093</v>
          </cell>
          <cell r="U378">
            <v>0</v>
          </cell>
          <cell r="V378">
            <v>0</v>
          </cell>
          <cell r="Y378">
            <v>0</v>
          </cell>
          <cell r="Z378">
            <v>0</v>
          </cell>
          <cell r="AC378">
            <v>89.252442000000002</v>
          </cell>
          <cell r="AD378">
            <v>107.60177883709892</v>
          </cell>
          <cell r="AG378">
            <v>0</v>
          </cell>
          <cell r="AH378">
            <v>0</v>
          </cell>
          <cell r="AK378">
            <v>0</v>
          </cell>
          <cell r="AL378">
            <v>0</v>
          </cell>
          <cell r="AO378">
            <v>105.50931300000001</v>
          </cell>
          <cell r="AP378">
            <v>0</v>
          </cell>
          <cell r="AS378">
            <v>0</v>
          </cell>
          <cell r="AT378">
            <v>0</v>
          </cell>
          <cell r="AW378">
            <v>105.435306</v>
          </cell>
          <cell r="AX378">
            <v>207</v>
          </cell>
          <cell r="BE378">
            <v>1.159443</v>
          </cell>
          <cell r="BF378">
            <v>0</v>
          </cell>
          <cell r="BI378">
            <v>0</v>
          </cell>
          <cell r="BJ378">
            <v>0</v>
          </cell>
          <cell r="BM378">
            <v>0</v>
          </cell>
          <cell r="BN378">
            <v>0</v>
          </cell>
        </row>
        <row r="379">
          <cell r="E379">
            <v>0</v>
          </cell>
          <cell r="F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  <cell r="Q379">
            <v>0</v>
          </cell>
          <cell r="R379">
            <v>407.38336985579855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  <cell r="AC379">
            <v>87.712250000000012</v>
          </cell>
          <cell r="AD379">
            <v>105.77417555635208</v>
          </cell>
          <cell r="AG379">
            <v>0</v>
          </cell>
          <cell r="AH379">
            <v>0</v>
          </cell>
          <cell r="AK379">
            <v>0</v>
          </cell>
          <cell r="AL379">
            <v>0</v>
          </cell>
          <cell r="AO379">
            <v>66.008499999999998</v>
          </cell>
          <cell r="AP379">
            <v>0</v>
          </cell>
          <cell r="AS379">
            <v>0</v>
          </cell>
          <cell r="AT379">
            <v>0</v>
          </cell>
          <cell r="AW379">
            <v>121.08025000000001</v>
          </cell>
          <cell r="AX379">
            <v>0</v>
          </cell>
          <cell r="BE379">
            <v>1.1639999999999999</v>
          </cell>
          <cell r="BF379">
            <v>0</v>
          </cell>
          <cell r="BI379">
            <v>0</v>
          </cell>
          <cell r="BJ379">
            <v>0</v>
          </cell>
          <cell r="BM379">
            <v>0</v>
          </cell>
          <cell r="BN379">
            <v>0</v>
          </cell>
        </row>
        <row r="380">
          <cell r="E380">
            <v>0</v>
          </cell>
          <cell r="F380">
            <v>0</v>
          </cell>
          <cell r="I380">
            <v>0</v>
          </cell>
          <cell r="J380">
            <v>0</v>
          </cell>
          <cell r="M380">
            <v>0</v>
          </cell>
          <cell r="N380">
            <v>0</v>
          </cell>
          <cell r="Q380">
            <v>0</v>
          </cell>
          <cell r="R380">
            <v>254.53269261365648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  <cell r="AC380">
            <v>54.83372</v>
          </cell>
          <cell r="AD380">
            <v>66.125216553991649</v>
          </cell>
          <cell r="AG380">
            <v>0</v>
          </cell>
          <cell r="AH380">
            <v>0</v>
          </cell>
          <cell r="AK380">
            <v>0</v>
          </cell>
          <cell r="AL380">
            <v>0</v>
          </cell>
          <cell r="AO380">
            <v>33.837119999999999</v>
          </cell>
          <cell r="AP380">
            <v>0</v>
          </cell>
          <cell r="AS380">
            <v>0</v>
          </cell>
          <cell r="AT380">
            <v>0</v>
          </cell>
          <cell r="AW380">
            <v>75.55744</v>
          </cell>
          <cell r="AX380">
            <v>0</v>
          </cell>
          <cell r="BE380">
            <v>1.1521599999999999</v>
          </cell>
          <cell r="BF380">
            <v>0</v>
          </cell>
          <cell r="BI380">
            <v>0</v>
          </cell>
          <cell r="BJ380">
            <v>0</v>
          </cell>
          <cell r="BM380">
            <v>0</v>
          </cell>
          <cell r="BN380">
            <v>0</v>
          </cell>
        </row>
        <row r="381">
          <cell r="E381">
            <v>0</v>
          </cell>
          <cell r="F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  <cell r="Q381">
            <v>0</v>
          </cell>
          <cell r="R381">
            <v>63.319171226246446</v>
          </cell>
          <cell r="U381">
            <v>0</v>
          </cell>
          <cell r="V381">
            <v>0</v>
          </cell>
          <cell r="Y381">
            <v>0</v>
          </cell>
          <cell r="Z381">
            <v>0</v>
          </cell>
          <cell r="AC381">
            <v>13.63232</v>
          </cell>
          <cell r="AD381">
            <v>16.44406770504937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O381">
            <v>11.736010000000002</v>
          </cell>
          <cell r="AP381">
            <v>0</v>
          </cell>
          <cell r="AS381">
            <v>0</v>
          </cell>
          <cell r="AT381">
            <v>0</v>
          </cell>
          <cell r="AW381">
            <v>19.102590000000003</v>
          </cell>
          <cell r="AX381">
            <v>207</v>
          </cell>
          <cell r="BE381">
            <v>1.1536200000000001</v>
          </cell>
          <cell r="BF381">
            <v>0</v>
          </cell>
          <cell r="BI381">
            <v>0</v>
          </cell>
          <cell r="BJ381">
            <v>0</v>
          </cell>
          <cell r="BM381">
            <v>0</v>
          </cell>
          <cell r="BN381">
            <v>0</v>
          </cell>
        </row>
        <row r="382">
          <cell r="E382">
            <v>0</v>
          </cell>
          <cell r="F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  <cell r="Q382">
            <v>0</v>
          </cell>
          <cell r="R382">
            <v>370.98645081975445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  <cell r="AC382">
            <v>30.783580000000001</v>
          </cell>
          <cell r="AD382">
            <v>39.561722568911883</v>
          </cell>
          <cell r="AG382">
            <v>0</v>
          </cell>
          <cell r="AH382">
            <v>0</v>
          </cell>
          <cell r="AK382">
            <v>0</v>
          </cell>
          <cell r="AL382">
            <v>0</v>
          </cell>
          <cell r="AO382">
            <v>22.466390000000001</v>
          </cell>
          <cell r="AP382">
            <v>0</v>
          </cell>
          <cell r="AS382">
            <v>0</v>
          </cell>
          <cell r="AT382">
            <v>0</v>
          </cell>
          <cell r="AW382">
            <v>44.152760000000001</v>
          </cell>
          <cell r="AX382">
            <v>0</v>
          </cell>
          <cell r="BE382">
            <v>1.1518900000000001</v>
          </cell>
          <cell r="BF382">
            <v>0</v>
          </cell>
          <cell r="BI382">
            <v>0</v>
          </cell>
          <cell r="BJ382">
            <v>0</v>
          </cell>
          <cell r="BM382">
            <v>0</v>
          </cell>
          <cell r="BN382">
            <v>0</v>
          </cell>
        </row>
        <row r="383">
          <cell r="E383">
            <v>0</v>
          </cell>
          <cell r="F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  <cell r="Q383">
            <v>0</v>
          </cell>
          <cell r="R383">
            <v>156.07261006003654</v>
          </cell>
          <cell r="U383">
            <v>0</v>
          </cell>
          <cell r="V383">
            <v>0</v>
          </cell>
          <cell r="Y383">
            <v>0</v>
          </cell>
          <cell r="Z383">
            <v>0</v>
          </cell>
          <cell r="AC383">
            <v>12.0558</v>
          </cell>
          <cell r="AD383">
            <v>15.484466937115457</v>
          </cell>
          <cell r="AG383">
            <v>0</v>
          </cell>
          <cell r="AH383">
            <v>0</v>
          </cell>
          <cell r="AK383">
            <v>0</v>
          </cell>
          <cell r="AL383">
            <v>0</v>
          </cell>
          <cell r="AO383">
            <v>14.342000000000001</v>
          </cell>
          <cell r="AP383">
            <v>0</v>
          </cell>
          <cell r="AS383">
            <v>0</v>
          </cell>
          <cell r="AT383">
            <v>0</v>
          </cell>
          <cell r="AW383">
            <v>18.57715</v>
          </cell>
          <cell r="AX383">
            <v>0</v>
          </cell>
          <cell r="BE383">
            <v>1.1537500000000001</v>
          </cell>
          <cell r="BF383">
            <v>0</v>
          </cell>
          <cell r="BI383">
            <v>0</v>
          </cell>
          <cell r="BJ383">
            <v>0</v>
          </cell>
          <cell r="BM383">
            <v>0</v>
          </cell>
          <cell r="BN383">
            <v>0</v>
          </cell>
        </row>
        <row r="384">
          <cell r="E384">
            <v>0</v>
          </cell>
          <cell r="F384">
            <v>0</v>
          </cell>
          <cell r="I384">
            <v>0</v>
          </cell>
          <cell r="J384">
            <v>0</v>
          </cell>
          <cell r="M384">
            <v>0</v>
          </cell>
          <cell r="N384">
            <v>0</v>
          </cell>
          <cell r="Q384">
            <v>0</v>
          </cell>
          <cell r="R384">
            <v>217.75351036192987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  <cell r="AC384">
            <v>18.070116000000002</v>
          </cell>
          <cell r="AD384">
            <v>23.209253118983472</v>
          </cell>
          <cell r="AG384">
            <v>0</v>
          </cell>
          <cell r="AH384">
            <v>0</v>
          </cell>
          <cell r="AK384">
            <v>0</v>
          </cell>
          <cell r="AL384">
            <v>0</v>
          </cell>
          <cell r="AO384">
            <v>6.4384100000000002</v>
          </cell>
          <cell r="AP384">
            <v>0</v>
          </cell>
          <cell r="AS384">
            <v>0</v>
          </cell>
          <cell r="AT384">
            <v>0</v>
          </cell>
          <cell r="AW384">
            <v>25.918590999999999</v>
          </cell>
          <cell r="AX384">
            <v>0</v>
          </cell>
          <cell r="BE384">
            <v>1.154657</v>
          </cell>
          <cell r="BF384">
            <v>0</v>
          </cell>
          <cell r="BI384">
            <v>0</v>
          </cell>
          <cell r="BJ384">
            <v>0</v>
          </cell>
          <cell r="BM384">
            <v>0</v>
          </cell>
          <cell r="BN384">
            <v>0</v>
          </cell>
        </row>
        <row r="385">
          <cell r="E385">
            <v>0</v>
          </cell>
          <cell r="F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  <cell r="Q385">
            <v>0</v>
          </cell>
          <cell r="R385">
            <v>245.74063865296159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  <cell r="AC385">
            <v>20.376000000000001</v>
          </cell>
          <cell r="AD385">
            <v>26.170930034561334</v>
          </cell>
          <cell r="AG385">
            <v>0</v>
          </cell>
          <cell r="AH385">
            <v>0</v>
          </cell>
          <cell r="AK385">
            <v>0</v>
          </cell>
          <cell r="AL385">
            <v>0</v>
          </cell>
          <cell r="AO385">
            <v>28.686</v>
          </cell>
          <cell r="AP385">
            <v>0</v>
          </cell>
          <cell r="AS385">
            <v>0</v>
          </cell>
          <cell r="AT385">
            <v>0</v>
          </cell>
          <cell r="AW385">
            <v>29.25</v>
          </cell>
          <cell r="AX385">
            <v>0</v>
          </cell>
          <cell r="BE385">
            <v>1.1519999999999999</v>
          </cell>
          <cell r="BF385">
            <v>0</v>
          </cell>
          <cell r="BI385">
            <v>0</v>
          </cell>
          <cell r="BJ385">
            <v>0</v>
          </cell>
          <cell r="BM385">
            <v>0</v>
          </cell>
          <cell r="BN385">
            <v>0</v>
          </cell>
        </row>
        <row r="386">
          <cell r="E386">
            <v>0</v>
          </cell>
          <cell r="F386">
            <v>0</v>
          </cell>
          <cell r="I386">
            <v>0</v>
          </cell>
          <cell r="J386">
            <v>0</v>
          </cell>
          <cell r="M386">
            <v>0</v>
          </cell>
          <cell r="N386">
            <v>0</v>
          </cell>
          <cell r="Q386">
            <v>0</v>
          </cell>
          <cell r="R386">
            <v>214.91384075971791</v>
          </cell>
          <cell r="U386">
            <v>0</v>
          </cell>
          <cell r="V386">
            <v>0</v>
          </cell>
          <cell r="Y386">
            <v>0</v>
          </cell>
          <cell r="Z386">
            <v>0</v>
          </cell>
          <cell r="AC386">
            <v>17.829000000000001</v>
          </cell>
          <cell r="AD386">
            <v>22.899563780241166</v>
          </cell>
          <cell r="AG386">
            <v>0</v>
          </cell>
          <cell r="AH386">
            <v>0</v>
          </cell>
          <cell r="AK386">
            <v>0</v>
          </cell>
          <cell r="AL386">
            <v>0</v>
          </cell>
          <cell r="AO386">
            <v>0</v>
          </cell>
          <cell r="AP386">
            <v>0</v>
          </cell>
          <cell r="AS386">
            <v>0</v>
          </cell>
          <cell r="AT386">
            <v>0</v>
          </cell>
          <cell r="AW386">
            <v>25.577999999999999</v>
          </cell>
          <cell r="AX386">
            <v>0</v>
          </cell>
          <cell r="BE386">
            <v>1.155</v>
          </cell>
          <cell r="BF386">
            <v>0</v>
          </cell>
          <cell r="BI386">
            <v>0</v>
          </cell>
          <cell r="BJ386">
            <v>0</v>
          </cell>
          <cell r="BM386">
            <v>0</v>
          </cell>
          <cell r="BN386">
            <v>0</v>
          </cell>
        </row>
        <row r="387">
          <cell r="E387">
            <v>0</v>
          </cell>
          <cell r="F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  <cell r="Q387">
            <v>0</v>
          </cell>
          <cell r="R387">
            <v>120.03064972426878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  <cell r="AC387">
            <v>106.632043</v>
          </cell>
          <cell r="AD387">
            <v>115.38326870070848</v>
          </cell>
          <cell r="AG387">
            <v>0</v>
          </cell>
          <cell r="AH387">
            <v>0</v>
          </cell>
          <cell r="AK387">
            <v>0</v>
          </cell>
          <cell r="AL387">
            <v>0</v>
          </cell>
          <cell r="AO387">
            <v>100.41558799999999</v>
          </cell>
          <cell r="AP387">
            <v>478.93080722899725</v>
          </cell>
          <cell r="AS387">
            <v>0</v>
          </cell>
          <cell r="AT387">
            <v>0</v>
          </cell>
          <cell r="AW387">
            <v>121.60444099999998</v>
          </cell>
          <cell r="AX387">
            <v>237</v>
          </cell>
          <cell r="BE387">
            <v>1.1374789999999999</v>
          </cell>
          <cell r="BF387">
            <v>0</v>
          </cell>
          <cell r="BI387">
            <v>0</v>
          </cell>
          <cell r="BJ387">
            <v>0</v>
          </cell>
          <cell r="BM387">
            <v>0</v>
          </cell>
          <cell r="BN387">
            <v>0</v>
          </cell>
        </row>
        <row r="388">
          <cell r="E388">
            <v>0</v>
          </cell>
          <cell r="F388">
            <v>0</v>
          </cell>
          <cell r="I388">
            <v>0</v>
          </cell>
          <cell r="J388">
            <v>43.709474835886219</v>
          </cell>
          <cell r="M388">
            <v>0</v>
          </cell>
          <cell r="N388">
            <v>0</v>
          </cell>
          <cell r="Q388">
            <v>0</v>
          </cell>
          <cell r="R388">
            <v>249.12639856329133</v>
          </cell>
          <cell r="U388">
            <v>0</v>
          </cell>
          <cell r="V388">
            <v>0</v>
          </cell>
          <cell r="Y388">
            <v>0</v>
          </cell>
          <cell r="Z388">
            <v>0</v>
          </cell>
          <cell r="AC388">
            <v>90.569680000000005</v>
          </cell>
          <cell r="AD388">
            <v>109.22001467756932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O388">
            <v>137.74504000000002</v>
          </cell>
          <cell r="AP388">
            <v>598.66707984242009</v>
          </cell>
          <cell r="AS388">
            <v>0</v>
          </cell>
          <cell r="AT388">
            <v>0</v>
          </cell>
          <cell r="AW388">
            <v>125.57559999999999</v>
          </cell>
          <cell r="AX388">
            <v>237</v>
          </cell>
          <cell r="BE388">
            <v>1.15184</v>
          </cell>
          <cell r="BF388">
            <v>0</v>
          </cell>
          <cell r="BI388">
            <v>0</v>
          </cell>
          <cell r="BJ388">
            <v>0</v>
          </cell>
          <cell r="BM388">
            <v>0</v>
          </cell>
          <cell r="BN388">
            <v>0</v>
          </cell>
        </row>
        <row r="389"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  <cell r="Q389">
            <v>0</v>
          </cell>
          <cell r="R389">
            <v>163.58135179665479</v>
          </cell>
          <cell r="U389">
            <v>0</v>
          </cell>
          <cell r="V389">
            <v>0</v>
          </cell>
          <cell r="Y389">
            <v>0</v>
          </cell>
          <cell r="Z389">
            <v>0</v>
          </cell>
          <cell r="AC389">
            <v>31.865770000000001</v>
          </cell>
          <cell r="AD389">
            <v>38.427648934080899</v>
          </cell>
          <cell r="AG389">
            <v>0</v>
          </cell>
          <cell r="AH389">
            <v>0</v>
          </cell>
          <cell r="AK389">
            <v>0</v>
          </cell>
          <cell r="AL389">
            <v>0</v>
          </cell>
          <cell r="AO389">
            <v>39.592140000000001</v>
          </cell>
          <cell r="AP389">
            <v>319.28720481933146</v>
          </cell>
          <cell r="AS389">
            <v>0</v>
          </cell>
          <cell r="AT389">
            <v>0</v>
          </cell>
          <cell r="AW389">
            <v>49.195039999999999</v>
          </cell>
          <cell r="AX389">
            <v>266</v>
          </cell>
          <cell r="BE389">
            <v>1.15411</v>
          </cell>
          <cell r="BF389">
            <v>0</v>
          </cell>
          <cell r="BI389">
            <v>0</v>
          </cell>
          <cell r="BJ389">
            <v>0</v>
          </cell>
          <cell r="BM389">
            <v>0</v>
          </cell>
          <cell r="BN389">
            <v>0</v>
          </cell>
        </row>
        <row r="390">
          <cell r="E390">
            <v>0</v>
          </cell>
          <cell r="F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  <cell r="Q390">
            <v>0</v>
          </cell>
          <cell r="R390">
            <v>170.68052580218477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  <cell r="AC390">
            <v>84.239930000000001</v>
          </cell>
          <cell r="AD390">
            <v>101.58682675082224</v>
          </cell>
          <cell r="AG390">
            <v>0</v>
          </cell>
          <cell r="AH390">
            <v>0</v>
          </cell>
          <cell r="AK390">
            <v>0</v>
          </cell>
          <cell r="AL390">
            <v>0</v>
          </cell>
          <cell r="AO390">
            <v>109.71919000000001</v>
          </cell>
          <cell r="AP390">
            <v>518.83813702524003</v>
          </cell>
          <cell r="AS390">
            <v>0</v>
          </cell>
          <cell r="AT390">
            <v>0</v>
          </cell>
          <cell r="AW390">
            <v>101.33479</v>
          </cell>
          <cell r="AX390">
            <v>237</v>
          </cell>
          <cell r="BE390">
            <v>1.1412100000000001</v>
          </cell>
          <cell r="BF390">
            <v>0</v>
          </cell>
          <cell r="BI390">
            <v>0</v>
          </cell>
          <cell r="BJ390">
            <v>0</v>
          </cell>
          <cell r="BM390">
            <v>0</v>
          </cell>
          <cell r="BN390">
            <v>0</v>
          </cell>
        </row>
        <row r="391">
          <cell r="E391">
            <v>0</v>
          </cell>
          <cell r="F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  <cell r="Q391">
            <v>0</v>
          </cell>
          <cell r="R391">
            <v>264.93571298329852</v>
          </cell>
          <cell r="U391">
            <v>0</v>
          </cell>
          <cell r="V391">
            <v>0</v>
          </cell>
          <cell r="Y391">
            <v>0</v>
          </cell>
          <cell r="Z391">
            <v>0</v>
          </cell>
          <cell r="AC391">
            <v>21.986639999999998</v>
          </cell>
          <cell r="AD391">
            <v>28.264604437326245</v>
          </cell>
          <cell r="AG391">
            <v>0</v>
          </cell>
          <cell r="AH391">
            <v>0</v>
          </cell>
          <cell r="AK391">
            <v>0</v>
          </cell>
          <cell r="AL391">
            <v>0</v>
          </cell>
          <cell r="AO391">
            <v>28.686959999999999</v>
          </cell>
          <cell r="AP391">
            <v>0</v>
          </cell>
          <cell r="AS391">
            <v>0</v>
          </cell>
          <cell r="AT391">
            <v>0</v>
          </cell>
          <cell r="AW391">
            <v>31.538160000000001</v>
          </cell>
          <cell r="AX391">
            <v>0</v>
          </cell>
          <cell r="BE391">
            <v>1.15344</v>
          </cell>
          <cell r="BF391">
            <v>0</v>
          </cell>
          <cell r="BI391">
            <v>0</v>
          </cell>
          <cell r="BJ391">
            <v>0</v>
          </cell>
          <cell r="BM391">
            <v>0</v>
          </cell>
          <cell r="BN391">
            <v>0</v>
          </cell>
        </row>
        <row r="392">
          <cell r="E392">
            <v>0</v>
          </cell>
          <cell r="F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  <cell r="Q392">
            <v>0</v>
          </cell>
          <cell r="R392">
            <v>346.11203728499356</v>
          </cell>
          <cell r="U392">
            <v>0</v>
          </cell>
          <cell r="V392">
            <v>0</v>
          </cell>
          <cell r="Y392">
            <v>0</v>
          </cell>
          <cell r="Z392">
            <v>0</v>
          </cell>
          <cell r="AC392">
            <v>29.74896</v>
          </cell>
          <cell r="AD392">
            <v>38.209557850459539</v>
          </cell>
          <cell r="AG392">
            <v>0</v>
          </cell>
          <cell r="AH392">
            <v>0</v>
          </cell>
          <cell r="AK392">
            <v>0</v>
          </cell>
          <cell r="AL392">
            <v>0</v>
          </cell>
          <cell r="AO392">
            <v>9.3644399999999983</v>
          </cell>
          <cell r="AP392">
            <v>0</v>
          </cell>
          <cell r="AS392">
            <v>0</v>
          </cell>
          <cell r="AT392">
            <v>0</v>
          </cell>
          <cell r="AW392">
            <v>41.198279999999997</v>
          </cell>
          <cell r="AX392">
            <v>0</v>
          </cell>
          <cell r="BE392">
            <v>1.15632</v>
          </cell>
          <cell r="BF392">
            <v>0</v>
          </cell>
          <cell r="BI392">
            <v>0</v>
          </cell>
          <cell r="BJ392">
            <v>0</v>
          </cell>
          <cell r="BM392">
            <v>0</v>
          </cell>
          <cell r="BN392">
            <v>0</v>
          </cell>
        </row>
        <row r="393">
          <cell r="E393">
            <v>0</v>
          </cell>
          <cell r="F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  <cell r="Q393">
            <v>0</v>
          </cell>
          <cell r="R393">
            <v>0</v>
          </cell>
          <cell r="U393">
            <v>0</v>
          </cell>
          <cell r="V393">
            <v>0</v>
          </cell>
          <cell r="Y393">
            <v>0</v>
          </cell>
          <cell r="Z393">
            <v>0</v>
          </cell>
          <cell r="AC393">
            <v>71.925840000000008</v>
          </cell>
          <cell r="AD393">
            <v>86.71301484784658</v>
          </cell>
          <cell r="AG393">
            <v>0</v>
          </cell>
          <cell r="AH393">
            <v>0</v>
          </cell>
          <cell r="AK393">
            <v>0</v>
          </cell>
          <cell r="AL393">
            <v>0</v>
          </cell>
          <cell r="AO393">
            <v>61.787040000000005</v>
          </cell>
          <cell r="AP393">
            <v>0</v>
          </cell>
          <cell r="AS393">
            <v>0</v>
          </cell>
          <cell r="AT393">
            <v>0</v>
          </cell>
          <cell r="AW393">
            <v>99.896999999999991</v>
          </cell>
          <cell r="AX393">
            <v>0</v>
          </cell>
          <cell r="BE393">
            <v>1.1530400000000001</v>
          </cell>
          <cell r="BF393">
            <v>0</v>
          </cell>
          <cell r="BI393">
            <v>0</v>
          </cell>
          <cell r="BJ393">
            <v>0</v>
          </cell>
          <cell r="BM393">
            <v>0</v>
          </cell>
          <cell r="BN393">
            <v>0</v>
          </cell>
        </row>
        <row r="394"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  <cell r="Q394">
            <v>0</v>
          </cell>
          <cell r="R394">
            <v>0</v>
          </cell>
          <cell r="U394">
            <v>0</v>
          </cell>
          <cell r="V394">
            <v>0</v>
          </cell>
          <cell r="Y394">
            <v>0</v>
          </cell>
          <cell r="Z394">
            <v>0</v>
          </cell>
          <cell r="AC394">
            <v>47.057169999999999</v>
          </cell>
          <cell r="AD394">
            <v>56.747299958273821</v>
          </cell>
          <cell r="AG394">
            <v>0</v>
          </cell>
          <cell r="AH394">
            <v>0</v>
          </cell>
          <cell r="AK394">
            <v>0</v>
          </cell>
          <cell r="AL394">
            <v>0</v>
          </cell>
          <cell r="AO394">
            <v>43.557479999999998</v>
          </cell>
          <cell r="AP394">
            <v>0</v>
          </cell>
          <cell r="AS394">
            <v>0</v>
          </cell>
          <cell r="AT394">
            <v>0</v>
          </cell>
          <cell r="AW394">
            <v>64.412509999999997</v>
          </cell>
          <cell r="AX394">
            <v>0</v>
          </cell>
          <cell r="BE394">
            <v>1.1578899999999999</v>
          </cell>
          <cell r="BF394">
            <v>0</v>
          </cell>
          <cell r="BI394">
            <v>0</v>
          </cell>
          <cell r="BJ394">
            <v>0</v>
          </cell>
          <cell r="BM394">
            <v>0</v>
          </cell>
          <cell r="BN394">
            <v>0</v>
          </cell>
        </row>
        <row r="395">
          <cell r="E395">
            <v>0</v>
          </cell>
          <cell r="F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  <cell r="Q395">
            <v>0</v>
          </cell>
          <cell r="R395">
            <v>0</v>
          </cell>
          <cell r="U395">
            <v>0</v>
          </cell>
          <cell r="V395">
            <v>0</v>
          </cell>
          <cell r="Y395">
            <v>0</v>
          </cell>
          <cell r="Z395">
            <v>0</v>
          </cell>
          <cell r="AC395">
            <v>34.380499999999998</v>
          </cell>
          <cell r="AD395">
            <v>41.437305888055448</v>
          </cell>
          <cell r="AG395">
            <v>0</v>
          </cell>
          <cell r="AH395">
            <v>0</v>
          </cell>
          <cell r="AK395">
            <v>0</v>
          </cell>
          <cell r="AL395">
            <v>0</v>
          </cell>
          <cell r="AO395">
            <v>33.117000000000004</v>
          </cell>
          <cell r="AP395">
            <v>0</v>
          </cell>
          <cell r="AS395">
            <v>0</v>
          </cell>
          <cell r="AT395">
            <v>0</v>
          </cell>
          <cell r="AW395">
            <v>45.695</v>
          </cell>
          <cell r="AX395">
            <v>0</v>
          </cell>
          <cell r="BE395">
            <v>1.1495</v>
          </cell>
          <cell r="BF395">
            <v>0</v>
          </cell>
          <cell r="BI395">
            <v>0</v>
          </cell>
          <cell r="BJ395">
            <v>0</v>
          </cell>
          <cell r="BM395">
            <v>0</v>
          </cell>
          <cell r="BN395">
            <v>0</v>
          </cell>
        </row>
        <row r="396">
          <cell r="E396">
            <v>0</v>
          </cell>
          <cell r="F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  <cell r="Q396">
            <v>0</v>
          </cell>
          <cell r="R396">
            <v>0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  <cell r="AC396">
            <v>48.010859999999994</v>
          </cell>
          <cell r="AD396">
            <v>57.881373593104804</v>
          </cell>
          <cell r="AG396">
            <v>0</v>
          </cell>
          <cell r="AH396">
            <v>0</v>
          </cell>
          <cell r="AK396">
            <v>0</v>
          </cell>
          <cell r="AL396">
            <v>0</v>
          </cell>
          <cell r="AO396">
            <v>55.16339</v>
          </cell>
          <cell r="AP396">
            <v>0</v>
          </cell>
          <cell r="AS396">
            <v>0</v>
          </cell>
          <cell r="AT396">
            <v>0</v>
          </cell>
          <cell r="AW396">
            <v>61.121619999999993</v>
          </cell>
          <cell r="AX396">
            <v>0</v>
          </cell>
          <cell r="BE396">
            <v>1.1412199999999999</v>
          </cell>
          <cell r="BF396">
            <v>0</v>
          </cell>
          <cell r="BI396">
            <v>0</v>
          </cell>
          <cell r="BJ396">
            <v>0</v>
          </cell>
          <cell r="BM396">
            <v>0</v>
          </cell>
          <cell r="BN396">
            <v>0</v>
          </cell>
        </row>
        <row r="397">
          <cell r="E397">
            <v>0</v>
          </cell>
          <cell r="F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  <cell r="Q397">
            <v>0</v>
          </cell>
          <cell r="R397">
            <v>0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  <cell r="AC397">
            <v>35.579599999999999</v>
          </cell>
          <cell r="AD397">
            <v>45.711891127033795</v>
          </cell>
          <cell r="AG397">
            <v>0</v>
          </cell>
          <cell r="AH397">
            <v>0</v>
          </cell>
          <cell r="AK397">
            <v>0</v>
          </cell>
          <cell r="AL397">
            <v>0</v>
          </cell>
          <cell r="AO397">
            <v>4.9046399999999997</v>
          </cell>
          <cell r="AP397">
            <v>0</v>
          </cell>
          <cell r="AS397">
            <v>0</v>
          </cell>
          <cell r="AT397">
            <v>0</v>
          </cell>
          <cell r="AW397">
            <v>51.048079999999999</v>
          </cell>
          <cell r="AX397">
            <v>0</v>
          </cell>
          <cell r="BE397">
            <v>1.1527999999999998</v>
          </cell>
          <cell r="BF397">
            <v>0</v>
          </cell>
          <cell r="BI397">
            <v>0</v>
          </cell>
          <cell r="BJ397">
            <v>0</v>
          </cell>
          <cell r="BM397">
            <v>0</v>
          </cell>
          <cell r="BN397">
            <v>0</v>
          </cell>
        </row>
        <row r="398">
          <cell r="E398">
            <v>0</v>
          </cell>
          <cell r="F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  <cell r="Q398">
            <v>0</v>
          </cell>
          <cell r="R398">
            <v>0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  <cell r="AC398">
            <v>9.166500000000001</v>
          </cell>
          <cell r="AD398">
            <v>11.776918515552603</v>
          </cell>
          <cell r="AG398">
            <v>0</v>
          </cell>
          <cell r="AH398">
            <v>0</v>
          </cell>
          <cell r="AK398">
            <v>0</v>
          </cell>
          <cell r="AL398">
            <v>0</v>
          </cell>
          <cell r="AO398">
            <v>6.4340999999999999</v>
          </cell>
          <cell r="AP398">
            <v>0</v>
          </cell>
          <cell r="AS398">
            <v>0</v>
          </cell>
          <cell r="AT398">
            <v>0</v>
          </cell>
          <cell r="AW398">
            <v>13.1463</v>
          </cell>
          <cell r="AX398">
            <v>0</v>
          </cell>
          <cell r="BE398">
            <v>1.1529</v>
          </cell>
          <cell r="BF398">
            <v>0</v>
          </cell>
          <cell r="BI398">
            <v>0</v>
          </cell>
          <cell r="BJ398">
            <v>0</v>
          </cell>
          <cell r="BM398">
            <v>0</v>
          </cell>
          <cell r="BN398">
            <v>0</v>
          </cell>
        </row>
        <row r="399">
          <cell r="E399">
            <v>0</v>
          </cell>
          <cell r="F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  <cell r="Q399">
            <v>0</v>
          </cell>
          <cell r="R399">
            <v>0</v>
          </cell>
          <cell r="U399">
            <v>0</v>
          </cell>
          <cell r="V399">
            <v>0</v>
          </cell>
          <cell r="Y399">
            <v>0</v>
          </cell>
          <cell r="Z399">
            <v>0</v>
          </cell>
          <cell r="AC399">
            <v>27.898679999999999</v>
          </cell>
          <cell r="AD399">
            <v>35.854174147349035</v>
          </cell>
          <cell r="AG399">
            <v>0</v>
          </cell>
          <cell r="AH399">
            <v>0</v>
          </cell>
          <cell r="AK399">
            <v>0</v>
          </cell>
          <cell r="AL399">
            <v>0</v>
          </cell>
          <cell r="AO399">
            <v>20.771940000000001</v>
          </cell>
          <cell r="AP399">
            <v>0</v>
          </cell>
          <cell r="AS399">
            <v>0</v>
          </cell>
          <cell r="AT399">
            <v>0</v>
          </cell>
          <cell r="AW399">
            <v>40.039619999999999</v>
          </cell>
          <cell r="AX399">
            <v>0</v>
          </cell>
          <cell r="BE399">
            <v>1.1508</v>
          </cell>
          <cell r="BF399">
            <v>0</v>
          </cell>
          <cell r="BI399">
            <v>0</v>
          </cell>
          <cell r="BJ399">
            <v>0</v>
          </cell>
          <cell r="BM399">
            <v>0</v>
          </cell>
          <cell r="BN399">
            <v>0</v>
          </cell>
        </row>
        <row r="400">
          <cell r="E400">
            <v>0</v>
          </cell>
          <cell r="F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  <cell r="Q400">
            <v>0</v>
          </cell>
          <cell r="R400">
            <v>0</v>
          </cell>
          <cell r="U400">
            <v>0</v>
          </cell>
          <cell r="V400">
            <v>0</v>
          </cell>
          <cell r="Y400">
            <v>0</v>
          </cell>
          <cell r="Z400">
            <v>0</v>
          </cell>
          <cell r="AC400">
            <v>38.623719999999999</v>
          </cell>
          <cell r="AD400">
            <v>49.637530632218002</v>
          </cell>
          <cell r="AG400">
            <v>0</v>
          </cell>
          <cell r="AH400">
            <v>0</v>
          </cell>
          <cell r="AK400">
            <v>0</v>
          </cell>
          <cell r="AL400">
            <v>0</v>
          </cell>
          <cell r="AO400">
            <v>40.854199999999999</v>
          </cell>
          <cell r="AP400">
            <v>0</v>
          </cell>
          <cell r="AS400">
            <v>0</v>
          </cell>
          <cell r="AT400">
            <v>0</v>
          </cell>
          <cell r="AW400">
            <v>55.397840000000002</v>
          </cell>
          <cell r="AX400">
            <v>0</v>
          </cell>
          <cell r="BE400">
            <v>1.1493799999999998</v>
          </cell>
          <cell r="BF400">
            <v>0</v>
          </cell>
          <cell r="BI400">
            <v>0</v>
          </cell>
          <cell r="BJ400">
            <v>0</v>
          </cell>
          <cell r="BM400">
            <v>0</v>
          </cell>
          <cell r="BN400">
            <v>0</v>
          </cell>
        </row>
        <row r="401">
          <cell r="E401">
            <v>0</v>
          </cell>
          <cell r="F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  <cell r="Q401">
            <v>0</v>
          </cell>
          <cell r="R401">
            <v>0</v>
          </cell>
          <cell r="U401">
            <v>0</v>
          </cell>
          <cell r="V401">
            <v>0</v>
          </cell>
          <cell r="Y401">
            <v>0</v>
          </cell>
          <cell r="Z401">
            <v>0</v>
          </cell>
          <cell r="AC401">
            <v>41.0916</v>
          </cell>
          <cell r="AD401">
            <v>52.778042236365359</v>
          </cell>
          <cell r="AG401">
            <v>0</v>
          </cell>
          <cell r="AH401">
            <v>0</v>
          </cell>
          <cell r="AK401">
            <v>0</v>
          </cell>
          <cell r="AL401">
            <v>0</v>
          </cell>
          <cell r="AO401">
            <v>34.424499999999995</v>
          </cell>
          <cell r="AP401">
            <v>0</v>
          </cell>
          <cell r="AS401">
            <v>0</v>
          </cell>
          <cell r="AT401">
            <v>0</v>
          </cell>
          <cell r="AW401">
            <v>58.914900000000003</v>
          </cell>
          <cell r="AX401">
            <v>0</v>
          </cell>
          <cell r="BE401">
            <v>1.1495</v>
          </cell>
          <cell r="BF401">
            <v>0</v>
          </cell>
          <cell r="BI401">
            <v>0</v>
          </cell>
          <cell r="BJ401">
            <v>0</v>
          </cell>
          <cell r="BM401">
            <v>0</v>
          </cell>
          <cell r="BN401">
            <v>0</v>
          </cell>
        </row>
        <row r="402">
          <cell r="E402">
            <v>0</v>
          </cell>
          <cell r="F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  <cell r="Q402">
            <v>0</v>
          </cell>
          <cell r="R402">
            <v>0</v>
          </cell>
          <cell r="U402">
            <v>0</v>
          </cell>
          <cell r="V402">
            <v>0</v>
          </cell>
          <cell r="Y402">
            <v>0</v>
          </cell>
          <cell r="Z402">
            <v>0</v>
          </cell>
          <cell r="AC402">
            <v>9.1923200000000005</v>
          </cell>
          <cell r="AD402">
            <v>11.820536732276871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O402">
            <v>14.341320000000001</v>
          </cell>
          <cell r="AP402">
            <v>0</v>
          </cell>
          <cell r="AS402">
            <v>0</v>
          </cell>
          <cell r="AT402">
            <v>0</v>
          </cell>
          <cell r="AW402">
            <v>13.184150000000001</v>
          </cell>
          <cell r="AX402">
            <v>0</v>
          </cell>
          <cell r="BE402">
            <v>1.15446</v>
          </cell>
          <cell r="BF402">
            <v>0</v>
          </cell>
          <cell r="BI402">
            <v>0</v>
          </cell>
          <cell r="BJ402">
            <v>0</v>
          </cell>
          <cell r="BM402">
            <v>0</v>
          </cell>
          <cell r="BN402">
            <v>0</v>
          </cell>
        </row>
        <row r="403">
          <cell r="E403">
            <v>0</v>
          </cell>
          <cell r="F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  <cell r="Q403">
            <v>0</v>
          </cell>
          <cell r="R403">
            <v>475.45352676266884</v>
          </cell>
          <cell r="U403">
            <v>0</v>
          </cell>
          <cell r="V403">
            <v>0</v>
          </cell>
          <cell r="Y403">
            <v>0</v>
          </cell>
          <cell r="Z403">
            <v>0</v>
          </cell>
          <cell r="AC403">
            <v>39.449900000000007</v>
          </cell>
          <cell r="AD403">
            <v>50.684367833600454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O403">
            <v>28.887319999999999</v>
          </cell>
          <cell r="AP403">
            <v>0</v>
          </cell>
          <cell r="AS403">
            <v>0</v>
          </cell>
          <cell r="AT403">
            <v>0</v>
          </cell>
          <cell r="AW403">
            <v>56.589399999999998</v>
          </cell>
          <cell r="AX403">
            <v>0</v>
          </cell>
          <cell r="BE403">
            <v>1.1620000000000001</v>
          </cell>
          <cell r="BF403">
            <v>0</v>
          </cell>
          <cell r="BI403">
            <v>0</v>
          </cell>
          <cell r="BJ403">
            <v>0</v>
          </cell>
          <cell r="BM403">
            <v>0</v>
          </cell>
          <cell r="BN403">
            <v>0</v>
          </cell>
        </row>
        <row r="404">
          <cell r="E404">
            <v>0</v>
          </cell>
          <cell r="F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  <cell r="Q404">
            <v>0</v>
          </cell>
          <cell r="R404">
            <v>0</v>
          </cell>
          <cell r="U404">
            <v>0</v>
          </cell>
          <cell r="V404">
            <v>0</v>
          </cell>
          <cell r="Y404">
            <v>0</v>
          </cell>
          <cell r="Z404">
            <v>0</v>
          </cell>
          <cell r="AC404">
            <v>9.6446400000000008</v>
          </cell>
          <cell r="AD404">
            <v>12.387573549692364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O404">
            <v>14.341999999999999</v>
          </cell>
          <cell r="AP404">
            <v>0</v>
          </cell>
          <cell r="AS404">
            <v>0</v>
          </cell>
          <cell r="AT404">
            <v>0</v>
          </cell>
          <cell r="AW404">
            <v>13.7456</v>
          </cell>
          <cell r="AX404">
            <v>0</v>
          </cell>
          <cell r="BE404">
            <v>1.1530399999999998</v>
          </cell>
          <cell r="BF404">
            <v>0</v>
          </cell>
          <cell r="BI404">
            <v>0</v>
          </cell>
          <cell r="BJ404">
            <v>0</v>
          </cell>
          <cell r="BM404">
            <v>0</v>
          </cell>
          <cell r="BN404">
            <v>0</v>
          </cell>
        </row>
        <row r="405">
          <cell r="E405">
            <v>0</v>
          </cell>
          <cell r="F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  <cell r="Q405">
            <v>0</v>
          </cell>
          <cell r="R405">
            <v>282.24677575062935</v>
          </cell>
          <cell r="U405">
            <v>0</v>
          </cell>
          <cell r="V405">
            <v>0</v>
          </cell>
          <cell r="Y405">
            <v>0</v>
          </cell>
          <cell r="Z405">
            <v>0</v>
          </cell>
          <cell r="AC405">
            <v>23.6022</v>
          </cell>
          <cell r="AD405">
            <v>30.314660623366876</v>
          </cell>
          <cell r="AG405">
            <v>0</v>
          </cell>
          <cell r="AH405">
            <v>0</v>
          </cell>
          <cell r="AK405">
            <v>0</v>
          </cell>
          <cell r="AL405">
            <v>0</v>
          </cell>
          <cell r="AO405">
            <v>14.5533</v>
          </cell>
          <cell r="AP405">
            <v>0</v>
          </cell>
          <cell r="AS405">
            <v>0</v>
          </cell>
          <cell r="AT405">
            <v>0</v>
          </cell>
          <cell r="AW405">
            <v>33.596299999999999</v>
          </cell>
          <cell r="AX405">
            <v>0</v>
          </cell>
          <cell r="BE405">
            <v>1.1536999999999999</v>
          </cell>
          <cell r="BF405">
            <v>0</v>
          </cell>
          <cell r="BI405">
            <v>0</v>
          </cell>
          <cell r="BJ405">
            <v>0</v>
          </cell>
          <cell r="BM405">
            <v>0</v>
          </cell>
          <cell r="BN405">
            <v>0</v>
          </cell>
        </row>
        <row r="406"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  <cell r="Q406">
            <v>0</v>
          </cell>
          <cell r="R406">
            <v>0</v>
          </cell>
          <cell r="U406">
            <v>0</v>
          </cell>
          <cell r="V406">
            <v>0</v>
          </cell>
          <cell r="Y406">
            <v>0</v>
          </cell>
          <cell r="Z406">
            <v>0</v>
          </cell>
          <cell r="AC406">
            <v>59.005500000000005</v>
          </cell>
          <cell r="AD406">
            <v>75.786651558417205</v>
          </cell>
          <cell r="AG406">
            <v>0</v>
          </cell>
          <cell r="AH406">
            <v>0</v>
          </cell>
          <cell r="AK406">
            <v>0</v>
          </cell>
          <cell r="AL406">
            <v>0</v>
          </cell>
          <cell r="AO406">
            <v>41.978000000000002</v>
          </cell>
          <cell r="AP406">
            <v>0</v>
          </cell>
          <cell r="AS406">
            <v>0</v>
          </cell>
          <cell r="AT406">
            <v>0</v>
          </cell>
          <cell r="AW406">
            <v>84.598875000000007</v>
          </cell>
          <cell r="AX406">
            <v>0</v>
          </cell>
          <cell r="BE406">
            <v>1.1467499999999999</v>
          </cell>
          <cell r="BF406">
            <v>0</v>
          </cell>
          <cell r="BI406">
            <v>0</v>
          </cell>
          <cell r="BJ406">
            <v>0</v>
          </cell>
          <cell r="BM406">
            <v>0</v>
          </cell>
          <cell r="BN406">
            <v>0</v>
          </cell>
        </row>
        <row r="407"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  <cell r="Q407">
            <v>0</v>
          </cell>
          <cell r="R407">
            <v>0</v>
          </cell>
          <cell r="U407">
            <v>0</v>
          </cell>
          <cell r="V407">
            <v>0</v>
          </cell>
          <cell r="Y407">
            <v>0</v>
          </cell>
          <cell r="Z407">
            <v>0</v>
          </cell>
          <cell r="AC407">
            <v>29.40936</v>
          </cell>
          <cell r="AD407">
            <v>37.773375683216862</v>
          </cell>
          <cell r="AG407">
            <v>0</v>
          </cell>
          <cell r="AH407">
            <v>0</v>
          </cell>
          <cell r="AK407">
            <v>0</v>
          </cell>
          <cell r="AL407">
            <v>0</v>
          </cell>
          <cell r="AO407">
            <v>12.45308</v>
          </cell>
          <cell r="AP407">
            <v>0</v>
          </cell>
          <cell r="AS407">
            <v>0</v>
          </cell>
          <cell r="AT407">
            <v>0</v>
          </cell>
          <cell r="AW407">
            <v>42.174199999999999</v>
          </cell>
          <cell r="AX407">
            <v>0</v>
          </cell>
          <cell r="BE407">
            <v>1.1517799999999998</v>
          </cell>
          <cell r="BF407">
            <v>0</v>
          </cell>
          <cell r="BI407">
            <v>0</v>
          </cell>
          <cell r="BJ407">
            <v>0</v>
          </cell>
          <cell r="BM407">
            <v>0</v>
          </cell>
          <cell r="BN407">
            <v>0</v>
          </cell>
        </row>
        <row r="408"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  <cell r="Q408">
            <v>0</v>
          </cell>
          <cell r="R408">
            <v>0</v>
          </cell>
          <cell r="U408">
            <v>0</v>
          </cell>
          <cell r="V408">
            <v>0</v>
          </cell>
          <cell r="Y408">
            <v>0</v>
          </cell>
          <cell r="Z408">
            <v>0</v>
          </cell>
          <cell r="AC408">
            <v>45.166800000000002</v>
          </cell>
          <cell r="AD408">
            <v>58.01222824327764</v>
          </cell>
          <cell r="AG408">
            <v>0</v>
          </cell>
          <cell r="AH408">
            <v>0</v>
          </cell>
          <cell r="AK408">
            <v>0</v>
          </cell>
          <cell r="AL408">
            <v>0</v>
          </cell>
          <cell r="AO408">
            <v>34.8992</v>
          </cell>
          <cell r="AP408">
            <v>0</v>
          </cell>
          <cell r="AS408">
            <v>0</v>
          </cell>
          <cell r="AT408">
            <v>0</v>
          </cell>
          <cell r="AW408">
            <v>64.7577</v>
          </cell>
          <cell r="AX408">
            <v>0</v>
          </cell>
          <cell r="BE408">
            <v>1.1437999999999999</v>
          </cell>
          <cell r="BF408">
            <v>0</v>
          </cell>
          <cell r="BI408">
            <v>0</v>
          </cell>
          <cell r="BJ408">
            <v>0</v>
          </cell>
          <cell r="BM408">
            <v>0</v>
          </cell>
          <cell r="BN408">
            <v>0</v>
          </cell>
        </row>
        <row r="409"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  <cell r="Q409">
            <v>0</v>
          </cell>
          <cell r="R409">
            <v>0</v>
          </cell>
          <cell r="U409">
            <v>0</v>
          </cell>
          <cell r="V409">
            <v>0</v>
          </cell>
          <cell r="Y409">
            <v>0</v>
          </cell>
          <cell r="Z409">
            <v>0</v>
          </cell>
          <cell r="AC409">
            <v>27.898679999999999</v>
          </cell>
          <cell r="AD409">
            <v>35.854174147349035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O409">
            <v>12.445080000000001</v>
          </cell>
          <cell r="AP409">
            <v>0</v>
          </cell>
          <cell r="AS409">
            <v>0</v>
          </cell>
          <cell r="AT409">
            <v>0</v>
          </cell>
          <cell r="AW409">
            <v>39.850560000000002</v>
          </cell>
          <cell r="AX409">
            <v>0</v>
          </cell>
          <cell r="BE409">
            <v>1.1508</v>
          </cell>
          <cell r="BF409">
            <v>0</v>
          </cell>
          <cell r="BI409">
            <v>0</v>
          </cell>
          <cell r="BJ409">
            <v>0</v>
          </cell>
          <cell r="BM409">
            <v>0</v>
          </cell>
          <cell r="BN409">
            <v>0</v>
          </cell>
        </row>
        <row r="410"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  <cell r="Q410">
            <v>0</v>
          </cell>
          <cell r="R410">
            <v>0</v>
          </cell>
          <cell r="U410">
            <v>0</v>
          </cell>
          <cell r="V410">
            <v>0</v>
          </cell>
          <cell r="Y410">
            <v>0</v>
          </cell>
          <cell r="Z410">
            <v>0</v>
          </cell>
          <cell r="AC410">
            <v>28.823550000000004</v>
          </cell>
          <cell r="AD410">
            <v>37.03186599890428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O410">
            <v>20.571270000000002</v>
          </cell>
          <cell r="AP410">
            <v>0</v>
          </cell>
          <cell r="AS410">
            <v>0</v>
          </cell>
          <cell r="AT410">
            <v>0</v>
          </cell>
          <cell r="AW410">
            <v>41.346299999999999</v>
          </cell>
          <cell r="AX410">
            <v>0</v>
          </cell>
          <cell r="BE410">
            <v>1.1546400000000001</v>
          </cell>
          <cell r="BF410">
            <v>0</v>
          </cell>
          <cell r="BI410">
            <v>0</v>
          </cell>
          <cell r="BJ410">
            <v>0</v>
          </cell>
          <cell r="BM410">
            <v>0</v>
          </cell>
          <cell r="BN410">
            <v>0</v>
          </cell>
        </row>
        <row r="411"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  <cell r="Q411">
            <v>0</v>
          </cell>
          <cell r="R411">
            <v>0</v>
          </cell>
          <cell r="U411">
            <v>0</v>
          </cell>
          <cell r="V411">
            <v>0</v>
          </cell>
          <cell r="Y411">
            <v>0</v>
          </cell>
          <cell r="Z411">
            <v>0</v>
          </cell>
          <cell r="AC411">
            <v>65.339040000000011</v>
          </cell>
          <cell r="AD411">
            <v>83.921448977493355</v>
          </cell>
          <cell r="AG411">
            <v>0</v>
          </cell>
          <cell r="AH411">
            <v>0</v>
          </cell>
          <cell r="AK411">
            <v>0</v>
          </cell>
          <cell r="AL411">
            <v>0</v>
          </cell>
          <cell r="AO411">
            <v>25.743120000000001</v>
          </cell>
          <cell r="AP411">
            <v>0</v>
          </cell>
          <cell r="AS411">
            <v>0</v>
          </cell>
          <cell r="AT411">
            <v>0</v>
          </cell>
          <cell r="AW411">
            <v>91.313040000000001</v>
          </cell>
          <cell r="AX411">
            <v>0</v>
          </cell>
          <cell r="BE411">
            <v>1.1544000000000001</v>
          </cell>
          <cell r="BF411">
            <v>0</v>
          </cell>
          <cell r="BI411">
            <v>0</v>
          </cell>
          <cell r="BJ411">
            <v>0</v>
          </cell>
          <cell r="BM411">
            <v>0</v>
          </cell>
          <cell r="BN411">
            <v>0</v>
          </cell>
        </row>
        <row r="412"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  <cell r="Q412">
            <v>0</v>
          </cell>
          <cell r="R412">
            <v>0</v>
          </cell>
          <cell r="U412">
            <v>0</v>
          </cell>
          <cell r="V412">
            <v>0</v>
          </cell>
          <cell r="Y412">
            <v>0</v>
          </cell>
          <cell r="Z412">
            <v>0</v>
          </cell>
          <cell r="AC412">
            <v>18.944099999999999</v>
          </cell>
          <cell r="AD412">
            <v>24.338964932142037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O412">
            <v>18.157319999999999</v>
          </cell>
          <cell r="AP412">
            <v>0</v>
          </cell>
          <cell r="AS412">
            <v>0</v>
          </cell>
          <cell r="AT412">
            <v>0</v>
          </cell>
          <cell r="AW412">
            <v>27.152279999999998</v>
          </cell>
          <cell r="AX412">
            <v>0</v>
          </cell>
          <cell r="BE412">
            <v>1.1494800000000001</v>
          </cell>
          <cell r="BF412">
            <v>0</v>
          </cell>
          <cell r="BI412">
            <v>0</v>
          </cell>
          <cell r="BJ412">
            <v>0</v>
          </cell>
          <cell r="BM412">
            <v>0</v>
          </cell>
          <cell r="BN412">
            <v>0</v>
          </cell>
        </row>
        <row r="413"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M413">
            <v>0</v>
          </cell>
          <cell r="N413">
            <v>0</v>
          </cell>
          <cell r="Q413">
            <v>0</v>
          </cell>
          <cell r="R413">
            <v>0</v>
          </cell>
          <cell r="U413">
            <v>0</v>
          </cell>
          <cell r="V413">
            <v>0</v>
          </cell>
          <cell r="Y413">
            <v>0</v>
          </cell>
          <cell r="Z413">
            <v>0</v>
          </cell>
          <cell r="AC413">
            <v>63.741125000000004</v>
          </cell>
          <cell r="AD413">
            <v>81.893201899814841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O413">
            <v>76.583224999999999</v>
          </cell>
          <cell r="AP413">
            <v>0</v>
          </cell>
          <cell r="AS413">
            <v>0</v>
          </cell>
          <cell r="AT413">
            <v>0</v>
          </cell>
          <cell r="AW413">
            <v>89.519199999999998</v>
          </cell>
          <cell r="AX413">
            <v>0</v>
          </cell>
          <cell r="BE413">
            <v>1.145275</v>
          </cell>
          <cell r="BF413">
            <v>0</v>
          </cell>
          <cell r="BI413">
            <v>0</v>
          </cell>
          <cell r="BJ413">
            <v>0</v>
          </cell>
          <cell r="BM413">
            <v>0</v>
          </cell>
          <cell r="BN413">
            <v>0</v>
          </cell>
        </row>
        <row r="414"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M414">
            <v>0</v>
          </cell>
          <cell r="N414">
            <v>0</v>
          </cell>
          <cell r="Q414">
            <v>0</v>
          </cell>
          <cell r="R414">
            <v>0</v>
          </cell>
          <cell r="U414">
            <v>0</v>
          </cell>
          <cell r="V414">
            <v>0</v>
          </cell>
          <cell r="Y414">
            <v>0</v>
          </cell>
          <cell r="Z414">
            <v>0</v>
          </cell>
          <cell r="AC414">
            <v>55.84722</v>
          </cell>
          <cell r="AD414">
            <v>71.73015740306019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O414">
            <v>57.360159999999993</v>
          </cell>
          <cell r="AP414">
            <v>0</v>
          </cell>
          <cell r="AS414">
            <v>0</v>
          </cell>
          <cell r="AT414">
            <v>0</v>
          </cell>
          <cell r="AW414">
            <v>79.856919999999988</v>
          </cell>
          <cell r="AX414">
            <v>0</v>
          </cell>
          <cell r="BE414">
            <v>1.1511499999999999</v>
          </cell>
          <cell r="BF414">
            <v>0</v>
          </cell>
          <cell r="BI414">
            <v>0</v>
          </cell>
          <cell r="BJ414">
            <v>0</v>
          </cell>
          <cell r="BM414">
            <v>0</v>
          </cell>
          <cell r="BN414">
            <v>0</v>
          </cell>
        </row>
        <row r="415">
          <cell r="E415">
            <v>0</v>
          </cell>
          <cell r="F415">
            <v>0</v>
          </cell>
          <cell r="I415">
            <v>0</v>
          </cell>
          <cell r="J415">
            <v>0</v>
          </cell>
          <cell r="M415">
            <v>0</v>
          </cell>
          <cell r="N415">
            <v>0</v>
          </cell>
          <cell r="Q415">
            <v>0</v>
          </cell>
          <cell r="R415">
            <v>0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  <cell r="AC415">
            <v>30.860550000000003</v>
          </cell>
          <cell r="AD415">
            <v>39.648959002360435</v>
          </cell>
          <cell r="AG415">
            <v>0</v>
          </cell>
          <cell r="AH415">
            <v>0</v>
          </cell>
          <cell r="AK415">
            <v>0</v>
          </cell>
          <cell r="AL415">
            <v>0</v>
          </cell>
          <cell r="AO415">
            <v>26.161020000000001</v>
          </cell>
          <cell r="AP415">
            <v>0</v>
          </cell>
          <cell r="AS415">
            <v>0</v>
          </cell>
          <cell r="AT415">
            <v>0</v>
          </cell>
          <cell r="AW415">
            <v>44.268300000000004</v>
          </cell>
          <cell r="AX415">
            <v>0</v>
          </cell>
          <cell r="BE415">
            <v>1.1544300000000001</v>
          </cell>
          <cell r="BF415">
            <v>0</v>
          </cell>
          <cell r="BI415">
            <v>0</v>
          </cell>
          <cell r="BJ415">
            <v>0</v>
          </cell>
          <cell r="BM415">
            <v>0</v>
          </cell>
          <cell r="BN415">
            <v>0</v>
          </cell>
        </row>
        <row r="416">
          <cell r="E416">
            <v>0</v>
          </cell>
          <cell r="F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  <cell r="Q416">
            <v>0</v>
          </cell>
          <cell r="R416">
            <v>0</v>
          </cell>
          <cell r="U416">
            <v>0</v>
          </cell>
          <cell r="V416">
            <v>0</v>
          </cell>
          <cell r="Y416">
            <v>0</v>
          </cell>
          <cell r="Z416">
            <v>0</v>
          </cell>
          <cell r="AC416">
            <v>59.582250000000002</v>
          </cell>
          <cell r="AD416">
            <v>76.549970351091901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O416">
            <v>68.725800000000007</v>
          </cell>
          <cell r="AP416">
            <v>0</v>
          </cell>
          <cell r="AS416">
            <v>0</v>
          </cell>
          <cell r="AT416">
            <v>0</v>
          </cell>
          <cell r="AW416">
            <v>85.573799999999991</v>
          </cell>
          <cell r="AX416">
            <v>0</v>
          </cell>
          <cell r="BE416">
            <v>1.1582999999999999</v>
          </cell>
          <cell r="BF416">
            <v>0</v>
          </cell>
          <cell r="BI416">
            <v>0</v>
          </cell>
          <cell r="BJ416">
            <v>0</v>
          </cell>
          <cell r="BM416">
            <v>0</v>
          </cell>
          <cell r="BN416">
            <v>0</v>
          </cell>
        </row>
        <row r="417"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  <cell r="Q417">
            <v>0</v>
          </cell>
          <cell r="R417">
            <v>0</v>
          </cell>
          <cell r="U417">
            <v>0</v>
          </cell>
          <cell r="V417">
            <v>0</v>
          </cell>
          <cell r="Y417">
            <v>0</v>
          </cell>
          <cell r="Z417">
            <v>0</v>
          </cell>
          <cell r="AC417">
            <v>61.755050000000004</v>
          </cell>
          <cell r="AD417">
            <v>79.341536221445111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O417">
            <v>55.861489999999996</v>
          </cell>
          <cell r="AP417">
            <v>0</v>
          </cell>
          <cell r="AS417">
            <v>0</v>
          </cell>
          <cell r="AT417">
            <v>0</v>
          </cell>
          <cell r="AW417">
            <v>88.56711</v>
          </cell>
          <cell r="AX417">
            <v>0</v>
          </cell>
          <cell r="BE417">
            <v>1.1641600000000001</v>
          </cell>
          <cell r="BF417">
            <v>0</v>
          </cell>
          <cell r="BI417">
            <v>0</v>
          </cell>
          <cell r="BJ417">
            <v>0</v>
          </cell>
          <cell r="BM417">
            <v>0</v>
          </cell>
          <cell r="BN417">
            <v>0</v>
          </cell>
        </row>
        <row r="418"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  <cell r="Q418">
            <v>0</v>
          </cell>
          <cell r="R418">
            <v>0</v>
          </cell>
          <cell r="U418">
            <v>0</v>
          </cell>
          <cell r="V418">
            <v>0</v>
          </cell>
          <cell r="Y418">
            <v>0</v>
          </cell>
          <cell r="Z418">
            <v>0</v>
          </cell>
          <cell r="AC418">
            <v>34.605240000000002</v>
          </cell>
          <cell r="AD418">
            <v>44.446962842029997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O418">
            <v>40.495060000000002</v>
          </cell>
          <cell r="AP418">
            <v>0</v>
          </cell>
          <cell r="AS418">
            <v>0</v>
          </cell>
          <cell r="AT418">
            <v>0</v>
          </cell>
          <cell r="AW418">
            <v>49.625300000000003</v>
          </cell>
          <cell r="AX418">
            <v>0</v>
          </cell>
          <cell r="BE418">
            <v>1.15147</v>
          </cell>
          <cell r="BF418">
            <v>0</v>
          </cell>
          <cell r="BI418">
            <v>0</v>
          </cell>
          <cell r="BJ418">
            <v>0</v>
          </cell>
          <cell r="BM418">
            <v>0</v>
          </cell>
          <cell r="BN418">
            <v>0</v>
          </cell>
        </row>
        <row r="419"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  <cell r="Q419">
            <v>0</v>
          </cell>
          <cell r="R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  <cell r="AC419">
            <v>62.927880000000009</v>
          </cell>
          <cell r="AD419">
            <v>80.824555590070275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O419">
            <v>55.441760000000009</v>
          </cell>
          <cell r="AP419">
            <v>0</v>
          </cell>
          <cell r="AS419">
            <v>0</v>
          </cell>
          <cell r="AT419">
            <v>0</v>
          </cell>
          <cell r="AW419">
            <v>90.222570000000005</v>
          </cell>
          <cell r="AX419">
            <v>0</v>
          </cell>
          <cell r="BE419">
            <v>1.14886</v>
          </cell>
          <cell r="BF419">
            <v>0</v>
          </cell>
          <cell r="BI419">
            <v>0</v>
          </cell>
          <cell r="BJ419">
            <v>0</v>
          </cell>
          <cell r="BM419">
            <v>0</v>
          </cell>
          <cell r="BN419">
            <v>0</v>
          </cell>
        </row>
        <row r="420"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  <cell r="Q420">
            <v>0</v>
          </cell>
          <cell r="R420">
            <v>0</v>
          </cell>
          <cell r="U420">
            <v>0</v>
          </cell>
          <cell r="V420">
            <v>0</v>
          </cell>
          <cell r="Y420">
            <v>0</v>
          </cell>
          <cell r="Z420">
            <v>0</v>
          </cell>
          <cell r="AC420">
            <v>34.017900000000004</v>
          </cell>
          <cell r="AD420">
            <v>43.705453157717415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O420">
            <v>40.260359999999999</v>
          </cell>
          <cell r="AP420">
            <v>0</v>
          </cell>
          <cell r="AS420">
            <v>0</v>
          </cell>
          <cell r="AT420">
            <v>0</v>
          </cell>
          <cell r="AW420">
            <v>48.797400000000003</v>
          </cell>
          <cell r="AX420">
            <v>0</v>
          </cell>
          <cell r="BE420">
            <v>1.1523000000000001</v>
          </cell>
          <cell r="BF420">
            <v>0</v>
          </cell>
          <cell r="BI420">
            <v>0</v>
          </cell>
          <cell r="BJ420">
            <v>0</v>
          </cell>
          <cell r="BM420">
            <v>0</v>
          </cell>
          <cell r="BN420">
            <v>0</v>
          </cell>
        </row>
        <row r="421"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  <cell r="Q421">
            <v>0</v>
          </cell>
          <cell r="R421">
            <v>0</v>
          </cell>
          <cell r="U421">
            <v>0</v>
          </cell>
          <cell r="V421">
            <v>0</v>
          </cell>
          <cell r="Y421">
            <v>0</v>
          </cell>
          <cell r="Z421">
            <v>0</v>
          </cell>
          <cell r="AC421">
            <v>27.661099999999998</v>
          </cell>
          <cell r="AD421">
            <v>35.548846630279137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O421">
            <v>6.4058999999999999</v>
          </cell>
          <cell r="AP421">
            <v>0</v>
          </cell>
          <cell r="AS421">
            <v>0</v>
          </cell>
          <cell r="AT421">
            <v>0</v>
          </cell>
          <cell r="AW421">
            <v>34.458199999999998</v>
          </cell>
          <cell r="AX421">
            <v>0</v>
          </cell>
          <cell r="BE421">
            <v>1.1573</v>
          </cell>
          <cell r="BF421">
            <v>0</v>
          </cell>
          <cell r="BI421">
            <v>0</v>
          </cell>
          <cell r="BJ421">
            <v>0</v>
          </cell>
          <cell r="BM421">
            <v>0</v>
          </cell>
          <cell r="BN421">
            <v>0</v>
          </cell>
        </row>
        <row r="422"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  <cell r="Q422">
            <v>0</v>
          </cell>
          <cell r="R422">
            <v>0</v>
          </cell>
          <cell r="U422">
            <v>0</v>
          </cell>
          <cell r="V422">
            <v>0</v>
          </cell>
          <cell r="Y422">
            <v>0</v>
          </cell>
          <cell r="Z422">
            <v>0</v>
          </cell>
          <cell r="AC422">
            <v>81.853450000000009</v>
          </cell>
          <cell r="AD422">
            <v>105.16352052221232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O422">
            <v>69.340360000000004</v>
          </cell>
          <cell r="AP422">
            <v>0</v>
          </cell>
          <cell r="AS422">
            <v>0</v>
          </cell>
          <cell r="AT422">
            <v>0</v>
          </cell>
          <cell r="AW422">
            <v>117.36748</v>
          </cell>
          <cell r="AX422">
            <v>0</v>
          </cell>
          <cell r="BE422">
            <v>1.1572799999999999</v>
          </cell>
          <cell r="BF422">
            <v>0</v>
          </cell>
          <cell r="BI422">
            <v>0</v>
          </cell>
          <cell r="BJ422">
            <v>0</v>
          </cell>
          <cell r="BM422">
            <v>0</v>
          </cell>
          <cell r="BN422">
            <v>0</v>
          </cell>
        </row>
        <row r="423"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  <cell r="Q423">
            <v>0</v>
          </cell>
          <cell r="R423">
            <v>0</v>
          </cell>
          <cell r="U423">
            <v>0</v>
          </cell>
          <cell r="V423">
            <v>0</v>
          </cell>
          <cell r="Y423">
            <v>0</v>
          </cell>
          <cell r="Z423">
            <v>0</v>
          </cell>
          <cell r="AC423">
            <v>63.04515</v>
          </cell>
          <cell r="AD423">
            <v>80.999028456967295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O423">
            <v>25.738019999999999</v>
          </cell>
          <cell r="AP423">
            <v>0</v>
          </cell>
          <cell r="AS423">
            <v>0</v>
          </cell>
          <cell r="AT423">
            <v>0</v>
          </cell>
          <cell r="AW423">
            <v>90.417329999999993</v>
          </cell>
          <cell r="AX423">
            <v>0</v>
          </cell>
          <cell r="BE423">
            <v>1.1513399999999998</v>
          </cell>
          <cell r="BF423">
            <v>0</v>
          </cell>
          <cell r="BI423">
            <v>0</v>
          </cell>
          <cell r="BJ423">
            <v>0</v>
          </cell>
          <cell r="BM423">
            <v>0</v>
          </cell>
          <cell r="BN423">
            <v>0</v>
          </cell>
        </row>
        <row r="424"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  <cell r="Q424">
            <v>0</v>
          </cell>
          <cell r="R424">
            <v>0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  <cell r="AC424">
            <v>56.305680000000009</v>
          </cell>
          <cell r="AD424">
            <v>72.319003328837837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O424">
            <v>19.299120000000002</v>
          </cell>
          <cell r="AP424">
            <v>0</v>
          </cell>
          <cell r="AS424">
            <v>0</v>
          </cell>
          <cell r="AT424">
            <v>0</v>
          </cell>
          <cell r="AW424">
            <v>80.744600000000005</v>
          </cell>
          <cell r="AX424">
            <v>0</v>
          </cell>
          <cell r="BE424">
            <v>1.1606000000000001</v>
          </cell>
          <cell r="BF424">
            <v>0</v>
          </cell>
          <cell r="BI424">
            <v>0</v>
          </cell>
          <cell r="BJ424">
            <v>0</v>
          </cell>
          <cell r="BM424">
            <v>0</v>
          </cell>
          <cell r="BN424">
            <v>0</v>
          </cell>
        </row>
        <row r="425"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  <cell r="Q425">
            <v>0</v>
          </cell>
          <cell r="R425">
            <v>0</v>
          </cell>
          <cell r="U425">
            <v>0</v>
          </cell>
          <cell r="V425">
            <v>0</v>
          </cell>
          <cell r="Y425">
            <v>0</v>
          </cell>
          <cell r="Z425">
            <v>0</v>
          </cell>
          <cell r="AC425">
            <v>48.24295</v>
          </cell>
          <cell r="AD425">
            <v>61.981485965186089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O425">
            <v>25.734310000000001</v>
          </cell>
          <cell r="AP425">
            <v>0</v>
          </cell>
          <cell r="AS425">
            <v>0</v>
          </cell>
          <cell r="AT425">
            <v>0</v>
          </cell>
          <cell r="AW425">
            <v>69.174279999999996</v>
          </cell>
          <cell r="AX425">
            <v>0</v>
          </cell>
          <cell r="BE425">
            <v>1.1652200000000001</v>
          </cell>
          <cell r="BF425">
            <v>0</v>
          </cell>
          <cell r="BI425">
            <v>0</v>
          </cell>
          <cell r="BJ425">
            <v>0</v>
          </cell>
          <cell r="BM425">
            <v>0</v>
          </cell>
          <cell r="BN425">
            <v>0</v>
          </cell>
        </row>
        <row r="426"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  <cell r="Q426">
            <v>0</v>
          </cell>
          <cell r="R426">
            <v>0</v>
          </cell>
          <cell r="U426">
            <v>0</v>
          </cell>
          <cell r="V426">
            <v>0</v>
          </cell>
          <cell r="Y426">
            <v>0</v>
          </cell>
          <cell r="Z426">
            <v>0</v>
          </cell>
          <cell r="AC426">
            <v>17.008950000000002</v>
          </cell>
          <cell r="AD426">
            <v>21.852726578858707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O426">
            <v>6.4328399999999997</v>
          </cell>
          <cell r="AP426">
            <v>0</v>
          </cell>
          <cell r="AS426">
            <v>0</v>
          </cell>
          <cell r="AT426">
            <v>0</v>
          </cell>
          <cell r="AW426">
            <v>24.383670000000002</v>
          </cell>
          <cell r="AX426">
            <v>0</v>
          </cell>
          <cell r="BE426">
            <v>1.1523000000000001</v>
          </cell>
          <cell r="BF426">
            <v>0</v>
          </cell>
          <cell r="BI426">
            <v>0</v>
          </cell>
          <cell r="BJ426">
            <v>0</v>
          </cell>
          <cell r="BM426">
            <v>0</v>
          </cell>
          <cell r="BN426">
            <v>0</v>
          </cell>
        </row>
        <row r="427"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  <cell r="Q427">
            <v>0</v>
          </cell>
          <cell r="R427">
            <v>0</v>
          </cell>
          <cell r="U427">
            <v>0</v>
          </cell>
          <cell r="V427">
            <v>0</v>
          </cell>
          <cell r="Y427">
            <v>0</v>
          </cell>
          <cell r="Z427">
            <v>0</v>
          </cell>
          <cell r="AC427">
            <v>13.006679999999999</v>
          </cell>
          <cell r="AD427">
            <v>16.705777005394985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O427">
            <v>6.4344000000000001</v>
          </cell>
          <cell r="AP427">
            <v>0</v>
          </cell>
          <cell r="AS427">
            <v>0</v>
          </cell>
          <cell r="AT427">
            <v>0</v>
          </cell>
          <cell r="AW427">
            <v>18.652099999999997</v>
          </cell>
          <cell r="AX427">
            <v>0</v>
          </cell>
          <cell r="BE427">
            <v>1.1528299999999998</v>
          </cell>
          <cell r="BF427">
            <v>0</v>
          </cell>
          <cell r="BI427">
            <v>0</v>
          </cell>
          <cell r="BJ427">
            <v>0</v>
          </cell>
          <cell r="BM427">
            <v>0</v>
          </cell>
          <cell r="BN427">
            <v>0</v>
          </cell>
        </row>
        <row r="428"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  <cell r="Q428">
            <v>0</v>
          </cell>
          <cell r="R428">
            <v>0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  <cell r="AC428">
            <v>90.588300000000004</v>
          </cell>
          <cell r="AD428">
            <v>116.35159311198724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O428">
            <v>107.71365</v>
          </cell>
          <cell r="AP428">
            <v>0</v>
          </cell>
          <cell r="AS428">
            <v>0</v>
          </cell>
          <cell r="AT428">
            <v>0</v>
          </cell>
          <cell r="AW428">
            <v>129.88057499999999</v>
          </cell>
          <cell r="AX428">
            <v>0</v>
          </cell>
          <cell r="BE428">
            <v>1.147025</v>
          </cell>
          <cell r="BF428">
            <v>0</v>
          </cell>
          <cell r="BI428">
            <v>0</v>
          </cell>
          <cell r="BJ428">
            <v>0</v>
          </cell>
          <cell r="BM428">
            <v>0</v>
          </cell>
          <cell r="BN428">
            <v>0</v>
          </cell>
        </row>
        <row r="429"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  <cell r="Q429">
            <v>0</v>
          </cell>
          <cell r="R429">
            <v>0</v>
          </cell>
          <cell r="U429">
            <v>0</v>
          </cell>
          <cell r="V429">
            <v>0</v>
          </cell>
          <cell r="Y429">
            <v>0</v>
          </cell>
          <cell r="Z429">
            <v>0</v>
          </cell>
          <cell r="AC429">
            <v>23.71106</v>
          </cell>
          <cell r="AD429">
            <v>30.445515273539684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O429">
            <v>12.871119999999999</v>
          </cell>
          <cell r="AP429">
            <v>0</v>
          </cell>
          <cell r="AS429">
            <v>0</v>
          </cell>
          <cell r="AT429">
            <v>0</v>
          </cell>
          <cell r="AW429">
            <v>33.97166</v>
          </cell>
          <cell r="AX429">
            <v>0</v>
          </cell>
          <cell r="BE429">
            <v>1.1586799999999999</v>
          </cell>
          <cell r="BF429">
            <v>0</v>
          </cell>
          <cell r="BI429">
            <v>0</v>
          </cell>
          <cell r="BJ429">
            <v>0</v>
          </cell>
          <cell r="BM429">
            <v>0</v>
          </cell>
          <cell r="BN429">
            <v>0</v>
          </cell>
        </row>
        <row r="430"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  <cell r="Q430">
            <v>0</v>
          </cell>
          <cell r="R430">
            <v>0</v>
          </cell>
          <cell r="U430">
            <v>0</v>
          </cell>
          <cell r="V430">
            <v>0</v>
          </cell>
          <cell r="Y430">
            <v>0</v>
          </cell>
          <cell r="Z430">
            <v>0</v>
          </cell>
          <cell r="AC430">
            <v>72.958550000000002</v>
          </cell>
          <cell r="AD430">
            <v>93.735547740453882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O430">
            <v>24.62754</v>
          </cell>
          <cell r="AP430">
            <v>0</v>
          </cell>
          <cell r="AS430">
            <v>0</v>
          </cell>
          <cell r="AT430">
            <v>0</v>
          </cell>
          <cell r="AW430">
            <v>95.952849999999998</v>
          </cell>
          <cell r="AX430">
            <v>0</v>
          </cell>
          <cell r="BE430">
            <v>1.16046</v>
          </cell>
          <cell r="BF430">
            <v>0</v>
          </cell>
          <cell r="BI430">
            <v>0</v>
          </cell>
          <cell r="BJ430">
            <v>0</v>
          </cell>
          <cell r="BM430">
            <v>0</v>
          </cell>
          <cell r="BN430">
            <v>0</v>
          </cell>
        </row>
        <row r="431"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  <cell r="Q431">
            <v>0</v>
          </cell>
          <cell r="R431">
            <v>0</v>
          </cell>
          <cell r="U431">
            <v>0</v>
          </cell>
          <cell r="V431">
            <v>0</v>
          </cell>
          <cell r="Y431">
            <v>0</v>
          </cell>
          <cell r="Z431">
            <v>0</v>
          </cell>
          <cell r="AC431">
            <v>85.169188000000005</v>
          </cell>
          <cell r="AD431">
            <v>92.128426095440673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O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92.390289999999993</v>
          </cell>
          <cell r="AX431">
            <v>0</v>
          </cell>
          <cell r="BE431">
            <v>1.158272</v>
          </cell>
          <cell r="BF431">
            <v>0</v>
          </cell>
          <cell r="BI431">
            <v>0</v>
          </cell>
          <cell r="BJ431">
            <v>0</v>
          </cell>
          <cell r="BM431">
            <v>0</v>
          </cell>
          <cell r="BN431">
            <v>0</v>
          </cell>
        </row>
        <row r="432">
          <cell r="E432">
            <v>0</v>
          </cell>
          <cell r="F432">
            <v>0</v>
          </cell>
          <cell r="I432">
            <v>0</v>
          </cell>
          <cell r="J432">
            <v>399.87546827133468</v>
          </cell>
          <cell r="M432">
            <v>0</v>
          </cell>
          <cell r="N432">
            <v>0</v>
          </cell>
          <cell r="Q432">
            <v>0</v>
          </cell>
          <cell r="R432">
            <v>0</v>
          </cell>
          <cell r="U432">
            <v>0</v>
          </cell>
          <cell r="V432">
            <v>0</v>
          </cell>
          <cell r="Y432">
            <v>0</v>
          </cell>
          <cell r="Z432">
            <v>0</v>
          </cell>
          <cell r="AC432">
            <v>198.87388000000001</v>
          </cell>
          <cell r="AD432">
            <v>132.14235095376088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O432">
            <v>14.111839999999999</v>
          </cell>
          <cell r="AP432">
            <v>0</v>
          </cell>
          <cell r="AS432">
            <v>0</v>
          </cell>
          <cell r="AT432">
            <v>0</v>
          </cell>
          <cell r="AW432">
            <v>108.89107999999999</v>
          </cell>
          <cell r="AX432">
            <v>0</v>
          </cell>
          <cell r="BE432">
            <v>1.1495599999999999</v>
          </cell>
          <cell r="BF432">
            <v>0</v>
          </cell>
          <cell r="BI432">
            <v>0</v>
          </cell>
          <cell r="BJ432">
            <v>0</v>
          </cell>
          <cell r="BM432">
            <v>0</v>
          </cell>
          <cell r="BN432">
            <v>0</v>
          </cell>
        </row>
        <row r="433"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  <cell r="Q433">
            <v>0</v>
          </cell>
          <cell r="R433">
            <v>320.41848828805604</v>
          </cell>
          <cell r="U433">
            <v>0</v>
          </cell>
          <cell r="V433">
            <v>0</v>
          </cell>
          <cell r="Y433">
            <v>0</v>
          </cell>
          <cell r="Z433">
            <v>0</v>
          </cell>
          <cell r="AC433">
            <v>77.02722</v>
          </cell>
          <cell r="AD433">
            <v>92.863183405968471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O433">
            <v>51.138579999999997</v>
          </cell>
          <cell r="AP433">
            <v>0</v>
          </cell>
          <cell r="AS433">
            <v>0</v>
          </cell>
          <cell r="AT433">
            <v>0</v>
          </cell>
          <cell r="AW433">
            <v>94.932110000000009</v>
          </cell>
          <cell r="AX433">
            <v>0</v>
          </cell>
          <cell r="BE433">
            <v>1.1496600000000001</v>
          </cell>
          <cell r="BF433">
            <v>0</v>
          </cell>
          <cell r="BI433">
            <v>0</v>
          </cell>
          <cell r="BJ433">
            <v>0</v>
          </cell>
          <cell r="BM433">
            <v>0</v>
          </cell>
          <cell r="BN433">
            <v>0</v>
          </cell>
        </row>
        <row r="434"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  <cell r="Q434">
            <v>0</v>
          </cell>
          <cell r="R434">
            <v>160.98742283309574</v>
          </cell>
          <cell r="U434">
            <v>0</v>
          </cell>
          <cell r="V434">
            <v>0</v>
          </cell>
          <cell r="Y434">
            <v>0</v>
          </cell>
          <cell r="Z434">
            <v>0</v>
          </cell>
          <cell r="AC434">
            <v>33.560096000000001</v>
          </cell>
          <cell r="AD434">
            <v>40.482066941793953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O434">
            <v>43.026716</v>
          </cell>
          <cell r="AP434">
            <v>0</v>
          </cell>
          <cell r="AS434">
            <v>0</v>
          </cell>
          <cell r="AT434">
            <v>0</v>
          </cell>
          <cell r="AW434">
            <v>48.363291000000004</v>
          </cell>
          <cell r="AX434">
            <v>0</v>
          </cell>
          <cell r="BE434">
            <v>1.1601250000000001</v>
          </cell>
          <cell r="BF434">
            <v>0</v>
          </cell>
          <cell r="BI434">
            <v>0</v>
          </cell>
          <cell r="BJ434">
            <v>0</v>
          </cell>
          <cell r="BM434">
            <v>0</v>
          </cell>
          <cell r="BN434">
            <v>0</v>
          </cell>
        </row>
        <row r="435"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  <cell r="Q435">
            <v>0</v>
          </cell>
          <cell r="R435">
            <v>0</v>
          </cell>
          <cell r="U435">
            <v>0</v>
          </cell>
          <cell r="V435">
            <v>0</v>
          </cell>
          <cell r="Y435">
            <v>0</v>
          </cell>
          <cell r="Z435">
            <v>0</v>
          </cell>
          <cell r="AC435">
            <v>115.92485000000001</v>
          </cell>
          <cell r="AD435">
            <v>139.79638460128177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O435">
            <v>82.721050000000005</v>
          </cell>
          <cell r="AP435">
            <v>0</v>
          </cell>
          <cell r="AS435">
            <v>0</v>
          </cell>
          <cell r="AT435">
            <v>0</v>
          </cell>
          <cell r="AW435">
            <v>144.03270000000001</v>
          </cell>
          <cell r="AX435">
            <v>0</v>
          </cell>
          <cell r="BE435">
            <v>1.1537999999999999</v>
          </cell>
          <cell r="BF435">
            <v>0</v>
          </cell>
          <cell r="BI435">
            <v>0</v>
          </cell>
          <cell r="BJ435">
            <v>0</v>
          </cell>
          <cell r="BM435">
            <v>0</v>
          </cell>
          <cell r="BN435">
            <v>0</v>
          </cell>
        </row>
        <row r="436"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  <cell r="Q436">
            <v>0</v>
          </cell>
          <cell r="R436">
            <v>44.861318811868415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  <cell r="AC436">
            <v>40.051259999999999</v>
          </cell>
          <cell r="AD436">
            <v>48.285365913765666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O436">
            <v>63.586080000000003</v>
          </cell>
          <cell r="AP436">
            <v>0</v>
          </cell>
          <cell r="AS436">
            <v>0</v>
          </cell>
          <cell r="AT436">
            <v>0</v>
          </cell>
          <cell r="AW436">
            <v>71.080470000000005</v>
          </cell>
          <cell r="AX436">
            <v>266</v>
          </cell>
          <cell r="BE436">
            <v>1.1512800000000001</v>
          </cell>
          <cell r="BF436">
            <v>0</v>
          </cell>
          <cell r="BI436">
            <v>0</v>
          </cell>
          <cell r="BJ436">
            <v>0</v>
          </cell>
          <cell r="BM436">
            <v>0</v>
          </cell>
          <cell r="BN436">
            <v>0</v>
          </cell>
        </row>
        <row r="437"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  <cell r="Q437">
            <v>0</v>
          </cell>
          <cell r="R437">
            <v>160.71437767903691</v>
          </cell>
          <cell r="U437">
            <v>0</v>
          </cell>
          <cell r="V437">
            <v>0</v>
          </cell>
          <cell r="Y437">
            <v>0</v>
          </cell>
          <cell r="Z437">
            <v>0</v>
          </cell>
          <cell r="AC437">
            <v>76.463380000000001</v>
          </cell>
          <cell r="AD437">
            <v>92.208910155104434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O437">
            <v>102.33874</v>
          </cell>
          <cell r="AP437">
            <v>0</v>
          </cell>
          <cell r="AS437">
            <v>0</v>
          </cell>
          <cell r="AT437">
            <v>0</v>
          </cell>
          <cell r="AW437">
            <v>95.425960000000003</v>
          </cell>
          <cell r="AX437">
            <v>222</v>
          </cell>
          <cell r="BE437">
            <v>1.1415600000000001</v>
          </cell>
          <cell r="BF437">
            <v>0</v>
          </cell>
          <cell r="BI437">
            <v>0</v>
          </cell>
          <cell r="BJ437">
            <v>0</v>
          </cell>
          <cell r="BM437">
            <v>0</v>
          </cell>
          <cell r="BN437">
            <v>0</v>
          </cell>
        </row>
        <row r="438"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  <cell r="Q438">
            <v>0</v>
          </cell>
          <cell r="R438">
            <v>196.40137931452813</v>
          </cell>
          <cell r="U438">
            <v>0</v>
          </cell>
          <cell r="V438">
            <v>0</v>
          </cell>
          <cell r="Y438">
            <v>0</v>
          </cell>
          <cell r="Z438">
            <v>0</v>
          </cell>
          <cell r="AC438">
            <v>42.307199999999995</v>
          </cell>
          <cell r="AD438">
            <v>51.0333135673946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O438">
            <v>57.365099999999998</v>
          </cell>
          <cell r="AP438">
            <v>0</v>
          </cell>
          <cell r="AS438">
            <v>0</v>
          </cell>
          <cell r="AT438">
            <v>0</v>
          </cell>
          <cell r="AW438">
            <v>59.2956</v>
          </cell>
          <cell r="AX438">
            <v>0</v>
          </cell>
          <cell r="BE438">
            <v>1.1466000000000001</v>
          </cell>
          <cell r="BF438">
            <v>0</v>
          </cell>
          <cell r="BI438">
            <v>0</v>
          </cell>
          <cell r="BJ438">
            <v>0</v>
          </cell>
          <cell r="BM438">
            <v>0</v>
          </cell>
          <cell r="BN438">
            <v>0</v>
          </cell>
        </row>
        <row r="439">
          <cell r="E439">
            <v>0</v>
          </cell>
          <cell r="F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  <cell r="Q439">
            <v>0</v>
          </cell>
          <cell r="R439">
            <v>97.695556122255155</v>
          </cell>
          <cell r="U439">
            <v>0</v>
          </cell>
          <cell r="V439">
            <v>0</v>
          </cell>
          <cell r="Y439">
            <v>0</v>
          </cell>
          <cell r="Z439">
            <v>0</v>
          </cell>
          <cell r="AC439">
            <v>57.835830000000009</v>
          </cell>
          <cell r="AD439">
            <v>69.745528542105959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O439">
            <v>105.43806000000001</v>
          </cell>
          <cell r="AP439">
            <v>0</v>
          </cell>
          <cell r="AS439">
            <v>0</v>
          </cell>
          <cell r="AT439">
            <v>0</v>
          </cell>
          <cell r="AW439">
            <v>80.269800000000004</v>
          </cell>
          <cell r="AX439">
            <v>237</v>
          </cell>
          <cell r="BE439">
            <v>1.1512800000000001</v>
          </cell>
          <cell r="BF439">
            <v>0</v>
          </cell>
          <cell r="BI439">
            <v>0</v>
          </cell>
          <cell r="BJ439">
            <v>0</v>
          </cell>
          <cell r="BM439">
            <v>0</v>
          </cell>
          <cell r="BN439">
            <v>0</v>
          </cell>
        </row>
        <row r="440">
          <cell r="E440">
            <v>0</v>
          </cell>
          <cell r="F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  <cell r="Q440">
            <v>0</v>
          </cell>
          <cell r="R440">
            <v>278.42414359380552</v>
          </cell>
          <cell r="U440">
            <v>0</v>
          </cell>
          <cell r="V440">
            <v>0</v>
          </cell>
          <cell r="Y440">
            <v>0</v>
          </cell>
          <cell r="Z440">
            <v>0</v>
          </cell>
          <cell r="AC440">
            <v>58.36224</v>
          </cell>
          <cell r="AD440">
            <v>70.399801792969996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O440">
            <v>84.153959999999998</v>
          </cell>
          <cell r="AP440">
            <v>0</v>
          </cell>
          <cell r="AS440">
            <v>0</v>
          </cell>
          <cell r="AT440">
            <v>0</v>
          </cell>
          <cell r="AW440">
            <v>83.233980000000017</v>
          </cell>
          <cell r="AX440">
            <v>0</v>
          </cell>
          <cell r="BE440">
            <v>1.16208</v>
          </cell>
          <cell r="BF440">
            <v>0</v>
          </cell>
          <cell r="BI440">
            <v>0</v>
          </cell>
          <cell r="BJ440">
            <v>0</v>
          </cell>
          <cell r="BM440">
            <v>0</v>
          </cell>
          <cell r="BN440">
            <v>0</v>
          </cell>
        </row>
        <row r="441">
          <cell r="E441">
            <v>0</v>
          </cell>
          <cell r="F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  <cell r="Q441">
            <v>0</v>
          </cell>
          <cell r="R441">
            <v>321.45605987347977</v>
          </cell>
          <cell r="U441">
            <v>0</v>
          </cell>
          <cell r="V441">
            <v>0</v>
          </cell>
          <cell r="Y441">
            <v>0</v>
          </cell>
          <cell r="Z441">
            <v>0</v>
          </cell>
          <cell r="AC441">
            <v>69.229380000000006</v>
          </cell>
          <cell r="AD441">
            <v>83.48526681025065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O441">
            <v>69.822720000000004</v>
          </cell>
          <cell r="AP441">
            <v>0</v>
          </cell>
          <cell r="AS441">
            <v>0</v>
          </cell>
          <cell r="AT441">
            <v>0</v>
          </cell>
          <cell r="AW441">
            <v>95.35548</v>
          </cell>
          <cell r="AX441">
            <v>0</v>
          </cell>
          <cell r="BE441">
            <v>1.1484000000000001</v>
          </cell>
          <cell r="BF441">
            <v>0</v>
          </cell>
          <cell r="BI441">
            <v>0</v>
          </cell>
          <cell r="BJ441">
            <v>0</v>
          </cell>
          <cell r="BM441">
            <v>0</v>
          </cell>
          <cell r="BN441">
            <v>0</v>
          </cell>
        </row>
        <row r="442">
          <cell r="E442">
            <v>0</v>
          </cell>
          <cell r="F442">
            <v>0</v>
          </cell>
          <cell r="I442">
            <v>0</v>
          </cell>
          <cell r="J442">
            <v>0</v>
          </cell>
          <cell r="M442">
            <v>0</v>
          </cell>
          <cell r="N442">
            <v>0</v>
          </cell>
          <cell r="Q442">
            <v>0</v>
          </cell>
          <cell r="R442">
            <v>0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  <cell r="AC442">
            <v>0</v>
          </cell>
          <cell r="AD442">
            <v>53.126987970159512</v>
          </cell>
          <cell r="AG442">
            <v>0</v>
          </cell>
          <cell r="AH442">
            <v>0</v>
          </cell>
          <cell r="AK442">
            <v>0</v>
          </cell>
          <cell r="AL442">
            <v>0</v>
          </cell>
          <cell r="AO442">
            <v>38.001599999999996</v>
          </cell>
          <cell r="AP442">
            <v>0</v>
          </cell>
          <cell r="AS442">
            <v>0</v>
          </cell>
          <cell r="AT442">
            <v>0</v>
          </cell>
          <cell r="AW442">
            <v>0</v>
          </cell>
          <cell r="AX442">
            <v>0</v>
          </cell>
          <cell r="BE442">
            <v>1.1571</v>
          </cell>
          <cell r="BF442">
            <v>0</v>
          </cell>
          <cell r="BI442">
            <v>0</v>
          </cell>
          <cell r="BJ442">
            <v>0</v>
          </cell>
          <cell r="BM442">
            <v>0</v>
          </cell>
          <cell r="BN442">
            <v>0</v>
          </cell>
        </row>
        <row r="443"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M443">
            <v>0</v>
          </cell>
          <cell r="N443">
            <v>0</v>
          </cell>
          <cell r="Q443">
            <v>0</v>
          </cell>
          <cell r="R443">
            <v>0</v>
          </cell>
          <cell r="U443">
            <v>0</v>
          </cell>
          <cell r="V443">
            <v>0</v>
          </cell>
          <cell r="Y443">
            <v>0</v>
          </cell>
          <cell r="Z443">
            <v>0</v>
          </cell>
          <cell r="AC443">
            <v>34.380499999999998</v>
          </cell>
          <cell r="AD443">
            <v>41.437305888055448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O443">
            <v>38.009500000000003</v>
          </cell>
          <cell r="AP443">
            <v>0</v>
          </cell>
          <cell r="AS443">
            <v>0</v>
          </cell>
          <cell r="AT443">
            <v>0</v>
          </cell>
          <cell r="AW443">
            <v>42.693000000000005</v>
          </cell>
          <cell r="AX443">
            <v>0</v>
          </cell>
          <cell r="BE443">
            <v>1.1495</v>
          </cell>
          <cell r="BF443">
            <v>0</v>
          </cell>
          <cell r="BI443">
            <v>0</v>
          </cell>
          <cell r="BJ443">
            <v>0</v>
          </cell>
          <cell r="BM443">
            <v>0</v>
          </cell>
          <cell r="BN443">
            <v>0</v>
          </cell>
        </row>
        <row r="444"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  <cell r="Q444">
            <v>0</v>
          </cell>
          <cell r="R444">
            <v>0</v>
          </cell>
          <cell r="U444">
            <v>0</v>
          </cell>
          <cell r="V444">
            <v>0</v>
          </cell>
          <cell r="Y444">
            <v>0</v>
          </cell>
          <cell r="Z444">
            <v>0</v>
          </cell>
          <cell r="AC444">
            <v>47.450070000000004</v>
          </cell>
          <cell r="AD444">
            <v>57.205291233878654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O444">
            <v>38.007270000000005</v>
          </cell>
          <cell r="AP444">
            <v>0</v>
          </cell>
          <cell r="AS444">
            <v>0</v>
          </cell>
          <cell r="AT444">
            <v>0</v>
          </cell>
          <cell r="AW444">
            <v>58.951925000000003</v>
          </cell>
          <cell r="AX444">
            <v>0</v>
          </cell>
          <cell r="BE444">
            <v>1.15412</v>
          </cell>
          <cell r="BF444">
            <v>0</v>
          </cell>
          <cell r="BI444">
            <v>0</v>
          </cell>
          <cell r="BJ444">
            <v>0</v>
          </cell>
          <cell r="BM444">
            <v>0</v>
          </cell>
          <cell r="BN444">
            <v>0</v>
          </cell>
        </row>
        <row r="445"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  <cell r="Q445">
            <v>0</v>
          </cell>
          <cell r="R445">
            <v>0</v>
          </cell>
          <cell r="U445">
            <v>0</v>
          </cell>
          <cell r="V445">
            <v>0</v>
          </cell>
          <cell r="Y445">
            <v>0</v>
          </cell>
          <cell r="Z445">
            <v>0</v>
          </cell>
          <cell r="AC445">
            <v>29.924510000000001</v>
          </cell>
          <cell r="AD445">
            <v>22.681472696619828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O445">
            <v>15.64409</v>
          </cell>
          <cell r="AP445">
            <v>0</v>
          </cell>
          <cell r="AS445">
            <v>0</v>
          </cell>
          <cell r="AT445">
            <v>0</v>
          </cell>
          <cell r="AW445">
            <v>23.368729999999999</v>
          </cell>
          <cell r="AX445">
            <v>0</v>
          </cell>
          <cell r="BE445">
            <v>1.1519200000000001</v>
          </cell>
          <cell r="BF445">
            <v>0</v>
          </cell>
          <cell r="BI445">
            <v>0</v>
          </cell>
          <cell r="BJ445">
            <v>0</v>
          </cell>
          <cell r="BM445">
            <v>0</v>
          </cell>
          <cell r="BN445">
            <v>0</v>
          </cell>
        </row>
        <row r="446"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M446">
            <v>0</v>
          </cell>
          <cell r="N446">
            <v>0</v>
          </cell>
          <cell r="Q446">
            <v>0</v>
          </cell>
          <cell r="R446">
            <v>0</v>
          </cell>
          <cell r="U446">
            <v>0</v>
          </cell>
          <cell r="V446">
            <v>0</v>
          </cell>
          <cell r="Y446">
            <v>0</v>
          </cell>
          <cell r="Z446">
            <v>0</v>
          </cell>
          <cell r="AC446">
            <v>15.299910000000001</v>
          </cell>
          <cell r="AD446">
            <v>18.450505674365736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O446">
            <v>15.638309999999997</v>
          </cell>
          <cell r="AP446">
            <v>0</v>
          </cell>
          <cell r="AS446">
            <v>0</v>
          </cell>
          <cell r="AT446">
            <v>0</v>
          </cell>
          <cell r="AW446">
            <v>19.026539999999997</v>
          </cell>
          <cell r="AX446">
            <v>0</v>
          </cell>
          <cell r="BE446">
            <v>0</v>
          </cell>
          <cell r="BF446">
            <v>0</v>
          </cell>
          <cell r="BI446">
            <v>0</v>
          </cell>
          <cell r="BJ446">
            <v>0</v>
          </cell>
          <cell r="BM446">
            <v>0</v>
          </cell>
          <cell r="BN446">
            <v>0</v>
          </cell>
        </row>
        <row r="447"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  <cell r="Q447">
            <v>0</v>
          </cell>
          <cell r="R447">
            <v>0</v>
          </cell>
          <cell r="U447">
            <v>0</v>
          </cell>
          <cell r="V447">
            <v>0</v>
          </cell>
          <cell r="Y447">
            <v>0</v>
          </cell>
          <cell r="Z447">
            <v>0</v>
          </cell>
          <cell r="AC447">
            <v>8.7795900000000007</v>
          </cell>
          <cell r="AD447">
            <v>10.59922666399734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O447">
            <v>15.639479999999999</v>
          </cell>
          <cell r="AP447">
            <v>0</v>
          </cell>
          <cell r="AS447">
            <v>0</v>
          </cell>
          <cell r="AT447">
            <v>0</v>
          </cell>
          <cell r="AW447">
            <v>11.236319999999999</v>
          </cell>
          <cell r="AX447">
            <v>0</v>
          </cell>
          <cell r="BE447">
            <v>0</v>
          </cell>
          <cell r="BF447">
            <v>0</v>
          </cell>
          <cell r="BI447">
            <v>0</v>
          </cell>
          <cell r="BJ447">
            <v>0</v>
          </cell>
          <cell r="BM447">
            <v>0</v>
          </cell>
          <cell r="BN447">
            <v>0</v>
          </cell>
        </row>
        <row r="448"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  <cell r="Q448">
            <v>0</v>
          </cell>
          <cell r="R448">
            <v>0</v>
          </cell>
          <cell r="U448">
            <v>0</v>
          </cell>
          <cell r="V448">
            <v>0</v>
          </cell>
          <cell r="Y448">
            <v>0</v>
          </cell>
          <cell r="Z448">
            <v>0</v>
          </cell>
          <cell r="AC448">
            <v>5.2489999999999997</v>
          </cell>
          <cell r="AD448">
            <v>6.3246414250189886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O448">
            <v>7.5226000000000006</v>
          </cell>
          <cell r="AP448">
            <v>0</v>
          </cell>
          <cell r="AS448">
            <v>0</v>
          </cell>
          <cell r="AT448">
            <v>0</v>
          </cell>
          <cell r="AW448">
            <v>6.7410499999999995</v>
          </cell>
          <cell r="AX448">
            <v>0</v>
          </cell>
          <cell r="BE448">
            <v>0</v>
          </cell>
          <cell r="BF448">
            <v>0</v>
          </cell>
          <cell r="BI448">
            <v>0</v>
          </cell>
          <cell r="BJ448">
            <v>0</v>
          </cell>
          <cell r="BM448">
            <v>0</v>
          </cell>
          <cell r="BN448">
            <v>0</v>
          </cell>
        </row>
        <row r="449"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  <cell r="Q449">
            <v>0</v>
          </cell>
          <cell r="R449">
            <v>0</v>
          </cell>
          <cell r="U449">
            <v>0</v>
          </cell>
          <cell r="V449">
            <v>0</v>
          </cell>
          <cell r="Y449">
            <v>0</v>
          </cell>
          <cell r="Z449">
            <v>0</v>
          </cell>
          <cell r="AC449">
            <v>52.323519999999995</v>
          </cell>
          <cell r="AD449">
            <v>63.115559600017079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O449">
            <v>62.539339999999989</v>
          </cell>
          <cell r="AP449">
            <v>0</v>
          </cell>
          <cell r="AS449">
            <v>0</v>
          </cell>
          <cell r="AT449">
            <v>0</v>
          </cell>
          <cell r="AW449">
            <v>53.177249999999994</v>
          </cell>
          <cell r="AX449">
            <v>0</v>
          </cell>
          <cell r="BE449">
            <v>1.14313</v>
          </cell>
          <cell r="BF449">
            <v>0</v>
          </cell>
          <cell r="BI449">
            <v>0</v>
          </cell>
          <cell r="BJ449">
            <v>0</v>
          </cell>
          <cell r="BM449">
            <v>0</v>
          </cell>
          <cell r="BN449">
            <v>0</v>
          </cell>
        </row>
        <row r="450"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  <cell r="Q450">
            <v>0</v>
          </cell>
          <cell r="R450">
            <v>0</v>
          </cell>
          <cell r="U450">
            <v>0</v>
          </cell>
          <cell r="V450">
            <v>0</v>
          </cell>
          <cell r="Y450">
            <v>0</v>
          </cell>
          <cell r="Z450">
            <v>0</v>
          </cell>
          <cell r="AC450">
            <v>68.307840000000013</v>
          </cell>
          <cell r="AD450">
            <v>82.351193175419681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O450">
            <v>62.549440000000004</v>
          </cell>
          <cell r="AP450">
            <v>0</v>
          </cell>
          <cell r="AS450">
            <v>0</v>
          </cell>
          <cell r="AT450">
            <v>0</v>
          </cell>
          <cell r="AW450">
            <v>60.62368</v>
          </cell>
          <cell r="AX450">
            <v>0</v>
          </cell>
          <cell r="BE450">
            <v>1.15168</v>
          </cell>
          <cell r="BF450">
            <v>0</v>
          </cell>
          <cell r="BI450">
            <v>0</v>
          </cell>
          <cell r="BJ450">
            <v>0</v>
          </cell>
          <cell r="BM450">
            <v>0</v>
          </cell>
          <cell r="BN450">
            <v>0</v>
          </cell>
        </row>
        <row r="451"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  <cell r="Q451">
            <v>0</v>
          </cell>
          <cell r="R451">
            <v>0</v>
          </cell>
          <cell r="U451">
            <v>0</v>
          </cell>
          <cell r="V451">
            <v>0</v>
          </cell>
          <cell r="Y451">
            <v>0</v>
          </cell>
          <cell r="Z451">
            <v>0</v>
          </cell>
          <cell r="AC451">
            <v>24.385320000000004</v>
          </cell>
          <cell r="AD451">
            <v>29.398678072157232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O451">
            <v>31.273600000000005</v>
          </cell>
          <cell r="AP451">
            <v>0</v>
          </cell>
          <cell r="AS451">
            <v>0</v>
          </cell>
          <cell r="AT451">
            <v>0</v>
          </cell>
          <cell r="AW451">
            <v>30.296300000000002</v>
          </cell>
          <cell r="AX451">
            <v>0</v>
          </cell>
          <cell r="BE451">
            <v>1.1592800000000001</v>
          </cell>
          <cell r="BF451">
            <v>0</v>
          </cell>
          <cell r="BI451">
            <v>0</v>
          </cell>
          <cell r="BJ451">
            <v>0</v>
          </cell>
          <cell r="BM451">
            <v>0</v>
          </cell>
          <cell r="BN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  <cell r="Q452">
            <v>0</v>
          </cell>
          <cell r="R452">
            <v>0</v>
          </cell>
          <cell r="U452">
            <v>0</v>
          </cell>
          <cell r="V452">
            <v>0</v>
          </cell>
          <cell r="Y452">
            <v>0</v>
          </cell>
          <cell r="Z452">
            <v>0</v>
          </cell>
          <cell r="AC452">
            <v>44.055060000000005</v>
          </cell>
          <cell r="AD452">
            <v>53.126987970159512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O452">
            <v>46.917359999999995</v>
          </cell>
          <cell r="AP452">
            <v>0</v>
          </cell>
          <cell r="AS452">
            <v>0</v>
          </cell>
          <cell r="AT452">
            <v>0</v>
          </cell>
          <cell r="AW452">
            <v>54.761279999999999</v>
          </cell>
          <cell r="AX452">
            <v>0</v>
          </cell>
          <cell r="BE452">
            <v>1.1571</v>
          </cell>
          <cell r="BF452">
            <v>0</v>
          </cell>
          <cell r="BI452">
            <v>0</v>
          </cell>
          <cell r="BJ452">
            <v>0</v>
          </cell>
          <cell r="BM452">
            <v>0</v>
          </cell>
          <cell r="BN452">
            <v>0</v>
          </cell>
        </row>
        <row r="453">
          <cell r="E453">
            <v>0</v>
          </cell>
          <cell r="F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  <cell r="Q453">
            <v>0</v>
          </cell>
          <cell r="R453">
            <v>0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  <cell r="AC453">
            <v>22.691130000000001</v>
          </cell>
          <cell r="AD453">
            <v>27.348621886116597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O453">
            <v>31.26849</v>
          </cell>
          <cell r="AP453">
            <v>0</v>
          </cell>
          <cell r="AS453">
            <v>0</v>
          </cell>
          <cell r="AT453">
            <v>0</v>
          </cell>
          <cell r="AW453">
            <v>39.200040000000001</v>
          </cell>
          <cell r="AX453">
            <v>0</v>
          </cell>
          <cell r="BE453">
            <v>1.15368</v>
          </cell>
          <cell r="BF453">
            <v>0</v>
          </cell>
          <cell r="BI453">
            <v>0</v>
          </cell>
          <cell r="BJ453">
            <v>0</v>
          </cell>
          <cell r="BM453">
            <v>0</v>
          </cell>
          <cell r="BN453">
            <v>0</v>
          </cell>
        </row>
        <row r="454"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  <cell r="Q454">
            <v>0</v>
          </cell>
          <cell r="R454">
            <v>0</v>
          </cell>
          <cell r="U454">
            <v>0</v>
          </cell>
          <cell r="V454">
            <v>0</v>
          </cell>
          <cell r="Y454">
            <v>0</v>
          </cell>
          <cell r="Z454">
            <v>0</v>
          </cell>
          <cell r="AC454">
            <v>46.627080000000007</v>
          </cell>
          <cell r="AD454">
            <v>59.887811562421199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O454">
            <v>42.892520000000005</v>
          </cell>
          <cell r="AP454">
            <v>0</v>
          </cell>
          <cell r="AS454">
            <v>0</v>
          </cell>
          <cell r="AT454">
            <v>0</v>
          </cell>
          <cell r="AW454">
            <v>66.851370000000003</v>
          </cell>
          <cell r="AX454">
            <v>0</v>
          </cell>
          <cell r="BE454">
            <v>1.1533200000000001</v>
          </cell>
          <cell r="BF454">
            <v>0</v>
          </cell>
          <cell r="BI454">
            <v>0</v>
          </cell>
          <cell r="BJ454">
            <v>0</v>
          </cell>
          <cell r="BM454">
            <v>0</v>
          </cell>
          <cell r="BN454">
            <v>0</v>
          </cell>
        </row>
        <row r="455"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  <cell r="Q455">
            <v>0</v>
          </cell>
          <cell r="R455">
            <v>0</v>
          </cell>
          <cell r="U455">
            <v>0</v>
          </cell>
          <cell r="V455">
            <v>0</v>
          </cell>
          <cell r="Y455">
            <v>0</v>
          </cell>
          <cell r="Z455">
            <v>0</v>
          </cell>
          <cell r="AC455">
            <v>75.182040000000001</v>
          </cell>
          <cell r="AD455">
            <v>90.638654353030759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O455">
            <v>41.767800000000008</v>
          </cell>
          <cell r="AP455">
            <v>0</v>
          </cell>
          <cell r="AS455">
            <v>0</v>
          </cell>
          <cell r="AT455">
            <v>0</v>
          </cell>
          <cell r="AW455">
            <v>107.59884000000001</v>
          </cell>
          <cell r="AX455">
            <v>0</v>
          </cell>
          <cell r="BE455">
            <v>1.1429</v>
          </cell>
          <cell r="BF455">
            <v>0</v>
          </cell>
          <cell r="BI455">
            <v>0</v>
          </cell>
          <cell r="BJ455">
            <v>0</v>
          </cell>
          <cell r="BM455">
            <v>0</v>
          </cell>
          <cell r="BN455">
            <v>0</v>
          </cell>
        </row>
        <row r="456"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  <cell r="Q456">
            <v>0</v>
          </cell>
          <cell r="R456">
            <v>0</v>
          </cell>
          <cell r="U456">
            <v>0</v>
          </cell>
          <cell r="V456">
            <v>0</v>
          </cell>
          <cell r="Y456">
            <v>0</v>
          </cell>
          <cell r="Z456">
            <v>0</v>
          </cell>
          <cell r="AC456">
            <v>61.24580000000001</v>
          </cell>
          <cell r="AD456">
            <v>78.68726297058106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O456">
            <v>50.656320000000001</v>
          </cell>
          <cell r="AP456">
            <v>0</v>
          </cell>
          <cell r="AS456">
            <v>0</v>
          </cell>
          <cell r="AT456">
            <v>0</v>
          </cell>
          <cell r="AW456">
            <v>87.638320000000007</v>
          </cell>
          <cell r="AX456">
            <v>0</v>
          </cell>
          <cell r="BE456">
            <v>1.15456</v>
          </cell>
          <cell r="BF456">
            <v>0</v>
          </cell>
          <cell r="BI456">
            <v>0</v>
          </cell>
          <cell r="BJ456">
            <v>0</v>
          </cell>
          <cell r="BM456">
            <v>0</v>
          </cell>
          <cell r="BN456">
            <v>0</v>
          </cell>
        </row>
        <row r="457"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  <cell r="Q457">
            <v>0</v>
          </cell>
          <cell r="R457">
            <v>0</v>
          </cell>
          <cell r="U457">
            <v>0</v>
          </cell>
          <cell r="V457">
            <v>0</v>
          </cell>
          <cell r="Y457">
            <v>0</v>
          </cell>
          <cell r="Z457">
            <v>0</v>
          </cell>
          <cell r="AC457">
            <v>34.788623999999999</v>
          </cell>
          <cell r="AD457">
            <v>44.682501212341045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O457">
            <v>62.621571999999993</v>
          </cell>
          <cell r="AP457">
            <v>0</v>
          </cell>
          <cell r="AS457">
            <v>0</v>
          </cell>
          <cell r="AT457">
            <v>0</v>
          </cell>
          <cell r="AW457">
            <v>49.888279999999995</v>
          </cell>
          <cell r="AX457">
            <v>0</v>
          </cell>
          <cell r="BE457">
            <v>1.1575719999999998</v>
          </cell>
          <cell r="BF457">
            <v>0</v>
          </cell>
          <cell r="BI457">
            <v>0</v>
          </cell>
          <cell r="BJ457">
            <v>0</v>
          </cell>
          <cell r="BM457">
            <v>0</v>
          </cell>
          <cell r="BN457">
            <v>0</v>
          </cell>
        </row>
        <row r="458"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  <cell r="Q458">
            <v>0</v>
          </cell>
          <cell r="R458">
            <v>0</v>
          </cell>
          <cell r="U458">
            <v>0</v>
          </cell>
          <cell r="V458">
            <v>0</v>
          </cell>
          <cell r="Y458">
            <v>0</v>
          </cell>
          <cell r="Z458">
            <v>0</v>
          </cell>
          <cell r="AC458">
            <v>61.202712000000005</v>
          </cell>
          <cell r="AD458">
            <v>78.608750180477401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O458">
            <v>69.997448000000006</v>
          </cell>
          <cell r="AP458">
            <v>0</v>
          </cell>
          <cell r="AS458">
            <v>0</v>
          </cell>
          <cell r="AT458">
            <v>0</v>
          </cell>
          <cell r="AW458">
            <v>87.677030000000002</v>
          </cell>
          <cell r="AX458">
            <v>0</v>
          </cell>
          <cell r="BE458">
            <v>1.153408</v>
          </cell>
          <cell r="BF458">
            <v>0</v>
          </cell>
          <cell r="BI458">
            <v>0</v>
          </cell>
          <cell r="BJ458">
            <v>0</v>
          </cell>
          <cell r="BM458">
            <v>0</v>
          </cell>
          <cell r="BN458">
            <v>0</v>
          </cell>
        </row>
        <row r="459"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  <cell r="Q459">
            <v>0</v>
          </cell>
          <cell r="R459">
            <v>0</v>
          </cell>
          <cell r="U459">
            <v>0</v>
          </cell>
          <cell r="V459">
            <v>0</v>
          </cell>
          <cell r="Y459">
            <v>0</v>
          </cell>
          <cell r="Z459">
            <v>0</v>
          </cell>
          <cell r="AC459">
            <v>107.45175</v>
          </cell>
          <cell r="AD459">
            <v>115.63189253603684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O459">
            <v>67.161299999999997</v>
          </cell>
          <cell r="AP459">
            <v>0</v>
          </cell>
          <cell r="AS459">
            <v>0</v>
          </cell>
          <cell r="AT459">
            <v>0</v>
          </cell>
          <cell r="AW459">
            <v>129.06870000000001</v>
          </cell>
          <cell r="AX459">
            <v>0</v>
          </cell>
          <cell r="BE459">
            <v>1.1394</v>
          </cell>
          <cell r="BF459">
            <v>0</v>
          </cell>
          <cell r="BI459">
            <v>0</v>
          </cell>
          <cell r="BJ459">
            <v>0</v>
          </cell>
          <cell r="BM459">
            <v>0</v>
          </cell>
          <cell r="BN459">
            <v>0</v>
          </cell>
        </row>
        <row r="460"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  <cell r="Q460">
            <v>0</v>
          </cell>
          <cell r="R460">
            <v>0</v>
          </cell>
          <cell r="U460">
            <v>0</v>
          </cell>
          <cell r="V460">
            <v>0</v>
          </cell>
          <cell r="Y460">
            <v>0</v>
          </cell>
          <cell r="Z460">
            <v>0</v>
          </cell>
          <cell r="AC460">
            <v>51.536100000000005</v>
          </cell>
          <cell r="AD460">
            <v>66.212452987440187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O460">
            <v>8.1212999999999997</v>
          </cell>
          <cell r="AP460">
            <v>0</v>
          </cell>
          <cell r="AS460">
            <v>0</v>
          </cell>
          <cell r="AT460">
            <v>0</v>
          </cell>
          <cell r="AW460">
            <v>73.896240000000006</v>
          </cell>
          <cell r="AX460">
            <v>0</v>
          </cell>
          <cell r="BE460">
            <v>1.15368</v>
          </cell>
          <cell r="BF460">
            <v>0</v>
          </cell>
          <cell r="BI460">
            <v>0</v>
          </cell>
          <cell r="BJ460">
            <v>0</v>
          </cell>
          <cell r="BM460">
            <v>0</v>
          </cell>
          <cell r="BN460">
            <v>0</v>
          </cell>
        </row>
        <row r="461"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  <cell r="Q461">
            <v>0</v>
          </cell>
          <cell r="R461">
            <v>0</v>
          </cell>
          <cell r="U461">
            <v>0</v>
          </cell>
          <cell r="V461">
            <v>0</v>
          </cell>
          <cell r="Y461">
            <v>0</v>
          </cell>
          <cell r="Z461">
            <v>0</v>
          </cell>
          <cell r="AC461">
            <v>69.685919999999996</v>
          </cell>
          <cell r="AD461">
            <v>89.504580718199762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O461">
            <v>28.153439999999996</v>
          </cell>
          <cell r="AP461">
            <v>0</v>
          </cell>
          <cell r="AS461">
            <v>0</v>
          </cell>
          <cell r="AT461">
            <v>0</v>
          </cell>
          <cell r="AW461">
            <v>99.932399999999987</v>
          </cell>
          <cell r="AX461">
            <v>0</v>
          </cell>
          <cell r="BE461">
            <v>1.1491199999999999</v>
          </cell>
          <cell r="BF461">
            <v>0</v>
          </cell>
          <cell r="BI461">
            <v>0</v>
          </cell>
          <cell r="BJ461">
            <v>0</v>
          </cell>
          <cell r="BM461">
            <v>0</v>
          </cell>
          <cell r="BN461">
            <v>0</v>
          </cell>
        </row>
        <row r="462"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  <cell r="Q462">
            <v>0</v>
          </cell>
          <cell r="R462">
            <v>0</v>
          </cell>
          <cell r="U462">
            <v>0</v>
          </cell>
          <cell r="V462">
            <v>0</v>
          </cell>
          <cell r="Y462">
            <v>0</v>
          </cell>
          <cell r="Z462">
            <v>0</v>
          </cell>
          <cell r="AC462">
            <v>64.403149999999997</v>
          </cell>
          <cell r="AD462">
            <v>82.743757125938089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O462">
            <v>26.595939999999995</v>
          </cell>
          <cell r="AP462">
            <v>0</v>
          </cell>
          <cell r="AS462">
            <v>0</v>
          </cell>
          <cell r="AT462">
            <v>0</v>
          </cell>
          <cell r="AW462">
            <v>92.364930000000001</v>
          </cell>
          <cell r="AX462">
            <v>0</v>
          </cell>
          <cell r="BE462">
            <v>1.15717</v>
          </cell>
          <cell r="BF462">
            <v>0</v>
          </cell>
          <cell r="BI462">
            <v>0</v>
          </cell>
          <cell r="BJ462">
            <v>0</v>
          </cell>
          <cell r="BM462">
            <v>0</v>
          </cell>
          <cell r="BN462">
            <v>0</v>
          </cell>
        </row>
        <row r="463"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  <cell r="Q463">
            <v>0</v>
          </cell>
          <cell r="R463">
            <v>0</v>
          </cell>
          <cell r="U463">
            <v>0</v>
          </cell>
          <cell r="V463">
            <v>0</v>
          </cell>
          <cell r="Y463">
            <v>0</v>
          </cell>
          <cell r="Z463">
            <v>0</v>
          </cell>
          <cell r="AC463">
            <v>20.771280000000001</v>
          </cell>
          <cell r="AD463">
            <v>26.694348635252567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O463">
            <v>10.036800000000001</v>
          </cell>
          <cell r="AP463">
            <v>0</v>
          </cell>
          <cell r="AS463">
            <v>0</v>
          </cell>
          <cell r="AT463">
            <v>0</v>
          </cell>
          <cell r="AW463">
            <v>29.253599999999999</v>
          </cell>
          <cell r="AX463">
            <v>0</v>
          </cell>
          <cell r="BE463">
            <v>1.15056</v>
          </cell>
          <cell r="BF463">
            <v>0</v>
          </cell>
          <cell r="BI463">
            <v>0</v>
          </cell>
          <cell r="BJ463">
            <v>0</v>
          </cell>
          <cell r="BM463">
            <v>0</v>
          </cell>
          <cell r="BN463">
            <v>0</v>
          </cell>
        </row>
        <row r="464"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  <cell r="Q464">
            <v>0</v>
          </cell>
          <cell r="R464">
            <v>0</v>
          </cell>
          <cell r="U464">
            <v>0</v>
          </cell>
          <cell r="V464">
            <v>0</v>
          </cell>
          <cell r="Y464">
            <v>0</v>
          </cell>
          <cell r="Z464">
            <v>0</v>
          </cell>
          <cell r="AC464">
            <v>72.449300000000008</v>
          </cell>
          <cell r="AD464">
            <v>93.081274489589802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O464">
            <v>26.589640000000003</v>
          </cell>
          <cell r="AP464">
            <v>0</v>
          </cell>
          <cell r="AS464">
            <v>0</v>
          </cell>
          <cell r="AT464">
            <v>0</v>
          </cell>
          <cell r="AW464">
            <v>103.90446</v>
          </cell>
          <cell r="AX464">
            <v>0</v>
          </cell>
          <cell r="BE464">
            <v>1.1523600000000001</v>
          </cell>
          <cell r="BF464">
            <v>0</v>
          </cell>
          <cell r="BI464">
            <v>0</v>
          </cell>
          <cell r="BJ464">
            <v>0</v>
          </cell>
          <cell r="BM464">
            <v>0</v>
          </cell>
          <cell r="BN464">
            <v>0</v>
          </cell>
        </row>
        <row r="465"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  <cell r="Q465">
            <v>0</v>
          </cell>
          <cell r="R465">
            <v>0</v>
          </cell>
          <cell r="U465">
            <v>0</v>
          </cell>
          <cell r="V465">
            <v>0</v>
          </cell>
          <cell r="Y465">
            <v>0</v>
          </cell>
          <cell r="Z465">
            <v>0</v>
          </cell>
          <cell r="AC465">
            <v>43.369767000000003</v>
          </cell>
          <cell r="AD465">
            <v>55.720527136584529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O465">
            <v>26.596717199999997</v>
          </cell>
          <cell r="AP465">
            <v>0</v>
          </cell>
          <cell r="AS465">
            <v>0</v>
          </cell>
          <cell r="AT465">
            <v>0</v>
          </cell>
          <cell r="AW465">
            <v>62.173978200000001</v>
          </cell>
          <cell r="AX465">
            <v>0</v>
          </cell>
          <cell r="BE465">
            <v>1.1497139999999999</v>
          </cell>
          <cell r="BF465">
            <v>0</v>
          </cell>
          <cell r="BI465">
            <v>0</v>
          </cell>
          <cell r="BJ465">
            <v>0</v>
          </cell>
          <cell r="BM465">
            <v>0</v>
          </cell>
          <cell r="BN465">
            <v>0</v>
          </cell>
        </row>
        <row r="466"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  <cell r="Q466">
            <v>0</v>
          </cell>
          <cell r="R466">
            <v>0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  <cell r="AC466">
            <v>43.825380000000003</v>
          </cell>
          <cell r="AD466">
            <v>56.289308682669002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O466">
            <v>12.866285000000001</v>
          </cell>
          <cell r="AP466">
            <v>0</v>
          </cell>
          <cell r="AS466">
            <v>0</v>
          </cell>
          <cell r="AT466">
            <v>0</v>
          </cell>
          <cell r="AW466">
            <v>62.769920000000006</v>
          </cell>
          <cell r="AX466">
            <v>0</v>
          </cell>
          <cell r="BE466">
            <v>1.1485450000000001</v>
          </cell>
          <cell r="BF466">
            <v>0</v>
          </cell>
          <cell r="BI466">
            <v>0</v>
          </cell>
          <cell r="BJ466">
            <v>0</v>
          </cell>
          <cell r="BM466">
            <v>0</v>
          </cell>
          <cell r="BN466">
            <v>0</v>
          </cell>
        </row>
        <row r="467"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  <cell r="Q467">
            <v>0</v>
          </cell>
          <cell r="R467">
            <v>0</v>
          </cell>
          <cell r="U467">
            <v>0</v>
          </cell>
          <cell r="V467">
            <v>0</v>
          </cell>
          <cell r="Y467">
            <v>0</v>
          </cell>
          <cell r="Z467">
            <v>0</v>
          </cell>
          <cell r="AC467">
            <v>48.582450000000001</v>
          </cell>
          <cell r="AD467">
            <v>62.417668132428773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O467">
            <v>57.368789999999997</v>
          </cell>
          <cell r="AP467">
            <v>0</v>
          </cell>
          <cell r="AS467">
            <v>0</v>
          </cell>
          <cell r="AT467">
            <v>0</v>
          </cell>
          <cell r="AW467">
            <v>69.61815</v>
          </cell>
          <cell r="AX467">
            <v>0</v>
          </cell>
          <cell r="BE467">
            <v>1.1448</v>
          </cell>
          <cell r="BF467">
            <v>0</v>
          </cell>
          <cell r="BI467">
            <v>0</v>
          </cell>
          <cell r="BJ467">
            <v>0</v>
          </cell>
          <cell r="BM467">
            <v>0</v>
          </cell>
          <cell r="BN467">
            <v>0</v>
          </cell>
        </row>
        <row r="468"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  <cell r="Q468">
            <v>0</v>
          </cell>
          <cell r="R468">
            <v>0</v>
          </cell>
          <cell r="U468">
            <v>0</v>
          </cell>
          <cell r="V468">
            <v>0</v>
          </cell>
          <cell r="Y468">
            <v>0</v>
          </cell>
          <cell r="Z468">
            <v>0</v>
          </cell>
          <cell r="AC468">
            <v>19.391160000000003</v>
          </cell>
          <cell r="AD468">
            <v>24.906001749557536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O468">
            <v>16.233530000000002</v>
          </cell>
          <cell r="AP468">
            <v>0</v>
          </cell>
          <cell r="AS468">
            <v>0</v>
          </cell>
          <cell r="AT468">
            <v>0</v>
          </cell>
          <cell r="AW468">
            <v>27.790570000000002</v>
          </cell>
          <cell r="AX468">
            <v>0</v>
          </cell>
          <cell r="BE468">
            <v>1.1534199999999999</v>
          </cell>
          <cell r="BF468">
            <v>0</v>
          </cell>
          <cell r="BI468">
            <v>0</v>
          </cell>
          <cell r="BJ468">
            <v>0</v>
          </cell>
          <cell r="BM468">
            <v>0</v>
          </cell>
          <cell r="BN468">
            <v>0</v>
          </cell>
        </row>
        <row r="469"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  <cell r="Q469">
            <v>0</v>
          </cell>
          <cell r="R469">
            <v>0</v>
          </cell>
          <cell r="U469">
            <v>0</v>
          </cell>
          <cell r="V469">
            <v>0</v>
          </cell>
          <cell r="Y469">
            <v>0</v>
          </cell>
          <cell r="Z469">
            <v>0</v>
          </cell>
          <cell r="AC469">
            <v>40.057605000000002</v>
          </cell>
          <cell r="AD469">
            <v>51.465133912964859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O469">
            <v>57.366737999999998</v>
          </cell>
          <cell r="AP469">
            <v>0</v>
          </cell>
          <cell r="AS469">
            <v>0</v>
          </cell>
          <cell r="AT469">
            <v>0</v>
          </cell>
          <cell r="AW469">
            <v>57.413933999999998</v>
          </cell>
          <cell r="AX469">
            <v>0</v>
          </cell>
          <cell r="BE469">
            <v>1.144503</v>
          </cell>
          <cell r="BF469">
            <v>0</v>
          </cell>
          <cell r="BI469">
            <v>0</v>
          </cell>
          <cell r="BJ469">
            <v>0</v>
          </cell>
          <cell r="BM469">
            <v>0</v>
          </cell>
          <cell r="BN469">
            <v>0</v>
          </cell>
        </row>
        <row r="470"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  <cell r="Q470">
            <v>0</v>
          </cell>
          <cell r="R470">
            <v>0</v>
          </cell>
          <cell r="U470">
            <v>0</v>
          </cell>
          <cell r="V470">
            <v>0</v>
          </cell>
          <cell r="Y470">
            <v>0</v>
          </cell>
          <cell r="Z470">
            <v>0</v>
          </cell>
          <cell r="AC470">
            <v>61.977000000000004</v>
          </cell>
          <cell r="AD470">
            <v>79.603245521790711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O470">
            <v>58.545999999999992</v>
          </cell>
          <cell r="AP470">
            <v>0</v>
          </cell>
          <cell r="AS470">
            <v>0</v>
          </cell>
          <cell r="AT470">
            <v>0</v>
          </cell>
          <cell r="AW470">
            <v>76.777749999999997</v>
          </cell>
          <cell r="AX470">
            <v>0</v>
          </cell>
          <cell r="BE470">
            <v>1.1680000000000001</v>
          </cell>
          <cell r="BF470">
            <v>0</v>
          </cell>
          <cell r="BI470">
            <v>0</v>
          </cell>
          <cell r="BJ470">
            <v>0</v>
          </cell>
          <cell r="BM470">
            <v>0</v>
          </cell>
          <cell r="BN470">
            <v>0</v>
          </cell>
        </row>
        <row r="471"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  <cell r="Q471">
            <v>0</v>
          </cell>
          <cell r="R471">
            <v>0</v>
          </cell>
          <cell r="U471">
            <v>0</v>
          </cell>
          <cell r="V471">
            <v>0</v>
          </cell>
          <cell r="Y471">
            <v>0</v>
          </cell>
          <cell r="Z471">
            <v>0</v>
          </cell>
          <cell r="AC471">
            <v>19.074279999999998</v>
          </cell>
          <cell r="AD471">
            <v>24.513437799039121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O471">
            <v>6.4349000000000007</v>
          </cell>
          <cell r="AP471">
            <v>0</v>
          </cell>
          <cell r="AS471">
            <v>0</v>
          </cell>
          <cell r="AT471">
            <v>0</v>
          </cell>
          <cell r="AW471">
            <v>27.380640000000003</v>
          </cell>
          <cell r="AX471">
            <v>0</v>
          </cell>
          <cell r="BE471">
            <v>1.1521000000000001</v>
          </cell>
          <cell r="BF471">
            <v>0</v>
          </cell>
          <cell r="BI471">
            <v>0</v>
          </cell>
          <cell r="BJ471">
            <v>0</v>
          </cell>
          <cell r="BM471">
            <v>0</v>
          </cell>
          <cell r="BN471">
            <v>0</v>
          </cell>
        </row>
        <row r="472"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  <cell r="Q472">
            <v>0</v>
          </cell>
          <cell r="R472">
            <v>0</v>
          </cell>
          <cell r="U472">
            <v>0</v>
          </cell>
          <cell r="V472">
            <v>0</v>
          </cell>
          <cell r="Y472">
            <v>0</v>
          </cell>
          <cell r="Z472">
            <v>0</v>
          </cell>
          <cell r="AC472">
            <v>77.7684</v>
          </cell>
          <cell r="AD472">
            <v>99.885716298575758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O472">
            <v>42.616899999999994</v>
          </cell>
          <cell r="AP472">
            <v>0</v>
          </cell>
          <cell r="AS472">
            <v>0</v>
          </cell>
          <cell r="AT472">
            <v>0</v>
          </cell>
          <cell r="AW472">
            <v>111.4543</v>
          </cell>
          <cell r="AX472">
            <v>0</v>
          </cell>
          <cell r="BE472">
            <v>1.145</v>
          </cell>
          <cell r="BF472">
            <v>0</v>
          </cell>
          <cell r="BI472">
            <v>0</v>
          </cell>
          <cell r="BJ472">
            <v>0</v>
          </cell>
          <cell r="BM472">
            <v>0</v>
          </cell>
          <cell r="BN472">
            <v>0</v>
          </cell>
        </row>
        <row r="473"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  <cell r="Q473">
            <v>0</v>
          </cell>
          <cell r="R473">
            <v>0</v>
          </cell>
          <cell r="U473">
            <v>0</v>
          </cell>
          <cell r="V473">
            <v>0</v>
          </cell>
          <cell r="Y473">
            <v>0</v>
          </cell>
          <cell r="Z473">
            <v>0</v>
          </cell>
          <cell r="AC473">
            <v>49.072200000000002</v>
          </cell>
          <cell r="AD473">
            <v>63.028323166568541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O473">
            <v>57.366500000000002</v>
          </cell>
          <cell r="AP473">
            <v>0</v>
          </cell>
          <cell r="AS473">
            <v>0</v>
          </cell>
          <cell r="AT473">
            <v>0</v>
          </cell>
          <cell r="AW473">
            <v>70.371499999999997</v>
          </cell>
          <cell r="AX473">
            <v>0</v>
          </cell>
          <cell r="BE473">
            <v>1.1559999999999999</v>
          </cell>
          <cell r="BF473">
            <v>0</v>
          </cell>
          <cell r="BI473">
            <v>0</v>
          </cell>
          <cell r="BJ473">
            <v>0</v>
          </cell>
          <cell r="BM473">
            <v>0</v>
          </cell>
          <cell r="BN473">
            <v>0</v>
          </cell>
        </row>
        <row r="474"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  <cell r="Q474">
            <v>0</v>
          </cell>
          <cell r="R474">
            <v>0</v>
          </cell>
          <cell r="U474">
            <v>0</v>
          </cell>
          <cell r="V474">
            <v>0</v>
          </cell>
          <cell r="Y474">
            <v>0</v>
          </cell>
          <cell r="Z474">
            <v>0</v>
          </cell>
          <cell r="AC474">
            <v>18.361539999999998</v>
          </cell>
          <cell r="AD474">
            <v>23.597455247829465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O474">
            <v>0</v>
          </cell>
          <cell r="AP474">
            <v>0</v>
          </cell>
          <cell r="AS474">
            <v>0</v>
          </cell>
          <cell r="AT474">
            <v>0</v>
          </cell>
          <cell r="AW474">
            <v>27.563949999999998</v>
          </cell>
          <cell r="AX474">
            <v>0</v>
          </cell>
          <cell r="BE474">
            <v>1.15774</v>
          </cell>
          <cell r="BF474">
            <v>0</v>
          </cell>
          <cell r="BI474">
            <v>0</v>
          </cell>
          <cell r="BJ474">
            <v>0</v>
          </cell>
          <cell r="BM474">
            <v>0</v>
          </cell>
          <cell r="BN474">
            <v>0</v>
          </cell>
        </row>
        <row r="475">
          <cell r="E475">
            <v>0</v>
          </cell>
          <cell r="F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  <cell r="Q475">
            <v>0</v>
          </cell>
          <cell r="R475">
            <v>0</v>
          </cell>
          <cell r="U475">
            <v>0</v>
          </cell>
          <cell r="V475">
            <v>0</v>
          </cell>
          <cell r="Y475">
            <v>0</v>
          </cell>
          <cell r="Z475">
            <v>0</v>
          </cell>
          <cell r="AC475">
            <v>16.98</v>
          </cell>
          <cell r="AD475">
            <v>21.809108362134449</v>
          </cell>
          <cell r="AG475">
            <v>0</v>
          </cell>
          <cell r="AH475">
            <v>0</v>
          </cell>
          <cell r="AK475">
            <v>0</v>
          </cell>
          <cell r="AL475">
            <v>0</v>
          </cell>
          <cell r="AO475">
            <v>20.57</v>
          </cell>
          <cell r="AP475">
            <v>0</v>
          </cell>
          <cell r="AS475">
            <v>0</v>
          </cell>
          <cell r="AT475">
            <v>0</v>
          </cell>
          <cell r="AW475">
            <v>24.344999999999999</v>
          </cell>
          <cell r="AX475">
            <v>0</v>
          </cell>
          <cell r="BE475">
            <v>1.1499999999999999</v>
          </cell>
          <cell r="BF475">
            <v>0</v>
          </cell>
          <cell r="BI475">
            <v>0</v>
          </cell>
          <cell r="BJ475">
            <v>0</v>
          </cell>
          <cell r="BM475">
            <v>0</v>
          </cell>
          <cell r="BN475">
            <v>0</v>
          </cell>
        </row>
        <row r="476">
          <cell r="E476">
            <v>0</v>
          </cell>
          <cell r="F476">
            <v>0</v>
          </cell>
          <cell r="I476">
            <v>0</v>
          </cell>
          <cell r="J476">
            <v>0</v>
          </cell>
          <cell r="M476">
            <v>0</v>
          </cell>
          <cell r="N476">
            <v>0</v>
          </cell>
          <cell r="Q476">
            <v>0</v>
          </cell>
          <cell r="R476">
            <v>0</v>
          </cell>
          <cell r="U476">
            <v>0</v>
          </cell>
          <cell r="V476">
            <v>0</v>
          </cell>
          <cell r="Y476">
            <v>0</v>
          </cell>
          <cell r="Z476">
            <v>0</v>
          </cell>
          <cell r="AC476">
            <v>20.900880000000001</v>
          </cell>
          <cell r="AD476">
            <v>26.86882150214964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O476">
            <v>43.0276</v>
          </cell>
          <cell r="AP476">
            <v>0</v>
          </cell>
          <cell r="AS476">
            <v>0</v>
          </cell>
          <cell r="AT476">
            <v>0</v>
          </cell>
          <cell r="AW476">
            <v>29.999199999999998</v>
          </cell>
          <cell r="AX476">
            <v>0</v>
          </cell>
          <cell r="BE476">
            <v>1.1519200000000001</v>
          </cell>
          <cell r="BF476">
            <v>0</v>
          </cell>
          <cell r="BI476">
            <v>0</v>
          </cell>
          <cell r="BJ476">
            <v>0</v>
          </cell>
          <cell r="BM476">
            <v>0</v>
          </cell>
          <cell r="BN476">
            <v>0</v>
          </cell>
        </row>
        <row r="477">
          <cell r="E477">
            <v>0</v>
          </cell>
          <cell r="F477">
            <v>0</v>
          </cell>
          <cell r="I477">
            <v>0</v>
          </cell>
          <cell r="J477">
            <v>0</v>
          </cell>
          <cell r="M477">
            <v>0</v>
          </cell>
          <cell r="N477">
            <v>0</v>
          </cell>
          <cell r="Q477">
            <v>0</v>
          </cell>
          <cell r="R477">
            <v>0</v>
          </cell>
          <cell r="U477">
            <v>0</v>
          </cell>
          <cell r="V477">
            <v>0</v>
          </cell>
          <cell r="Y477">
            <v>0</v>
          </cell>
          <cell r="Z477">
            <v>0</v>
          </cell>
          <cell r="AC477">
            <v>29.197000000000003</v>
          </cell>
          <cell r="AD477">
            <v>37.511666382871248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O477">
            <v>12.865600000000001</v>
          </cell>
          <cell r="AP477">
            <v>0</v>
          </cell>
          <cell r="AS477">
            <v>0</v>
          </cell>
          <cell r="AT477">
            <v>0</v>
          </cell>
          <cell r="AW477">
            <v>41.873399999999997</v>
          </cell>
          <cell r="AX477">
            <v>0</v>
          </cell>
          <cell r="BE477">
            <v>1.1524000000000001</v>
          </cell>
          <cell r="BF477">
            <v>0</v>
          </cell>
          <cell r="BI477">
            <v>0</v>
          </cell>
          <cell r="BJ477">
            <v>0</v>
          </cell>
          <cell r="BM477">
            <v>0</v>
          </cell>
          <cell r="BN477">
            <v>0</v>
          </cell>
        </row>
        <row r="478">
          <cell r="E478">
            <v>0</v>
          </cell>
          <cell r="F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  <cell r="Q478">
            <v>0</v>
          </cell>
          <cell r="R478">
            <v>0</v>
          </cell>
          <cell r="U478">
            <v>0</v>
          </cell>
          <cell r="V478">
            <v>0</v>
          </cell>
          <cell r="Y478">
            <v>0</v>
          </cell>
          <cell r="Z478">
            <v>0</v>
          </cell>
          <cell r="AC478">
            <v>87.141360000000006</v>
          </cell>
          <cell r="AD478">
            <v>111.92434411447398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O478">
            <v>97.764600000000016</v>
          </cell>
          <cell r="AP478">
            <v>0</v>
          </cell>
          <cell r="AS478">
            <v>0</v>
          </cell>
          <cell r="AT478">
            <v>0</v>
          </cell>
          <cell r="AW478">
            <v>124.63062000000002</v>
          </cell>
          <cell r="AX478">
            <v>0</v>
          </cell>
          <cell r="BE478">
            <v>1.1290400000000003</v>
          </cell>
          <cell r="BF478">
            <v>0</v>
          </cell>
          <cell r="BI478">
            <v>0</v>
          </cell>
          <cell r="BJ478">
            <v>0</v>
          </cell>
          <cell r="BM478">
            <v>0</v>
          </cell>
          <cell r="BN478">
            <v>0</v>
          </cell>
        </row>
        <row r="479">
          <cell r="E479">
            <v>0</v>
          </cell>
          <cell r="F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  <cell r="Q479">
            <v>0</v>
          </cell>
          <cell r="R479">
            <v>93.026483987848934</v>
          </cell>
          <cell r="U479">
            <v>0</v>
          </cell>
          <cell r="V479">
            <v>0</v>
          </cell>
          <cell r="Y479">
            <v>0</v>
          </cell>
          <cell r="Z479">
            <v>0</v>
          </cell>
          <cell r="AC479">
            <v>20.291370000000001</v>
          </cell>
          <cell r="AD479">
            <v>24.469819582314852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O479">
            <v>22.103400000000001</v>
          </cell>
          <cell r="AP479">
            <v>0</v>
          </cell>
          <cell r="AS479">
            <v>0</v>
          </cell>
          <cell r="AT479">
            <v>0</v>
          </cell>
          <cell r="AW479">
            <v>28.106100000000001</v>
          </cell>
          <cell r="AX479">
            <v>0</v>
          </cell>
          <cell r="BE479">
            <v>1.15005</v>
          </cell>
          <cell r="BF479">
            <v>0</v>
          </cell>
          <cell r="BI479">
            <v>0</v>
          </cell>
          <cell r="BJ479">
            <v>0</v>
          </cell>
          <cell r="BM479">
            <v>0</v>
          </cell>
          <cell r="BN479">
            <v>0</v>
          </cell>
        </row>
        <row r="480">
          <cell r="E480">
            <v>0</v>
          </cell>
          <cell r="F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  <cell r="Q480">
            <v>0</v>
          </cell>
          <cell r="R480">
            <v>0</v>
          </cell>
          <cell r="U480">
            <v>0</v>
          </cell>
          <cell r="V480">
            <v>0</v>
          </cell>
          <cell r="Y480">
            <v>0</v>
          </cell>
          <cell r="Z480">
            <v>0</v>
          </cell>
          <cell r="AC480">
            <v>18.570650000000001</v>
          </cell>
          <cell r="AD480">
            <v>23.859164548175084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O480">
            <v>0</v>
          </cell>
          <cell r="AP480">
            <v>0</v>
          </cell>
          <cell r="AS480">
            <v>0</v>
          </cell>
          <cell r="AT480">
            <v>0</v>
          </cell>
          <cell r="AW480">
            <v>26.627960000000002</v>
          </cell>
          <cell r="AX480">
            <v>0</v>
          </cell>
          <cell r="BE480">
            <v>1.1541700000000001</v>
          </cell>
          <cell r="BF480">
            <v>0</v>
          </cell>
          <cell r="BI480">
            <v>0</v>
          </cell>
          <cell r="BJ480">
            <v>0</v>
          </cell>
          <cell r="BM480">
            <v>0</v>
          </cell>
          <cell r="BN480">
            <v>0</v>
          </cell>
        </row>
        <row r="481">
          <cell r="E481">
            <v>0</v>
          </cell>
          <cell r="F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  <cell r="Q481">
            <v>0</v>
          </cell>
          <cell r="R481">
            <v>0</v>
          </cell>
          <cell r="U481">
            <v>0</v>
          </cell>
          <cell r="V481">
            <v>0</v>
          </cell>
          <cell r="Y481">
            <v>0</v>
          </cell>
          <cell r="Z481">
            <v>0</v>
          </cell>
          <cell r="AC481">
            <v>61.128</v>
          </cell>
          <cell r="AD481">
            <v>78.512790103684011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O481">
            <v>49.248000000000005</v>
          </cell>
          <cell r="AP481">
            <v>0</v>
          </cell>
          <cell r="AS481">
            <v>0</v>
          </cell>
          <cell r="AT481">
            <v>0</v>
          </cell>
          <cell r="AW481">
            <v>88.38</v>
          </cell>
          <cell r="AX481">
            <v>0</v>
          </cell>
          <cell r="BE481">
            <v>1.1520000000000001</v>
          </cell>
          <cell r="BF481">
            <v>0</v>
          </cell>
          <cell r="BI481">
            <v>0</v>
          </cell>
          <cell r="BJ481">
            <v>0</v>
          </cell>
          <cell r="BM481">
            <v>0</v>
          </cell>
          <cell r="BN481">
            <v>0</v>
          </cell>
        </row>
        <row r="482">
          <cell r="E482">
            <v>0</v>
          </cell>
          <cell r="F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  <cell r="Q482">
            <v>0</v>
          </cell>
          <cell r="R482">
            <v>0</v>
          </cell>
          <cell r="U482">
            <v>0</v>
          </cell>
          <cell r="V482">
            <v>0</v>
          </cell>
          <cell r="Y482">
            <v>0</v>
          </cell>
          <cell r="Z482">
            <v>0</v>
          </cell>
          <cell r="AC482">
            <v>31.639999999999997</v>
          </cell>
          <cell r="AD482">
            <v>38.165939633735285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O482">
            <v>9.5112500000000004</v>
          </cell>
          <cell r="AP482">
            <v>239.4725452268458</v>
          </cell>
          <cell r="AS482">
            <v>0</v>
          </cell>
          <cell r="AT482">
            <v>0</v>
          </cell>
          <cell r="AW482">
            <v>43.645000000000003</v>
          </cell>
          <cell r="AX482">
            <v>0</v>
          </cell>
          <cell r="BE482">
            <v>1.155</v>
          </cell>
          <cell r="BF482">
            <v>0</v>
          </cell>
          <cell r="BI482">
            <v>0</v>
          </cell>
          <cell r="BJ482">
            <v>0</v>
          </cell>
          <cell r="BM482">
            <v>0</v>
          </cell>
          <cell r="BN482">
            <v>0</v>
          </cell>
        </row>
        <row r="483">
          <cell r="E483">
            <v>0</v>
          </cell>
          <cell r="F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  <cell r="Q483">
            <v>0</v>
          </cell>
          <cell r="R483">
            <v>0</v>
          </cell>
          <cell r="U483">
            <v>0</v>
          </cell>
          <cell r="V483">
            <v>0</v>
          </cell>
          <cell r="Y483">
            <v>0</v>
          </cell>
          <cell r="Z483">
            <v>0</v>
          </cell>
          <cell r="AC483">
            <v>185.04572000000002</v>
          </cell>
          <cell r="AD483">
            <v>223.15079676135969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O483">
            <v>70.345000000000013</v>
          </cell>
          <cell r="AP483">
            <v>878.04695486550884</v>
          </cell>
          <cell r="AS483">
            <v>61.801280000000006</v>
          </cell>
          <cell r="AT483">
            <v>0</v>
          </cell>
          <cell r="AW483">
            <v>320.92667999999998</v>
          </cell>
          <cell r="AX483">
            <v>0</v>
          </cell>
          <cell r="BE483">
            <v>1.1766799999999999</v>
          </cell>
          <cell r="BF483">
            <v>0</v>
          </cell>
          <cell r="BI483">
            <v>5.8322400000000005</v>
          </cell>
          <cell r="BJ483">
            <v>0</v>
          </cell>
          <cell r="BM483">
            <v>0</v>
          </cell>
          <cell r="BN483">
            <v>0</v>
          </cell>
        </row>
        <row r="484">
          <cell r="E484">
            <v>0</v>
          </cell>
          <cell r="F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  <cell r="Q484">
            <v>0</v>
          </cell>
          <cell r="R484">
            <v>0</v>
          </cell>
          <cell r="U484">
            <v>0</v>
          </cell>
          <cell r="V484">
            <v>0</v>
          </cell>
          <cell r="Y484">
            <v>0</v>
          </cell>
          <cell r="Z484">
            <v>0</v>
          </cell>
          <cell r="AC484">
            <v>64.979280000000003</v>
          </cell>
          <cell r="AD484">
            <v>78.338317236786935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O484">
            <v>20.5642</v>
          </cell>
          <cell r="AP484">
            <v>239.4725452268458</v>
          </cell>
          <cell r="AS484">
            <v>0</v>
          </cell>
          <cell r="AT484">
            <v>0</v>
          </cell>
          <cell r="AW484">
            <v>88.668520000000001</v>
          </cell>
          <cell r="AX484">
            <v>0</v>
          </cell>
          <cell r="BE484">
            <v>1.1674</v>
          </cell>
          <cell r="BF484">
            <v>0</v>
          </cell>
          <cell r="BI484">
            <v>0</v>
          </cell>
          <cell r="BJ484">
            <v>0</v>
          </cell>
          <cell r="BM484">
            <v>0</v>
          </cell>
          <cell r="BN484">
            <v>0</v>
          </cell>
        </row>
        <row r="485">
          <cell r="E485">
            <v>0</v>
          </cell>
          <cell r="F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  <cell r="Q485">
            <v>0</v>
          </cell>
          <cell r="R485">
            <v>0</v>
          </cell>
          <cell r="U485">
            <v>0</v>
          </cell>
          <cell r="V485">
            <v>0</v>
          </cell>
          <cell r="Y485">
            <v>0</v>
          </cell>
          <cell r="Z485">
            <v>0</v>
          </cell>
          <cell r="AC485">
            <v>29.723520000000001</v>
          </cell>
          <cell r="AD485">
            <v>35.854174147349035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O485">
            <v>26.788980000000002</v>
          </cell>
          <cell r="AP485">
            <v>159.64360240966573</v>
          </cell>
          <cell r="AS485">
            <v>0</v>
          </cell>
          <cell r="AT485">
            <v>0</v>
          </cell>
          <cell r="AW485">
            <v>42.045299999999997</v>
          </cell>
          <cell r="AX485">
            <v>0</v>
          </cell>
          <cell r="BE485">
            <v>1.1508</v>
          </cell>
          <cell r="BF485">
            <v>0</v>
          </cell>
          <cell r="BI485">
            <v>0</v>
          </cell>
          <cell r="BJ485">
            <v>0</v>
          </cell>
          <cell r="BM485">
            <v>0</v>
          </cell>
          <cell r="BN485">
            <v>0</v>
          </cell>
        </row>
        <row r="486">
          <cell r="E486">
            <v>0</v>
          </cell>
          <cell r="F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  <cell r="Q486">
            <v>0</v>
          </cell>
          <cell r="R486">
            <v>0</v>
          </cell>
          <cell r="U486">
            <v>0</v>
          </cell>
          <cell r="V486">
            <v>0</v>
          </cell>
          <cell r="Y486">
            <v>0</v>
          </cell>
          <cell r="Z486">
            <v>0</v>
          </cell>
          <cell r="AC486">
            <v>23.734079999999999</v>
          </cell>
          <cell r="AD486">
            <v>28.613550171120394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O486">
            <v>17.633279999999996</v>
          </cell>
          <cell r="AP486">
            <v>239.4725452268458</v>
          </cell>
          <cell r="AS486">
            <v>0</v>
          </cell>
          <cell r="AT486">
            <v>0</v>
          </cell>
          <cell r="AW486">
            <v>33.167360000000002</v>
          </cell>
          <cell r="AX486">
            <v>0</v>
          </cell>
          <cell r="BE486">
            <v>1.15456</v>
          </cell>
          <cell r="BF486">
            <v>0</v>
          </cell>
          <cell r="BI486">
            <v>0</v>
          </cell>
          <cell r="BJ486">
            <v>0</v>
          </cell>
          <cell r="BM486">
            <v>0</v>
          </cell>
          <cell r="BN486">
            <v>0</v>
          </cell>
        </row>
        <row r="487">
          <cell r="E487">
            <v>0</v>
          </cell>
          <cell r="F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  <cell r="Q487">
            <v>0</v>
          </cell>
          <cell r="R487">
            <v>0</v>
          </cell>
          <cell r="U487">
            <v>0</v>
          </cell>
          <cell r="V487">
            <v>0</v>
          </cell>
          <cell r="Y487">
            <v>0</v>
          </cell>
          <cell r="Z487">
            <v>0</v>
          </cell>
          <cell r="AC487">
            <v>30.20195</v>
          </cell>
          <cell r="AD487">
            <v>36.421210964764519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O487">
            <v>30.352249999999998</v>
          </cell>
          <cell r="AP487">
            <v>239.4725452268458</v>
          </cell>
          <cell r="AS487">
            <v>0</v>
          </cell>
          <cell r="AT487">
            <v>0</v>
          </cell>
          <cell r="AW487">
            <v>39.044600000000003</v>
          </cell>
          <cell r="AX487">
            <v>0</v>
          </cell>
          <cell r="BE487">
            <v>1.1522999999999999</v>
          </cell>
          <cell r="BF487">
            <v>0</v>
          </cell>
          <cell r="BI487">
            <v>0</v>
          </cell>
          <cell r="BJ487">
            <v>0</v>
          </cell>
          <cell r="BM487">
            <v>0</v>
          </cell>
          <cell r="BN487">
            <v>0</v>
          </cell>
        </row>
        <row r="488">
          <cell r="E488">
            <v>0</v>
          </cell>
          <cell r="F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  <cell r="Q488">
            <v>0</v>
          </cell>
          <cell r="R488">
            <v>0</v>
          </cell>
          <cell r="U488">
            <v>0</v>
          </cell>
          <cell r="V488">
            <v>0</v>
          </cell>
          <cell r="Y488">
            <v>0</v>
          </cell>
          <cell r="Z488">
            <v>0</v>
          </cell>
          <cell r="AC488">
            <v>116.66633500000002</v>
          </cell>
          <cell r="AD488">
            <v>140.69055804412932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O488">
            <v>42.157285000000002</v>
          </cell>
          <cell r="AP488">
            <v>0</v>
          </cell>
          <cell r="AS488">
            <v>0</v>
          </cell>
          <cell r="AT488">
            <v>0</v>
          </cell>
          <cell r="AW488">
            <v>126.98793500000001</v>
          </cell>
          <cell r="AX488">
            <v>237</v>
          </cell>
          <cell r="BE488">
            <v>1.1611800000000001</v>
          </cell>
          <cell r="BF488">
            <v>0</v>
          </cell>
          <cell r="BI488">
            <v>0</v>
          </cell>
          <cell r="BJ488">
            <v>0</v>
          </cell>
          <cell r="BM488">
            <v>0</v>
          </cell>
          <cell r="BN488">
            <v>0</v>
          </cell>
        </row>
        <row r="489">
          <cell r="E489">
            <v>0</v>
          </cell>
          <cell r="F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  <cell r="Q489">
            <v>0</v>
          </cell>
          <cell r="R489">
            <v>0</v>
          </cell>
          <cell r="U489">
            <v>0</v>
          </cell>
          <cell r="V489">
            <v>0</v>
          </cell>
          <cell r="Y489">
            <v>0</v>
          </cell>
          <cell r="Z489">
            <v>0</v>
          </cell>
          <cell r="AC489">
            <v>37.985734000000001</v>
          </cell>
          <cell r="AD489">
            <v>45.807851203827191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O489">
            <v>52.594016000000003</v>
          </cell>
          <cell r="AP489">
            <v>319.28720481933146</v>
          </cell>
          <cell r="AS489">
            <v>0</v>
          </cell>
          <cell r="AT489">
            <v>0</v>
          </cell>
          <cell r="AW489">
            <v>53.371163999999993</v>
          </cell>
          <cell r="AX489">
            <v>0</v>
          </cell>
          <cell r="BE489">
            <v>1.1552199999999999</v>
          </cell>
          <cell r="BF489">
            <v>0</v>
          </cell>
          <cell r="BI489">
            <v>0</v>
          </cell>
          <cell r="BJ489">
            <v>0</v>
          </cell>
          <cell r="BM489">
            <v>0</v>
          </cell>
          <cell r="BN489">
            <v>0</v>
          </cell>
        </row>
        <row r="490"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  <cell r="Q490">
            <v>0</v>
          </cell>
          <cell r="R490">
            <v>0</v>
          </cell>
          <cell r="U490">
            <v>0</v>
          </cell>
          <cell r="V490">
            <v>0</v>
          </cell>
          <cell r="Y490">
            <v>0</v>
          </cell>
          <cell r="Z490">
            <v>0</v>
          </cell>
          <cell r="AC490">
            <v>50.891190000000002</v>
          </cell>
          <cell r="AD490">
            <v>61.370830931046314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O490">
            <v>96.140309999999999</v>
          </cell>
          <cell r="AP490">
            <v>319.28720481933146</v>
          </cell>
          <cell r="AS490">
            <v>0</v>
          </cell>
          <cell r="AT490">
            <v>0</v>
          </cell>
          <cell r="AW490">
            <v>71.616299999999995</v>
          </cell>
          <cell r="AX490">
            <v>0</v>
          </cell>
          <cell r="BE490">
            <v>1.15374</v>
          </cell>
          <cell r="BF490">
            <v>0</v>
          </cell>
          <cell r="BI490">
            <v>0</v>
          </cell>
          <cell r="BJ490">
            <v>0</v>
          </cell>
          <cell r="BM490">
            <v>0</v>
          </cell>
          <cell r="BN490">
            <v>0</v>
          </cell>
        </row>
        <row r="491"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  <cell r="Q491">
            <v>0</v>
          </cell>
          <cell r="R491">
            <v>0</v>
          </cell>
          <cell r="U491">
            <v>0</v>
          </cell>
          <cell r="V491">
            <v>0</v>
          </cell>
          <cell r="Y491">
            <v>0</v>
          </cell>
          <cell r="Z491">
            <v>0</v>
          </cell>
          <cell r="AC491">
            <v>36.242340000000006</v>
          </cell>
          <cell r="AD491">
            <v>43.705453157717415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O491">
            <v>44.178180000000005</v>
          </cell>
          <cell r="AP491">
            <v>279.37987502308869</v>
          </cell>
          <cell r="AS491">
            <v>0</v>
          </cell>
          <cell r="AT491">
            <v>0</v>
          </cell>
          <cell r="AW491">
            <v>50.951699999999995</v>
          </cell>
          <cell r="AX491">
            <v>0</v>
          </cell>
          <cell r="BE491">
            <v>1.1523000000000001</v>
          </cell>
          <cell r="BF491">
            <v>0</v>
          </cell>
          <cell r="BI491">
            <v>0</v>
          </cell>
          <cell r="BJ491">
            <v>0</v>
          </cell>
          <cell r="BM491">
            <v>0</v>
          </cell>
          <cell r="BN491">
            <v>0</v>
          </cell>
        </row>
        <row r="492"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  <cell r="Q492">
            <v>0</v>
          </cell>
          <cell r="R492">
            <v>0</v>
          </cell>
          <cell r="U492">
            <v>0</v>
          </cell>
          <cell r="V492">
            <v>0</v>
          </cell>
          <cell r="Y492">
            <v>0</v>
          </cell>
          <cell r="Z492">
            <v>0</v>
          </cell>
          <cell r="AC492">
            <v>15.791400000000001</v>
          </cell>
          <cell r="AD492">
            <v>20.282470776785036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O492">
            <v>18.158249999999999</v>
          </cell>
          <cell r="AP492">
            <v>0</v>
          </cell>
          <cell r="AS492">
            <v>0</v>
          </cell>
          <cell r="AT492">
            <v>0</v>
          </cell>
          <cell r="AW492">
            <v>22.65945</v>
          </cell>
          <cell r="AX492">
            <v>0</v>
          </cell>
          <cell r="BE492">
            <v>1.1532</v>
          </cell>
          <cell r="BF492">
            <v>0</v>
          </cell>
          <cell r="BI492">
            <v>0</v>
          </cell>
          <cell r="BJ492">
            <v>0</v>
          </cell>
          <cell r="BM492">
            <v>0</v>
          </cell>
          <cell r="BN492">
            <v>0</v>
          </cell>
        </row>
        <row r="493"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M493">
            <v>0</v>
          </cell>
          <cell r="N493">
            <v>0</v>
          </cell>
          <cell r="Q493">
            <v>0</v>
          </cell>
          <cell r="R493">
            <v>0</v>
          </cell>
          <cell r="U493">
            <v>0</v>
          </cell>
          <cell r="V493">
            <v>0</v>
          </cell>
          <cell r="Y493">
            <v>0</v>
          </cell>
          <cell r="Z493">
            <v>0</v>
          </cell>
          <cell r="AC493">
            <v>6.3054000000000006</v>
          </cell>
          <cell r="AD493">
            <v>8.1129883107140142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O493">
            <v>12.915840000000001</v>
          </cell>
          <cell r="AP493">
            <v>0</v>
          </cell>
          <cell r="AS493">
            <v>0</v>
          </cell>
          <cell r="AT493">
            <v>0</v>
          </cell>
          <cell r="AW493">
            <v>9.0637800000000013</v>
          </cell>
          <cell r="AX493">
            <v>0</v>
          </cell>
          <cell r="BE493">
            <v>1.1532</v>
          </cell>
          <cell r="BF493">
            <v>0</v>
          </cell>
          <cell r="BI493">
            <v>0</v>
          </cell>
          <cell r="BJ493">
            <v>0</v>
          </cell>
          <cell r="BM493">
            <v>0</v>
          </cell>
          <cell r="BN493">
            <v>0</v>
          </cell>
        </row>
        <row r="494"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  <cell r="Q494">
            <v>0</v>
          </cell>
          <cell r="R494">
            <v>0</v>
          </cell>
          <cell r="U494">
            <v>0</v>
          </cell>
          <cell r="V494">
            <v>0</v>
          </cell>
          <cell r="Y494">
            <v>0</v>
          </cell>
          <cell r="Z494">
            <v>0</v>
          </cell>
          <cell r="AC494">
            <v>26.150769999999998</v>
          </cell>
          <cell r="AD494">
            <v>33.607835986049182</v>
          </cell>
          <cell r="AG494">
            <v>0</v>
          </cell>
          <cell r="AH494">
            <v>0</v>
          </cell>
          <cell r="AK494">
            <v>0</v>
          </cell>
          <cell r="AL494">
            <v>0</v>
          </cell>
          <cell r="AO494">
            <v>28.893749999999997</v>
          </cell>
          <cell r="AP494">
            <v>0</v>
          </cell>
          <cell r="AS494">
            <v>0</v>
          </cell>
          <cell r="AT494">
            <v>0</v>
          </cell>
          <cell r="AW494">
            <v>39.064349999999997</v>
          </cell>
          <cell r="AX494">
            <v>0</v>
          </cell>
          <cell r="BE494">
            <v>1.1557499999999998</v>
          </cell>
          <cell r="BF494">
            <v>0</v>
          </cell>
          <cell r="BI494">
            <v>0</v>
          </cell>
          <cell r="BJ494">
            <v>0</v>
          </cell>
          <cell r="BM494">
            <v>0</v>
          </cell>
          <cell r="BN494">
            <v>0</v>
          </cell>
        </row>
        <row r="495"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  <cell r="Q495">
            <v>0</v>
          </cell>
          <cell r="R495">
            <v>0</v>
          </cell>
          <cell r="U495">
            <v>0</v>
          </cell>
          <cell r="V495">
            <v>0</v>
          </cell>
          <cell r="Y495">
            <v>0</v>
          </cell>
          <cell r="Z495">
            <v>0</v>
          </cell>
          <cell r="AC495">
            <v>41.776350000000001</v>
          </cell>
          <cell r="AD495">
            <v>50.379040316530563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O495">
            <v>46.9161</v>
          </cell>
          <cell r="AP495">
            <v>0</v>
          </cell>
          <cell r="AS495">
            <v>0</v>
          </cell>
          <cell r="AT495">
            <v>0</v>
          </cell>
          <cell r="AW495">
            <v>74.532150000000001</v>
          </cell>
          <cell r="AX495">
            <v>0</v>
          </cell>
          <cell r="BE495">
            <v>1.155</v>
          </cell>
          <cell r="BF495">
            <v>0</v>
          </cell>
          <cell r="BI495">
            <v>0</v>
          </cell>
          <cell r="BJ495">
            <v>0</v>
          </cell>
          <cell r="BM495">
            <v>0</v>
          </cell>
          <cell r="BN495">
            <v>0</v>
          </cell>
        </row>
        <row r="496"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  <cell r="Q496">
            <v>0</v>
          </cell>
          <cell r="R496">
            <v>0</v>
          </cell>
          <cell r="U496">
            <v>0</v>
          </cell>
          <cell r="V496">
            <v>0</v>
          </cell>
          <cell r="Y496">
            <v>0</v>
          </cell>
          <cell r="Z496">
            <v>0</v>
          </cell>
          <cell r="AC496">
            <v>68.614490000000004</v>
          </cell>
          <cell r="AD496">
            <v>82.743757125938089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O496">
            <v>62.563059999999993</v>
          </cell>
          <cell r="AP496">
            <v>0</v>
          </cell>
          <cell r="AS496">
            <v>0</v>
          </cell>
          <cell r="AT496">
            <v>0</v>
          </cell>
          <cell r="AW496">
            <v>85.251180000000005</v>
          </cell>
          <cell r="AX496">
            <v>0</v>
          </cell>
          <cell r="BE496">
            <v>1.15717</v>
          </cell>
          <cell r="BF496">
            <v>0</v>
          </cell>
          <cell r="BI496">
            <v>0</v>
          </cell>
          <cell r="BJ496">
            <v>0</v>
          </cell>
          <cell r="BM496">
            <v>0</v>
          </cell>
          <cell r="BN496">
            <v>0</v>
          </cell>
        </row>
        <row r="497"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M497">
            <v>0</v>
          </cell>
          <cell r="N497">
            <v>0</v>
          </cell>
          <cell r="Q497">
            <v>0</v>
          </cell>
          <cell r="R497">
            <v>0</v>
          </cell>
          <cell r="U497">
            <v>0</v>
          </cell>
          <cell r="V497">
            <v>0</v>
          </cell>
          <cell r="Y497">
            <v>0</v>
          </cell>
          <cell r="Z497">
            <v>0</v>
          </cell>
          <cell r="AC497">
            <v>53.169900000000005</v>
          </cell>
          <cell r="AD497">
            <v>64.118778584675269</v>
          </cell>
          <cell r="AG497">
            <v>0</v>
          </cell>
          <cell r="AH497">
            <v>0</v>
          </cell>
          <cell r="AK497">
            <v>0</v>
          </cell>
          <cell r="AL497">
            <v>0</v>
          </cell>
          <cell r="AO497">
            <v>62.548499999999997</v>
          </cell>
          <cell r="AP497">
            <v>0</v>
          </cell>
          <cell r="AS497">
            <v>0</v>
          </cell>
          <cell r="AT497">
            <v>0</v>
          </cell>
          <cell r="AW497">
            <v>128.4633</v>
          </cell>
          <cell r="AX497">
            <v>0</v>
          </cell>
          <cell r="BE497">
            <v>1.1465999999999998</v>
          </cell>
          <cell r="BF497">
            <v>0</v>
          </cell>
          <cell r="BI497">
            <v>0</v>
          </cell>
          <cell r="BJ497">
            <v>0</v>
          </cell>
          <cell r="BM497">
            <v>0</v>
          </cell>
          <cell r="BN497">
            <v>0</v>
          </cell>
        </row>
        <row r="498"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M498">
            <v>0</v>
          </cell>
          <cell r="N498">
            <v>0</v>
          </cell>
          <cell r="Q498">
            <v>0</v>
          </cell>
          <cell r="R498">
            <v>0</v>
          </cell>
          <cell r="U498">
            <v>0</v>
          </cell>
          <cell r="V498">
            <v>0</v>
          </cell>
          <cell r="Y498">
            <v>0</v>
          </cell>
          <cell r="Z498">
            <v>0</v>
          </cell>
          <cell r="AC498">
            <v>31.946940000000001</v>
          </cell>
          <cell r="AD498">
            <v>38.51488536752943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O498">
            <v>31.267030000000002</v>
          </cell>
          <cell r="AP498">
            <v>0</v>
          </cell>
          <cell r="AS498">
            <v>0</v>
          </cell>
          <cell r="AT498">
            <v>0</v>
          </cell>
          <cell r="AW498">
            <v>40.450229999999998</v>
          </cell>
          <cell r="AX498">
            <v>0</v>
          </cell>
          <cell r="BE498">
            <v>1.15673</v>
          </cell>
          <cell r="BF498">
            <v>0</v>
          </cell>
          <cell r="BI498">
            <v>0</v>
          </cell>
          <cell r="BJ498">
            <v>0</v>
          </cell>
          <cell r="BM498">
            <v>0</v>
          </cell>
          <cell r="BN498">
            <v>0</v>
          </cell>
        </row>
        <row r="499"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  <cell r="Q499">
            <v>0</v>
          </cell>
          <cell r="R499">
            <v>0</v>
          </cell>
          <cell r="U499">
            <v>0</v>
          </cell>
          <cell r="V499">
            <v>0</v>
          </cell>
          <cell r="Y499">
            <v>0</v>
          </cell>
          <cell r="Z499">
            <v>0</v>
          </cell>
          <cell r="AC499">
            <v>21.382199999999997</v>
          </cell>
          <cell r="AD499">
            <v>27.479476536289404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O499">
            <v>38.404800000000002</v>
          </cell>
          <cell r="AP499">
            <v>0</v>
          </cell>
          <cell r="AS499">
            <v>0</v>
          </cell>
          <cell r="AT499">
            <v>0</v>
          </cell>
          <cell r="AW499">
            <v>28.312200000000001</v>
          </cell>
          <cell r="AX499">
            <v>0</v>
          </cell>
          <cell r="BE499">
            <v>1.1592</v>
          </cell>
          <cell r="BF499">
            <v>0</v>
          </cell>
          <cell r="BI499">
            <v>0</v>
          </cell>
          <cell r="BJ499">
            <v>0</v>
          </cell>
          <cell r="BM499">
            <v>0</v>
          </cell>
          <cell r="BN499">
            <v>0</v>
          </cell>
        </row>
        <row r="500"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  <cell r="Q500">
            <v>0</v>
          </cell>
          <cell r="R500">
            <v>0</v>
          </cell>
          <cell r="U500">
            <v>0</v>
          </cell>
          <cell r="V500">
            <v>0</v>
          </cell>
          <cell r="Y500">
            <v>0</v>
          </cell>
          <cell r="Z500">
            <v>0</v>
          </cell>
          <cell r="AC500">
            <v>79.714600000000004</v>
          </cell>
          <cell r="AD500">
            <v>102.41557286858337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O500">
            <v>38.601120000000002</v>
          </cell>
          <cell r="AP500">
            <v>0</v>
          </cell>
          <cell r="AS500">
            <v>0</v>
          </cell>
          <cell r="AT500">
            <v>0</v>
          </cell>
          <cell r="AW500">
            <v>114.30064</v>
          </cell>
          <cell r="AX500">
            <v>0</v>
          </cell>
          <cell r="BE500">
            <v>1.15052</v>
          </cell>
          <cell r="BF500">
            <v>0</v>
          </cell>
          <cell r="BI500">
            <v>0</v>
          </cell>
          <cell r="BJ500">
            <v>0</v>
          </cell>
          <cell r="BM500">
            <v>0</v>
          </cell>
          <cell r="BN500">
            <v>0</v>
          </cell>
        </row>
        <row r="501"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  <cell r="Q501">
            <v>0</v>
          </cell>
          <cell r="R501">
            <v>0</v>
          </cell>
          <cell r="U501">
            <v>0</v>
          </cell>
          <cell r="V501">
            <v>0</v>
          </cell>
          <cell r="Y501">
            <v>0</v>
          </cell>
          <cell r="Z501">
            <v>0</v>
          </cell>
          <cell r="AC501">
            <v>68.273449999999997</v>
          </cell>
          <cell r="AD501">
            <v>87.716233832504727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O501">
            <v>25.7408</v>
          </cell>
          <cell r="AP501">
            <v>0</v>
          </cell>
          <cell r="AS501">
            <v>0</v>
          </cell>
          <cell r="AT501">
            <v>0</v>
          </cell>
          <cell r="AW501">
            <v>107.48795</v>
          </cell>
          <cell r="AX501">
            <v>0</v>
          </cell>
          <cell r="BE501">
            <v>1.16638</v>
          </cell>
          <cell r="BF501">
            <v>0</v>
          </cell>
          <cell r="BI501">
            <v>0</v>
          </cell>
          <cell r="BJ501">
            <v>0</v>
          </cell>
          <cell r="BM501">
            <v>0</v>
          </cell>
          <cell r="BN501">
            <v>0</v>
          </cell>
        </row>
        <row r="502"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  <cell r="Q502">
            <v>0</v>
          </cell>
          <cell r="R502">
            <v>0</v>
          </cell>
          <cell r="U502">
            <v>0</v>
          </cell>
          <cell r="V502">
            <v>0</v>
          </cell>
          <cell r="Y502">
            <v>0</v>
          </cell>
          <cell r="Z502">
            <v>0</v>
          </cell>
          <cell r="AC502">
            <v>82.607140000000001</v>
          </cell>
          <cell r="AD502">
            <v>106.13184493349105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O502">
            <v>38.590551999999995</v>
          </cell>
          <cell r="AP502">
            <v>0</v>
          </cell>
          <cell r="AS502">
            <v>0</v>
          </cell>
          <cell r="AT502">
            <v>0</v>
          </cell>
          <cell r="AW502">
            <v>118.47250799999999</v>
          </cell>
          <cell r="AX502">
            <v>0</v>
          </cell>
          <cell r="BE502">
            <v>1.1679359999999999</v>
          </cell>
          <cell r="BF502">
            <v>0</v>
          </cell>
          <cell r="BI502">
            <v>0</v>
          </cell>
          <cell r="BJ502">
            <v>0</v>
          </cell>
          <cell r="BM502">
            <v>0</v>
          </cell>
          <cell r="BN502">
            <v>0</v>
          </cell>
        </row>
        <row r="503"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  <cell r="Q503">
            <v>0</v>
          </cell>
          <cell r="R503">
            <v>0</v>
          </cell>
          <cell r="U503">
            <v>0</v>
          </cell>
          <cell r="V503">
            <v>0</v>
          </cell>
          <cell r="Y503">
            <v>0</v>
          </cell>
          <cell r="Z503">
            <v>0</v>
          </cell>
          <cell r="AC503">
            <v>110.71095000000001</v>
          </cell>
          <cell r="AD503">
            <v>142.23900473784087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O503">
            <v>54.817410000000002</v>
          </cell>
          <cell r="AP503">
            <v>0</v>
          </cell>
          <cell r="AS503">
            <v>0</v>
          </cell>
          <cell r="AT503">
            <v>0</v>
          </cell>
          <cell r="AW503">
            <v>159.16941</v>
          </cell>
          <cell r="AX503">
            <v>0</v>
          </cell>
          <cell r="BE503">
            <v>1.1413500000000001</v>
          </cell>
          <cell r="BF503">
            <v>0</v>
          </cell>
          <cell r="BI503">
            <v>0</v>
          </cell>
          <cell r="BJ503">
            <v>0</v>
          </cell>
          <cell r="BM503">
            <v>0</v>
          </cell>
          <cell r="BN503">
            <v>0</v>
          </cell>
        </row>
        <row r="504"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  <cell r="Q504">
            <v>0</v>
          </cell>
          <cell r="R504">
            <v>0</v>
          </cell>
          <cell r="U504">
            <v>0</v>
          </cell>
          <cell r="V504">
            <v>0</v>
          </cell>
          <cell r="Y504">
            <v>0</v>
          </cell>
          <cell r="Z504">
            <v>0</v>
          </cell>
          <cell r="AC504">
            <v>79.986199999999997</v>
          </cell>
          <cell r="AD504">
            <v>102.76451860237749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O504">
            <v>38.614839999999994</v>
          </cell>
          <cell r="AP504">
            <v>0</v>
          </cell>
          <cell r="AS504">
            <v>0</v>
          </cell>
          <cell r="AT504">
            <v>0</v>
          </cell>
          <cell r="AW504">
            <v>114.71364</v>
          </cell>
          <cell r="AX504">
            <v>0</v>
          </cell>
          <cell r="BE504">
            <v>1.1544399999999999</v>
          </cell>
          <cell r="BF504">
            <v>0</v>
          </cell>
          <cell r="BI504">
            <v>0</v>
          </cell>
          <cell r="BJ504">
            <v>0</v>
          </cell>
          <cell r="BM504">
            <v>0</v>
          </cell>
          <cell r="BN504">
            <v>0</v>
          </cell>
        </row>
        <row r="505"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M505">
            <v>0</v>
          </cell>
          <cell r="N505">
            <v>0</v>
          </cell>
          <cell r="Q505">
            <v>0</v>
          </cell>
          <cell r="R505">
            <v>251.556500434415</v>
          </cell>
          <cell r="U505">
            <v>0</v>
          </cell>
          <cell r="V505">
            <v>0</v>
          </cell>
          <cell r="Y505">
            <v>0</v>
          </cell>
          <cell r="Z505">
            <v>0</v>
          </cell>
          <cell r="AC505">
            <v>54.197640000000007</v>
          </cell>
          <cell r="AD505">
            <v>65.340088652954805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O505">
            <v>34.903400000000005</v>
          </cell>
          <cell r="AP505">
            <v>199.55093220590859</v>
          </cell>
          <cell r="AS505">
            <v>0</v>
          </cell>
          <cell r="AT505">
            <v>0</v>
          </cell>
          <cell r="AW505">
            <v>74.061120000000003</v>
          </cell>
          <cell r="AX505">
            <v>0</v>
          </cell>
          <cell r="BE505">
            <v>1.1534600000000002</v>
          </cell>
          <cell r="BF505">
            <v>0</v>
          </cell>
          <cell r="BI505">
            <v>0</v>
          </cell>
          <cell r="BJ505">
            <v>0</v>
          </cell>
          <cell r="BM505">
            <v>0</v>
          </cell>
          <cell r="BN505">
            <v>0</v>
          </cell>
        </row>
        <row r="506"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  <cell r="Q506">
            <v>0</v>
          </cell>
          <cell r="R506">
            <v>151.94962823374794</v>
          </cell>
          <cell r="U506">
            <v>0</v>
          </cell>
          <cell r="V506">
            <v>0</v>
          </cell>
          <cell r="Y506">
            <v>0</v>
          </cell>
          <cell r="Z506">
            <v>0</v>
          </cell>
          <cell r="AC506">
            <v>28.393450000000001</v>
          </cell>
          <cell r="AD506">
            <v>34.240300128551084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O506">
            <v>34.908949999999997</v>
          </cell>
          <cell r="AP506">
            <v>199.55093220590859</v>
          </cell>
          <cell r="AS506">
            <v>0</v>
          </cell>
          <cell r="AT506">
            <v>0</v>
          </cell>
          <cell r="AW506">
            <v>45.270949999999999</v>
          </cell>
          <cell r="AX506">
            <v>0</v>
          </cell>
          <cell r="BE506">
            <v>1.1461000000000001</v>
          </cell>
          <cell r="BF506">
            <v>0</v>
          </cell>
          <cell r="BI506">
            <v>0</v>
          </cell>
          <cell r="BJ506">
            <v>0</v>
          </cell>
          <cell r="BM506">
            <v>0</v>
          </cell>
          <cell r="BN506">
            <v>0</v>
          </cell>
        </row>
        <row r="507"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M507">
            <v>0</v>
          </cell>
          <cell r="N507">
            <v>0</v>
          </cell>
          <cell r="Q507">
            <v>0</v>
          </cell>
          <cell r="R507">
            <v>110.85633254789157</v>
          </cell>
          <cell r="U507">
            <v>0</v>
          </cell>
          <cell r="V507">
            <v>0</v>
          </cell>
          <cell r="Y507">
            <v>0</v>
          </cell>
          <cell r="Z507">
            <v>0</v>
          </cell>
          <cell r="AC507">
            <v>19.133929999999999</v>
          </cell>
          <cell r="AD507">
            <v>23.074036647138247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O507">
            <v>20.567519999999998</v>
          </cell>
          <cell r="AP507">
            <v>119.7362726134229</v>
          </cell>
          <cell r="AS507">
            <v>0</v>
          </cell>
          <cell r="AT507">
            <v>0</v>
          </cell>
          <cell r="AW507">
            <v>32.882640000000002</v>
          </cell>
          <cell r="AX507">
            <v>0</v>
          </cell>
          <cell r="BE507">
            <v>1.1532199999999999</v>
          </cell>
          <cell r="BF507">
            <v>0</v>
          </cell>
          <cell r="BI507">
            <v>0</v>
          </cell>
          <cell r="BJ507">
            <v>0</v>
          </cell>
          <cell r="BM507">
            <v>0</v>
          </cell>
          <cell r="BN507">
            <v>0</v>
          </cell>
        </row>
        <row r="508"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  <cell r="Q508">
            <v>0</v>
          </cell>
          <cell r="R508">
            <v>188.51037436222748</v>
          </cell>
          <cell r="U508">
            <v>0</v>
          </cell>
          <cell r="V508">
            <v>0</v>
          </cell>
          <cell r="Y508">
            <v>0</v>
          </cell>
          <cell r="Z508">
            <v>0</v>
          </cell>
          <cell r="AC508">
            <v>40.582740000000001</v>
          </cell>
          <cell r="AD508">
            <v>48.939639164629703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O508">
            <v>28.678319999999999</v>
          </cell>
          <cell r="AP508">
            <v>159.64360240966573</v>
          </cell>
          <cell r="AS508">
            <v>0</v>
          </cell>
          <cell r="AT508">
            <v>0</v>
          </cell>
          <cell r="AW508">
            <v>55.673639999999999</v>
          </cell>
          <cell r="AX508">
            <v>0</v>
          </cell>
          <cell r="BE508">
            <v>1.1556600000000001</v>
          </cell>
          <cell r="BF508">
            <v>0</v>
          </cell>
          <cell r="BI508">
            <v>0</v>
          </cell>
          <cell r="BJ508">
            <v>0</v>
          </cell>
          <cell r="BM508">
            <v>0</v>
          </cell>
          <cell r="BN508">
            <v>0</v>
          </cell>
        </row>
        <row r="509"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  <cell r="Q509">
            <v>0</v>
          </cell>
          <cell r="R509">
            <v>0</v>
          </cell>
          <cell r="U509">
            <v>0</v>
          </cell>
          <cell r="V509">
            <v>0</v>
          </cell>
          <cell r="Y509">
            <v>0</v>
          </cell>
          <cell r="Z509">
            <v>0</v>
          </cell>
          <cell r="AC509">
            <v>56.424900000000001</v>
          </cell>
          <cell r="AD509">
            <v>72.493476195734885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O509">
            <v>41.101259999999996</v>
          </cell>
          <cell r="AP509">
            <v>0</v>
          </cell>
          <cell r="AS509">
            <v>0</v>
          </cell>
          <cell r="AT509">
            <v>0</v>
          </cell>
          <cell r="AW509">
            <v>80.939399999999992</v>
          </cell>
          <cell r="AX509">
            <v>0</v>
          </cell>
          <cell r="BE509">
            <v>1.1634</v>
          </cell>
          <cell r="BF509">
            <v>0</v>
          </cell>
          <cell r="BI509">
            <v>0</v>
          </cell>
          <cell r="BJ509">
            <v>0</v>
          </cell>
          <cell r="BM509">
            <v>0</v>
          </cell>
          <cell r="BN509">
            <v>0</v>
          </cell>
        </row>
        <row r="510">
          <cell r="E510">
            <v>0</v>
          </cell>
          <cell r="F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  <cell r="Q510">
            <v>0</v>
          </cell>
          <cell r="R510">
            <v>0</v>
          </cell>
          <cell r="U510">
            <v>0</v>
          </cell>
          <cell r="V510">
            <v>0</v>
          </cell>
          <cell r="Y510">
            <v>0</v>
          </cell>
          <cell r="Z510">
            <v>0</v>
          </cell>
          <cell r="AC510">
            <v>18.123959999999997</v>
          </cell>
          <cell r="AD510">
            <v>23.292127730759589</v>
          </cell>
          <cell r="AG510">
            <v>0</v>
          </cell>
          <cell r="AH510">
            <v>0</v>
          </cell>
          <cell r="AK510">
            <v>0</v>
          </cell>
          <cell r="AL510">
            <v>0</v>
          </cell>
          <cell r="AO510">
            <v>27.714600000000001</v>
          </cell>
          <cell r="AP510">
            <v>0</v>
          </cell>
          <cell r="AS510">
            <v>0</v>
          </cell>
          <cell r="AT510">
            <v>0</v>
          </cell>
          <cell r="AW510">
            <v>25.765499999999999</v>
          </cell>
          <cell r="AX510">
            <v>0</v>
          </cell>
          <cell r="BE510">
            <v>1.15344</v>
          </cell>
          <cell r="BF510">
            <v>0</v>
          </cell>
          <cell r="BI510">
            <v>0</v>
          </cell>
          <cell r="BJ510">
            <v>0</v>
          </cell>
          <cell r="BM510">
            <v>0</v>
          </cell>
          <cell r="BN510">
            <v>0</v>
          </cell>
        </row>
        <row r="511">
          <cell r="E511">
            <v>0</v>
          </cell>
          <cell r="F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  <cell r="Q511">
            <v>0</v>
          </cell>
          <cell r="R511">
            <v>84.753215819865886</v>
          </cell>
          <cell r="U511">
            <v>0</v>
          </cell>
          <cell r="V511">
            <v>0</v>
          </cell>
          <cell r="Y511">
            <v>0</v>
          </cell>
          <cell r="Z511">
            <v>0</v>
          </cell>
          <cell r="AC511">
            <v>18.147300000000001</v>
          </cell>
          <cell r="AD511">
            <v>21.896344795582984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O511">
            <v>5.8683800000000002</v>
          </cell>
          <cell r="AP511">
            <v>0</v>
          </cell>
          <cell r="AS511">
            <v>0</v>
          </cell>
          <cell r="AT511">
            <v>0</v>
          </cell>
          <cell r="AW511">
            <v>25.406220000000001</v>
          </cell>
          <cell r="AX511">
            <v>0</v>
          </cell>
          <cell r="BE511">
            <v>1.14958</v>
          </cell>
          <cell r="BF511">
            <v>0</v>
          </cell>
          <cell r="BI511">
            <v>0</v>
          </cell>
          <cell r="BJ511">
            <v>0</v>
          </cell>
          <cell r="BM511">
            <v>0</v>
          </cell>
          <cell r="BN511">
            <v>0</v>
          </cell>
        </row>
        <row r="512">
          <cell r="E512">
            <v>0</v>
          </cell>
          <cell r="F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  <cell r="Q512">
            <v>0</v>
          </cell>
          <cell r="R512">
            <v>98.077819337937584</v>
          </cell>
          <cell r="U512">
            <v>0</v>
          </cell>
          <cell r="V512">
            <v>0</v>
          </cell>
          <cell r="Y512">
            <v>0</v>
          </cell>
          <cell r="Z512">
            <v>0</v>
          </cell>
          <cell r="AC512">
            <v>21.111599999999999</v>
          </cell>
          <cell r="AD512">
            <v>25.473038566973027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O512">
            <v>5.8633600000000001</v>
          </cell>
          <cell r="AP512">
            <v>0</v>
          </cell>
          <cell r="AS512">
            <v>0</v>
          </cell>
          <cell r="AT512">
            <v>0</v>
          </cell>
          <cell r="AW512">
            <v>29.64968</v>
          </cell>
          <cell r="AX512">
            <v>0</v>
          </cell>
          <cell r="BE512">
            <v>1.15632</v>
          </cell>
          <cell r="BF512">
            <v>0</v>
          </cell>
          <cell r="BI512">
            <v>0</v>
          </cell>
          <cell r="BJ512">
            <v>0</v>
          </cell>
          <cell r="BM512">
            <v>0</v>
          </cell>
          <cell r="BN512">
            <v>0</v>
          </cell>
        </row>
        <row r="513">
          <cell r="E513">
            <v>0</v>
          </cell>
          <cell r="F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  <cell r="Q513">
            <v>0</v>
          </cell>
          <cell r="R513">
            <v>318.09760447855587</v>
          </cell>
          <cell r="U513">
            <v>0</v>
          </cell>
          <cell r="V513">
            <v>0</v>
          </cell>
          <cell r="Y513">
            <v>0</v>
          </cell>
          <cell r="Z513">
            <v>0</v>
          </cell>
          <cell r="AC513">
            <v>69.988950000000003</v>
          </cell>
          <cell r="AD513">
            <v>84.401249361460287</v>
          </cell>
          <cell r="AG513">
            <v>0</v>
          </cell>
          <cell r="AH513">
            <v>0</v>
          </cell>
          <cell r="AK513">
            <v>0</v>
          </cell>
          <cell r="AL513">
            <v>0</v>
          </cell>
          <cell r="AO513">
            <v>23.452200000000001</v>
          </cell>
          <cell r="AP513">
            <v>0</v>
          </cell>
          <cell r="AS513">
            <v>0</v>
          </cell>
          <cell r="AT513">
            <v>0</v>
          </cell>
          <cell r="AW513">
            <v>92.957399999999993</v>
          </cell>
          <cell r="AX513">
            <v>0</v>
          </cell>
          <cell r="BE513">
            <v>1.161</v>
          </cell>
          <cell r="BF513">
            <v>0</v>
          </cell>
          <cell r="BI513">
            <v>0</v>
          </cell>
          <cell r="BJ513">
            <v>0</v>
          </cell>
          <cell r="BM513">
            <v>0</v>
          </cell>
          <cell r="BN513">
            <v>0</v>
          </cell>
        </row>
        <row r="514">
          <cell r="E514">
            <v>0</v>
          </cell>
          <cell r="F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  <cell r="Q514">
            <v>0</v>
          </cell>
          <cell r="R514">
            <v>146.51602966797688</v>
          </cell>
          <cell r="U514">
            <v>0</v>
          </cell>
          <cell r="V514">
            <v>0</v>
          </cell>
          <cell r="Y514">
            <v>0</v>
          </cell>
          <cell r="Z514">
            <v>0</v>
          </cell>
          <cell r="AC514">
            <v>37.652970000000003</v>
          </cell>
          <cell r="AD514">
            <v>45.406563609963918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O514">
            <v>11.732069999999998</v>
          </cell>
          <cell r="AP514">
            <v>0</v>
          </cell>
          <cell r="AS514">
            <v>0</v>
          </cell>
          <cell r="AT514">
            <v>0</v>
          </cell>
          <cell r="AW514">
            <v>44.638080000000002</v>
          </cell>
          <cell r="AX514">
            <v>0</v>
          </cell>
          <cell r="BE514">
            <v>1.1450999999999998</v>
          </cell>
          <cell r="BF514">
            <v>0</v>
          </cell>
          <cell r="BI514">
            <v>0</v>
          </cell>
          <cell r="BJ514">
            <v>0</v>
          </cell>
          <cell r="BM514">
            <v>0</v>
          </cell>
          <cell r="BN514">
            <v>0</v>
          </cell>
        </row>
        <row r="515">
          <cell r="E515">
            <v>0</v>
          </cell>
          <cell r="F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  <cell r="Q515">
            <v>0</v>
          </cell>
          <cell r="R515">
            <v>236.83936663064318</v>
          </cell>
          <cell r="U515">
            <v>0</v>
          </cell>
          <cell r="V515">
            <v>0</v>
          </cell>
          <cell r="Y515">
            <v>0</v>
          </cell>
          <cell r="Z515">
            <v>0</v>
          </cell>
          <cell r="AC515">
            <v>50.999700000000004</v>
          </cell>
          <cell r="AD515">
            <v>61.501685581219142</v>
          </cell>
          <cell r="AG515">
            <v>0</v>
          </cell>
          <cell r="AH515">
            <v>0</v>
          </cell>
          <cell r="AK515">
            <v>0</v>
          </cell>
          <cell r="AL515">
            <v>0</v>
          </cell>
          <cell r="AO515">
            <v>17.596799999999998</v>
          </cell>
          <cell r="AP515">
            <v>0</v>
          </cell>
          <cell r="AS515">
            <v>0</v>
          </cell>
          <cell r="AT515">
            <v>0</v>
          </cell>
          <cell r="AW515">
            <v>70.344899999999996</v>
          </cell>
          <cell r="AX515">
            <v>0</v>
          </cell>
          <cell r="BE515">
            <v>1.1562000000000001</v>
          </cell>
          <cell r="BF515">
            <v>0</v>
          </cell>
          <cell r="BI515">
            <v>0</v>
          </cell>
          <cell r="BJ515">
            <v>0</v>
          </cell>
          <cell r="BM515">
            <v>0</v>
          </cell>
          <cell r="BN515">
            <v>0</v>
          </cell>
        </row>
        <row r="516">
          <cell r="E516">
            <v>0</v>
          </cell>
          <cell r="F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  <cell r="Q516">
            <v>0</v>
          </cell>
          <cell r="R516">
            <v>149.73796248587129</v>
          </cell>
          <cell r="U516">
            <v>0</v>
          </cell>
          <cell r="V516">
            <v>0</v>
          </cell>
          <cell r="Y516">
            <v>0</v>
          </cell>
          <cell r="Z516">
            <v>0</v>
          </cell>
          <cell r="AC516">
            <v>27.26464</v>
          </cell>
          <cell r="AD516">
            <v>32.888135410098741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O516">
            <v>11.732240000000001</v>
          </cell>
          <cell r="AP516">
            <v>0</v>
          </cell>
          <cell r="AS516">
            <v>0</v>
          </cell>
          <cell r="AT516">
            <v>0</v>
          </cell>
          <cell r="AW516">
            <v>44.546320000000001</v>
          </cell>
          <cell r="AX516">
            <v>0</v>
          </cell>
          <cell r="BE516">
            <v>1.14608</v>
          </cell>
          <cell r="BF516">
            <v>0</v>
          </cell>
          <cell r="BI516">
            <v>0</v>
          </cell>
          <cell r="BJ516">
            <v>0</v>
          </cell>
          <cell r="BM516">
            <v>0</v>
          </cell>
          <cell r="BN516">
            <v>0</v>
          </cell>
        </row>
        <row r="517">
          <cell r="E517">
            <v>0</v>
          </cell>
          <cell r="F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  <cell r="Q517">
            <v>0</v>
          </cell>
          <cell r="R517">
            <v>175.9776017909264</v>
          </cell>
          <cell r="U517">
            <v>0</v>
          </cell>
          <cell r="V517">
            <v>0</v>
          </cell>
          <cell r="Y517">
            <v>0</v>
          </cell>
          <cell r="Z517">
            <v>0</v>
          </cell>
          <cell r="AC517">
            <v>37.280959999999993</v>
          </cell>
          <cell r="AD517">
            <v>44.970381442721227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O517">
            <v>11.73278</v>
          </cell>
          <cell r="AP517">
            <v>0</v>
          </cell>
          <cell r="AS517">
            <v>0</v>
          </cell>
          <cell r="AT517">
            <v>0</v>
          </cell>
          <cell r="AW517">
            <v>52.230460000000001</v>
          </cell>
          <cell r="AX517">
            <v>0</v>
          </cell>
          <cell r="BE517">
            <v>1.15472</v>
          </cell>
          <cell r="BF517">
            <v>0</v>
          </cell>
          <cell r="BI517">
            <v>0</v>
          </cell>
          <cell r="BJ517">
            <v>0</v>
          </cell>
          <cell r="BM517">
            <v>0</v>
          </cell>
          <cell r="BN517">
            <v>0</v>
          </cell>
        </row>
        <row r="518">
          <cell r="E518">
            <v>0</v>
          </cell>
          <cell r="F518">
            <v>0</v>
          </cell>
          <cell r="I518">
            <v>0</v>
          </cell>
          <cell r="J518">
            <v>0</v>
          </cell>
          <cell r="M518">
            <v>0</v>
          </cell>
          <cell r="N518">
            <v>0</v>
          </cell>
          <cell r="Q518">
            <v>0</v>
          </cell>
          <cell r="R518">
            <v>158.01123065385431</v>
          </cell>
          <cell r="U518">
            <v>0</v>
          </cell>
          <cell r="V518">
            <v>0</v>
          </cell>
          <cell r="Y518">
            <v>0</v>
          </cell>
          <cell r="Z518">
            <v>0</v>
          </cell>
          <cell r="AC518">
            <v>35.022239999999996</v>
          </cell>
          <cell r="AD518">
            <v>42.222433789092285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O518">
            <v>11.73216</v>
          </cell>
          <cell r="AP518">
            <v>0</v>
          </cell>
          <cell r="AS518">
            <v>0</v>
          </cell>
          <cell r="AT518">
            <v>0</v>
          </cell>
          <cell r="AW518">
            <v>47.499760000000002</v>
          </cell>
          <cell r="AX518">
            <v>0</v>
          </cell>
          <cell r="BE518">
            <v>1.1519200000000001</v>
          </cell>
          <cell r="BF518">
            <v>0</v>
          </cell>
          <cell r="BI518">
            <v>0</v>
          </cell>
          <cell r="BJ518">
            <v>0</v>
          </cell>
          <cell r="BM518">
            <v>0</v>
          </cell>
          <cell r="BN518">
            <v>0</v>
          </cell>
        </row>
        <row r="519">
          <cell r="E519">
            <v>0</v>
          </cell>
          <cell r="F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  <cell r="Q519">
            <v>0</v>
          </cell>
          <cell r="R519">
            <v>95.866153590060904</v>
          </cell>
          <cell r="U519">
            <v>0</v>
          </cell>
          <cell r="V519">
            <v>0</v>
          </cell>
          <cell r="Y519">
            <v>0</v>
          </cell>
          <cell r="Z519">
            <v>0</v>
          </cell>
          <cell r="AC519">
            <v>20.65878</v>
          </cell>
          <cell r="AD519">
            <v>24.906001749557536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O519">
            <v>5.8641700000000005</v>
          </cell>
          <cell r="AP519">
            <v>0</v>
          </cell>
          <cell r="AS519">
            <v>0</v>
          </cell>
          <cell r="AT519">
            <v>0</v>
          </cell>
          <cell r="AW519">
            <v>28.538580000000003</v>
          </cell>
          <cell r="AX519">
            <v>0</v>
          </cell>
          <cell r="BE519">
            <v>1.1534199999999999</v>
          </cell>
          <cell r="BF519">
            <v>0</v>
          </cell>
          <cell r="BI519">
            <v>0</v>
          </cell>
          <cell r="BJ519">
            <v>0</v>
          </cell>
          <cell r="BM519">
            <v>0</v>
          </cell>
          <cell r="BN519">
            <v>0</v>
          </cell>
        </row>
        <row r="520">
          <cell r="E520">
            <v>0</v>
          </cell>
          <cell r="F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  <cell r="Q520">
            <v>0</v>
          </cell>
          <cell r="R520">
            <v>0</v>
          </cell>
          <cell r="U520">
            <v>0</v>
          </cell>
          <cell r="V520">
            <v>0</v>
          </cell>
          <cell r="Y520">
            <v>0</v>
          </cell>
          <cell r="Z520">
            <v>0</v>
          </cell>
          <cell r="AC520">
            <v>51.035870000000003</v>
          </cell>
          <cell r="AD520">
            <v>61.545303797943397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O520">
            <v>21.249660000000002</v>
          </cell>
          <cell r="AP520">
            <v>0</v>
          </cell>
          <cell r="AS520">
            <v>0</v>
          </cell>
          <cell r="AT520">
            <v>0</v>
          </cell>
          <cell r="AW520">
            <v>74.613680000000002</v>
          </cell>
          <cell r="AX520">
            <v>0</v>
          </cell>
          <cell r="BE520">
            <v>1.1570200000000002</v>
          </cell>
          <cell r="BF520">
            <v>0</v>
          </cell>
          <cell r="BI520">
            <v>0</v>
          </cell>
          <cell r="BJ520">
            <v>0</v>
          </cell>
          <cell r="BM520">
            <v>0</v>
          </cell>
          <cell r="BN520">
            <v>0</v>
          </cell>
        </row>
        <row r="521">
          <cell r="E521">
            <v>0</v>
          </cell>
          <cell r="F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  <cell r="Q521">
            <v>0</v>
          </cell>
          <cell r="R521">
            <v>0</v>
          </cell>
          <cell r="U521">
            <v>0</v>
          </cell>
          <cell r="V521">
            <v>0</v>
          </cell>
          <cell r="Y521">
            <v>0</v>
          </cell>
          <cell r="Z521">
            <v>0</v>
          </cell>
          <cell r="AC521">
            <v>17.406089999999999</v>
          </cell>
          <cell r="AD521">
            <v>22.37614517954994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O521">
            <v>15.636240000000001</v>
          </cell>
          <cell r="AP521">
            <v>0</v>
          </cell>
          <cell r="AS521">
            <v>0</v>
          </cell>
          <cell r="AT521">
            <v>0</v>
          </cell>
          <cell r="AW521">
            <v>23.444099999999999</v>
          </cell>
          <cell r="AX521">
            <v>0</v>
          </cell>
          <cell r="BE521">
            <v>0</v>
          </cell>
          <cell r="BF521">
            <v>0</v>
          </cell>
          <cell r="BI521">
            <v>0</v>
          </cell>
          <cell r="BJ521">
            <v>0</v>
          </cell>
          <cell r="BM521">
            <v>0</v>
          </cell>
          <cell r="BN521">
            <v>0</v>
          </cell>
        </row>
        <row r="522">
          <cell r="E522">
            <v>0</v>
          </cell>
          <cell r="F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  <cell r="Q522">
            <v>0</v>
          </cell>
          <cell r="R522">
            <v>0</v>
          </cell>
          <cell r="U522">
            <v>0</v>
          </cell>
          <cell r="V522">
            <v>0</v>
          </cell>
          <cell r="Y522">
            <v>0</v>
          </cell>
          <cell r="Z522">
            <v>0</v>
          </cell>
          <cell r="AC522">
            <v>13.209350000000001</v>
          </cell>
          <cell r="AD522">
            <v>15.920649104358144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O522">
            <v>5.1027000000000005</v>
          </cell>
          <cell r="AP522">
            <v>0</v>
          </cell>
          <cell r="AS522">
            <v>0</v>
          </cell>
          <cell r="AT522">
            <v>0</v>
          </cell>
          <cell r="AW522">
            <v>18.542000000000002</v>
          </cell>
          <cell r="AX522">
            <v>0</v>
          </cell>
          <cell r="BE522">
            <v>1.1534000000000002</v>
          </cell>
          <cell r="BF522">
            <v>0</v>
          </cell>
          <cell r="BI522">
            <v>0</v>
          </cell>
          <cell r="BJ522">
            <v>0</v>
          </cell>
          <cell r="BM522">
            <v>0</v>
          </cell>
          <cell r="BN522">
            <v>0</v>
          </cell>
        </row>
        <row r="523">
          <cell r="E523">
            <v>0</v>
          </cell>
          <cell r="F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  <cell r="Q523">
            <v>0</v>
          </cell>
          <cell r="R523">
            <v>0</v>
          </cell>
          <cell r="U523">
            <v>0</v>
          </cell>
          <cell r="V523">
            <v>0</v>
          </cell>
          <cell r="Y523">
            <v>0</v>
          </cell>
          <cell r="Z523">
            <v>0</v>
          </cell>
          <cell r="AC523">
            <v>53.546399999999998</v>
          </cell>
          <cell r="AD523">
            <v>64.55496075191796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O523">
            <v>43.541600000000003</v>
          </cell>
          <cell r="AP523">
            <v>0</v>
          </cell>
          <cell r="AS523">
            <v>0</v>
          </cell>
          <cell r="AT523">
            <v>0</v>
          </cell>
          <cell r="AW523">
            <v>70.033600000000007</v>
          </cell>
          <cell r="AX523">
            <v>0</v>
          </cell>
          <cell r="BE523">
            <v>1.1543999999999999</v>
          </cell>
          <cell r="BF523">
            <v>0</v>
          </cell>
          <cell r="BI523">
            <v>0</v>
          </cell>
          <cell r="BJ523">
            <v>0</v>
          </cell>
          <cell r="BM523">
            <v>0</v>
          </cell>
          <cell r="BN523">
            <v>0</v>
          </cell>
        </row>
        <row r="524">
          <cell r="E524">
            <v>0</v>
          </cell>
          <cell r="F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  <cell r="Q524">
            <v>0</v>
          </cell>
          <cell r="R524">
            <v>0</v>
          </cell>
          <cell r="U524">
            <v>0</v>
          </cell>
          <cell r="V524">
            <v>0</v>
          </cell>
          <cell r="Y524">
            <v>0</v>
          </cell>
          <cell r="Z524">
            <v>0</v>
          </cell>
          <cell r="AC524">
            <v>20.477879999999999</v>
          </cell>
          <cell r="AD524">
            <v>26.301784684734141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O524">
            <v>0</v>
          </cell>
          <cell r="AP524">
            <v>0</v>
          </cell>
          <cell r="AS524">
            <v>0</v>
          </cell>
          <cell r="AT524">
            <v>0</v>
          </cell>
          <cell r="AW524">
            <v>28.576169999999998</v>
          </cell>
          <cell r="AX524">
            <v>0</v>
          </cell>
          <cell r="BE524">
            <v>1.1517299999999999</v>
          </cell>
          <cell r="BF524">
            <v>0</v>
          </cell>
          <cell r="BI524">
            <v>0</v>
          </cell>
          <cell r="BJ524">
            <v>0</v>
          </cell>
          <cell r="BM524">
            <v>0</v>
          </cell>
          <cell r="BN524">
            <v>0</v>
          </cell>
        </row>
        <row r="525">
          <cell r="E525">
            <v>0</v>
          </cell>
          <cell r="F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  <cell r="Q525">
            <v>0</v>
          </cell>
          <cell r="R525">
            <v>0</v>
          </cell>
          <cell r="U525">
            <v>0</v>
          </cell>
          <cell r="V525">
            <v>0</v>
          </cell>
          <cell r="Y525">
            <v>0</v>
          </cell>
          <cell r="Z525">
            <v>0</v>
          </cell>
          <cell r="AC525">
            <v>20.879250000000003</v>
          </cell>
          <cell r="AD525">
            <v>26.825203285425371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O525">
            <v>6.4329000000000001</v>
          </cell>
          <cell r="AP525">
            <v>0</v>
          </cell>
          <cell r="AS525">
            <v>0</v>
          </cell>
          <cell r="AT525">
            <v>0</v>
          </cell>
          <cell r="AW525">
            <v>29.661450000000002</v>
          </cell>
          <cell r="AX525">
            <v>0</v>
          </cell>
          <cell r="BE525">
            <v>1.15005</v>
          </cell>
          <cell r="BF525">
            <v>0</v>
          </cell>
          <cell r="BI525">
            <v>0</v>
          </cell>
          <cell r="BJ525">
            <v>0</v>
          </cell>
          <cell r="BM525">
            <v>0</v>
          </cell>
          <cell r="BN525">
            <v>0</v>
          </cell>
        </row>
        <row r="526">
          <cell r="E526">
            <v>0</v>
          </cell>
          <cell r="F526">
            <v>0</v>
          </cell>
          <cell r="I526">
            <v>0</v>
          </cell>
          <cell r="J526">
            <v>0</v>
          </cell>
          <cell r="M526">
            <v>0</v>
          </cell>
          <cell r="N526">
            <v>0</v>
          </cell>
          <cell r="Q526">
            <v>0</v>
          </cell>
          <cell r="R526">
            <v>0</v>
          </cell>
          <cell r="U526">
            <v>0</v>
          </cell>
          <cell r="V526">
            <v>0</v>
          </cell>
          <cell r="Y526">
            <v>0</v>
          </cell>
          <cell r="Z526">
            <v>0</v>
          </cell>
          <cell r="AC526">
            <v>75.776150000000001</v>
          </cell>
          <cell r="AD526">
            <v>91.380164037343334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O526">
            <v>81.034599999999998</v>
          </cell>
          <cell r="AP526">
            <v>0</v>
          </cell>
          <cell r="AS526">
            <v>0</v>
          </cell>
          <cell r="AT526">
            <v>0</v>
          </cell>
          <cell r="AW526">
            <v>94.149300000000011</v>
          </cell>
          <cell r="AX526">
            <v>0</v>
          </cell>
          <cell r="BE526">
            <v>1.15225</v>
          </cell>
          <cell r="BF526">
            <v>0</v>
          </cell>
          <cell r="BI526">
            <v>0</v>
          </cell>
          <cell r="BJ526">
            <v>0</v>
          </cell>
          <cell r="BM526">
            <v>0</v>
          </cell>
          <cell r="BN526">
            <v>0</v>
          </cell>
        </row>
        <row r="527">
          <cell r="E527">
            <v>0</v>
          </cell>
          <cell r="F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  <cell r="Q527">
            <v>0</v>
          </cell>
          <cell r="R527">
            <v>0</v>
          </cell>
          <cell r="U527">
            <v>0</v>
          </cell>
          <cell r="V527">
            <v>0</v>
          </cell>
          <cell r="Y527">
            <v>0</v>
          </cell>
          <cell r="Z527">
            <v>0</v>
          </cell>
          <cell r="AC527">
            <v>69.157039999999995</v>
          </cell>
          <cell r="AD527">
            <v>83.398030376802112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O527">
            <v>55.161199999999994</v>
          </cell>
          <cell r="AP527">
            <v>0</v>
          </cell>
          <cell r="AS527">
            <v>0</v>
          </cell>
          <cell r="AT527">
            <v>0</v>
          </cell>
          <cell r="AW527">
            <v>85.925280000000001</v>
          </cell>
          <cell r="AX527">
            <v>0</v>
          </cell>
          <cell r="BE527">
            <v>1.1472</v>
          </cell>
          <cell r="BF527">
            <v>0</v>
          </cell>
          <cell r="BI527">
            <v>0</v>
          </cell>
          <cell r="BJ527">
            <v>0</v>
          </cell>
          <cell r="BM527">
            <v>0</v>
          </cell>
          <cell r="BN527">
            <v>0</v>
          </cell>
        </row>
        <row r="528">
          <cell r="E528">
            <v>0</v>
          </cell>
          <cell r="F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  <cell r="Q528">
            <v>0</v>
          </cell>
          <cell r="R528">
            <v>0</v>
          </cell>
          <cell r="U528">
            <v>0</v>
          </cell>
          <cell r="V528">
            <v>0</v>
          </cell>
          <cell r="Y528">
            <v>0</v>
          </cell>
          <cell r="Z528">
            <v>0</v>
          </cell>
          <cell r="AC528">
            <v>60.259219999999999</v>
          </cell>
          <cell r="AD528">
            <v>72.667949062631962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O528">
            <v>68.955739999999992</v>
          </cell>
          <cell r="AP528">
            <v>0</v>
          </cell>
          <cell r="AS528">
            <v>0</v>
          </cell>
          <cell r="AT528">
            <v>0</v>
          </cell>
          <cell r="AW528">
            <v>74.870040000000003</v>
          </cell>
          <cell r="AX528">
            <v>0</v>
          </cell>
          <cell r="BE528">
            <v>1.1661999999999999</v>
          </cell>
          <cell r="BF528">
            <v>0</v>
          </cell>
          <cell r="BI528">
            <v>0</v>
          </cell>
          <cell r="BJ528">
            <v>0</v>
          </cell>
          <cell r="BM528">
            <v>0</v>
          </cell>
          <cell r="BN528">
            <v>0</v>
          </cell>
        </row>
        <row r="529">
          <cell r="E529">
            <v>0</v>
          </cell>
          <cell r="F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  <cell r="Q529">
            <v>0</v>
          </cell>
          <cell r="R529">
            <v>0</v>
          </cell>
          <cell r="U529">
            <v>0</v>
          </cell>
          <cell r="V529">
            <v>0</v>
          </cell>
          <cell r="Y529">
            <v>0</v>
          </cell>
          <cell r="Z529">
            <v>0</v>
          </cell>
          <cell r="AC529">
            <v>32.540383999999996</v>
          </cell>
          <cell r="AD529">
            <v>39.252033230169573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O529">
            <v>41.368403000000001</v>
          </cell>
          <cell r="AP529">
            <v>0</v>
          </cell>
          <cell r="AS529">
            <v>0</v>
          </cell>
          <cell r="AT529">
            <v>0</v>
          </cell>
          <cell r="AW529">
            <v>40.450505</v>
          </cell>
          <cell r="AX529">
            <v>0</v>
          </cell>
          <cell r="BE529">
            <v>1.151872</v>
          </cell>
          <cell r="BF529">
            <v>0</v>
          </cell>
          <cell r="BI529">
            <v>0</v>
          </cell>
          <cell r="BJ529">
            <v>0</v>
          </cell>
          <cell r="BM529">
            <v>0</v>
          </cell>
          <cell r="BN529">
            <v>0</v>
          </cell>
        </row>
        <row r="530">
          <cell r="E530">
            <v>0</v>
          </cell>
          <cell r="F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  <cell r="Q530">
            <v>0</v>
          </cell>
          <cell r="R530">
            <v>0</v>
          </cell>
          <cell r="U530">
            <v>0</v>
          </cell>
          <cell r="V530">
            <v>0</v>
          </cell>
          <cell r="Y530">
            <v>0</v>
          </cell>
          <cell r="Z530">
            <v>0</v>
          </cell>
          <cell r="AC530">
            <v>81.599519999999998</v>
          </cell>
          <cell r="AD530">
            <v>98.402696929950608</v>
          </cell>
          <cell r="AG530">
            <v>0</v>
          </cell>
          <cell r="AH530">
            <v>0</v>
          </cell>
          <cell r="AK530">
            <v>0</v>
          </cell>
          <cell r="AL530">
            <v>0</v>
          </cell>
          <cell r="AO530">
            <v>97.233599999999996</v>
          </cell>
          <cell r="AP530">
            <v>0</v>
          </cell>
          <cell r="AS530">
            <v>0</v>
          </cell>
          <cell r="AT530">
            <v>0</v>
          </cell>
          <cell r="AW530">
            <v>115.7328</v>
          </cell>
          <cell r="AX530">
            <v>0</v>
          </cell>
          <cell r="BE530">
            <v>1.1731199999999999</v>
          </cell>
          <cell r="BF530">
            <v>0</v>
          </cell>
          <cell r="BI530">
            <v>0</v>
          </cell>
          <cell r="BJ530">
            <v>0</v>
          </cell>
          <cell r="BM530">
            <v>0</v>
          </cell>
          <cell r="BN530">
            <v>0</v>
          </cell>
        </row>
        <row r="531">
          <cell r="E531">
            <v>0</v>
          </cell>
          <cell r="F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  <cell r="Q531">
            <v>0</v>
          </cell>
          <cell r="R531">
            <v>0</v>
          </cell>
          <cell r="U531">
            <v>0</v>
          </cell>
          <cell r="V531">
            <v>0</v>
          </cell>
          <cell r="Y531">
            <v>0</v>
          </cell>
          <cell r="Z531">
            <v>0</v>
          </cell>
          <cell r="AC531">
            <v>34.289160000000003</v>
          </cell>
          <cell r="AD531">
            <v>41.350069454606917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O531">
            <v>31.274520000000003</v>
          </cell>
          <cell r="AP531">
            <v>0</v>
          </cell>
          <cell r="AS531">
            <v>0</v>
          </cell>
          <cell r="AT531">
            <v>0</v>
          </cell>
          <cell r="AW531">
            <v>40.071960000000004</v>
          </cell>
          <cell r="AX531">
            <v>0</v>
          </cell>
          <cell r="BE531">
            <v>1.1470799999999999</v>
          </cell>
          <cell r="BF531">
            <v>0</v>
          </cell>
          <cell r="BI531">
            <v>0</v>
          </cell>
          <cell r="BJ531">
            <v>0</v>
          </cell>
          <cell r="BM531">
            <v>0</v>
          </cell>
          <cell r="BN531">
            <v>0</v>
          </cell>
        </row>
        <row r="532">
          <cell r="E532">
            <v>0</v>
          </cell>
          <cell r="F532">
            <v>0</v>
          </cell>
          <cell r="I532">
            <v>0</v>
          </cell>
          <cell r="J532">
            <v>0</v>
          </cell>
          <cell r="M532">
            <v>0</v>
          </cell>
          <cell r="N532">
            <v>0</v>
          </cell>
          <cell r="Q532">
            <v>0</v>
          </cell>
          <cell r="R532">
            <v>0</v>
          </cell>
          <cell r="U532">
            <v>0</v>
          </cell>
          <cell r="V532">
            <v>0</v>
          </cell>
          <cell r="Y532">
            <v>0</v>
          </cell>
          <cell r="Z532">
            <v>0</v>
          </cell>
          <cell r="AC532">
            <v>68.158748000000003</v>
          </cell>
          <cell r="AD532">
            <v>82.194167595212306</v>
          </cell>
          <cell r="AG532">
            <v>0</v>
          </cell>
          <cell r="AH532">
            <v>0</v>
          </cell>
          <cell r="AK532">
            <v>0</v>
          </cell>
          <cell r="AL532">
            <v>0</v>
          </cell>
          <cell r="AO532">
            <v>89.019055999999992</v>
          </cell>
          <cell r="AP532">
            <v>0</v>
          </cell>
          <cell r="AS532">
            <v>0</v>
          </cell>
          <cell r="AT532">
            <v>0</v>
          </cell>
          <cell r="AW532">
            <v>91.826812000000004</v>
          </cell>
          <cell r="AX532">
            <v>0</v>
          </cell>
          <cell r="BE532">
            <v>1.149484</v>
          </cell>
          <cell r="BF532">
            <v>0</v>
          </cell>
          <cell r="BI532">
            <v>0</v>
          </cell>
          <cell r="BJ532">
            <v>0</v>
          </cell>
          <cell r="BM532">
            <v>0</v>
          </cell>
          <cell r="BN532">
            <v>0</v>
          </cell>
        </row>
        <row r="533">
          <cell r="E533">
            <v>0</v>
          </cell>
          <cell r="F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  <cell r="Q533">
            <v>0</v>
          </cell>
          <cell r="R533">
            <v>183.13138482726822</v>
          </cell>
          <cell r="U533">
            <v>0</v>
          </cell>
          <cell r="V533">
            <v>0</v>
          </cell>
          <cell r="Y533">
            <v>0</v>
          </cell>
          <cell r="Z533">
            <v>0</v>
          </cell>
          <cell r="AC533">
            <v>85.72290000000001</v>
          </cell>
          <cell r="AD533">
            <v>103.37517363651727</v>
          </cell>
          <cell r="AG533">
            <v>0</v>
          </cell>
          <cell r="AH533">
            <v>0</v>
          </cell>
          <cell r="AK533">
            <v>0</v>
          </cell>
          <cell r="AL533">
            <v>0</v>
          </cell>
          <cell r="AO533">
            <v>89.44380000000001</v>
          </cell>
          <cell r="AP533">
            <v>0</v>
          </cell>
          <cell r="AS533">
            <v>0</v>
          </cell>
          <cell r="AT533">
            <v>0</v>
          </cell>
          <cell r="AW533">
            <v>117.8364</v>
          </cell>
          <cell r="AX533">
            <v>296</v>
          </cell>
          <cell r="BE533">
            <v>1.1613</v>
          </cell>
          <cell r="BF533">
            <v>0</v>
          </cell>
          <cell r="BI533">
            <v>0</v>
          </cell>
          <cell r="BJ533">
            <v>0</v>
          </cell>
          <cell r="BM533">
            <v>0</v>
          </cell>
          <cell r="BN533">
            <v>0</v>
          </cell>
        </row>
        <row r="534">
          <cell r="E534">
            <v>0</v>
          </cell>
          <cell r="F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  <cell r="Q534">
            <v>0</v>
          </cell>
          <cell r="R534">
            <v>234.02700154383709</v>
          </cell>
          <cell r="U534">
            <v>0</v>
          </cell>
          <cell r="V534">
            <v>0</v>
          </cell>
          <cell r="Y534">
            <v>0</v>
          </cell>
          <cell r="Z534">
            <v>0</v>
          </cell>
          <cell r="AC534">
            <v>96.555814999999996</v>
          </cell>
          <cell r="AD534">
            <v>116.43882954543579</v>
          </cell>
          <cell r="AG534">
            <v>0</v>
          </cell>
          <cell r="AH534">
            <v>0</v>
          </cell>
          <cell r="AK534">
            <v>0</v>
          </cell>
          <cell r="AL534">
            <v>0</v>
          </cell>
          <cell r="AO534">
            <v>131.8733</v>
          </cell>
          <cell r="AP534">
            <v>0</v>
          </cell>
          <cell r="AS534">
            <v>0</v>
          </cell>
          <cell r="AT534">
            <v>0</v>
          </cell>
          <cell r="AW534">
            <v>133.98220499999999</v>
          </cell>
          <cell r="AX534">
            <v>296</v>
          </cell>
          <cell r="BE534">
            <v>1.147885</v>
          </cell>
          <cell r="BF534">
            <v>0</v>
          </cell>
          <cell r="BI534">
            <v>0</v>
          </cell>
          <cell r="BJ534">
            <v>0</v>
          </cell>
          <cell r="BM534">
            <v>0</v>
          </cell>
          <cell r="BN534">
            <v>0</v>
          </cell>
        </row>
        <row r="535">
          <cell r="E535">
            <v>0</v>
          </cell>
          <cell r="F535">
            <v>0</v>
          </cell>
          <cell r="I535">
            <v>0</v>
          </cell>
          <cell r="J535">
            <v>0</v>
          </cell>
          <cell r="M535">
            <v>0</v>
          </cell>
          <cell r="N535">
            <v>0</v>
          </cell>
          <cell r="Q535">
            <v>0</v>
          </cell>
          <cell r="R535">
            <v>52.479278610110242</v>
          </cell>
          <cell r="U535">
            <v>0</v>
          </cell>
          <cell r="V535">
            <v>0</v>
          </cell>
          <cell r="Y535">
            <v>0</v>
          </cell>
          <cell r="Z535">
            <v>0</v>
          </cell>
          <cell r="AC535">
            <v>52.844369999999998</v>
          </cell>
          <cell r="AD535">
            <v>63.72621463415684</v>
          </cell>
          <cell r="AG535">
            <v>0</v>
          </cell>
          <cell r="AH535">
            <v>0</v>
          </cell>
          <cell r="AK535">
            <v>0</v>
          </cell>
          <cell r="AL535">
            <v>0</v>
          </cell>
          <cell r="AO535">
            <v>47.32179</v>
          </cell>
          <cell r="AP535">
            <v>0</v>
          </cell>
          <cell r="AS535">
            <v>0</v>
          </cell>
          <cell r="AT535">
            <v>0</v>
          </cell>
          <cell r="AW535">
            <v>72.816239999999993</v>
          </cell>
          <cell r="AX535">
            <v>266</v>
          </cell>
          <cell r="BE535">
            <v>1.15419</v>
          </cell>
          <cell r="BF535">
            <v>0</v>
          </cell>
          <cell r="BI535">
            <v>0</v>
          </cell>
          <cell r="BJ535">
            <v>0</v>
          </cell>
          <cell r="BM535">
            <v>0</v>
          </cell>
          <cell r="BN535">
            <v>0</v>
          </cell>
        </row>
        <row r="536">
          <cell r="E536">
            <v>0</v>
          </cell>
          <cell r="F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  <cell r="Q536">
            <v>0</v>
          </cell>
          <cell r="R536">
            <v>47.646379383268673</v>
          </cell>
          <cell r="U536">
            <v>0</v>
          </cell>
          <cell r="V536">
            <v>0</v>
          </cell>
          <cell r="Y536">
            <v>0</v>
          </cell>
          <cell r="Z536">
            <v>0</v>
          </cell>
          <cell r="AC536">
            <v>33.954239999999999</v>
          </cell>
          <cell r="AD536">
            <v>40.957505504088481</v>
          </cell>
          <cell r="AG536">
            <v>0</v>
          </cell>
          <cell r="AH536">
            <v>0</v>
          </cell>
          <cell r="AK536">
            <v>0</v>
          </cell>
          <cell r="AL536">
            <v>0</v>
          </cell>
          <cell r="AO536">
            <v>40.170420000000007</v>
          </cell>
          <cell r="AP536">
            <v>0</v>
          </cell>
          <cell r="AS536">
            <v>0</v>
          </cell>
          <cell r="AT536">
            <v>0</v>
          </cell>
          <cell r="AW536">
            <v>52.781190000000009</v>
          </cell>
          <cell r="AX536">
            <v>178</v>
          </cell>
          <cell r="BE536">
            <v>1.14558</v>
          </cell>
          <cell r="BF536">
            <v>0</v>
          </cell>
          <cell r="BI536">
            <v>0</v>
          </cell>
          <cell r="BJ536">
            <v>0</v>
          </cell>
          <cell r="BM536">
            <v>0</v>
          </cell>
          <cell r="BN536">
            <v>0</v>
          </cell>
        </row>
        <row r="537">
          <cell r="E537">
            <v>0</v>
          </cell>
          <cell r="F537">
            <v>0</v>
          </cell>
          <cell r="I537">
            <v>0</v>
          </cell>
          <cell r="J537">
            <v>0</v>
          </cell>
          <cell r="M537">
            <v>0</v>
          </cell>
          <cell r="N537">
            <v>0</v>
          </cell>
          <cell r="Q537">
            <v>0</v>
          </cell>
          <cell r="R537">
            <v>451.69859835954935</v>
          </cell>
          <cell r="U537">
            <v>0</v>
          </cell>
          <cell r="V537">
            <v>0</v>
          </cell>
          <cell r="Y537">
            <v>0</v>
          </cell>
          <cell r="Z537">
            <v>0</v>
          </cell>
          <cell r="AC537">
            <v>103.00445999999999</v>
          </cell>
          <cell r="AD537">
            <v>124.18106301399354</v>
          </cell>
          <cell r="AG537">
            <v>0</v>
          </cell>
          <cell r="AH537">
            <v>0</v>
          </cell>
          <cell r="AK537">
            <v>0</v>
          </cell>
          <cell r="AL537">
            <v>0</v>
          </cell>
          <cell r="AO537">
            <v>121.82312999999999</v>
          </cell>
          <cell r="AP537">
            <v>0</v>
          </cell>
          <cell r="AS537">
            <v>0</v>
          </cell>
          <cell r="AT537">
            <v>0</v>
          </cell>
          <cell r="AW537">
            <v>135.23249999999999</v>
          </cell>
          <cell r="AX537">
            <v>0</v>
          </cell>
          <cell r="BE537">
            <v>1.16727</v>
          </cell>
          <cell r="BF537">
            <v>0</v>
          </cell>
          <cell r="BI537">
            <v>0</v>
          </cell>
          <cell r="BJ537">
            <v>0</v>
          </cell>
          <cell r="BM537">
            <v>0</v>
          </cell>
          <cell r="BN537">
            <v>0</v>
          </cell>
        </row>
        <row r="538">
          <cell r="E538">
            <v>0</v>
          </cell>
          <cell r="F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  <cell r="Q538">
            <v>0</v>
          </cell>
          <cell r="R538">
            <v>93.791010419213649</v>
          </cell>
          <cell r="U538">
            <v>0</v>
          </cell>
          <cell r="V538">
            <v>0</v>
          </cell>
          <cell r="Y538">
            <v>0</v>
          </cell>
          <cell r="Z538">
            <v>0</v>
          </cell>
          <cell r="AC538">
            <v>47.896313999999997</v>
          </cell>
          <cell r="AD538">
            <v>57.759242586276869</v>
          </cell>
          <cell r="AG538">
            <v>0</v>
          </cell>
          <cell r="AH538">
            <v>0</v>
          </cell>
          <cell r="AK538">
            <v>0</v>
          </cell>
          <cell r="AL538">
            <v>0</v>
          </cell>
          <cell r="AO538">
            <v>79.425515999999988</v>
          </cell>
          <cell r="AP538">
            <v>0</v>
          </cell>
          <cell r="AS538">
            <v>0</v>
          </cell>
          <cell r="AT538">
            <v>0</v>
          </cell>
          <cell r="AW538">
            <v>66.620501999999988</v>
          </cell>
          <cell r="AX538">
            <v>178</v>
          </cell>
          <cell r="BE538">
            <v>1.1652959999999999</v>
          </cell>
          <cell r="BF538">
            <v>0</v>
          </cell>
          <cell r="BI538">
            <v>0</v>
          </cell>
          <cell r="BJ538">
            <v>0</v>
          </cell>
          <cell r="BM538">
            <v>0</v>
          </cell>
          <cell r="BN538">
            <v>0</v>
          </cell>
        </row>
        <row r="539">
          <cell r="E539">
            <v>0</v>
          </cell>
          <cell r="F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  <cell r="Q539">
            <v>0</v>
          </cell>
          <cell r="R539">
            <v>0</v>
          </cell>
          <cell r="U539">
            <v>0</v>
          </cell>
          <cell r="V539">
            <v>0</v>
          </cell>
          <cell r="Y539">
            <v>0</v>
          </cell>
          <cell r="Z539">
            <v>0</v>
          </cell>
          <cell r="AC539">
            <v>32.79712</v>
          </cell>
          <cell r="AD539">
            <v>39.561722568911883</v>
          </cell>
          <cell r="AG539">
            <v>0</v>
          </cell>
          <cell r="AH539">
            <v>0</v>
          </cell>
          <cell r="AK539">
            <v>0</v>
          </cell>
          <cell r="AL539">
            <v>0</v>
          </cell>
          <cell r="AO539">
            <v>62.546720000000001</v>
          </cell>
          <cell r="AP539">
            <v>0</v>
          </cell>
          <cell r="AS539">
            <v>0</v>
          </cell>
          <cell r="AT539">
            <v>0</v>
          </cell>
          <cell r="AW539">
            <v>40.751509999999996</v>
          </cell>
          <cell r="AX539">
            <v>0</v>
          </cell>
          <cell r="BE539">
            <v>1.1518900000000001</v>
          </cell>
          <cell r="BF539">
            <v>0</v>
          </cell>
          <cell r="BI539">
            <v>0</v>
          </cell>
          <cell r="BJ539">
            <v>0</v>
          </cell>
          <cell r="BM539">
            <v>0</v>
          </cell>
          <cell r="BN539">
            <v>0</v>
          </cell>
        </row>
        <row r="540">
          <cell r="E540">
            <v>0</v>
          </cell>
          <cell r="F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  <cell r="Q540">
            <v>0</v>
          </cell>
          <cell r="R540">
            <v>0</v>
          </cell>
          <cell r="U540">
            <v>0</v>
          </cell>
          <cell r="V540">
            <v>0</v>
          </cell>
          <cell r="Y540">
            <v>0</v>
          </cell>
          <cell r="Z540">
            <v>0</v>
          </cell>
          <cell r="AC540">
            <v>61.867800000000003</v>
          </cell>
          <cell r="AD540">
            <v>74.58715059849979</v>
          </cell>
          <cell r="AG540">
            <v>0</v>
          </cell>
          <cell r="AH540">
            <v>0</v>
          </cell>
          <cell r="AK540">
            <v>0</v>
          </cell>
          <cell r="AL540">
            <v>0</v>
          </cell>
          <cell r="AO540">
            <v>46.905299999999997</v>
          </cell>
          <cell r="AP540">
            <v>0</v>
          </cell>
          <cell r="AS540">
            <v>0</v>
          </cell>
          <cell r="AT540">
            <v>0</v>
          </cell>
          <cell r="AW540">
            <v>76.402799999999999</v>
          </cell>
          <cell r="AX540">
            <v>0</v>
          </cell>
          <cell r="BE540">
            <v>1.1456999999999999</v>
          </cell>
          <cell r="BF540">
            <v>0</v>
          </cell>
          <cell r="BI540">
            <v>0</v>
          </cell>
          <cell r="BJ540">
            <v>0</v>
          </cell>
          <cell r="BM540">
            <v>0</v>
          </cell>
          <cell r="BN540">
            <v>0</v>
          </cell>
        </row>
        <row r="541">
          <cell r="E541">
            <v>0</v>
          </cell>
          <cell r="F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  <cell r="Q541">
            <v>0</v>
          </cell>
          <cell r="R541">
            <v>0</v>
          </cell>
          <cell r="U541">
            <v>0</v>
          </cell>
          <cell r="V541">
            <v>0</v>
          </cell>
          <cell r="Y541">
            <v>0</v>
          </cell>
          <cell r="Z541">
            <v>0</v>
          </cell>
          <cell r="AC541">
            <v>45.103990000000003</v>
          </cell>
          <cell r="AD541">
            <v>54.391916255163316</v>
          </cell>
          <cell r="AG541">
            <v>0</v>
          </cell>
          <cell r="AH541">
            <v>0</v>
          </cell>
          <cell r="AK541">
            <v>0</v>
          </cell>
          <cell r="AL541">
            <v>0</v>
          </cell>
          <cell r="AO541">
            <v>46.912140000000001</v>
          </cell>
          <cell r="AP541">
            <v>0</v>
          </cell>
          <cell r="AS541">
            <v>0</v>
          </cell>
          <cell r="AT541">
            <v>0</v>
          </cell>
          <cell r="AW541">
            <v>56.027709999999999</v>
          </cell>
          <cell r="AX541">
            <v>0</v>
          </cell>
          <cell r="BE541">
            <v>1.14724</v>
          </cell>
          <cell r="BF541">
            <v>0</v>
          </cell>
          <cell r="BI541">
            <v>0</v>
          </cell>
          <cell r="BJ541">
            <v>0</v>
          </cell>
          <cell r="BM541">
            <v>0</v>
          </cell>
          <cell r="BN541">
            <v>0</v>
          </cell>
        </row>
        <row r="542">
          <cell r="E542">
            <v>0</v>
          </cell>
          <cell r="F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  <cell r="Q542">
            <v>0</v>
          </cell>
          <cell r="R542">
            <v>0</v>
          </cell>
          <cell r="U542">
            <v>0</v>
          </cell>
          <cell r="V542">
            <v>0</v>
          </cell>
          <cell r="Y542">
            <v>0</v>
          </cell>
          <cell r="Z542">
            <v>0</v>
          </cell>
          <cell r="AC542">
            <v>98.23772000000001</v>
          </cell>
          <cell r="AD542">
            <v>118.46707662311432</v>
          </cell>
          <cell r="AG542">
            <v>0</v>
          </cell>
          <cell r="AH542">
            <v>0</v>
          </cell>
          <cell r="AK542">
            <v>0</v>
          </cell>
          <cell r="AL542">
            <v>0</v>
          </cell>
          <cell r="AO542">
            <v>50.001560000000005</v>
          </cell>
          <cell r="AP542">
            <v>0</v>
          </cell>
          <cell r="AS542">
            <v>0</v>
          </cell>
          <cell r="AT542">
            <v>0</v>
          </cell>
          <cell r="AW542">
            <v>126.29400000000001</v>
          </cell>
          <cell r="AX542">
            <v>0</v>
          </cell>
          <cell r="BE542">
            <v>1.14072</v>
          </cell>
          <cell r="BF542">
            <v>0</v>
          </cell>
          <cell r="BI542">
            <v>0</v>
          </cell>
          <cell r="BJ542">
            <v>0</v>
          </cell>
          <cell r="BM542">
            <v>0</v>
          </cell>
          <cell r="BN542">
            <v>0</v>
          </cell>
        </row>
        <row r="543">
          <cell r="E543">
            <v>0</v>
          </cell>
          <cell r="F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  <cell r="Q543">
            <v>0</v>
          </cell>
          <cell r="R543">
            <v>0</v>
          </cell>
          <cell r="U543">
            <v>0</v>
          </cell>
          <cell r="V543">
            <v>0</v>
          </cell>
          <cell r="Y543">
            <v>0</v>
          </cell>
          <cell r="Z543">
            <v>0</v>
          </cell>
          <cell r="AC543">
            <v>12.028919999999999</v>
          </cell>
          <cell r="AD543">
            <v>15.440848720391187</v>
          </cell>
          <cell r="AG543">
            <v>0</v>
          </cell>
          <cell r="AH543">
            <v>0</v>
          </cell>
          <cell r="AK543">
            <v>0</v>
          </cell>
          <cell r="AL543">
            <v>0</v>
          </cell>
          <cell r="AO543">
            <v>14.340540000000001</v>
          </cell>
          <cell r="AP543">
            <v>0</v>
          </cell>
          <cell r="AS543">
            <v>0</v>
          </cell>
          <cell r="AT543">
            <v>0</v>
          </cell>
          <cell r="AW543">
            <v>17.229179999999999</v>
          </cell>
          <cell r="AX543">
            <v>0</v>
          </cell>
          <cell r="BE543">
            <v>1.15404</v>
          </cell>
          <cell r="BF543">
            <v>0</v>
          </cell>
          <cell r="BI543">
            <v>0</v>
          </cell>
          <cell r="BJ543">
            <v>0</v>
          </cell>
          <cell r="BM543">
            <v>0</v>
          </cell>
          <cell r="BN543">
            <v>0</v>
          </cell>
        </row>
        <row r="544">
          <cell r="E544">
            <v>0</v>
          </cell>
          <cell r="F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  <cell r="Q544">
            <v>0</v>
          </cell>
          <cell r="R544">
            <v>0</v>
          </cell>
          <cell r="U544">
            <v>0</v>
          </cell>
          <cell r="V544">
            <v>0</v>
          </cell>
          <cell r="Y544">
            <v>0</v>
          </cell>
          <cell r="Z544">
            <v>0</v>
          </cell>
          <cell r="AC544">
            <v>6.9679499999999992</v>
          </cell>
          <cell r="AD544">
            <v>8.9417344284751223</v>
          </cell>
          <cell r="AG544">
            <v>0</v>
          </cell>
          <cell r="AH544">
            <v>0</v>
          </cell>
          <cell r="AK544">
            <v>0</v>
          </cell>
          <cell r="AL544">
            <v>0</v>
          </cell>
          <cell r="AO544">
            <v>14.341799999999999</v>
          </cell>
          <cell r="AP544">
            <v>0</v>
          </cell>
          <cell r="AS544">
            <v>0</v>
          </cell>
          <cell r="AT544">
            <v>0</v>
          </cell>
          <cell r="AW544">
            <v>9.8133499999999998</v>
          </cell>
          <cell r="AX544">
            <v>0</v>
          </cell>
          <cell r="BE544">
            <v>1.15415</v>
          </cell>
          <cell r="BF544">
            <v>0</v>
          </cell>
          <cell r="BI544">
            <v>0</v>
          </cell>
          <cell r="BJ544">
            <v>0</v>
          </cell>
          <cell r="BM544">
            <v>0</v>
          </cell>
          <cell r="BN544">
            <v>0</v>
          </cell>
        </row>
        <row r="545">
          <cell r="E545">
            <v>0</v>
          </cell>
          <cell r="F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  <cell r="Q545">
            <v>0</v>
          </cell>
          <cell r="R545">
            <v>0</v>
          </cell>
          <cell r="U545">
            <v>0</v>
          </cell>
          <cell r="V545">
            <v>0</v>
          </cell>
          <cell r="Y545">
            <v>0</v>
          </cell>
          <cell r="Z545">
            <v>0</v>
          </cell>
          <cell r="AC545">
            <v>33.5426</v>
          </cell>
          <cell r="AD545">
            <v>43.094798123577654</v>
          </cell>
          <cell r="AG545">
            <v>0</v>
          </cell>
          <cell r="AH545">
            <v>0</v>
          </cell>
          <cell r="AK545">
            <v>0</v>
          </cell>
          <cell r="AL545">
            <v>0</v>
          </cell>
          <cell r="AO545">
            <v>12.87364</v>
          </cell>
          <cell r="AP545">
            <v>0</v>
          </cell>
          <cell r="AS545">
            <v>0</v>
          </cell>
          <cell r="AT545">
            <v>0</v>
          </cell>
          <cell r="AW545">
            <v>48.125479999999996</v>
          </cell>
          <cell r="AX545">
            <v>0</v>
          </cell>
          <cell r="BE545">
            <v>1.14608</v>
          </cell>
          <cell r="BF545">
            <v>0</v>
          </cell>
          <cell r="BI545">
            <v>0</v>
          </cell>
          <cell r="BJ545">
            <v>0</v>
          </cell>
          <cell r="BM545">
            <v>0</v>
          </cell>
          <cell r="BN545">
            <v>0</v>
          </cell>
        </row>
        <row r="546">
          <cell r="E546">
            <v>0</v>
          </cell>
          <cell r="F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  <cell r="Q546">
            <v>0</v>
          </cell>
          <cell r="R546">
            <v>0</v>
          </cell>
          <cell r="U546">
            <v>0</v>
          </cell>
          <cell r="V546">
            <v>0</v>
          </cell>
          <cell r="Y546">
            <v>0</v>
          </cell>
          <cell r="Z546">
            <v>0</v>
          </cell>
          <cell r="AC546">
            <v>17.168579999999999</v>
          </cell>
          <cell r="AD546">
            <v>22.070817662480064</v>
          </cell>
          <cell r="AG546">
            <v>0</v>
          </cell>
          <cell r="AH546">
            <v>0</v>
          </cell>
          <cell r="AK546">
            <v>0</v>
          </cell>
          <cell r="AL546">
            <v>0</v>
          </cell>
          <cell r="AO546">
            <v>6.4363200000000003</v>
          </cell>
          <cell r="AP546">
            <v>0</v>
          </cell>
          <cell r="AS546">
            <v>0</v>
          </cell>
          <cell r="AT546">
            <v>0</v>
          </cell>
          <cell r="AW546">
            <v>24.642199999999999</v>
          </cell>
          <cell r="AX546">
            <v>0</v>
          </cell>
          <cell r="BE546">
            <v>1.15368</v>
          </cell>
          <cell r="BF546">
            <v>0</v>
          </cell>
          <cell r="BI546">
            <v>0</v>
          </cell>
          <cell r="BJ546">
            <v>0</v>
          </cell>
          <cell r="BM546">
            <v>0</v>
          </cell>
          <cell r="BN546">
            <v>0</v>
          </cell>
        </row>
        <row r="547">
          <cell r="E547">
            <v>0</v>
          </cell>
          <cell r="F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  <cell r="Q547">
            <v>0</v>
          </cell>
          <cell r="R547">
            <v>0</v>
          </cell>
          <cell r="U547">
            <v>0</v>
          </cell>
          <cell r="V547">
            <v>0</v>
          </cell>
          <cell r="Y547">
            <v>0</v>
          </cell>
          <cell r="Z547">
            <v>0</v>
          </cell>
          <cell r="AC547">
            <v>20.953320000000001</v>
          </cell>
          <cell r="AD547">
            <v>26.912439718873909</v>
          </cell>
          <cell r="AG547">
            <v>0</v>
          </cell>
          <cell r="AH547">
            <v>0</v>
          </cell>
          <cell r="AK547">
            <v>0</v>
          </cell>
          <cell r="AL547">
            <v>0</v>
          </cell>
          <cell r="AO547">
            <v>28.684329999999999</v>
          </cell>
          <cell r="AP547">
            <v>0</v>
          </cell>
          <cell r="AS547">
            <v>0</v>
          </cell>
          <cell r="AT547">
            <v>0</v>
          </cell>
          <cell r="AW547">
            <v>30.03556</v>
          </cell>
          <cell r="AX547">
            <v>0</v>
          </cell>
          <cell r="BE547">
            <v>1.1537900000000001</v>
          </cell>
          <cell r="BF547">
            <v>0</v>
          </cell>
          <cell r="BI547">
            <v>0</v>
          </cell>
          <cell r="BJ547">
            <v>0</v>
          </cell>
          <cell r="BM547">
            <v>0</v>
          </cell>
          <cell r="BN547">
            <v>0</v>
          </cell>
        </row>
        <row r="548">
          <cell r="E548">
            <v>0</v>
          </cell>
          <cell r="F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  <cell r="Q548">
            <v>0</v>
          </cell>
          <cell r="R548">
            <v>0</v>
          </cell>
          <cell r="U548">
            <v>0</v>
          </cell>
          <cell r="V548">
            <v>0</v>
          </cell>
          <cell r="Y548">
            <v>0</v>
          </cell>
          <cell r="Z548">
            <v>0</v>
          </cell>
          <cell r="AC548">
            <v>35.127899999999997</v>
          </cell>
          <cell r="AD548">
            <v>45.144854309618303</v>
          </cell>
          <cell r="AG548">
            <v>0</v>
          </cell>
          <cell r="AH548">
            <v>0</v>
          </cell>
          <cell r="AK548">
            <v>0</v>
          </cell>
          <cell r="AL548">
            <v>0</v>
          </cell>
          <cell r="AO548">
            <v>43.024950000000004</v>
          </cell>
          <cell r="AP548">
            <v>0</v>
          </cell>
          <cell r="AS548">
            <v>0</v>
          </cell>
          <cell r="AT548">
            <v>0</v>
          </cell>
          <cell r="AW548">
            <v>50.414849999999994</v>
          </cell>
          <cell r="AX548">
            <v>0</v>
          </cell>
          <cell r="BE548">
            <v>1.1592</v>
          </cell>
          <cell r="BF548">
            <v>0</v>
          </cell>
          <cell r="BI548">
            <v>0</v>
          </cell>
          <cell r="BJ548">
            <v>0</v>
          </cell>
          <cell r="BM548">
            <v>0</v>
          </cell>
          <cell r="BN548">
            <v>0</v>
          </cell>
        </row>
        <row r="549">
          <cell r="E549">
            <v>0</v>
          </cell>
          <cell r="F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  <cell r="Q549">
            <v>0</v>
          </cell>
          <cell r="R549">
            <v>0</v>
          </cell>
          <cell r="U549">
            <v>0</v>
          </cell>
          <cell r="V549">
            <v>0</v>
          </cell>
          <cell r="Y549">
            <v>0</v>
          </cell>
          <cell r="Z549">
            <v>0</v>
          </cell>
          <cell r="AC549">
            <v>37.888199999999998</v>
          </cell>
          <cell r="AD549">
            <v>48.677929864284074</v>
          </cell>
          <cell r="AG549">
            <v>0</v>
          </cell>
          <cell r="AH549">
            <v>0</v>
          </cell>
          <cell r="AK549">
            <v>0</v>
          </cell>
          <cell r="AL549">
            <v>0</v>
          </cell>
          <cell r="AO549">
            <v>56.860199999999992</v>
          </cell>
          <cell r="AP549">
            <v>0</v>
          </cell>
          <cell r="AS549">
            <v>0</v>
          </cell>
          <cell r="AT549">
            <v>0</v>
          </cell>
          <cell r="AW549">
            <v>54.349199999999996</v>
          </cell>
          <cell r="AX549">
            <v>0</v>
          </cell>
          <cell r="BE549">
            <v>1.1494800000000001</v>
          </cell>
          <cell r="BF549">
            <v>0</v>
          </cell>
          <cell r="BI549">
            <v>0</v>
          </cell>
          <cell r="BJ549">
            <v>0</v>
          </cell>
          <cell r="BM549">
            <v>0</v>
          </cell>
          <cell r="BN549">
            <v>0</v>
          </cell>
        </row>
        <row r="550">
          <cell r="E550">
            <v>0</v>
          </cell>
          <cell r="F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  <cell r="Q550">
            <v>0</v>
          </cell>
          <cell r="R550">
            <v>0</v>
          </cell>
          <cell r="U550">
            <v>0</v>
          </cell>
          <cell r="V550">
            <v>0</v>
          </cell>
          <cell r="Y550">
            <v>0</v>
          </cell>
          <cell r="Z550">
            <v>0</v>
          </cell>
          <cell r="AC550">
            <v>103.24195000000002</v>
          </cell>
          <cell r="AD550">
            <v>132.64299705850172</v>
          </cell>
          <cell r="AG550">
            <v>0</v>
          </cell>
          <cell r="AH550">
            <v>0</v>
          </cell>
          <cell r="AK550">
            <v>0</v>
          </cell>
          <cell r="AL550">
            <v>0</v>
          </cell>
          <cell r="AO550">
            <v>0</v>
          </cell>
          <cell r="AP550">
            <v>0</v>
          </cell>
          <cell r="AS550">
            <v>25.42276</v>
          </cell>
          <cell r="AT550">
            <v>0</v>
          </cell>
          <cell r="AW550">
            <v>232.27158000000003</v>
          </cell>
          <cell r="AX550">
            <v>0</v>
          </cell>
          <cell r="BE550">
            <v>1.1555800000000001</v>
          </cell>
          <cell r="BF550">
            <v>0</v>
          </cell>
          <cell r="BI550">
            <v>42.634819999999998</v>
          </cell>
          <cell r="BJ550">
            <v>45.991983516070839</v>
          </cell>
          <cell r="BM550">
            <v>0</v>
          </cell>
          <cell r="BN550">
            <v>0</v>
          </cell>
        </row>
        <row r="551">
          <cell r="E551">
            <v>0</v>
          </cell>
          <cell r="F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  <cell r="Q551">
            <v>0</v>
          </cell>
          <cell r="R551">
            <v>0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  <cell r="AC551">
            <v>57.069949999999999</v>
          </cell>
          <cell r="AD551">
            <v>73.322222313496013</v>
          </cell>
          <cell r="AG551">
            <v>0</v>
          </cell>
          <cell r="AH551">
            <v>0</v>
          </cell>
          <cell r="AK551">
            <v>0</v>
          </cell>
          <cell r="AL551">
            <v>0</v>
          </cell>
          <cell r="AO551">
            <v>34.628599999999999</v>
          </cell>
          <cell r="AP551">
            <v>0</v>
          </cell>
          <cell r="AS551">
            <v>0</v>
          </cell>
          <cell r="AT551">
            <v>0</v>
          </cell>
          <cell r="AW551">
            <v>68.500749999999996</v>
          </cell>
          <cell r="AX551">
            <v>0</v>
          </cell>
          <cell r="BE551">
            <v>1.1430799999999999</v>
          </cell>
          <cell r="BF551">
            <v>0</v>
          </cell>
          <cell r="BI551">
            <v>0</v>
          </cell>
          <cell r="BJ551">
            <v>0</v>
          </cell>
          <cell r="BM551">
            <v>0</v>
          </cell>
          <cell r="BN551">
            <v>0</v>
          </cell>
        </row>
        <row r="552">
          <cell r="E552">
            <v>0</v>
          </cell>
          <cell r="F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  <cell r="Q552">
            <v>0</v>
          </cell>
          <cell r="R552">
            <v>0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  <cell r="AC552">
            <v>19.051560000000002</v>
          </cell>
          <cell r="AD552">
            <v>24.469819582314852</v>
          </cell>
          <cell r="AG552">
            <v>0</v>
          </cell>
          <cell r="AH552">
            <v>0</v>
          </cell>
          <cell r="AK552">
            <v>0</v>
          </cell>
          <cell r="AL552">
            <v>0</v>
          </cell>
          <cell r="AO552">
            <v>0</v>
          </cell>
          <cell r="AP552">
            <v>0</v>
          </cell>
          <cell r="AS552">
            <v>0</v>
          </cell>
          <cell r="AT552">
            <v>0</v>
          </cell>
          <cell r="AW552">
            <v>27.303870000000003</v>
          </cell>
          <cell r="AX552">
            <v>0</v>
          </cell>
          <cell r="BE552">
            <v>1.15005</v>
          </cell>
          <cell r="BF552">
            <v>0</v>
          </cell>
          <cell r="BI552">
            <v>0</v>
          </cell>
          <cell r="BJ552">
            <v>0</v>
          </cell>
          <cell r="BM552">
            <v>0</v>
          </cell>
          <cell r="BN552">
            <v>0</v>
          </cell>
        </row>
        <row r="553">
          <cell r="E553">
            <v>0</v>
          </cell>
          <cell r="F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  <cell r="Q553">
            <v>0</v>
          </cell>
          <cell r="R553">
            <v>0</v>
          </cell>
          <cell r="U553">
            <v>0</v>
          </cell>
          <cell r="V553">
            <v>0</v>
          </cell>
          <cell r="Y553">
            <v>0</v>
          </cell>
          <cell r="Z553">
            <v>0</v>
          </cell>
          <cell r="AC553">
            <v>9.2995599999999996</v>
          </cell>
          <cell r="AD553">
            <v>11.951391382449675</v>
          </cell>
          <cell r="AG553">
            <v>0</v>
          </cell>
          <cell r="AH553">
            <v>0</v>
          </cell>
          <cell r="AK553">
            <v>0</v>
          </cell>
          <cell r="AL553">
            <v>0</v>
          </cell>
          <cell r="AO553">
            <v>14.341159999999999</v>
          </cell>
          <cell r="AP553">
            <v>0</v>
          </cell>
          <cell r="AS553">
            <v>0</v>
          </cell>
          <cell r="AT553">
            <v>0</v>
          </cell>
          <cell r="AW553">
            <v>13.332839999999999</v>
          </cell>
          <cell r="AX553">
            <v>0</v>
          </cell>
          <cell r="BE553">
            <v>1.15354</v>
          </cell>
          <cell r="BF553">
            <v>0</v>
          </cell>
          <cell r="BI553">
            <v>0</v>
          </cell>
          <cell r="BJ553">
            <v>0</v>
          </cell>
          <cell r="BM553">
            <v>0</v>
          </cell>
          <cell r="BN553">
            <v>0</v>
          </cell>
        </row>
        <row r="554">
          <cell r="E554">
            <v>0</v>
          </cell>
          <cell r="F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  <cell r="Q554">
            <v>0</v>
          </cell>
          <cell r="R554">
            <v>0</v>
          </cell>
          <cell r="U554">
            <v>0</v>
          </cell>
          <cell r="V554">
            <v>0</v>
          </cell>
          <cell r="Y554">
            <v>0</v>
          </cell>
          <cell r="Z554">
            <v>0</v>
          </cell>
          <cell r="AC554">
            <v>42.076440000000005</v>
          </cell>
          <cell r="AD554">
            <v>54.042970521369163</v>
          </cell>
          <cell r="AG554">
            <v>0</v>
          </cell>
          <cell r="AH554">
            <v>0</v>
          </cell>
          <cell r="AK554">
            <v>0</v>
          </cell>
          <cell r="AL554">
            <v>0</v>
          </cell>
          <cell r="AO554">
            <v>35.534520000000001</v>
          </cell>
          <cell r="AP554">
            <v>0</v>
          </cell>
          <cell r="AS554">
            <v>0</v>
          </cell>
          <cell r="AT554">
            <v>0</v>
          </cell>
          <cell r="AW554">
            <v>60.339300000000001</v>
          </cell>
          <cell r="AX554">
            <v>0</v>
          </cell>
          <cell r="BE554">
            <v>1.16466</v>
          </cell>
          <cell r="BF554">
            <v>0</v>
          </cell>
          <cell r="BI554">
            <v>0</v>
          </cell>
          <cell r="BJ554">
            <v>0</v>
          </cell>
          <cell r="BM554">
            <v>0</v>
          </cell>
          <cell r="BN554">
            <v>0</v>
          </cell>
        </row>
        <row r="555">
          <cell r="E555">
            <v>0</v>
          </cell>
          <cell r="F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  <cell r="Q555">
            <v>0</v>
          </cell>
          <cell r="R555">
            <v>29.761921792414256</v>
          </cell>
          <cell r="U555">
            <v>0</v>
          </cell>
          <cell r="V555">
            <v>0</v>
          </cell>
          <cell r="Y555">
            <v>0</v>
          </cell>
          <cell r="Z555">
            <v>0</v>
          </cell>
          <cell r="AC555">
            <v>46.36994</v>
          </cell>
          <cell r="AD555">
            <v>55.918553840512715</v>
          </cell>
          <cell r="AG555">
            <v>0</v>
          </cell>
          <cell r="AH555">
            <v>0</v>
          </cell>
          <cell r="AK555">
            <v>0</v>
          </cell>
          <cell r="AL555">
            <v>0</v>
          </cell>
          <cell r="AO555">
            <v>94.534679999999994</v>
          </cell>
          <cell r="AP555">
            <v>0</v>
          </cell>
          <cell r="AS555">
            <v>0</v>
          </cell>
          <cell r="AT555">
            <v>0</v>
          </cell>
          <cell r="AW555">
            <v>72.445819999999998</v>
          </cell>
          <cell r="AX555">
            <v>296</v>
          </cell>
          <cell r="BE555">
            <v>1.1537999999999997</v>
          </cell>
          <cell r="BF555">
            <v>0</v>
          </cell>
          <cell r="BI555">
            <v>0</v>
          </cell>
          <cell r="BJ555">
            <v>0</v>
          </cell>
          <cell r="BM555">
            <v>0</v>
          </cell>
          <cell r="BN555">
            <v>0</v>
          </cell>
        </row>
        <row r="556">
          <cell r="E556">
            <v>0</v>
          </cell>
          <cell r="F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  <cell r="Q556">
            <v>0</v>
          </cell>
          <cell r="R556">
            <v>37.625622229309009</v>
          </cell>
          <cell r="U556">
            <v>0</v>
          </cell>
          <cell r="V556">
            <v>0</v>
          </cell>
          <cell r="Y556">
            <v>0</v>
          </cell>
          <cell r="Z556">
            <v>0</v>
          </cell>
          <cell r="AC556">
            <v>56.67839</v>
          </cell>
          <cell r="AD556">
            <v>68.349745606929346</v>
          </cell>
          <cell r="AG556">
            <v>0</v>
          </cell>
          <cell r="AH556">
            <v>0</v>
          </cell>
          <cell r="AK556">
            <v>0</v>
          </cell>
          <cell r="AL556">
            <v>0</v>
          </cell>
          <cell r="AO556">
            <v>64.482049999999987</v>
          </cell>
          <cell r="AP556">
            <v>0</v>
          </cell>
          <cell r="AS556">
            <v>0</v>
          </cell>
          <cell r="AT556">
            <v>0</v>
          </cell>
          <cell r="AW556">
            <v>75.278679999999994</v>
          </cell>
          <cell r="AX556">
            <v>296</v>
          </cell>
          <cell r="BE556">
            <v>1.14391</v>
          </cell>
          <cell r="BF556">
            <v>0</v>
          </cell>
          <cell r="BI556">
            <v>0</v>
          </cell>
          <cell r="BJ556">
            <v>0</v>
          </cell>
          <cell r="BM556">
            <v>0</v>
          </cell>
          <cell r="BN556">
            <v>0</v>
          </cell>
        </row>
        <row r="557">
          <cell r="E557">
            <v>0</v>
          </cell>
          <cell r="F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  <cell r="Q557">
            <v>0</v>
          </cell>
          <cell r="R557">
            <v>0</v>
          </cell>
          <cell r="U557">
            <v>0</v>
          </cell>
          <cell r="V557">
            <v>0</v>
          </cell>
          <cell r="Y557">
            <v>0</v>
          </cell>
          <cell r="Z557">
            <v>0</v>
          </cell>
          <cell r="AC557">
            <v>62.9358</v>
          </cell>
          <cell r="AD557">
            <v>75.895697100227864</v>
          </cell>
          <cell r="AG557">
            <v>0</v>
          </cell>
          <cell r="AH557">
            <v>0</v>
          </cell>
          <cell r="AK557">
            <v>0</v>
          </cell>
          <cell r="AL557">
            <v>0</v>
          </cell>
          <cell r="AO557">
            <v>35.739600000000003</v>
          </cell>
          <cell r="AP557">
            <v>0</v>
          </cell>
          <cell r="AS557">
            <v>0</v>
          </cell>
          <cell r="AT557">
            <v>0</v>
          </cell>
          <cell r="AW557">
            <v>78.195599999999999</v>
          </cell>
          <cell r="AX557">
            <v>0</v>
          </cell>
          <cell r="BE557">
            <v>1.1484000000000001</v>
          </cell>
          <cell r="BF557">
            <v>0</v>
          </cell>
          <cell r="BI557">
            <v>0</v>
          </cell>
          <cell r="BJ557">
            <v>0</v>
          </cell>
          <cell r="BM557">
            <v>0</v>
          </cell>
          <cell r="BN557">
            <v>0</v>
          </cell>
        </row>
        <row r="558">
          <cell r="E558">
            <v>0</v>
          </cell>
          <cell r="F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  <cell r="Q558">
            <v>0</v>
          </cell>
          <cell r="R558">
            <v>0</v>
          </cell>
          <cell r="U558">
            <v>0</v>
          </cell>
          <cell r="V558">
            <v>0</v>
          </cell>
          <cell r="Y558">
            <v>0</v>
          </cell>
          <cell r="Z558">
            <v>0</v>
          </cell>
          <cell r="AC558">
            <v>34.262460000000004</v>
          </cell>
          <cell r="AD558">
            <v>41.306451237882634</v>
          </cell>
          <cell r="AG558">
            <v>0</v>
          </cell>
          <cell r="AH558">
            <v>0</v>
          </cell>
          <cell r="AK558">
            <v>0</v>
          </cell>
          <cell r="AL558">
            <v>0</v>
          </cell>
          <cell r="AO558">
            <v>15.634970000000001</v>
          </cell>
          <cell r="AP558">
            <v>0</v>
          </cell>
          <cell r="AS558">
            <v>0</v>
          </cell>
          <cell r="AT558">
            <v>0</v>
          </cell>
          <cell r="AW558">
            <v>82.654160000000005</v>
          </cell>
          <cell r="AX558">
            <v>0</v>
          </cell>
          <cell r="BE558">
            <v>1.15534</v>
          </cell>
          <cell r="BF558">
            <v>0</v>
          </cell>
          <cell r="BI558">
            <v>0</v>
          </cell>
          <cell r="BJ558">
            <v>0</v>
          </cell>
          <cell r="BM558">
            <v>0</v>
          </cell>
          <cell r="BN558">
            <v>0</v>
          </cell>
        </row>
        <row r="559">
          <cell r="E559">
            <v>0</v>
          </cell>
          <cell r="F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  <cell r="Q559">
            <v>0</v>
          </cell>
          <cell r="R559">
            <v>0</v>
          </cell>
          <cell r="U559">
            <v>0</v>
          </cell>
          <cell r="V559">
            <v>0</v>
          </cell>
          <cell r="Y559">
            <v>0</v>
          </cell>
          <cell r="Z559">
            <v>0</v>
          </cell>
          <cell r="AC559">
            <v>12.1632</v>
          </cell>
          <cell r="AD559">
            <v>14.655720819354347</v>
          </cell>
          <cell r="AG559">
            <v>0</v>
          </cell>
          <cell r="AH559">
            <v>0</v>
          </cell>
          <cell r="AK559">
            <v>0</v>
          </cell>
          <cell r="AL559">
            <v>0</v>
          </cell>
          <cell r="AO559">
            <v>15.63744</v>
          </cell>
          <cell r="AP559">
            <v>0</v>
          </cell>
          <cell r="AS559">
            <v>0</v>
          </cell>
          <cell r="AT559">
            <v>0</v>
          </cell>
          <cell r="AW559">
            <v>22.360800000000001</v>
          </cell>
          <cell r="AX559">
            <v>0</v>
          </cell>
          <cell r="BE559">
            <v>1.1524799999999999</v>
          </cell>
          <cell r="BF559">
            <v>0</v>
          </cell>
          <cell r="BI559">
            <v>0</v>
          </cell>
          <cell r="BJ559">
            <v>0</v>
          </cell>
          <cell r="BM559">
            <v>0</v>
          </cell>
          <cell r="BN559">
            <v>0</v>
          </cell>
        </row>
        <row r="560">
          <cell r="E560">
            <v>0</v>
          </cell>
          <cell r="F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  <cell r="Q560">
            <v>0</v>
          </cell>
          <cell r="R560">
            <v>0</v>
          </cell>
          <cell r="U560">
            <v>0</v>
          </cell>
          <cell r="V560">
            <v>0</v>
          </cell>
          <cell r="Y560">
            <v>0</v>
          </cell>
          <cell r="Z560">
            <v>0</v>
          </cell>
          <cell r="AC560">
            <v>28.11186</v>
          </cell>
          <cell r="AD560">
            <v>33.891354394756931</v>
          </cell>
          <cell r="AG560">
            <v>0</v>
          </cell>
          <cell r="AH560">
            <v>0</v>
          </cell>
          <cell r="AK560">
            <v>0</v>
          </cell>
          <cell r="AL560">
            <v>0</v>
          </cell>
          <cell r="AO560">
            <v>31.274250000000002</v>
          </cell>
          <cell r="AP560">
            <v>0</v>
          </cell>
          <cell r="AS560">
            <v>0</v>
          </cell>
          <cell r="AT560">
            <v>0</v>
          </cell>
          <cell r="AW560">
            <v>35.881860000000003</v>
          </cell>
          <cell r="AX560">
            <v>0</v>
          </cell>
          <cell r="BE560">
            <v>1.1577300000000001</v>
          </cell>
          <cell r="BF560">
            <v>0</v>
          </cell>
          <cell r="BI560">
            <v>0</v>
          </cell>
          <cell r="BJ560">
            <v>0</v>
          </cell>
          <cell r="BM560">
            <v>0</v>
          </cell>
          <cell r="BN560">
            <v>0</v>
          </cell>
        </row>
        <row r="561">
          <cell r="E561">
            <v>0</v>
          </cell>
          <cell r="F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  <cell r="Q561">
            <v>0</v>
          </cell>
          <cell r="R561">
            <v>0</v>
          </cell>
          <cell r="U561">
            <v>0</v>
          </cell>
          <cell r="V561">
            <v>0</v>
          </cell>
          <cell r="Y561">
            <v>0</v>
          </cell>
          <cell r="Z561">
            <v>0</v>
          </cell>
          <cell r="AC561">
            <v>105.31998000000002</v>
          </cell>
          <cell r="AD561">
            <v>126.97262888434675</v>
          </cell>
          <cell r="AG561">
            <v>0</v>
          </cell>
          <cell r="AH561">
            <v>0</v>
          </cell>
          <cell r="AK561">
            <v>0</v>
          </cell>
          <cell r="AL561">
            <v>0</v>
          </cell>
          <cell r="AO561">
            <v>121.3887</v>
          </cell>
          <cell r="AP561">
            <v>0</v>
          </cell>
          <cell r="AS561">
            <v>0</v>
          </cell>
          <cell r="AT561">
            <v>0</v>
          </cell>
          <cell r="AW561">
            <v>124.96923000000001</v>
          </cell>
          <cell r="AX561">
            <v>0</v>
          </cell>
          <cell r="BE561">
            <v>1.1644000000000001</v>
          </cell>
          <cell r="BF561">
            <v>0</v>
          </cell>
          <cell r="BI561">
            <v>0</v>
          </cell>
          <cell r="BJ561">
            <v>0</v>
          </cell>
          <cell r="BM561">
            <v>0</v>
          </cell>
          <cell r="BN561">
            <v>0</v>
          </cell>
        </row>
        <row r="562">
          <cell r="E562">
            <v>0</v>
          </cell>
          <cell r="F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  <cell r="Q562">
            <v>0</v>
          </cell>
          <cell r="R562">
            <v>0</v>
          </cell>
          <cell r="U562">
            <v>0</v>
          </cell>
          <cell r="V562">
            <v>0</v>
          </cell>
          <cell r="Y562">
            <v>0</v>
          </cell>
          <cell r="Z562">
            <v>0</v>
          </cell>
          <cell r="AC562">
            <v>46.514620000000001</v>
          </cell>
          <cell r="AD562">
            <v>56.093026707409784</v>
          </cell>
          <cell r="AG562">
            <v>0</v>
          </cell>
          <cell r="AH562">
            <v>0</v>
          </cell>
          <cell r="AK562">
            <v>0</v>
          </cell>
          <cell r="AL562">
            <v>0</v>
          </cell>
          <cell r="AO562">
            <v>62.55104</v>
          </cell>
          <cell r="AP562">
            <v>0</v>
          </cell>
          <cell r="AS562">
            <v>0</v>
          </cell>
          <cell r="AT562">
            <v>0</v>
          </cell>
          <cell r="AW562">
            <v>57.792839999999998</v>
          </cell>
          <cell r="AX562">
            <v>0</v>
          </cell>
          <cell r="BE562">
            <v>1.1573999999999998</v>
          </cell>
          <cell r="BF562">
            <v>0</v>
          </cell>
          <cell r="BI562">
            <v>0</v>
          </cell>
          <cell r="BJ562">
            <v>0</v>
          </cell>
          <cell r="BM562">
            <v>0</v>
          </cell>
          <cell r="BN562">
            <v>0</v>
          </cell>
        </row>
        <row r="563">
          <cell r="E563">
            <v>0</v>
          </cell>
          <cell r="F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  <cell r="Q563">
            <v>0</v>
          </cell>
          <cell r="R563">
            <v>472.88690231451574</v>
          </cell>
          <cell r="U563">
            <v>0</v>
          </cell>
          <cell r="V563">
            <v>0</v>
          </cell>
          <cell r="Y563">
            <v>0</v>
          </cell>
          <cell r="Z563">
            <v>0</v>
          </cell>
          <cell r="AC563">
            <v>91.437760000000011</v>
          </cell>
          <cell r="AD563">
            <v>110.26685187895175</v>
          </cell>
          <cell r="AG563">
            <v>0</v>
          </cell>
          <cell r="AH563">
            <v>0</v>
          </cell>
          <cell r="AK563">
            <v>0</v>
          </cell>
          <cell r="AL563">
            <v>0</v>
          </cell>
          <cell r="AO563">
            <v>92.954560000000015</v>
          </cell>
          <cell r="AP563">
            <v>0</v>
          </cell>
          <cell r="AS563">
            <v>0</v>
          </cell>
          <cell r="AT563">
            <v>0</v>
          </cell>
          <cell r="AW563">
            <v>140.35456000000002</v>
          </cell>
          <cell r="AX563">
            <v>0</v>
          </cell>
          <cell r="BE563">
            <v>1.1628800000000001</v>
          </cell>
          <cell r="BF563">
            <v>0</v>
          </cell>
          <cell r="BI563">
            <v>0</v>
          </cell>
          <cell r="BJ563">
            <v>0</v>
          </cell>
          <cell r="BM563">
            <v>0</v>
          </cell>
          <cell r="BN563">
            <v>0</v>
          </cell>
        </row>
        <row r="564">
          <cell r="E564">
            <v>0</v>
          </cell>
          <cell r="F564">
            <v>0</v>
          </cell>
          <cell r="I564">
            <v>0</v>
          </cell>
          <cell r="J564">
            <v>0</v>
          </cell>
          <cell r="M564">
            <v>0</v>
          </cell>
          <cell r="N564">
            <v>0</v>
          </cell>
          <cell r="Q564">
            <v>0</v>
          </cell>
          <cell r="R564">
            <v>211.88303954966469</v>
          </cell>
          <cell r="U564">
            <v>0</v>
          </cell>
          <cell r="V564">
            <v>0</v>
          </cell>
          <cell r="Y564">
            <v>0</v>
          </cell>
          <cell r="Z564">
            <v>0</v>
          </cell>
          <cell r="AC564">
            <v>45.646540000000002</v>
          </cell>
          <cell r="AD564">
            <v>55.046189506027339</v>
          </cell>
          <cell r="AG564">
            <v>0</v>
          </cell>
          <cell r="AH564">
            <v>0</v>
          </cell>
          <cell r="AK564">
            <v>0</v>
          </cell>
          <cell r="AL564">
            <v>0</v>
          </cell>
          <cell r="AO564">
            <v>50.580959999999997</v>
          </cell>
          <cell r="AP564">
            <v>0</v>
          </cell>
          <cell r="AS564">
            <v>0</v>
          </cell>
          <cell r="AT564">
            <v>0</v>
          </cell>
          <cell r="AW564">
            <v>63.200960000000002</v>
          </cell>
          <cell r="AX564">
            <v>0</v>
          </cell>
          <cell r="BE564">
            <v>1.14842</v>
          </cell>
          <cell r="BF564">
            <v>0</v>
          </cell>
          <cell r="BI564">
            <v>0</v>
          </cell>
          <cell r="BJ564">
            <v>0</v>
          </cell>
          <cell r="BM564">
            <v>0</v>
          </cell>
          <cell r="BN564">
            <v>0</v>
          </cell>
        </row>
        <row r="565">
          <cell r="E565">
            <v>0</v>
          </cell>
          <cell r="F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  <cell r="Q565">
            <v>0</v>
          </cell>
          <cell r="R565">
            <v>0</v>
          </cell>
          <cell r="U565">
            <v>0</v>
          </cell>
          <cell r="V565">
            <v>0</v>
          </cell>
          <cell r="Y565">
            <v>0</v>
          </cell>
          <cell r="Z565">
            <v>0</v>
          </cell>
          <cell r="AC565">
            <v>51.366350000000004</v>
          </cell>
          <cell r="AD565">
            <v>65.994361903818842</v>
          </cell>
          <cell r="AG565">
            <v>0</v>
          </cell>
          <cell r="AH565">
            <v>0</v>
          </cell>
          <cell r="AK565">
            <v>0</v>
          </cell>
          <cell r="AL565">
            <v>0</v>
          </cell>
          <cell r="AO565">
            <v>9.1687800000000017</v>
          </cell>
          <cell r="AP565">
            <v>0</v>
          </cell>
          <cell r="AS565">
            <v>0</v>
          </cell>
          <cell r="AT565">
            <v>0</v>
          </cell>
          <cell r="AW565">
            <v>73.667970000000011</v>
          </cell>
          <cell r="AX565">
            <v>0</v>
          </cell>
          <cell r="BE565">
            <v>1.1650100000000001</v>
          </cell>
          <cell r="BF565">
            <v>0</v>
          </cell>
          <cell r="BI565">
            <v>0</v>
          </cell>
          <cell r="BJ565">
            <v>0</v>
          </cell>
          <cell r="BM565">
            <v>0</v>
          </cell>
          <cell r="BN565">
            <v>0</v>
          </cell>
        </row>
        <row r="566">
          <cell r="E566">
            <v>0</v>
          </cell>
          <cell r="F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  <cell r="Q566">
            <v>0</v>
          </cell>
          <cell r="R566">
            <v>0</v>
          </cell>
          <cell r="U566">
            <v>0</v>
          </cell>
          <cell r="V566">
            <v>0</v>
          </cell>
          <cell r="Y566">
            <v>0</v>
          </cell>
          <cell r="Z566">
            <v>0</v>
          </cell>
          <cell r="AC566">
            <v>66.220649999999992</v>
          </cell>
          <cell r="AD566">
            <v>66.081598337267351</v>
          </cell>
          <cell r="AG566">
            <v>0</v>
          </cell>
          <cell r="AH566">
            <v>0</v>
          </cell>
          <cell r="AK566">
            <v>0</v>
          </cell>
          <cell r="AL566">
            <v>0</v>
          </cell>
          <cell r="AO566">
            <v>17.271000000000001</v>
          </cell>
          <cell r="AP566">
            <v>239.4725452268458</v>
          </cell>
          <cell r="AS566">
            <v>0</v>
          </cell>
          <cell r="AT566">
            <v>0</v>
          </cell>
          <cell r="AW566">
            <v>103.0806</v>
          </cell>
          <cell r="AX566">
            <v>0</v>
          </cell>
          <cell r="BE566">
            <v>1.1514</v>
          </cell>
          <cell r="BF566">
            <v>0</v>
          </cell>
          <cell r="BI566">
            <v>83.340150000000008</v>
          </cell>
          <cell r="BJ566">
            <v>35.993726229968473</v>
          </cell>
          <cell r="BM566">
            <v>0</v>
          </cell>
          <cell r="BN566">
            <v>0</v>
          </cell>
        </row>
        <row r="567">
          <cell r="E567">
            <v>0</v>
          </cell>
          <cell r="F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  <cell r="Q567">
            <v>0</v>
          </cell>
          <cell r="R567">
            <v>0</v>
          </cell>
          <cell r="U567">
            <v>0</v>
          </cell>
          <cell r="V567">
            <v>0</v>
          </cell>
          <cell r="Y567">
            <v>0</v>
          </cell>
          <cell r="Z567">
            <v>0</v>
          </cell>
          <cell r="AC567">
            <v>30.789179999999998</v>
          </cell>
          <cell r="AD567">
            <v>37.119102432352825</v>
          </cell>
          <cell r="AG567">
            <v>0</v>
          </cell>
          <cell r="AH567">
            <v>0</v>
          </cell>
          <cell r="AK567">
            <v>0</v>
          </cell>
          <cell r="AL567">
            <v>0</v>
          </cell>
          <cell r="AO567">
            <v>6.4335599999999999</v>
          </cell>
          <cell r="AP567">
            <v>0</v>
          </cell>
          <cell r="AS567">
            <v>0</v>
          </cell>
          <cell r="AT567">
            <v>0</v>
          </cell>
          <cell r="AW567">
            <v>58.055219999999998</v>
          </cell>
          <cell r="AX567">
            <v>0</v>
          </cell>
          <cell r="BE567">
            <v>1.1573599999999999</v>
          </cell>
          <cell r="BF567">
            <v>0</v>
          </cell>
          <cell r="BI567">
            <v>0</v>
          </cell>
          <cell r="BJ567">
            <v>0</v>
          </cell>
          <cell r="BM567">
            <v>0</v>
          </cell>
          <cell r="BN567">
            <v>0</v>
          </cell>
        </row>
        <row r="568">
          <cell r="E568">
            <v>0</v>
          </cell>
          <cell r="F568">
            <v>0</v>
          </cell>
          <cell r="I568">
            <v>0</v>
          </cell>
          <cell r="J568">
            <v>0</v>
          </cell>
          <cell r="M568">
            <v>0</v>
          </cell>
          <cell r="N568">
            <v>0</v>
          </cell>
          <cell r="Q568">
            <v>0</v>
          </cell>
          <cell r="R568">
            <v>0</v>
          </cell>
          <cell r="U568">
            <v>0</v>
          </cell>
          <cell r="V568">
            <v>0</v>
          </cell>
          <cell r="Y568">
            <v>0</v>
          </cell>
          <cell r="Z568">
            <v>0</v>
          </cell>
          <cell r="AC568">
            <v>0</v>
          </cell>
          <cell r="AD568">
            <v>203.23035718338608</v>
          </cell>
          <cell r="AG568">
            <v>0</v>
          </cell>
          <cell r="AH568">
            <v>0</v>
          </cell>
          <cell r="AK568">
            <v>0</v>
          </cell>
          <cell r="AL568">
            <v>0</v>
          </cell>
          <cell r="AO568">
            <v>89.551746000000009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E568">
            <v>1.164825</v>
          </cell>
          <cell r="BF568">
            <v>0</v>
          </cell>
          <cell r="BI568">
            <v>0</v>
          </cell>
          <cell r="BJ568">
            <v>0</v>
          </cell>
          <cell r="BM568">
            <v>0</v>
          </cell>
          <cell r="BN568">
            <v>0</v>
          </cell>
        </row>
        <row r="569">
          <cell r="E569">
            <v>0</v>
          </cell>
          <cell r="F569">
            <v>0</v>
          </cell>
          <cell r="I569">
            <v>0</v>
          </cell>
          <cell r="J569">
            <v>0</v>
          </cell>
          <cell r="M569">
            <v>0</v>
          </cell>
          <cell r="N569">
            <v>0</v>
          </cell>
          <cell r="Q569">
            <v>0</v>
          </cell>
          <cell r="R569">
            <v>0</v>
          </cell>
          <cell r="U569">
            <v>0</v>
          </cell>
          <cell r="V569">
            <v>0</v>
          </cell>
          <cell r="Y569">
            <v>0</v>
          </cell>
          <cell r="Z569">
            <v>0</v>
          </cell>
          <cell r="AC569">
            <v>24.322519999999997</v>
          </cell>
          <cell r="AD569">
            <v>31.230643174576525</v>
          </cell>
          <cell r="AG569">
            <v>0</v>
          </cell>
          <cell r="AH569">
            <v>0</v>
          </cell>
          <cell r="AK569">
            <v>0</v>
          </cell>
          <cell r="AL569">
            <v>0</v>
          </cell>
          <cell r="AO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34.869199999999999</v>
          </cell>
          <cell r="AX569">
            <v>0</v>
          </cell>
          <cell r="BE569">
            <v>1.1527599999999998</v>
          </cell>
          <cell r="BF569">
            <v>0</v>
          </cell>
          <cell r="BI569">
            <v>0</v>
          </cell>
          <cell r="BJ569">
            <v>0</v>
          </cell>
          <cell r="BM569">
            <v>0</v>
          </cell>
          <cell r="BN569">
            <v>0</v>
          </cell>
        </row>
        <row r="570">
          <cell r="E570">
            <v>0</v>
          </cell>
          <cell r="F570">
            <v>0</v>
          </cell>
          <cell r="I570">
            <v>0</v>
          </cell>
          <cell r="J570">
            <v>0</v>
          </cell>
          <cell r="M570">
            <v>0</v>
          </cell>
          <cell r="N570">
            <v>0</v>
          </cell>
          <cell r="Q570">
            <v>0</v>
          </cell>
          <cell r="R570">
            <v>0</v>
          </cell>
          <cell r="U570">
            <v>0</v>
          </cell>
          <cell r="V570">
            <v>0</v>
          </cell>
          <cell r="Y570">
            <v>0</v>
          </cell>
          <cell r="Z570">
            <v>0</v>
          </cell>
          <cell r="AC570">
            <v>27.209969999999998</v>
          </cell>
          <cell r="AD570">
            <v>34.938191596139376</v>
          </cell>
          <cell r="AG570">
            <v>0</v>
          </cell>
          <cell r="AH570">
            <v>0</v>
          </cell>
          <cell r="AK570">
            <v>0</v>
          </cell>
          <cell r="AL570">
            <v>0</v>
          </cell>
          <cell r="AO570">
            <v>12.655799999999999</v>
          </cell>
          <cell r="AP570">
            <v>0</v>
          </cell>
          <cell r="AS570">
            <v>0</v>
          </cell>
          <cell r="AT570">
            <v>0</v>
          </cell>
          <cell r="AW570">
            <v>38.984670000000001</v>
          </cell>
          <cell r="AX570">
            <v>0</v>
          </cell>
          <cell r="BE570">
            <v>1.1534399999999998</v>
          </cell>
          <cell r="BF570">
            <v>0</v>
          </cell>
          <cell r="BI570">
            <v>0</v>
          </cell>
          <cell r="BJ570">
            <v>0</v>
          </cell>
          <cell r="BM570">
            <v>0</v>
          </cell>
          <cell r="BN570">
            <v>0</v>
          </cell>
        </row>
        <row r="571">
          <cell r="E571">
            <v>0</v>
          </cell>
          <cell r="F571">
            <v>0</v>
          </cell>
          <cell r="I571">
            <v>0</v>
          </cell>
          <cell r="J571">
            <v>0</v>
          </cell>
          <cell r="M571">
            <v>0</v>
          </cell>
          <cell r="N571">
            <v>0</v>
          </cell>
          <cell r="Q571">
            <v>0</v>
          </cell>
          <cell r="R571">
            <v>0</v>
          </cell>
          <cell r="U571">
            <v>0</v>
          </cell>
          <cell r="V571">
            <v>0</v>
          </cell>
          <cell r="Y571">
            <v>0</v>
          </cell>
          <cell r="Z571">
            <v>0</v>
          </cell>
          <cell r="AC571">
            <v>32.669520000000006</v>
          </cell>
          <cell r="AD571">
            <v>41.960724488746678</v>
          </cell>
          <cell r="AG571">
            <v>0</v>
          </cell>
          <cell r="AH571">
            <v>0</v>
          </cell>
          <cell r="AK571">
            <v>0</v>
          </cell>
          <cell r="AL571">
            <v>0</v>
          </cell>
          <cell r="AO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46.849400000000003</v>
          </cell>
          <cell r="AX571">
            <v>0</v>
          </cell>
          <cell r="BE571">
            <v>1.1544000000000001</v>
          </cell>
          <cell r="BF571">
            <v>0</v>
          </cell>
          <cell r="BI571">
            <v>0</v>
          </cell>
          <cell r="BJ571">
            <v>0</v>
          </cell>
          <cell r="BM571">
            <v>0</v>
          </cell>
          <cell r="BN571">
            <v>0</v>
          </cell>
        </row>
        <row r="572">
          <cell r="E572">
            <v>0</v>
          </cell>
          <cell r="F572">
            <v>0</v>
          </cell>
          <cell r="I572">
            <v>0</v>
          </cell>
          <cell r="J572">
            <v>0</v>
          </cell>
          <cell r="M572">
            <v>0</v>
          </cell>
          <cell r="N572">
            <v>0</v>
          </cell>
          <cell r="Q572">
            <v>0</v>
          </cell>
          <cell r="R572">
            <v>0</v>
          </cell>
          <cell r="U572">
            <v>0</v>
          </cell>
          <cell r="V572">
            <v>0</v>
          </cell>
          <cell r="Y572">
            <v>0</v>
          </cell>
          <cell r="Z572">
            <v>0</v>
          </cell>
          <cell r="AC572">
            <v>30.385250000000003</v>
          </cell>
          <cell r="AD572">
            <v>39.03830396822066</v>
          </cell>
          <cell r="AG572">
            <v>0</v>
          </cell>
          <cell r="AH572">
            <v>0</v>
          </cell>
          <cell r="AK572">
            <v>0</v>
          </cell>
          <cell r="AL572">
            <v>0</v>
          </cell>
          <cell r="AO572">
            <v>12.664249999999999</v>
          </cell>
          <cell r="AP572">
            <v>0</v>
          </cell>
          <cell r="AS572">
            <v>0</v>
          </cell>
          <cell r="AT572">
            <v>0</v>
          </cell>
          <cell r="AW572">
            <v>43.59545</v>
          </cell>
          <cell r="AX572">
            <v>0</v>
          </cell>
          <cell r="BE572">
            <v>1.1456</v>
          </cell>
          <cell r="BF572">
            <v>0</v>
          </cell>
          <cell r="BI572">
            <v>0</v>
          </cell>
          <cell r="BJ572">
            <v>0</v>
          </cell>
          <cell r="BM572">
            <v>0</v>
          </cell>
          <cell r="BN572">
            <v>0</v>
          </cell>
        </row>
        <row r="573">
          <cell r="E573">
            <v>0</v>
          </cell>
          <cell r="F573">
            <v>0</v>
          </cell>
          <cell r="I573">
            <v>0</v>
          </cell>
          <cell r="J573">
            <v>0</v>
          </cell>
          <cell r="M573">
            <v>0</v>
          </cell>
          <cell r="N573">
            <v>0</v>
          </cell>
          <cell r="Q573">
            <v>0</v>
          </cell>
          <cell r="R573">
            <v>0</v>
          </cell>
          <cell r="U573">
            <v>0</v>
          </cell>
          <cell r="V573">
            <v>0</v>
          </cell>
          <cell r="Y573">
            <v>0</v>
          </cell>
          <cell r="Z573">
            <v>0</v>
          </cell>
          <cell r="AC573">
            <v>0</v>
          </cell>
          <cell r="AD573">
            <v>134.95476254488796</v>
          </cell>
          <cell r="AG573">
            <v>0</v>
          </cell>
          <cell r="AH573">
            <v>0</v>
          </cell>
          <cell r="AK573">
            <v>0</v>
          </cell>
          <cell r="AL573">
            <v>0</v>
          </cell>
          <cell r="AO573">
            <v>85.084999999999994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E573">
            <v>1.1447799999999999</v>
          </cell>
          <cell r="BF573">
            <v>0</v>
          </cell>
          <cell r="BI573">
            <v>0</v>
          </cell>
          <cell r="BJ573">
            <v>0</v>
          </cell>
          <cell r="BM573">
            <v>0</v>
          </cell>
          <cell r="BN573">
            <v>0</v>
          </cell>
        </row>
        <row r="574">
          <cell r="E574">
            <v>0</v>
          </cell>
          <cell r="F574">
            <v>0</v>
          </cell>
          <cell r="I574">
            <v>0</v>
          </cell>
          <cell r="J574">
            <v>0</v>
          </cell>
          <cell r="M574">
            <v>0</v>
          </cell>
          <cell r="N574">
            <v>0</v>
          </cell>
          <cell r="Q574">
            <v>0</v>
          </cell>
          <cell r="R574">
            <v>0</v>
          </cell>
          <cell r="U574">
            <v>0</v>
          </cell>
          <cell r="V574">
            <v>0</v>
          </cell>
          <cell r="Y574">
            <v>0</v>
          </cell>
          <cell r="Z574">
            <v>0</v>
          </cell>
          <cell r="AC574">
            <v>11.92347</v>
          </cell>
          <cell r="AD574">
            <v>15.309994070218382</v>
          </cell>
          <cell r="AG574">
            <v>0</v>
          </cell>
          <cell r="AH574">
            <v>0</v>
          </cell>
          <cell r="AK574">
            <v>0</v>
          </cell>
          <cell r="AL574">
            <v>0</v>
          </cell>
          <cell r="AO574">
            <v>14.34186</v>
          </cell>
          <cell r="AP574">
            <v>0</v>
          </cell>
          <cell r="AS574">
            <v>0</v>
          </cell>
          <cell r="AT574">
            <v>0</v>
          </cell>
          <cell r="AW574">
            <v>17.079660000000001</v>
          </cell>
          <cell r="AX574">
            <v>0</v>
          </cell>
          <cell r="BE574">
            <v>1.15479</v>
          </cell>
          <cell r="BF574">
            <v>0</v>
          </cell>
          <cell r="BI574">
            <v>0</v>
          </cell>
          <cell r="BJ574">
            <v>0</v>
          </cell>
          <cell r="BM574">
            <v>0</v>
          </cell>
          <cell r="BN57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звіт 2018+01.2019"/>
      <sheetName val="звіт-будинок"/>
      <sheetName val="пот.ремонт"/>
      <sheetName val="ПР 2018+01.2019"/>
      <sheetName val="звіт 27"/>
      <sheetName val="звіт 92"/>
      <sheetName val="загальновир."/>
      <sheetName val="адмін."/>
      <sheetName val="разом накл."/>
      <sheetName val="витрати"/>
      <sheetName val="Лист3"/>
      <sheetName val="Лист1"/>
      <sheetName val="Лист4"/>
      <sheetName val="Лист5"/>
    </sheetNames>
    <sheetDataSet>
      <sheetData sheetId="0"/>
      <sheetData sheetId="1"/>
      <sheetData sheetId="2">
        <row r="9">
          <cell r="E9">
            <v>1137.4384652348015</v>
          </cell>
          <cell r="F9">
            <v>1162.7583058768676</v>
          </cell>
          <cell r="I9">
            <v>3145.9753718513625</v>
          </cell>
          <cell r="J9">
            <v>3112.7352156880006</v>
          </cell>
          <cell r="M9">
            <v>644.38468525126882</v>
          </cell>
          <cell r="N9">
            <v>697.59233639657566</v>
          </cell>
          <cell r="Q9">
            <v>0</v>
          </cell>
          <cell r="R9">
            <v>1238.4468403934147</v>
          </cell>
          <cell r="U9">
            <v>0</v>
          </cell>
          <cell r="V9">
            <v>0</v>
          </cell>
          <cell r="Y9">
            <v>0</v>
          </cell>
          <cell r="Z9">
            <v>0</v>
          </cell>
          <cell r="AC9">
            <v>4717.7619788510528</v>
          </cell>
          <cell r="AD9">
            <v>4662.6599649410655</v>
          </cell>
          <cell r="AG9">
            <v>0</v>
          </cell>
          <cell r="AH9">
            <v>0</v>
          </cell>
          <cell r="AK9">
            <v>0</v>
          </cell>
          <cell r="AL9">
            <v>0</v>
          </cell>
          <cell r="AO9">
            <v>971.56391565862532</v>
          </cell>
          <cell r="AP9">
            <v>996.88373159757305</v>
          </cell>
          <cell r="AS9">
            <v>193.55775999999997</v>
          </cell>
          <cell r="AT9">
            <v>0</v>
          </cell>
          <cell r="AW9">
            <v>5264.5785719868818</v>
          </cell>
          <cell r="AX9">
            <v>1208.9787282263446</v>
          </cell>
          <cell r="BE9">
            <v>14.881147099384835</v>
          </cell>
          <cell r="BF9">
            <v>0</v>
          </cell>
          <cell r="BI9">
            <v>0</v>
          </cell>
          <cell r="BJ9">
            <v>0</v>
          </cell>
          <cell r="BM9">
            <v>0</v>
          </cell>
          <cell r="BN9">
            <v>0</v>
          </cell>
        </row>
        <row r="10">
          <cell r="E10">
            <v>8800.607680000001</v>
          </cell>
          <cell r="F10">
            <v>8575.8574220060655</v>
          </cell>
          <cell r="I10">
            <v>21046.198179205712</v>
          </cell>
          <cell r="J10">
            <v>19513.126998954012</v>
          </cell>
          <cell r="M10">
            <v>2657.7853405279902</v>
          </cell>
          <cell r="N10">
            <v>2536.8407343846598</v>
          </cell>
          <cell r="Q10">
            <v>244.73963337656386</v>
          </cell>
          <cell r="R10">
            <v>570.86705380641683</v>
          </cell>
          <cell r="U10">
            <v>0</v>
          </cell>
          <cell r="V10">
            <v>0</v>
          </cell>
          <cell r="Y10">
            <v>0</v>
          </cell>
          <cell r="Z10">
            <v>0</v>
          </cell>
          <cell r="AC10">
            <v>19152.324523960266</v>
          </cell>
          <cell r="AD10">
            <v>19419.143305418551</v>
          </cell>
          <cell r="AG10">
            <v>1202.1613364586872</v>
          </cell>
          <cell r="AH10">
            <v>1198.7308421588075</v>
          </cell>
          <cell r="AK10">
            <v>43.792035050299567</v>
          </cell>
          <cell r="AL10">
            <v>0</v>
          </cell>
          <cell r="AO10">
            <v>7337.137961149313</v>
          </cell>
          <cell r="AP10">
            <v>3222.104258100253</v>
          </cell>
          <cell r="AS10">
            <v>3928.364972868535</v>
          </cell>
          <cell r="AT10">
            <v>3243.8435617886089</v>
          </cell>
          <cell r="AW10">
            <v>20244.354755441222</v>
          </cell>
          <cell r="AX10">
            <v>2543.215040403702</v>
          </cell>
          <cell r="BE10">
            <v>14.415485311870437</v>
          </cell>
          <cell r="BF10">
            <v>0</v>
          </cell>
          <cell r="BI10">
            <v>5373.2077973359619</v>
          </cell>
          <cell r="BJ10">
            <v>3718.9480087346697</v>
          </cell>
          <cell r="BM10">
            <v>0</v>
          </cell>
          <cell r="BN10">
            <v>0</v>
          </cell>
        </row>
        <row r="11">
          <cell r="E11">
            <v>10003.376768000002</v>
          </cell>
          <cell r="F11">
            <v>9326.0555848405056</v>
          </cell>
          <cell r="I11">
            <v>29747.944305568635</v>
          </cell>
          <cell r="J11">
            <v>27918.460623087161</v>
          </cell>
          <cell r="M11">
            <v>3585.4380117913547</v>
          </cell>
          <cell r="N11">
            <v>3734.6637515356183</v>
          </cell>
          <cell r="Q11">
            <v>782.55653244508915</v>
          </cell>
          <cell r="R11">
            <v>693.09376651997457</v>
          </cell>
          <cell r="U11">
            <v>0</v>
          </cell>
          <cell r="V11">
            <v>0</v>
          </cell>
          <cell r="Y11">
            <v>0</v>
          </cell>
          <cell r="Z11">
            <v>0</v>
          </cell>
          <cell r="AC11">
            <v>29389.540971883118</v>
          </cell>
          <cell r="AD11">
            <v>29715.431652043408</v>
          </cell>
          <cell r="AG11">
            <v>1763.7695762255792</v>
          </cell>
          <cell r="AH11">
            <v>1758.6079387646457</v>
          </cell>
          <cell r="AK11">
            <v>62.991218129703739</v>
          </cell>
          <cell r="AL11">
            <v>1443.9118880662979</v>
          </cell>
          <cell r="AO11">
            <v>9319.6561897245465</v>
          </cell>
          <cell r="AP11">
            <v>6306.2151984018119</v>
          </cell>
          <cell r="AS11">
            <v>5811.1450353641549</v>
          </cell>
          <cell r="AT11">
            <v>4849.6694927276676</v>
          </cell>
          <cell r="AW11">
            <v>46244.941097009854</v>
          </cell>
          <cell r="AX11">
            <v>41620.146491802239</v>
          </cell>
          <cell r="BE11">
            <v>14.626092532425933</v>
          </cell>
          <cell r="BF11">
            <v>0</v>
          </cell>
          <cell r="BI11">
            <v>12654.391198337906</v>
          </cell>
          <cell r="BJ11">
            <v>11472.160563846248</v>
          </cell>
          <cell r="BM11">
            <v>0</v>
          </cell>
          <cell r="BN11">
            <v>0</v>
          </cell>
        </row>
        <row r="12">
          <cell r="E12">
            <v>39159.119544000016</v>
          </cell>
          <cell r="F12">
            <v>36501.019337417951</v>
          </cell>
          <cell r="I12">
            <v>61637.021363180567</v>
          </cell>
          <cell r="J12">
            <v>54983.685638513271</v>
          </cell>
          <cell r="M12">
            <v>9182.7855032673142</v>
          </cell>
          <cell r="N12">
            <v>9023.6706898392913</v>
          </cell>
          <cell r="Q12">
            <v>1667.3580050733981</v>
          </cell>
          <cell r="R12">
            <v>3727.1349303660481</v>
          </cell>
          <cell r="U12">
            <v>40925.775584029558</v>
          </cell>
          <cell r="V12">
            <v>40915.26344560743</v>
          </cell>
          <cell r="Y12">
            <v>0</v>
          </cell>
          <cell r="Z12">
            <v>0</v>
          </cell>
          <cell r="AC12">
            <v>64482.157196010143</v>
          </cell>
          <cell r="AD12">
            <v>64953.423965615941</v>
          </cell>
          <cell r="AG12">
            <v>2327.3162156969065</v>
          </cell>
          <cell r="AH12">
            <v>2264.3033808602404</v>
          </cell>
          <cell r="AK12">
            <v>84.50737343392035</v>
          </cell>
          <cell r="AL12">
            <v>0</v>
          </cell>
          <cell r="AO12">
            <v>2848.1269754863042</v>
          </cell>
          <cell r="AP12">
            <v>3337.6394371480419</v>
          </cell>
          <cell r="AS12">
            <v>11919.853726085401</v>
          </cell>
          <cell r="AT12">
            <v>9891.0610666094781</v>
          </cell>
          <cell r="AW12">
            <v>82804.834607570083</v>
          </cell>
          <cell r="AX12">
            <v>70031.952570495152</v>
          </cell>
          <cell r="BE12">
            <v>15.924445886784067</v>
          </cell>
          <cell r="BF12">
            <v>0</v>
          </cell>
          <cell r="BI12">
            <v>24137.607945209329</v>
          </cell>
          <cell r="BJ12">
            <v>20639.962663773917</v>
          </cell>
          <cell r="BM12">
            <v>28923.491961331089</v>
          </cell>
          <cell r="BN12">
            <v>30963.759048084739</v>
          </cell>
        </row>
        <row r="13">
          <cell r="E13">
            <v>39304.275199999996</v>
          </cell>
          <cell r="F13">
            <v>37431.738377258975</v>
          </cell>
          <cell r="I13">
            <v>59123.570571139942</v>
          </cell>
          <cell r="J13">
            <v>56859.866209020329</v>
          </cell>
          <cell r="M13">
            <v>10229.756893203261</v>
          </cell>
          <cell r="N13">
            <v>10338.138348703509</v>
          </cell>
          <cell r="Q13">
            <v>1969.4261874033148</v>
          </cell>
          <cell r="R13">
            <v>4399.4654001666804</v>
          </cell>
          <cell r="U13">
            <v>34550.270182781613</v>
          </cell>
          <cell r="V13">
            <v>34257.538006926137</v>
          </cell>
          <cell r="Y13">
            <v>0</v>
          </cell>
          <cell r="Z13">
            <v>0</v>
          </cell>
          <cell r="AC13">
            <v>65710.534063670595</v>
          </cell>
          <cell r="AD13">
            <v>65849.032959092205</v>
          </cell>
          <cell r="AG13">
            <v>2820.6096434493547</v>
          </cell>
          <cell r="AH13">
            <v>2788.3654855016803</v>
          </cell>
          <cell r="AK13">
            <v>100.68794088410354</v>
          </cell>
          <cell r="AL13">
            <v>0</v>
          </cell>
          <cell r="AO13">
            <v>2849.4608696891855</v>
          </cell>
          <cell r="AP13">
            <v>3337.6394371480419</v>
          </cell>
          <cell r="AS13">
            <v>12870.370443777143</v>
          </cell>
          <cell r="AT13">
            <v>10636.57377646137</v>
          </cell>
          <cell r="AW13">
            <v>91784.606027022295</v>
          </cell>
          <cell r="AX13">
            <v>66142.4756280164</v>
          </cell>
          <cell r="BE13">
            <v>13.287230989463955</v>
          </cell>
          <cell r="BF13">
            <v>0</v>
          </cell>
          <cell r="BI13">
            <v>20834.052492178973</v>
          </cell>
          <cell r="BJ13">
            <v>15313.198213219848</v>
          </cell>
          <cell r="BM13">
            <v>23544.964299331652</v>
          </cell>
          <cell r="BN13">
            <v>22968.925598496633</v>
          </cell>
        </row>
        <row r="14">
          <cell r="E14">
            <v>23476.654559999995</v>
          </cell>
          <cell r="F14">
            <v>22915.931429846565</v>
          </cell>
          <cell r="I14">
            <v>59425.135002836978</v>
          </cell>
          <cell r="J14">
            <v>56541.660811173439</v>
          </cell>
          <cell r="M14">
            <v>8215.9591459418807</v>
          </cell>
          <cell r="N14">
            <v>8491.0458007108282</v>
          </cell>
          <cell r="Q14">
            <v>1237.2097901814998</v>
          </cell>
          <cell r="R14">
            <v>758.77163784679806</v>
          </cell>
          <cell r="U14">
            <v>27609.536433977628</v>
          </cell>
          <cell r="V14">
            <v>27348.92845696129</v>
          </cell>
          <cell r="Y14">
            <v>0</v>
          </cell>
          <cell r="Z14">
            <v>0</v>
          </cell>
          <cell r="AC14">
            <v>46070.830404930086</v>
          </cell>
          <cell r="AD14">
            <v>45120.87493308117</v>
          </cell>
          <cell r="AG14">
            <v>1864.9186872497849</v>
          </cell>
          <cell r="AH14">
            <v>1769.3218252497215</v>
          </cell>
          <cell r="AK14">
            <v>63.047830650140945</v>
          </cell>
          <cell r="AL14">
            <v>0</v>
          </cell>
          <cell r="AO14">
            <v>3141.0801780660813</v>
          </cell>
          <cell r="AP14">
            <v>5006.6918321617841</v>
          </cell>
          <cell r="AS14">
            <v>3868.0122300682478</v>
          </cell>
          <cell r="AT14">
            <v>3261.429284250667</v>
          </cell>
          <cell r="AW14">
            <v>45200.056002196237</v>
          </cell>
          <cell r="AX14">
            <v>17747.340577603474</v>
          </cell>
          <cell r="BE14">
            <v>10.85764193638926</v>
          </cell>
          <cell r="BF14">
            <v>0</v>
          </cell>
          <cell r="BI14">
            <v>20618.945406336235</v>
          </cell>
          <cell r="BJ14">
            <v>19653.580304155439</v>
          </cell>
          <cell r="BM14">
            <v>24166.833719166119</v>
          </cell>
          <cell r="BN14">
            <v>29482.348211628043</v>
          </cell>
        </row>
        <row r="15">
          <cell r="E15">
            <v>1077.57123986485</v>
          </cell>
          <cell r="F15">
            <v>1044.4996529387959</v>
          </cell>
          <cell r="I15">
            <v>5872.7877200621124</v>
          </cell>
          <cell r="J15">
            <v>6356.4783230755384</v>
          </cell>
          <cell r="M15">
            <v>523.65292458234217</v>
          </cell>
          <cell r="N15">
            <v>539.45143077736725</v>
          </cell>
          <cell r="Q15">
            <v>0</v>
          </cell>
          <cell r="R15">
            <v>2013.1075357049799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  <cell r="AC15">
            <v>4955.9549442796742</v>
          </cell>
          <cell r="AD15">
            <v>4967.7314734780339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O15">
            <v>976.22780460523165</v>
          </cell>
          <cell r="AP15">
            <v>840.83053560220719</v>
          </cell>
          <cell r="AS15">
            <v>764.23750834418649</v>
          </cell>
          <cell r="AT15">
            <v>654.14362788536835</v>
          </cell>
          <cell r="AW15">
            <v>5984.4365299267256</v>
          </cell>
          <cell r="AX15">
            <v>316</v>
          </cell>
          <cell r="BE15">
            <v>15.007928951862963</v>
          </cell>
          <cell r="BF15">
            <v>0</v>
          </cell>
          <cell r="BI15">
            <v>1511.1582885322025</v>
          </cell>
          <cell r="BJ15">
            <v>1530.5687787747438</v>
          </cell>
          <cell r="BM15">
            <v>0</v>
          </cell>
          <cell r="BN15">
            <v>0</v>
          </cell>
        </row>
        <row r="16">
          <cell r="E16">
            <v>1077.3007391557076</v>
          </cell>
          <cell r="F16">
            <v>1044.0467458641372</v>
          </cell>
          <cell r="I16">
            <v>5107.1803550245877</v>
          </cell>
          <cell r="J16">
            <v>5216.9879453065523</v>
          </cell>
          <cell r="M16">
            <v>765.21771634001902</v>
          </cell>
          <cell r="N16">
            <v>788.42901421307499</v>
          </cell>
          <cell r="Q16">
            <v>0</v>
          </cell>
          <cell r="R16">
            <v>1690.6757382080418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  <cell r="AC16">
            <v>4906.0316998270528</v>
          </cell>
          <cell r="AD16">
            <v>4918.825528395022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O16">
            <v>971.44284427795083</v>
          </cell>
          <cell r="AP16">
            <v>840.83053560220719</v>
          </cell>
          <cell r="AS16">
            <v>764.55767130374841</v>
          </cell>
          <cell r="AT16">
            <v>645.16433749524867</v>
          </cell>
          <cell r="AW16">
            <v>5749.6648592791771</v>
          </cell>
          <cell r="AX16">
            <v>23350.358940239363</v>
          </cell>
          <cell r="BE16">
            <v>15.070395664013455</v>
          </cell>
          <cell r="BF16">
            <v>0</v>
          </cell>
          <cell r="BI16">
            <v>2016.0649030938789</v>
          </cell>
          <cell r="BJ16">
            <v>2620.1834554594598</v>
          </cell>
          <cell r="BM16">
            <v>0</v>
          </cell>
          <cell r="BN16">
            <v>0</v>
          </cell>
        </row>
        <row r="17">
          <cell r="E17">
            <v>15213.638080000004</v>
          </cell>
          <cell r="F17">
            <v>14756.268166699632</v>
          </cell>
          <cell r="I17">
            <v>92481.10791253869</v>
          </cell>
          <cell r="J17">
            <v>88747.65093533945</v>
          </cell>
          <cell r="M17">
            <v>8377.4807060745261</v>
          </cell>
          <cell r="N17">
            <v>8623.3787424332786</v>
          </cell>
          <cell r="Q17">
            <v>775.15000197682673</v>
          </cell>
          <cell r="R17">
            <v>1108.1331531854928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C17">
            <v>49903.392201201517</v>
          </cell>
          <cell r="AD17">
            <v>49916.474115629157</v>
          </cell>
          <cell r="AG17">
            <v>1888.4515998454399</v>
          </cell>
          <cell r="AH17">
            <v>1884.1134661612518</v>
          </cell>
          <cell r="AK17">
            <v>67.418462247284666</v>
          </cell>
          <cell r="AL17">
            <v>0</v>
          </cell>
          <cell r="AO17">
            <v>17189.95975853024</v>
          </cell>
          <cell r="AP17">
            <v>11561.392227300865</v>
          </cell>
          <cell r="AS17">
            <v>12807.312566711887</v>
          </cell>
          <cell r="AT17">
            <v>10637.661730726957</v>
          </cell>
          <cell r="AW17">
            <v>46672.90836578286</v>
          </cell>
          <cell r="AX17">
            <v>15155.70226447791</v>
          </cell>
          <cell r="BE17">
            <v>12.704236449456932</v>
          </cell>
          <cell r="BF17">
            <v>0</v>
          </cell>
          <cell r="BI17">
            <v>15670.720486430433</v>
          </cell>
          <cell r="BJ17">
            <v>13894.354104917595</v>
          </cell>
          <cell r="BM17">
            <v>0</v>
          </cell>
          <cell r="BN17">
            <v>0</v>
          </cell>
        </row>
        <row r="18">
          <cell r="E18">
            <v>2858.5002413223574</v>
          </cell>
          <cell r="F18">
            <v>3116.9126970250472</v>
          </cell>
          <cell r="I18">
            <v>9430.4431539293873</v>
          </cell>
          <cell r="J18">
            <v>9322.224302579185</v>
          </cell>
          <cell r="M18">
            <v>1178.0521241914098</v>
          </cell>
          <cell r="N18">
            <v>1312.1921449812487</v>
          </cell>
          <cell r="Q18">
            <v>96.650237178270075</v>
          </cell>
          <cell r="R18">
            <v>168.93387007329105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  <cell r="AC18">
            <v>8758.8760693986005</v>
          </cell>
          <cell r="AD18">
            <v>8650.8125441153406</v>
          </cell>
          <cell r="AG18">
            <v>476.35903093931256</v>
          </cell>
          <cell r="AH18">
            <v>474.47211576765886</v>
          </cell>
          <cell r="AK18">
            <v>16.894067338265142</v>
          </cell>
          <cell r="AL18">
            <v>0</v>
          </cell>
          <cell r="AO18">
            <v>2833.5393625784563</v>
          </cell>
          <cell r="AP18">
            <v>2212.9399738528373</v>
          </cell>
          <cell r="AS18">
            <v>1571.1084732143331</v>
          </cell>
          <cell r="AT18">
            <v>1291.0226846730491</v>
          </cell>
          <cell r="AW18">
            <v>9464.4369278369486</v>
          </cell>
          <cell r="AX18">
            <v>18014.371890172824</v>
          </cell>
          <cell r="BE18">
            <v>14.932728920981997</v>
          </cell>
          <cell r="BF18">
            <v>0</v>
          </cell>
          <cell r="BI18">
            <v>2632.3291354799667</v>
          </cell>
          <cell r="BJ18">
            <v>1896.6530516191738</v>
          </cell>
          <cell r="BM18">
            <v>0</v>
          </cell>
          <cell r="BN18">
            <v>0</v>
          </cell>
        </row>
        <row r="19">
          <cell r="E19">
            <v>6564.486640000001</v>
          </cell>
          <cell r="F19">
            <v>6871.3866253424439</v>
          </cell>
          <cell r="I19">
            <v>34059.100022040395</v>
          </cell>
          <cell r="J19">
            <v>37579.967041127689</v>
          </cell>
          <cell r="M19">
            <v>2698.8920073276959</v>
          </cell>
          <cell r="N19">
            <v>2746.5975677973838</v>
          </cell>
          <cell r="Q19">
            <v>295.26154271711721</v>
          </cell>
          <cell r="R19">
            <v>622.55772667798396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  <cell r="AC19">
            <v>26289.077423056267</v>
          </cell>
          <cell r="AD19">
            <v>26211.00594102723</v>
          </cell>
          <cell r="AG19">
            <v>1453.3027539650232</v>
          </cell>
          <cell r="AH19">
            <v>1446.9868975701438</v>
          </cell>
          <cell r="AK19">
            <v>53.002153775510493</v>
          </cell>
          <cell r="AL19">
            <v>0</v>
          </cell>
          <cell r="AO19">
            <v>8303.5299567456368</v>
          </cell>
          <cell r="AP19">
            <v>5690.4210426780592</v>
          </cell>
          <cell r="AS19">
            <v>4371.4775306366219</v>
          </cell>
          <cell r="AT19">
            <v>3650.3706034427937</v>
          </cell>
          <cell r="AW19">
            <v>23935.296848088903</v>
          </cell>
          <cell r="AX19">
            <v>23547.133490043019</v>
          </cell>
          <cell r="BE19">
            <v>17.403912062682316</v>
          </cell>
          <cell r="BF19">
            <v>0</v>
          </cell>
          <cell r="BI19">
            <v>6607.9536083511675</v>
          </cell>
          <cell r="BJ19">
            <v>8183.9080129883123</v>
          </cell>
          <cell r="BM19">
            <v>0</v>
          </cell>
          <cell r="BN19">
            <v>0</v>
          </cell>
        </row>
        <row r="20">
          <cell r="E20">
            <v>6433.8571200000006</v>
          </cell>
          <cell r="F20">
            <v>7493.3371679243228</v>
          </cell>
          <cell r="I20">
            <v>14628.647963303167</v>
          </cell>
          <cell r="J20">
            <v>14124.671187383081</v>
          </cell>
          <cell r="M20">
            <v>1709.7361339869037</v>
          </cell>
          <cell r="N20">
            <v>1709.1909701486009</v>
          </cell>
          <cell r="Q20">
            <v>416.61591359262667</v>
          </cell>
          <cell r="R20">
            <v>634.06537424522276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  <cell r="AC20">
            <v>15636.461196038443</v>
          </cell>
          <cell r="AD20">
            <v>14561.017969178107</v>
          </cell>
          <cell r="AG20">
            <v>2054.420453593556</v>
          </cell>
          <cell r="AH20">
            <v>2047.8828738617021</v>
          </cell>
          <cell r="AK20">
            <v>74.847153007916731</v>
          </cell>
          <cell r="AL20">
            <v>0</v>
          </cell>
          <cell r="AO20">
            <v>4361.2848678103983</v>
          </cell>
          <cell r="AP20">
            <v>3247.4939133817034</v>
          </cell>
          <cell r="AS20">
            <v>3481.4284703291187</v>
          </cell>
          <cell r="AT20">
            <v>2864.8817331120226</v>
          </cell>
          <cell r="AW20">
            <v>18765.58715535812</v>
          </cell>
          <cell r="AX20">
            <v>23613.312153506427</v>
          </cell>
          <cell r="BE20">
            <v>14.58626419598381</v>
          </cell>
          <cell r="BF20">
            <v>0</v>
          </cell>
          <cell r="BI20">
            <v>7620.4583988681552</v>
          </cell>
          <cell r="BJ20">
            <v>4884.8210041386692</v>
          </cell>
          <cell r="BM20">
            <v>0</v>
          </cell>
          <cell r="BN20">
            <v>0</v>
          </cell>
        </row>
        <row r="21">
          <cell r="E21">
            <v>11648.840639999999</v>
          </cell>
          <cell r="F21">
            <v>10859.69591106645</v>
          </cell>
          <cell r="I21">
            <v>24002.277882897743</v>
          </cell>
          <cell r="J21">
            <v>22957.253791205017</v>
          </cell>
          <cell r="M21">
            <v>6363.4790551479782</v>
          </cell>
          <cell r="N21">
            <v>6455.4533554362451</v>
          </cell>
          <cell r="Q21">
            <v>446.97917932742047</v>
          </cell>
          <cell r="R21">
            <v>343.93472343418597</v>
          </cell>
          <cell r="U21">
            <v>8560.5288845018003</v>
          </cell>
          <cell r="V21">
            <v>8482.0649868314213</v>
          </cell>
          <cell r="Y21">
            <v>709.28089112157318</v>
          </cell>
          <cell r="Z21">
            <v>715.22033323004575</v>
          </cell>
          <cell r="AC21">
            <v>18408.908654817697</v>
          </cell>
          <cell r="AD21">
            <v>19079.997270531319</v>
          </cell>
          <cell r="AG21">
            <v>953.7984745807255</v>
          </cell>
          <cell r="AH21">
            <v>933.63867941378044</v>
          </cell>
          <cell r="AK21">
            <v>33.556601968749867</v>
          </cell>
          <cell r="AL21">
            <v>0</v>
          </cell>
          <cell r="AO21">
            <v>1915.3371977341403</v>
          </cell>
          <cell r="AP21">
            <v>3793.6094002194809</v>
          </cell>
          <cell r="AS21">
            <v>3403.1949337493825</v>
          </cell>
          <cell r="AT21">
            <v>2838.1037141541033</v>
          </cell>
          <cell r="AW21">
            <v>19665.25613340468</v>
          </cell>
          <cell r="AX21">
            <v>20443.429674918149</v>
          </cell>
          <cell r="BE21">
            <v>15.962180984374935</v>
          </cell>
          <cell r="BF21">
            <v>0</v>
          </cell>
          <cell r="BI21">
            <v>9993.4547886726923</v>
          </cell>
          <cell r="BJ21">
            <v>10759.618263582452</v>
          </cell>
          <cell r="BM21">
            <v>7869.221618767122</v>
          </cell>
          <cell r="BN21">
            <v>7071.1458811806569</v>
          </cell>
        </row>
        <row r="22">
          <cell r="E22">
            <v>7501.8652000000002</v>
          </cell>
          <cell r="F22">
            <v>7602.7528887774488</v>
          </cell>
          <cell r="I22">
            <v>28417.556701449961</v>
          </cell>
          <cell r="J22">
            <v>28514.40169439766</v>
          </cell>
          <cell r="M22">
            <v>3201.4037968995326</v>
          </cell>
          <cell r="N22">
            <v>3278.2048485701544</v>
          </cell>
          <cell r="Q22">
            <v>430.50841745323947</v>
          </cell>
          <cell r="R22">
            <v>655.85099614036596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  <cell r="AC22">
            <v>23257.460661583384</v>
          </cell>
          <cell r="AD22">
            <v>22048.687519548472</v>
          </cell>
          <cell r="AG22">
            <v>1396.4014474453047</v>
          </cell>
          <cell r="AH22">
            <v>1392.8052430599018</v>
          </cell>
          <cell r="AK22">
            <v>51.034863705010487</v>
          </cell>
          <cell r="AL22">
            <v>483.65151598739885</v>
          </cell>
          <cell r="AO22">
            <v>6597.167932566801</v>
          </cell>
          <cell r="AP22">
            <v>4847.3936460298019</v>
          </cell>
          <cell r="AS22">
            <v>4005.8882032124661</v>
          </cell>
          <cell r="AT22">
            <v>3302.0671565301927</v>
          </cell>
          <cell r="AW22">
            <v>22223.701080709827</v>
          </cell>
          <cell r="AX22">
            <v>23257.907228068176</v>
          </cell>
          <cell r="BE22">
            <v>14.812394907815779</v>
          </cell>
          <cell r="BF22">
            <v>0</v>
          </cell>
          <cell r="BI22">
            <v>5137.3605342428827</v>
          </cell>
          <cell r="BJ22">
            <v>2940.2860168685947</v>
          </cell>
          <cell r="BM22">
            <v>0</v>
          </cell>
          <cell r="BN22">
            <v>0</v>
          </cell>
        </row>
        <row r="23">
          <cell r="E23">
            <v>13128.516799999998</v>
          </cell>
          <cell r="F23">
            <v>13460.633950017458</v>
          </cell>
          <cell r="I23">
            <v>43427.51398772141</v>
          </cell>
          <cell r="J23">
            <v>42011.909577097205</v>
          </cell>
          <cell r="M23">
            <v>2596.7673906973559</v>
          </cell>
          <cell r="N23">
            <v>2580.612512173579</v>
          </cell>
          <cell r="Q23">
            <v>0</v>
          </cell>
          <cell r="R23">
            <v>403.71311635903749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C23">
            <v>22227.84691851828</v>
          </cell>
          <cell r="AD23">
            <v>20626.611823393916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O23">
            <v>2287.8121738470418</v>
          </cell>
          <cell r="AP23">
            <v>1080.7594367907946</v>
          </cell>
          <cell r="AS23">
            <v>3784.9541399300133</v>
          </cell>
          <cell r="AT23">
            <v>3119.8038379130571</v>
          </cell>
          <cell r="AW23">
            <v>26486.262560936357</v>
          </cell>
          <cell r="AX23">
            <v>993</v>
          </cell>
          <cell r="BE23">
            <v>14.930202995837009</v>
          </cell>
          <cell r="BF23">
            <v>0</v>
          </cell>
          <cell r="BI23">
            <v>4991.2405448683166</v>
          </cell>
          <cell r="BJ23">
            <v>6801.7499215864418</v>
          </cell>
          <cell r="BM23">
            <v>0</v>
          </cell>
          <cell r="BN23">
            <v>0</v>
          </cell>
        </row>
        <row r="24">
          <cell r="E24">
            <v>15852.338319999995</v>
          </cell>
          <cell r="F24">
            <v>15569.982861030589</v>
          </cell>
          <cell r="I24">
            <v>39792.846054653492</v>
          </cell>
          <cell r="J24">
            <v>40093.013449474551</v>
          </cell>
          <cell r="M24">
            <v>3477.6215880204827</v>
          </cell>
          <cell r="N24">
            <v>3602.3308098131688</v>
          </cell>
          <cell r="Q24">
            <v>214.3534523263088</v>
          </cell>
          <cell r="R24">
            <v>807.3966410687118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  <cell r="AC24">
            <v>31098.179643140833</v>
          </cell>
          <cell r="AD24">
            <v>29611.687224435278</v>
          </cell>
          <cell r="AG24">
            <v>1059.3491237798742</v>
          </cell>
          <cell r="AH24">
            <v>1056.0830963860794</v>
          </cell>
          <cell r="AK24">
            <v>39.306139551995891</v>
          </cell>
          <cell r="AL24">
            <v>0</v>
          </cell>
          <cell r="AO24">
            <v>6774.1969516753779</v>
          </cell>
          <cell r="AP24">
            <v>5477.592582500467</v>
          </cell>
          <cell r="AS24">
            <v>7273.049297660672</v>
          </cell>
          <cell r="AT24">
            <v>5999.3662668484722</v>
          </cell>
          <cell r="AW24">
            <v>31512.973531691703</v>
          </cell>
          <cell r="AX24">
            <v>0</v>
          </cell>
          <cell r="BE24">
            <v>17.039469775997937</v>
          </cell>
          <cell r="BF24">
            <v>0</v>
          </cell>
          <cell r="BI24">
            <v>6148.701028431884</v>
          </cell>
          <cell r="BJ24">
            <v>2649.2661052027488</v>
          </cell>
          <cell r="BM24">
            <v>0</v>
          </cell>
          <cell r="BN24">
            <v>0</v>
          </cell>
        </row>
        <row r="25">
          <cell r="E25">
            <v>3492.4903565269756</v>
          </cell>
          <cell r="F25">
            <v>3784.4016119290495</v>
          </cell>
          <cell r="I25">
            <v>14174.565672588742</v>
          </cell>
          <cell r="J25">
            <v>16894.870737395249</v>
          </cell>
          <cell r="M25">
            <v>1256.7033808808617</v>
          </cell>
          <cell r="N25">
            <v>1185.427839380427</v>
          </cell>
          <cell r="Q25">
            <v>320.28625995878735</v>
          </cell>
          <cell r="R25">
            <v>506.14586777801037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  <cell r="AC25">
            <v>10918.649790343638</v>
          </cell>
          <cell r="AD25">
            <v>10338.767710341312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O25">
            <v>908.03085822934781</v>
          </cell>
          <cell r="AP25">
            <v>1120.0393125907572</v>
          </cell>
          <cell r="AS25">
            <v>1041.6263940018948</v>
          </cell>
          <cell r="AT25">
            <v>853.93884837424127</v>
          </cell>
          <cell r="AW25">
            <v>15558.936932801178</v>
          </cell>
          <cell r="AX25">
            <v>51352.382704282099</v>
          </cell>
          <cell r="BE25">
            <v>14.465555379164464</v>
          </cell>
          <cell r="BF25">
            <v>0</v>
          </cell>
          <cell r="BI25">
            <v>2902.3365208454511</v>
          </cell>
          <cell r="BJ25">
            <v>3899.9718118804603</v>
          </cell>
          <cell r="BM25">
            <v>0</v>
          </cell>
          <cell r="BN25">
            <v>0</v>
          </cell>
        </row>
        <row r="26">
          <cell r="E26">
            <v>2840.3783142432367</v>
          </cell>
          <cell r="F26">
            <v>3783.1791504098205</v>
          </cell>
          <cell r="I26">
            <v>14451.51229755938</v>
          </cell>
          <cell r="J26">
            <v>14995.574136840878</v>
          </cell>
          <cell r="M26">
            <v>946.04064697638455</v>
          </cell>
          <cell r="N26">
            <v>954.41406983688034</v>
          </cell>
          <cell r="Q26">
            <v>0</v>
          </cell>
          <cell r="R26">
            <v>357.76434746133322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C26">
            <v>10074.761614134677</v>
          </cell>
          <cell r="AD26">
            <v>8958.5555866700124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O26">
            <v>1789.3523967987462</v>
          </cell>
          <cell r="AP26">
            <v>1396.2400639334305</v>
          </cell>
          <cell r="AS26">
            <v>1042.4508060148128</v>
          </cell>
          <cell r="AT26">
            <v>853.92826618841059</v>
          </cell>
          <cell r="AW26">
            <v>13700.950646511226</v>
          </cell>
          <cell r="AX26">
            <v>0</v>
          </cell>
          <cell r="BE26">
            <v>14.891019665003251</v>
          </cell>
          <cell r="BF26">
            <v>0</v>
          </cell>
          <cell r="BI26">
            <v>1534.1396573718798</v>
          </cell>
          <cell r="BJ26">
            <v>1363.9980742726295</v>
          </cell>
          <cell r="BM26">
            <v>0</v>
          </cell>
          <cell r="BN26">
            <v>0</v>
          </cell>
        </row>
        <row r="27">
          <cell r="E27">
            <v>5014.1046399999996</v>
          </cell>
          <cell r="F27">
            <v>5225.9861428958311</v>
          </cell>
          <cell r="I27">
            <v>23006.340327952399</v>
          </cell>
          <cell r="J27">
            <v>24785.299472182465</v>
          </cell>
          <cell r="M27">
            <v>2545.7087255534802</v>
          </cell>
          <cell r="N27">
            <v>2782.5251955817057</v>
          </cell>
          <cell r="Q27">
            <v>0</v>
          </cell>
          <cell r="R27">
            <v>313.76485921077278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C27">
            <v>18569.518301176366</v>
          </cell>
          <cell r="AD27">
            <v>17968.5439884062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O27">
            <v>5759.6409498977519</v>
          </cell>
          <cell r="AP27">
            <v>3973.9290499518274</v>
          </cell>
          <cell r="AS27">
            <v>2457.0998843111174</v>
          </cell>
          <cell r="AT27">
            <v>2027.1821964615212</v>
          </cell>
          <cell r="AW27">
            <v>15489.467104591027</v>
          </cell>
          <cell r="AX27">
            <v>526.47103317755841</v>
          </cell>
          <cell r="BE27">
            <v>14.608724477833317</v>
          </cell>
          <cell r="BF27">
            <v>0</v>
          </cell>
          <cell r="BI27">
            <v>3457.1817133610352</v>
          </cell>
          <cell r="BJ27">
            <v>2598.791325322743</v>
          </cell>
          <cell r="BM27">
            <v>0</v>
          </cell>
          <cell r="BN27">
            <v>0</v>
          </cell>
        </row>
        <row r="28">
          <cell r="E28">
            <v>4083.7229831671452</v>
          </cell>
          <cell r="F28">
            <v>4836.5658881971949</v>
          </cell>
          <cell r="I28">
            <v>23579.677002747365</v>
          </cell>
          <cell r="J28">
            <v>24396.257097643189</v>
          </cell>
          <cell r="M28">
            <v>981.1411294563361</v>
          </cell>
          <cell r="N28">
            <v>1071.0587115501378</v>
          </cell>
          <cell r="Q28">
            <v>60.911092808188471</v>
          </cell>
          <cell r="R28">
            <v>168.43416167760438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C28">
            <v>12009.805708618385</v>
          </cell>
          <cell r="AD28">
            <v>11100.026417462197</v>
          </cell>
          <cell r="AG28">
            <v>300.70307889108682</v>
          </cell>
          <cell r="AH28">
            <v>299.98882158213274</v>
          </cell>
          <cell r="AK28">
            <v>10.142985789360212</v>
          </cell>
          <cell r="AL28">
            <v>0</v>
          </cell>
          <cell r="AO28">
            <v>2970.5228309465356</v>
          </cell>
          <cell r="AP28">
            <v>2059.8879282328135</v>
          </cell>
          <cell r="AS28">
            <v>2233.7401494334363</v>
          </cell>
          <cell r="AT28">
            <v>1840.3700352976746</v>
          </cell>
          <cell r="AW28">
            <v>11505.388854848195</v>
          </cell>
          <cell r="AX28">
            <v>3921.0042515782598</v>
          </cell>
          <cell r="BE28">
            <v>15.336696315600348</v>
          </cell>
          <cell r="BF28">
            <v>0</v>
          </cell>
          <cell r="BI28">
            <v>4943.5559136279298</v>
          </cell>
          <cell r="BJ28">
            <v>4150.782419817785</v>
          </cell>
          <cell r="BM28">
            <v>0</v>
          </cell>
          <cell r="BN28">
            <v>0</v>
          </cell>
        </row>
        <row r="29">
          <cell r="E29">
            <v>4533.0476800000006</v>
          </cell>
          <cell r="F29">
            <v>5276.3579188818494</v>
          </cell>
          <cell r="I29">
            <v>29069.094603995603</v>
          </cell>
          <cell r="J29">
            <v>30532.695703713249</v>
          </cell>
          <cell r="M29">
            <v>1704.4014007204173</v>
          </cell>
          <cell r="N29">
            <v>1499.4341367358766</v>
          </cell>
          <cell r="Q29">
            <v>254.45223353183729</v>
          </cell>
          <cell r="R29">
            <v>427.49234306162998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C29">
            <v>14854.064165553367</v>
          </cell>
          <cell r="AD29">
            <v>14130.866360209511</v>
          </cell>
          <cell r="AG29">
            <v>946.76436570680005</v>
          </cell>
          <cell r="AH29">
            <v>942.8220106867027</v>
          </cell>
          <cell r="AK29">
            <v>33.576986912962006</v>
          </cell>
          <cell r="AL29">
            <v>0</v>
          </cell>
          <cell r="AO29">
            <v>5473.7696434148165</v>
          </cell>
          <cell r="AP29">
            <v>3592.4845428491944</v>
          </cell>
          <cell r="AS29">
            <v>2329.4151618153987</v>
          </cell>
          <cell r="AT29">
            <v>2273.7469267311817</v>
          </cell>
          <cell r="AW29">
            <v>14213.713416246421</v>
          </cell>
          <cell r="AX29">
            <v>0</v>
          </cell>
          <cell r="BE29">
            <v>13.643571774420879</v>
          </cell>
          <cell r="BF29">
            <v>0</v>
          </cell>
          <cell r="BI29">
            <v>3933.1176255204596</v>
          </cell>
          <cell r="BJ29">
            <v>3959.9925084583556</v>
          </cell>
          <cell r="BM29">
            <v>0</v>
          </cell>
          <cell r="BN29">
            <v>0</v>
          </cell>
        </row>
        <row r="30">
          <cell r="E30">
            <v>5917.3009600000005</v>
          </cell>
          <cell r="F30">
            <v>6137.6660275957438</v>
          </cell>
          <cell r="I30">
            <v>26134.33893378581</v>
          </cell>
          <cell r="J30">
            <v>27956.766938498251</v>
          </cell>
          <cell r="M30">
            <v>2765.5060222233687</v>
          </cell>
          <cell r="N30">
            <v>2788.0938317033351</v>
          </cell>
          <cell r="Q30">
            <v>0</v>
          </cell>
          <cell r="R30">
            <v>270.35944768758998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C30">
            <v>19376.431856876206</v>
          </cell>
          <cell r="AD30">
            <v>17996.69371521796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O30">
            <v>5792.4217885259741</v>
          </cell>
          <cell r="AP30">
            <v>3898.994767149351</v>
          </cell>
          <cell r="AS30">
            <v>2800.4198909849461</v>
          </cell>
          <cell r="AT30">
            <v>2307.0049025891112</v>
          </cell>
          <cell r="AW30">
            <v>15796.825300629598</v>
          </cell>
          <cell r="AX30">
            <v>1693.26721088364</v>
          </cell>
          <cell r="BE30">
            <v>15.498394021923037</v>
          </cell>
          <cell r="BF30">
            <v>0</v>
          </cell>
          <cell r="BI30">
            <v>5162.962850494132</v>
          </cell>
          <cell r="BJ30">
            <v>5780.8012251295586</v>
          </cell>
          <cell r="BM30">
            <v>0</v>
          </cell>
          <cell r="BN30">
            <v>0</v>
          </cell>
        </row>
        <row r="31">
          <cell r="E31">
            <v>15327.304005697955</v>
          </cell>
          <cell r="F31">
            <v>16027.207123175798</v>
          </cell>
          <cell r="I31">
            <v>27412.78324135637</v>
          </cell>
          <cell r="J31">
            <v>29292.800892933228</v>
          </cell>
          <cell r="M31">
            <v>3061.8355793742612</v>
          </cell>
          <cell r="N31">
            <v>3135.7522429601395</v>
          </cell>
          <cell r="Q31">
            <v>605.13524539520847</v>
          </cell>
          <cell r="R31">
            <v>1326.7114863762181</v>
          </cell>
          <cell r="U31">
            <v>11519.578010746951</v>
          </cell>
          <cell r="V31">
            <v>11420.748145980744</v>
          </cell>
          <cell r="Y31">
            <v>0</v>
          </cell>
          <cell r="Z31">
            <v>0</v>
          </cell>
          <cell r="AC31">
            <v>22872.434097876074</v>
          </cell>
          <cell r="AD31">
            <v>23252.361916513059</v>
          </cell>
          <cell r="AG31">
            <v>782.8600405829153</v>
          </cell>
          <cell r="AH31">
            <v>763.13482877985393</v>
          </cell>
          <cell r="AK31">
            <v>26.664048258132791</v>
          </cell>
          <cell r="AL31">
            <v>0</v>
          </cell>
          <cell r="AO31">
            <v>951.79871994045379</v>
          </cell>
          <cell r="AP31">
            <v>2450.0868584561795</v>
          </cell>
          <cell r="AS31">
            <v>3442.9859587899364</v>
          </cell>
          <cell r="AT31">
            <v>2949.0032078791187</v>
          </cell>
          <cell r="AW31">
            <v>27793.223406070825</v>
          </cell>
          <cell r="AX31">
            <v>4584.1379094740805</v>
          </cell>
          <cell r="BE31">
            <v>14.448800161332995</v>
          </cell>
          <cell r="BF31">
            <v>0</v>
          </cell>
          <cell r="BI31">
            <v>7991.5151465573817</v>
          </cell>
          <cell r="BJ31">
            <v>5972.3010205088103</v>
          </cell>
          <cell r="BM31">
            <v>8904.6329555780576</v>
          </cell>
          <cell r="BN31">
            <v>8618.4206646948642</v>
          </cell>
        </row>
        <row r="32">
          <cell r="E32">
            <v>44377.555525968186</v>
          </cell>
          <cell r="F32">
            <v>46380.378411112921</v>
          </cell>
          <cell r="I32">
            <v>59275.380983964504</v>
          </cell>
          <cell r="J32">
            <v>61834.053763175201</v>
          </cell>
          <cell r="M32">
            <v>8377.3557786682395</v>
          </cell>
          <cell r="N32">
            <v>8498.8899507154256</v>
          </cell>
          <cell r="Q32">
            <v>1618.1650861088942</v>
          </cell>
          <cell r="R32">
            <v>4197.0868573292864</v>
          </cell>
          <cell r="U32">
            <v>41436.261963944955</v>
          </cell>
          <cell r="V32">
            <v>41027.477335024822</v>
          </cell>
          <cell r="Y32">
            <v>0</v>
          </cell>
          <cell r="Z32">
            <v>0</v>
          </cell>
          <cell r="AC32">
            <v>58811.260722787003</v>
          </cell>
          <cell r="AD32">
            <v>59227.140348382069</v>
          </cell>
          <cell r="AG32">
            <v>2352.8358428248389</v>
          </cell>
          <cell r="AH32">
            <v>2289.5269307565345</v>
          </cell>
          <cell r="AK32">
            <v>82.335468214877537</v>
          </cell>
          <cell r="AL32">
            <v>0</v>
          </cell>
          <cell r="AO32">
            <v>2850.7265438446047</v>
          </cell>
          <cell r="AP32">
            <v>7350.2743699909061</v>
          </cell>
          <cell r="AS32">
            <v>11033.803128134306</v>
          </cell>
          <cell r="AT32">
            <v>9333.6464152082553</v>
          </cell>
          <cell r="AW32">
            <v>79083.192426690992</v>
          </cell>
          <cell r="AX32">
            <v>45526.449825958232</v>
          </cell>
          <cell r="BE32">
            <v>15.515175242975509</v>
          </cell>
          <cell r="BF32">
            <v>0</v>
          </cell>
          <cell r="BI32">
            <v>26270.124038722908</v>
          </cell>
          <cell r="BJ32">
            <v>29752.058321619657</v>
          </cell>
          <cell r="BM32">
            <v>22707.526219842995</v>
          </cell>
          <cell r="BN32">
            <v>22431.429864010435</v>
          </cell>
        </row>
        <row r="33">
          <cell r="E33">
            <v>25223.89519416017</v>
          </cell>
          <cell r="F33">
            <v>26391.227265344343</v>
          </cell>
          <cell r="I33">
            <v>37293.990610615721</v>
          </cell>
          <cell r="J33">
            <v>39072.976464384163</v>
          </cell>
          <cell r="M33">
            <v>5919.1503937060024</v>
          </cell>
          <cell r="N33">
            <v>6294.0193275783749</v>
          </cell>
          <cell r="Q33">
            <v>934.73142154140282</v>
          </cell>
          <cell r="R33">
            <v>2454.1784803912719</v>
          </cell>
          <cell r="U33">
            <v>27640.337870605355</v>
          </cell>
          <cell r="V33">
            <v>27227.618665246027</v>
          </cell>
          <cell r="Y33">
            <v>0</v>
          </cell>
          <cell r="Z33">
            <v>0</v>
          </cell>
          <cell r="AC33">
            <v>37246.72148656605</v>
          </cell>
          <cell r="AD33">
            <v>37194.951756252674</v>
          </cell>
          <cell r="AG33">
            <v>1256.6831608734965</v>
          </cell>
          <cell r="AH33">
            <v>1236.3825003777899</v>
          </cell>
          <cell r="AK33">
            <v>46.441280678812902</v>
          </cell>
          <cell r="AL33">
            <v>0</v>
          </cell>
          <cell r="AO33">
            <v>1906.1732714061143</v>
          </cell>
          <cell r="AP33">
            <v>4900.1875115347266</v>
          </cell>
          <cell r="AS33">
            <v>7590.9697736266517</v>
          </cell>
          <cell r="AT33">
            <v>6541.530873090207</v>
          </cell>
          <cell r="AW33">
            <v>51917.041796938967</v>
          </cell>
          <cell r="AX33">
            <v>35596.578991476024</v>
          </cell>
          <cell r="BE33">
            <v>10.066300169703222</v>
          </cell>
          <cell r="BF33">
            <v>0</v>
          </cell>
          <cell r="BI33">
            <v>11295.396669074831</v>
          </cell>
          <cell r="BJ33">
            <v>6290.36317687888</v>
          </cell>
          <cell r="BM33">
            <v>13731.28543302841</v>
          </cell>
          <cell r="BN33">
            <v>13174.248365476673</v>
          </cell>
        </row>
        <row r="34">
          <cell r="E34">
            <v>46632.292160000012</v>
          </cell>
          <cell r="F34">
            <v>44495.049089908724</v>
          </cell>
          <cell r="I34">
            <v>88684.360630053925</v>
          </cell>
          <cell r="J34">
            <v>89281.853025246848</v>
          </cell>
          <cell r="M34">
            <v>14179.020610070977</v>
          </cell>
          <cell r="N34">
            <v>14438.424325388092</v>
          </cell>
          <cell r="Q34">
            <v>2001.7772326411728</v>
          </cell>
          <cell r="R34">
            <v>5806.1380403534449</v>
          </cell>
          <cell r="U34">
            <v>36595.904003837859</v>
          </cell>
          <cell r="V34">
            <v>36616.775016082531</v>
          </cell>
          <cell r="Y34">
            <v>939.48813379227852</v>
          </cell>
          <cell r="Z34">
            <v>715.22033323004575</v>
          </cell>
          <cell r="AC34">
            <v>92687.723250019393</v>
          </cell>
          <cell r="AD34">
            <v>92912.924120877011</v>
          </cell>
          <cell r="AG34">
            <v>2453.5152110926338</v>
          </cell>
          <cell r="AH34">
            <v>2421.4301789399433</v>
          </cell>
          <cell r="AK34">
            <v>84.313175929241112</v>
          </cell>
          <cell r="AL34">
            <v>0</v>
          </cell>
          <cell r="AO34">
            <v>4315.7348105194496</v>
          </cell>
          <cell r="AP34">
            <v>17680.708447542711</v>
          </cell>
          <cell r="AS34">
            <v>15253.03693656902</v>
          </cell>
          <cell r="AT34">
            <v>12793.508743599719</v>
          </cell>
          <cell r="AW34">
            <v>115264.99183934506</v>
          </cell>
          <cell r="AX34">
            <v>101906.53455073634</v>
          </cell>
          <cell r="BE34">
            <v>12.748569321540179</v>
          </cell>
          <cell r="BF34">
            <v>0</v>
          </cell>
          <cell r="BI34">
            <v>58965.442150552524</v>
          </cell>
          <cell r="BJ34">
            <v>56826.236525459695</v>
          </cell>
          <cell r="BM34">
            <v>30491.228217849657</v>
          </cell>
          <cell r="BN34">
            <v>25230.892941884769</v>
          </cell>
        </row>
        <row r="35">
          <cell r="E35">
            <v>29134.231200000006</v>
          </cell>
          <cell r="F35">
            <v>27836.54702980872</v>
          </cell>
          <cell r="I35">
            <v>69520.55613443219</v>
          </cell>
          <cell r="J35">
            <v>69432.013147514939</v>
          </cell>
          <cell r="M35">
            <v>8861.8449678954421</v>
          </cell>
          <cell r="N35">
            <v>9012.5334175960343</v>
          </cell>
          <cell r="Q35">
            <v>1478.6622751236559</v>
          </cell>
          <cell r="R35">
            <v>3742.7992804176138</v>
          </cell>
          <cell r="U35">
            <v>16259.074831475195</v>
          </cell>
          <cell r="V35">
            <v>15588.894679556926</v>
          </cell>
          <cell r="Y35">
            <v>546.37855971428576</v>
          </cell>
          <cell r="Z35">
            <v>1430.4406664600915</v>
          </cell>
          <cell r="AC35">
            <v>62342.979544472248</v>
          </cell>
          <cell r="AD35">
            <v>62543.559717103883</v>
          </cell>
          <cell r="AG35">
            <v>2363.9249466838946</v>
          </cell>
          <cell r="AH35">
            <v>2344.9024183322558</v>
          </cell>
          <cell r="AK35">
            <v>91.137261501250734</v>
          </cell>
          <cell r="AL35">
            <v>0</v>
          </cell>
          <cell r="AO35">
            <v>2892.6489306768694</v>
          </cell>
          <cell r="AP35">
            <v>7560.2826032655703</v>
          </cell>
          <cell r="AS35">
            <v>9325.447544722796</v>
          </cell>
          <cell r="AT35">
            <v>7976.0006814858343</v>
          </cell>
          <cell r="AW35">
            <v>102662.03820260076</v>
          </cell>
          <cell r="AX35">
            <v>68124.321150991047</v>
          </cell>
          <cell r="BE35">
            <v>8.5868861501250731</v>
          </cell>
          <cell r="BF35">
            <v>0</v>
          </cell>
          <cell r="BI35">
            <v>29574.616668077175</v>
          </cell>
          <cell r="BJ35">
            <v>27909.973213037138</v>
          </cell>
          <cell r="BM35">
            <v>15182.153714161905</v>
          </cell>
          <cell r="BN35">
            <v>13959.853351947717</v>
          </cell>
        </row>
        <row r="36">
          <cell r="E36">
            <v>18883.456880000002</v>
          </cell>
          <cell r="F36">
            <v>18177.479966120656</v>
          </cell>
          <cell r="I36">
            <v>42876.779763634484</v>
          </cell>
          <cell r="J36">
            <v>41938.062270791968</v>
          </cell>
          <cell r="M36">
            <v>4567.4827972986304</v>
          </cell>
          <cell r="N36">
            <v>4722.7299352738537</v>
          </cell>
          <cell r="Q36">
            <v>468.15454237513802</v>
          </cell>
          <cell r="R36">
            <v>682.98996915273688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  <cell r="AC36">
            <v>33674.224520828873</v>
          </cell>
          <cell r="AD36">
            <v>33264.061869166704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O36">
            <v>11506.039031609829</v>
          </cell>
          <cell r="AP36">
            <v>7550.8067078264503</v>
          </cell>
          <cell r="AS36">
            <v>6185.6578857584063</v>
          </cell>
          <cell r="AT36">
            <v>5144.5097691606279</v>
          </cell>
          <cell r="AW36">
            <v>36323.84800986464</v>
          </cell>
          <cell r="AX36">
            <v>9659.4439091020595</v>
          </cell>
          <cell r="BE36">
            <v>18.014792961829475</v>
          </cell>
          <cell r="BF36">
            <v>0</v>
          </cell>
          <cell r="BI36">
            <v>8899.6252779372044</v>
          </cell>
          <cell r="BJ36">
            <v>8238.5318302258875</v>
          </cell>
          <cell r="BM36">
            <v>0</v>
          </cell>
          <cell r="BN36">
            <v>0</v>
          </cell>
        </row>
        <row r="37">
          <cell r="E37">
            <v>10906.544959999999</v>
          </cell>
          <cell r="F37">
            <v>9582.9128410308422</v>
          </cell>
          <cell r="I37">
            <v>30754.351773729239</v>
          </cell>
          <cell r="J37">
            <v>28852.469096581754</v>
          </cell>
          <cell r="M37">
            <v>2738.7803497280456</v>
          </cell>
          <cell r="N37">
            <v>2837.4342456138829</v>
          </cell>
          <cell r="Q37">
            <v>557.21061794231935</v>
          </cell>
          <cell r="R37">
            <v>304.28902393724809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  <cell r="AC37">
            <v>23827.989895450111</v>
          </cell>
          <cell r="AD37">
            <v>23649.016792507893</v>
          </cell>
          <cell r="AG37">
            <v>701.62123228501275</v>
          </cell>
          <cell r="AH37">
            <v>631.81319157706309</v>
          </cell>
          <cell r="AK37">
            <v>21.74289514874004</v>
          </cell>
          <cell r="AL37">
            <v>0</v>
          </cell>
          <cell r="AO37">
            <v>1489.993617290794</v>
          </cell>
          <cell r="AP37">
            <v>953.6112677565834</v>
          </cell>
          <cell r="AS37">
            <v>4644.2777456813001</v>
          </cell>
          <cell r="AT37">
            <v>3987.7821671240135</v>
          </cell>
          <cell r="AW37">
            <v>30640.533539778233</v>
          </cell>
          <cell r="AX37">
            <v>8747.3282043149866</v>
          </cell>
          <cell r="BE37">
            <v>14.279096534814316</v>
          </cell>
          <cell r="BF37">
            <v>0</v>
          </cell>
          <cell r="BI37">
            <v>7725.9821462967848</v>
          </cell>
          <cell r="BJ37">
            <v>8776.5623627423611</v>
          </cell>
          <cell r="BM37">
            <v>0</v>
          </cell>
          <cell r="BN37">
            <v>0</v>
          </cell>
        </row>
        <row r="38">
          <cell r="E38">
            <v>4699.3713920000009</v>
          </cell>
          <cell r="F38">
            <v>4099.9192546734857</v>
          </cell>
          <cell r="I38">
            <v>18737.667913765828</v>
          </cell>
          <cell r="J38">
            <v>16447.711727578728</v>
          </cell>
          <cell r="M38">
            <v>1973.2538337710325</v>
          </cell>
          <cell r="N38">
            <v>1973.8568535935024</v>
          </cell>
          <cell r="Q38">
            <v>171.93238088982378</v>
          </cell>
          <cell r="R38">
            <v>866.64063312721839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  <cell r="AC38">
            <v>14392.604105011582</v>
          </cell>
          <cell r="AD38">
            <v>14410.462667362099</v>
          </cell>
          <cell r="AG38">
            <v>624.60028577809317</v>
          </cell>
          <cell r="AH38">
            <v>622.93597134657148</v>
          </cell>
          <cell r="AK38">
            <v>22.600965077017847</v>
          </cell>
          <cell r="AL38">
            <v>0</v>
          </cell>
          <cell r="AO38">
            <v>1273.9801997591057</v>
          </cell>
          <cell r="AP38">
            <v>2196.2444789157644</v>
          </cell>
          <cell r="AS38">
            <v>2239.3164959883557</v>
          </cell>
          <cell r="AT38">
            <v>1983.3613098582632</v>
          </cell>
          <cell r="AW38">
            <v>15845.605951082005</v>
          </cell>
          <cell r="AX38">
            <v>8397.7276222845976</v>
          </cell>
          <cell r="BE38">
            <v>15.22912390539835</v>
          </cell>
          <cell r="BF38">
            <v>0</v>
          </cell>
          <cell r="BI38">
            <v>2437.7166106991076</v>
          </cell>
          <cell r="BJ38">
            <v>1383.6771130016327</v>
          </cell>
          <cell r="BM38">
            <v>0</v>
          </cell>
          <cell r="BN38">
            <v>0</v>
          </cell>
        </row>
        <row r="39">
          <cell r="E39">
            <v>10644.069543892007</v>
          </cell>
          <cell r="F39">
            <v>9707.8729251979803</v>
          </cell>
          <cell r="I39">
            <v>20302.315379570755</v>
          </cell>
          <cell r="J39">
            <v>18337.523187314171</v>
          </cell>
          <cell r="M39">
            <v>4792.6102122802131</v>
          </cell>
          <cell r="N39">
            <v>4769.7948353014344</v>
          </cell>
          <cell r="Q39">
            <v>903.30356006883301</v>
          </cell>
          <cell r="R39">
            <v>498.30614793515713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C39">
            <v>30894.291699846253</v>
          </cell>
          <cell r="AD39">
            <v>30647.361988112796</v>
          </cell>
          <cell r="AG39">
            <v>1524.5687663897252</v>
          </cell>
          <cell r="AH39">
            <v>1519.8413256686622</v>
          </cell>
          <cell r="AK39">
            <v>54.477358879657487</v>
          </cell>
          <cell r="AL39">
            <v>0</v>
          </cell>
          <cell r="AO39">
            <v>2697.1147403668642</v>
          </cell>
          <cell r="AP39">
            <v>4200.1508708709316</v>
          </cell>
          <cell r="AS39">
            <v>6289.4189942852909</v>
          </cell>
          <cell r="AT39">
            <v>5310.453610390352</v>
          </cell>
          <cell r="AW39">
            <v>52029.47612249614</v>
          </cell>
          <cell r="AX39">
            <v>30363.140257179541</v>
          </cell>
          <cell r="BE39">
            <v>16.50569110847357</v>
          </cell>
          <cell r="BF39">
            <v>0</v>
          </cell>
          <cell r="BI39">
            <v>8732.7468448407799</v>
          </cell>
          <cell r="BJ39">
            <v>9045.6323480083029</v>
          </cell>
          <cell r="BM39">
            <v>0</v>
          </cell>
          <cell r="BN39">
            <v>0</v>
          </cell>
        </row>
        <row r="40">
          <cell r="E40">
            <v>9906.4505923116121</v>
          </cell>
          <cell r="F40">
            <v>9964.5837850208627</v>
          </cell>
          <cell r="I40">
            <v>36322.179210104216</v>
          </cell>
          <cell r="J40">
            <v>37320.05609083311</v>
          </cell>
          <cell r="M40">
            <v>7787.8260473319024</v>
          </cell>
          <cell r="N40">
            <v>7672.2577948350581</v>
          </cell>
          <cell r="Q40">
            <v>0</v>
          </cell>
          <cell r="R40">
            <v>4764.5876188596403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  <cell r="AC40">
            <v>25540.137144254692</v>
          </cell>
          <cell r="AD40">
            <v>25200.07374158924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O40">
            <v>1760.51668889337</v>
          </cell>
          <cell r="AP40">
            <v>953.6112677565834</v>
          </cell>
          <cell r="AS40">
            <v>4564.3702332880339</v>
          </cell>
          <cell r="AT40">
            <v>4066.4252227672164</v>
          </cell>
          <cell r="AW40">
            <v>23045.894664080093</v>
          </cell>
          <cell r="AX40">
            <v>8359.2819595026886</v>
          </cell>
          <cell r="BE40">
            <v>15.066218855204431</v>
          </cell>
          <cell r="BF40">
            <v>0</v>
          </cell>
          <cell r="BI40">
            <v>4637.2662747963186</v>
          </cell>
          <cell r="BJ40">
            <v>3701.9436662416688</v>
          </cell>
          <cell r="BM40">
            <v>0</v>
          </cell>
          <cell r="BN40">
            <v>0</v>
          </cell>
        </row>
        <row r="41">
          <cell r="E41">
            <v>11356.314400000003</v>
          </cell>
          <cell r="F41">
            <v>11064.609075878265</v>
          </cell>
          <cell r="I41">
            <v>37583.498281254753</v>
          </cell>
          <cell r="J41">
            <v>38075.923628080571</v>
          </cell>
          <cell r="M41">
            <v>5437.6569082321312</v>
          </cell>
          <cell r="N41">
            <v>5441.5792078012528</v>
          </cell>
          <cell r="Q41">
            <v>416.56040156173628</v>
          </cell>
          <cell r="R41">
            <v>4628.4539710793251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C41">
            <v>33949.141428091498</v>
          </cell>
          <cell r="AD41">
            <v>34120.759070996181</v>
          </cell>
          <cell r="AG41">
            <v>2058.8331808658286</v>
          </cell>
          <cell r="AH41">
            <v>2051.8623174133018</v>
          </cell>
          <cell r="AK41">
            <v>73.986373708097261</v>
          </cell>
          <cell r="AL41">
            <v>0</v>
          </cell>
          <cell r="AO41">
            <v>11834.435779878197</v>
          </cell>
          <cell r="AP41">
            <v>8592.301269676489</v>
          </cell>
          <cell r="AS41">
            <v>6540.140082405288</v>
          </cell>
          <cell r="AT41">
            <v>5399.0291570358086</v>
          </cell>
          <cell r="AW41">
            <v>31297.75130371844</v>
          </cell>
          <cell r="AX41">
            <v>19933.801331809274</v>
          </cell>
          <cell r="BE41">
            <v>16.802158519552307</v>
          </cell>
          <cell r="BF41">
            <v>0</v>
          </cell>
          <cell r="BI41">
            <v>9228.8403185183524</v>
          </cell>
          <cell r="BJ41">
            <v>9446.3360189182513</v>
          </cell>
          <cell r="BM41">
            <v>0</v>
          </cell>
          <cell r="BN41">
            <v>0</v>
          </cell>
        </row>
        <row r="42">
          <cell r="E42">
            <v>4491.3943199999994</v>
          </cell>
          <cell r="F42">
            <v>4618.4912813018682</v>
          </cell>
          <cell r="I42">
            <v>15720.749648836732</v>
          </cell>
          <cell r="J42">
            <v>16506.653687312832</v>
          </cell>
          <cell r="M42">
            <v>2787.8987857202819</v>
          </cell>
          <cell r="N42">
            <v>2829.5900956092864</v>
          </cell>
          <cell r="Q42">
            <v>109.51796215558021</v>
          </cell>
          <cell r="R42">
            <v>3132.8514548388771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C42">
            <v>17233.189109175371</v>
          </cell>
          <cell r="AD42">
            <v>17088.256666184821</v>
          </cell>
          <cell r="AG42">
            <v>545.94655341994758</v>
          </cell>
          <cell r="AH42">
            <v>543.04098927214636</v>
          </cell>
          <cell r="AK42">
            <v>18.0667952155931</v>
          </cell>
          <cell r="AL42">
            <v>0</v>
          </cell>
          <cell r="AO42">
            <v>5798.2236337847262</v>
          </cell>
          <cell r="AP42">
            <v>4003.6808249777305</v>
          </cell>
          <cell r="AS42">
            <v>2623.3173151405408</v>
          </cell>
          <cell r="AT42">
            <v>2164.8705252781056</v>
          </cell>
          <cell r="AW42">
            <v>15344.652761680552</v>
          </cell>
          <cell r="AX42">
            <v>65</v>
          </cell>
          <cell r="BE42">
            <v>14.237893041936935</v>
          </cell>
          <cell r="BF42">
            <v>0</v>
          </cell>
          <cell r="BI42">
            <v>5085.0765508028289</v>
          </cell>
          <cell r="BJ42">
            <v>4922.8059658304528</v>
          </cell>
          <cell r="BM42">
            <v>0</v>
          </cell>
          <cell r="BN42">
            <v>0</v>
          </cell>
        </row>
        <row r="43">
          <cell r="E43">
            <v>9753.5573600000007</v>
          </cell>
          <cell r="F43">
            <v>9587.201982524768</v>
          </cell>
          <cell r="I43">
            <v>18840.55345621418</v>
          </cell>
          <cell r="J43">
            <v>21417.824251517584</v>
          </cell>
          <cell r="M43">
            <v>2115.4152804181008</v>
          </cell>
          <cell r="N43">
            <v>2157.805723109469</v>
          </cell>
          <cell r="Q43">
            <v>611.55230189448491</v>
          </cell>
          <cell r="R43">
            <v>4363.5999243805272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  <cell r="AC43">
            <v>33424.476787996886</v>
          </cell>
          <cell r="AD43">
            <v>25836.903597789234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O43">
            <v>1254.2777404598844</v>
          </cell>
          <cell r="AP43">
            <v>826.46309872237225</v>
          </cell>
          <cell r="AS43">
            <v>3080.9659322884322</v>
          </cell>
          <cell r="AT43">
            <v>2572.8872416813606</v>
          </cell>
          <cell r="AW43">
            <v>38104.765188530182</v>
          </cell>
          <cell r="AX43">
            <v>10002.769244353729</v>
          </cell>
          <cell r="BE43">
            <v>18.752804891215369</v>
          </cell>
          <cell r="BF43">
            <v>0</v>
          </cell>
          <cell r="BI43">
            <v>4482.4493385669821</v>
          </cell>
          <cell r="BJ43">
            <v>4606.0586449556286</v>
          </cell>
          <cell r="BM43">
            <v>0</v>
          </cell>
          <cell r="BN43">
            <v>0</v>
          </cell>
        </row>
        <row r="44">
          <cell r="E44">
            <v>4180.2021600000007</v>
          </cell>
          <cell r="F44">
            <v>4102.1849264570201</v>
          </cell>
          <cell r="I44">
            <v>22077.857354632368</v>
          </cell>
          <cell r="J44">
            <v>24795.705660175907</v>
          </cell>
          <cell r="M44">
            <v>2698.1650803581374</v>
          </cell>
          <cell r="N44">
            <v>2772.4055316941422</v>
          </cell>
          <cell r="Q44">
            <v>207.33063226574308</v>
          </cell>
          <cell r="R44">
            <v>3176.4580085512207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  <cell r="AC44">
            <v>14159.957587182516</v>
          </cell>
          <cell r="AD44">
            <v>14711.256682897507</v>
          </cell>
          <cell r="AG44">
            <v>1021.3243695813843</v>
          </cell>
          <cell r="AH44">
            <v>1017.5131050398049</v>
          </cell>
          <cell r="AK44">
            <v>36.870954985620081</v>
          </cell>
          <cell r="AL44">
            <v>0</v>
          </cell>
          <cell r="AO44">
            <v>4231.3171080140992</v>
          </cell>
          <cell r="AP44">
            <v>3971.5783688485521</v>
          </cell>
          <cell r="AS44">
            <v>2328.9754157632647</v>
          </cell>
          <cell r="AT44">
            <v>2021.0078347598028</v>
          </cell>
          <cell r="AW44">
            <v>13400.141610026541</v>
          </cell>
          <cell r="AX44">
            <v>29289.762362762784</v>
          </cell>
          <cell r="BE44">
            <v>14.600162494407808</v>
          </cell>
          <cell r="BF44">
            <v>0</v>
          </cell>
          <cell r="BI44">
            <v>6434.6578630026324</v>
          </cell>
          <cell r="BJ44">
            <v>5782.1099387355462</v>
          </cell>
          <cell r="BM44">
            <v>0</v>
          </cell>
          <cell r="BN44">
            <v>0</v>
          </cell>
        </row>
        <row r="45">
          <cell r="E45">
            <v>0</v>
          </cell>
          <cell r="F45">
            <v>0</v>
          </cell>
          <cell r="I45">
            <v>0</v>
          </cell>
          <cell r="J45">
            <v>1.8649454856453849</v>
          </cell>
          <cell r="M45">
            <v>362.48635969042618</v>
          </cell>
          <cell r="N45">
            <v>339.8142612522073</v>
          </cell>
          <cell r="Q45">
            <v>0</v>
          </cell>
          <cell r="R45">
            <v>515.2487212254556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  <cell r="AC45">
            <v>3162.0268143196135</v>
          </cell>
          <cell r="AD45">
            <v>3181.6109583119446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O45">
            <v>582.47973877763627</v>
          </cell>
          <cell r="AP45">
            <v>420.4152678011036</v>
          </cell>
          <cell r="AS45">
            <v>649.50575917989613</v>
          </cell>
          <cell r="AT45">
            <v>530.4519722720562</v>
          </cell>
          <cell r="AW45">
            <v>3940.5037099310548</v>
          </cell>
          <cell r="AX45">
            <v>0</v>
          </cell>
          <cell r="BE45">
            <v>14.949389859311374</v>
          </cell>
          <cell r="BF45">
            <v>0</v>
          </cell>
          <cell r="BI45">
            <v>831.52706814740156</v>
          </cell>
          <cell r="BJ45">
            <v>733.13664201523807</v>
          </cell>
          <cell r="BM45">
            <v>0</v>
          </cell>
          <cell r="BN45">
            <v>0</v>
          </cell>
        </row>
        <row r="46">
          <cell r="E46">
            <v>4274.2835200000009</v>
          </cell>
          <cell r="F46">
            <v>4764.9672827718568</v>
          </cell>
          <cell r="I46">
            <v>16124.211127180719</v>
          </cell>
          <cell r="J46">
            <v>16711.150266941862</v>
          </cell>
          <cell r="M46">
            <v>2769.323672048662</v>
          </cell>
          <cell r="N46">
            <v>2904.7384734165926</v>
          </cell>
          <cell r="Q46">
            <v>0</v>
          </cell>
          <cell r="R46">
            <v>3046.278766787133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  <cell r="AC46">
            <v>18191.763555445847</v>
          </cell>
          <cell r="AD46">
            <v>16816.080265652225</v>
          </cell>
          <cell r="AG46">
            <v>0</v>
          </cell>
          <cell r="AH46">
            <v>0</v>
          </cell>
          <cell r="AK46">
            <v>0</v>
          </cell>
          <cell r="AL46">
            <v>0</v>
          </cell>
          <cell r="AO46">
            <v>5721.7980663812577</v>
          </cell>
          <cell r="AP46">
            <v>3639.6939441850718</v>
          </cell>
          <cell r="AS46">
            <v>2419.6182123576805</v>
          </cell>
          <cell r="AT46">
            <v>1998.3452253124606</v>
          </cell>
          <cell r="AW46">
            <v>15839.673952545199</v>
          </cell>
          <cell r="AX46">
            <v>5423.0969560897474</v>
          </cell>
          <cell r="BE46">
            <v>14.754240610906571</v>
          </cell>
          <cell r="BF46">
            <v>0</v>
          </cell>
          <cell r="BI46">
            <v>4105.2096304299284</v>
          </cell>
          <cell r="BJ46">
            <v>4605.652971192053</v>
          </cell>
          <cell r="BM46">
            <v>0</v>
          </cell>
          <cell r="BN46">
            <v>0</v>
          </cell>
        </row>
        <row r="47">
          <cell r="E47">
            <v>3437.0298399999992</v>
          </cell>
          <cell r="F47">
            <v>3575.5248680916011</v>
          </cell>
          <cell r="I47">
            <v>9982.7748213550203</v>
          </cell>
          <cell r="J47">
            <v>9476.1419410071358</v>
          </cell>
          <cell r="M47">
            <v>1215.9990202152287</v>
          </cell>
          <cell r="N47">
            <v>1244.8879171785397</v>
          </cell>
          <cell r="Q47">
            <v>181.69850222276204</v>
          </cell>
          <cell r="R47">
            <v>2537.5100623004396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  <cell r="AC47">
            <v>9209.9967637779828</v>
          </cell>
          <cell r="AD47">
            <v>9007.5183901290384</v>
          </cell>
          <cell r="AG47">
            <v>854.16047065148939</v>
          </cell>
          <cell r="AH47">
            <v>850.98869795747851</v>
          </cell>
          <cell r="AK47">
            <v>30.334971031873007</v>
          </cell>
          <cell r="AL47">
            <v>0</v>
          </cell>
          <cell r="AO47">
            <v>2265.2729723707826</v>
          </cell>
          <cell r="AP47">
            <v>1782.8257296802699</v>
          </cell>
          <cell r="AS47">
            <v>1673.6214185533058</v>
          </cell>
          <cell r="AT47">
            <v>1375.5604235797739</v>
          </cell>
          <cell r="AW47">
            <v>11261.375937070838</v>
          </cell>
          <cell r="AX47">
            <v>0</v>
          </cell>
          <cell r="BE47">
            <v>14.364111336573965</v>
          </cell>
          <cell r="BF47">
            <v>0</v>
          </cell>
          <cell r="BI47">
            <v>3858.475840134342</v>
          </cell>
          <cell r="BJ47">
            <v>3497.4496143066867</v>
          </cell>
          <cell r="BM47">
            <v>0</v>
          </cell>
          <cell r="BN47">
            <v>0</v>
          </cell>
        </row>
        <row r="48">
          <cell r="E48">
            <v>16757.849279999999</v>
          </cell>
          <cell r="F48">
            <v>17700.379131316815</v>
          </cell>
          <cell r="I48">
            <v>24413.466330599782</v>
          </cell>
          <cell r="J48">
            <v>26663.418404624281</v>
          </cell>
          <cell r="M48">
            <v>4510.7350339466657</v>
          </cell>
          <cell r="N48">
            <v>4647.5815574665476</v>
          </cell>
          <cell r="Q48">
            <v>670.18168970214299</v>
          </cell>
          <cell r="R48">
            <v>2317.9220941062767</v>
          </cell>
          <cell r="U48">
            <v>11931.538368739906</v>
          </cell>
          <cell r="V48">
            <v>11894.796164263282</v>
          </cell>
          <cell r="Y48">
            <v>0</v>
          </cell>
          <cell r="Z48">
            <v>0</v>
          </cell>
          <cell r="AC48">
            <v>27640.578398656693</v>
          </cell>
          <cell r="AD48">
            <v>27063.429910602117</v>
          </cell>
          <cell r="AG48">
            <v>901.08245329304941</v>
          </cell>
          <cell r="AH48">
            <v>878.53869177624586</v>
          </cell>
          <cell r="AK48">
            <v>32.391772119938331</v>
          </cell>
          <cell r="AL48">
            <v>0</v>
          </cell>
          <cell r="AO48">
            <v>1423.7982980072088</v>
          </cell>
          <cell r="AP48">
            <v>1239.6946480835584</v>
          </cell>
          <cell r="AS48">
            <v>2799.2800707237684</v>
          </cell>
          <cell r="AT48">
            <v>2426.2222057856575</v>
          </cell>
          <cell r="AW48">
            <v>29248.550617675166</v>
          </cell>
          <cell r="AX48">
            <v>9762.8004376769823</v>
          </cell>
          <cell r="BE48">
            <v>16.195886059969165</v>
          </cell>
          <cell r="BF48">
            <v>0</v>
          </cell>
          <cell r="BI48">
            <v>16841.646890629407</v>
          </cell>
          <cell r="BJ48">
            <v>15751.211817129117</v>
          </cell>
          <cell r="BM48">
            <v>5801.5431720121032</v>
          </cell>
          <cell r="BN48">
            <v>3981.2638785702129</v>
          </cell>
        </row>
        <row r="49">
          <cell r="E49">
            <v>3884.0441824294485</v>
          </cell>
          <cell r="F49">
            <v>4291.2075560258736</v>
          </cell>
          <cell r="I49">
            <v>27925.824250639154</v>
          </cell>
          <cell r="J49">
            <v>28020.452331442233</v>
          </cell>
          <cell r="M49">
            <v>2963.5978418710893</v>
          </cell>
          <cell r="N49">
            <v>3021.3831151298496</v>
          </cell>
          <cell r="Q49">
            <v>167.4644090343667</v>
          </cell>
          <cell r="R49">
            <v>377.13728019614962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  <cell r="AC49">
            <v>17460.896791507832</v>
          </cell>
          <cell r="AD49">
            <v>16483.106569300526</v>
          </cell>
          <cell r="AG49">
            <v>825.308298577752</v>
          </cell>
          <cell r="AH49">
            <v>823.43870413871116</v>
          </cell>
          <cell r="AK49">
            <v>29.281066876951488</v>
          </cell>
          <cell r="AL49">
            <v>0</v>
          </cell>
          <cell r="AO49">
            <v>5518.9489630861781</v>
          </cell>
          <cell r="AP49">
            <v>2911.9960598220778</v>
          </cell>
          <cell r="AS49">
            <v>2644.0339232117799</v>
          </cell>
          <cell r="AT49">
            <v>2181.270701173582</v>
          </cell>
          <cell r="AW49">
            <v>14839.860626501353</v>
          </cell>
          <cell r="AX49">
            <v>0</v>
          </cell>
          <cell r="BE49">
            <v>13.928397438475745</v>
          </cell>
          <cell r="BF49">
            <v>0</v>
          </cell>
          <cell r="BI49">
            <v>6762.4138188554589</v>
          </cell>
          <cell r="BJ49">
            <v>8903.4599819611412</v>
          </cell>
          <cell r="BM49">
            <v>0</v>
          </cell>
          <cell r="BN49">
            <v>0</v>
          </cell>
        </row>
        <row r="50">
          <cell r="E50">
            <v>61432.683199999978</v>
          </cell>
          <cell r="F50">
            <v>57843.370954186306</v>
          </cell>
          <cell r="I50">
            <v>107080.75490159939</v>
          </cell>
          <cell r="J50">
            <v>105956.45883199462</v>
          </cell>
          <cell r="M50">
            <v>12849.813709694412</v>
          </cell>
          <cell r="N50">
            <v>13009.587538693588</v>
          </cell>
          <cell r="Q50">
            <v>3369.8642421690902</v>
          </cell>
          <cell r="R50">
            <v>2114.9830749381408</v>
          </cell>
          <cell r="U50">
            <v>49705.268638401321</v>
          </cell>
          <cell r="V50">
            <v>48871.273143485785</v>
          </cell>
          <cell r="Y50">
            <v>977.68808036571409</v>
          </cell>
          <cell r="Z50">
            <v>987.13414988117518</v>
          </cell>
          <cell r="AC50">
            <v>75027.239064802241</v>
          </cell>
          <cell r="AD50">
            <v>74109.5848762557</v>
          </cell>
          <cell r="AG50">
            <v>4470.322730040386</v>
          </cell>
          <cell r="AH50">
            <v>4424.8351183364575</v>
          </cell>
          <cell r="AK50">
            <v>163.59750252631258</v>
          </cell>
          <cell r="AL50">
            <v>1160.7636383697572</v>
          </cell>
          <cell r="AO50">
            <v>3968.2512910952346</v>
          </cell>
          <cell r="AP50">
            <v>4450.1859161973898</v>
          </cell>
          <cell r="AS50">
            <v>17598.105650728117</v>
          </cell>
          <cell r="AT50">
            <v>17556.349153017054</v>
          </cell>
          <cell r="AW50">
            <v>117243.23118585272</v>
          </cell>
          <cell r="AX50">
            <v>102274.11379759252</v>
          </cell>
          <cell r="BE50">
            <v>11.023629425100966</v>
          </cell>
          <cell r="BF50">
            <v>0</v>
          </cell>
          <cell r="BI50">
            <v>31566.668008196433</v>
          </cell>
          <cell r="BJ50">
            <v>25067.262989644616</v>
          </cell>
          <cell r="BM50">
            <v>27063.621069371991</v>
          </cell>
          <cell r="BN50">
            <v>25898.597346004917</v>
          </cell>
        </row>
        <row r="51">
          <cell r="E51">
            <v>39157.505440000001</v>
          </cell>
          <cell r="F51">
            <v>35468.100605016298</v>
          </cell>
          <cell r="I51">
            <v>73182.85686568181</v>
          </cell>
          <cell r="J51">
            <v>68466.306066438148</v>
          </cell>
          <cell r="M51">
            <v>10957.363298904165</v>
          </cell>
          <cell r="N51">
            <v>11403.628424132017</v>
          </cell>
          <cell r="Q51">
            <v>2234.0089615021561</v>
          </cell>
          <cell r="R51">
            <v>1356.2121659463519</v>
          </cell>
          <cell r="U51">
            <v>35695.190237964402</v>
          </cell>
          <cell r="V51">
            <v>35186.542356496248</v>
          </cell>
          <cell r="Y51">
            <v>271.47110828571431</v>
          </cell>
          <cell r="Z51">
            <v>987.13414988117518</v>
          </cell>
          <cell r="AC51">
            <v>75344.355822067242</v>
          </cell>
          <cell r="AD51">
            <v>74696.307055903366</v>
          </cell>
          <cell r="AG51">
            <v>2888.6372949505949</v>
          </cell>
          <cell r="AH51">
            <v>2854.791581709153</v>
          </cell>
          <cell r="AK51">
            <v>105.47178059061306</v>
          </cell>
          <cell r="AL51">
            <v>0</v>
          </cell>
          <cell r="AO51">
            <v>3289.581341755254</v>
          </cell>
          <cell r="AP51">
            <v>8198.0839035067784</v>
          </cell>
          <cell r="AS51">
            <v>13676.430743253901</v>
          </cell>
          <cell r="AT51">
            <v>11447.059055785119</v>
          </cell>
          <cell r="AW51">
            <v>105841.4738677979</v>
          </cell>
          <cell r="AX51">
            <v>71242.692057159729</v>
          </cell>
          <cell r="BE51">
            <v>9.9374740590613069</v>
          </cell>
          <cell r="BF51">
            <v>0</v>
          </cell>
          <cell r="BI51">
            <v>29664.15881321425</v>
          </cell>
          <cell r="BJ51">
            <v>25961.53563412272</v>
          </cell>
          <cell r="BM51">
            <v>34829.262405649242</v>
          </cell>
          <cell r="BN51">
            <v>38939.447384388855</v>
          </cell>
        </row>
        <row r="52">
          <cell r="E52">
            <v>13498.131999999998</v>
          </cell>
          <cell r="F52">
            <v>10586.015976780727</v>
          </cell>
          <cell r="I52">
            <v>40529.669769583234</v>
          </cell>
          <cell r="J52">
            <v>33123.354093520291</v>
          </cell>
          <cell r="M52">
            <v>3825.7093833023782</v>
          </cell>
          <cell r="N52">
            <v>4035.2572627648428</v>
          </cell>
          <cell r="Q52">
            <v>729.80980625271093</v>
          </cell>
          <cell r="R52">
            <v>432.82459235201458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  <cell r="AC52">
            <v>26570.655651272697</v>
          </cell>
          <cell r="AD52">
            <v>26212.944680591761</v>
          </cell>
          <cell r="AG52">
            <v>1575.9921882392064</v>
          </cell>
          <cell r="AH52">
            <v>1547.6974305298602</v>
          </cell>
          <cell r="AK52">
            <v>56.078824376207749</v>
          </cell>
          <cell r="AL52">
            <v>0</v>
          </cell>
          <cell r="AO52">
            <v>2516.5009419021003</v>
          </cell>
          <cell r="AP52">
            <v>1430.4169016348751</v>
          </cell>
          <cell r="AS52">
            <v>4270.4718780159601</v>
          </cell>
          <cell r="AT52">
            <v>3604.7761571687765</v>
          </cell>
          <cell r="AW52">
            <v>31162.599124649139</v>
          </cell>
          <cell r="AX52">
            <v>48667.692965034759</v>
          </cell>
          <cell r="BE52">
            <v>16.276357617564912</v>
          </cell>
          <cell r="BF52">
            <v>0</v>
          </cell>
          <cell r="BI52">
            <v>6864.9406317692055</v>
          </cell>
          <cell r="BJ52">
            <v>7184.7587472657569</v>
          </cell>
          <cell r="BM52">
            <v>0</v>
          </cell>
          <cell r="BN52">
            <v>0</v>
          </cell>
        </row>
        <row r="53">
          <cell r="E53">
            <v>66930.092079999988</v>
          </cell>
          <cell r="F53">
            <v>58690.848586954206</v>
          </cell>
          <cell r="I53">
            <v>145502.03327472773</v>
          </cell>
          <cell r="J53">
            <v>133203.34364446157</v>
          </cell>
          <cell r="M53">
            <v>16630.793442987298</v>
          </cell>
          <cell r="N53">
            <v>16736.407140224605</v>
          </cell>
          <cell r="Q53">
            <v>3464.1486804530973</v>
          </cell>
          <cell r="R53">
            <v>2139.5569384714313</v>
          </cell>
          <cell r="U53">
            <v>60392.23062348496</v>
          </cell>
          <cell r="V53">
            <v>59029.453482697056</v>
          </cell>
          <cell r="Y53">
            <v>1163.1998334301029</v>
          </cell>
          <cell r="Z53">
            <v>1065.0251893945133</v>
          </cell>
          <cell r="AC53">
            <v>116171.19757246239</v>
          </cell>
          <cell r="AD53">
            <v>115117.98569348274</v>
          </cell>
          <cell r="AG53">
            <v>3341.465846661717</v>
          </cell>
          <cell r="AH53">
            <v>3298.6525932337363</v>
          </cell>
          <cell r="AK53">
            <v>113.03436471455866</v>
          </cell>
          <cell r="AL53">
            <v>0</v>
          </cell>
          <cell r="AO53">
            <v>5128.1485650688355</v>
          </cell>
          <cell r="AP53">
            <v>13031.65297350312</v>
          </cell>
          <cell r="AS53">
            <v>27556.357597880011</v>
          </cell>
          <cell r="AT53">
            <v>23084.630782736684</v>
          </cell>
          <cell r="AW53">
            <v>171258.64767073665</v>
          </cell>
          <cell r="AX53">
            <v>214705.36047787854</v>
          </cell>
          <cell r="BE53">
            <v>14.846492102079809</v>
          </cell>
          <cell r="BF53">
            <v>0</v>
          </cell>
          <cell r="BI53">
            <v>51007.814421044648</v>
          </cell>
          <cell r="BJ53">
            <v>45878.95772126974</v>
          </cell>
          <cell r="BM53">
            <v>37566.860743781122</v>
          </cell>
          <cell r="BN53">
            <v>35143.421398927399</v>
          </cell>
        </row>
        <row r="54">
          <cell r="E54">
            <v>12510.403231999997</v>
          </cell>
          <cell r="F54">
            <v>10832.745852345202</v>
          </cell>
          <cell r="I54">
            <v>40623.590114571613</v>
          </cell>
          <cell r="J54">
            <v>37357.529268282728</v>
          </cell>
          <cell r="M54">
            <v>3744.5378829962256</v>
          </cell>
          <cell r="N54">
            <v>3918.6126210515854</v>
          </cell>
          <cell r="Q54">
            <v>729.03191726656246</v>
          </cell>
          <cell r="R54">
            <v>452.07037457329341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  <cell r="AC54">
            <v>26537.285892041513</v>
          </cell>
          <cell r="AD54">
            <v>26157.812379461331</v>
          </cell>
          <cell r="AG54">
            <v>1690.7531042610676</v>
          </cell>
          <cell r="AH54">
            <v>1653.9179622533295</v>
          </cell>
          <cell r="AK54">
            <v>58.9963748435692</v>
          </cell>
          <cell r="AL54">
            <v>0</v>
          </cell>
          <cell r="AO54">
            <v>2505.5608757156851</v>
          </cell>
          <cell r="AP54">
            <v>1430.4169016348751</v>
          </cell>
          <cell r="AS54">
            <v>4268.443406718301</v>
          </cell>
          <cell r="AT54">
            <v>3651.3792739231894</v>
          </cell>
          <cell r="AW54">
            <v>32025.244516394174</v>
          </cell>
          <cell r="AX54">
            <v>6411.2456424646598</v>
          </cell>
          <cell r="BE54">
            <v>16.183714953990947</v>
          </cell>
          <cell r="BF54">
            <v>0</v>
          </cell>
          <cell r="BI54">
            <v>10009.168988540147</v>
          </cell>
          <cell r="BJ54">
            <v>9961.3290083711145</v>
          </cell>
          <cell r="BM54">
            <v>0</v>
          </cell>
          <cell r="BN54">
            <v>0</v>
          </cell>
        </row>
        <row r="55">
          <cell r="E55">
            <v>66420.953472000008</v>
          </cell>
          <cell r="F55">
            <v>62580.805399927842</v>
          </cell>
          <cell r="I55">
            <v>125839.63722283562</v>
          </cell>
          <cell r="J55">
            <v>119891.3471303868</v>
          </cell>
          <cell r="M55">
            <v>17077.224496862596</v>
          </cell>
          <cell r="N55">
            <v>17685.252573939859</v>
          </cell>
          <cell r="Q55">
            <v>2445.9326198501335</v>
          </cell>
          <cell r="R55">
            <v>1504.1211892619078</v>
          </cell>
          <cell r="U55">
            <v>68753.553282198918</v>
          </cell>
          <cell r="V55">
            <v>67472.556297775824</v>
          </cell>
          <cell r="Y55">
            <v>0</v>
          </cell>
          <cell r="Z55">
            <v>0</v>
          </cell>
          <cell r="AC55">
            <v>115608.20821711232</v>
          </cell>
          <cell r="AD55">
            <v>115125.48686744137</v>
          </cell>
          <cell r="AG55">
            <v>2415.2792954600018</v>
          </cell>
          <cell r="AH55">
            <v>2365.0139138199565</v>
          </cell>
          <cell r="AK55">
            <v>83.775429233125067</v>
          </cell>
          <cell r="AL55">
            <v>0</v>
          </cell>
          <cell r="AO55">
            <v>5213.5236005267798</v>
          </cell>
          <cell r="AP55">
            <v>5880.602817832264</v>
          </cell>
          <cell r="AS55">
            <v>27563.250199560905</v>
          </cell>
          <cell r="AT55">
            <v>22942.999207468336</v>
          </cell>
          <cell r="AW55">
            <v>174816.65556793494</v>
          </cell>
          <cell r="AX55">
            <v>96837.663064494205</v>
          </cell>
          <cell r="BE55">
            <v>14.923813846625016</v>
          </cell>
          <cell r="BF55">
            <v>0</v>
          </cell>
          <cell r="BI55">
            <v>57164.395663653617</v>
          </cell>
          <cell r="BJ55">
            <v>55266.734001222037</v>
          </cell>
          <cell r="BM55">
            <v>32295.680932504416</v>
          </cell>
          <cell r="BN55">
            <v>29481.281651748526</v>
          </cell>
        </row>
        <row r="56">
          <cell r="E56">
            <v>3830</v>
          </cell>
          <cell r="F56">
            <v>1768.4577322715591</v>
          </cell>
          <cell r="I56">
            <v>3518.794017331365</v>
          </cell>
          <cell r="J56">
            <v>1583.4113921428109</v>
          </cell>
          <cell r="M56">
            <v>761</v>
          </cell>
          <cell r="N56">
            <v>-3962.4491495449229</v>
          </cell>
          <cell r="Q56">
            <v>140.88076516402401</v>
          </cell>
          <cell r="R56">
            <v>16.155831041257372</v>
          </cell>
          <cell r="U56">
            <v>526.95399038474784</v>
          </cell>
          <cell r="V56">
            <v>602.38963902265198</v>
          </cell>
          <cell r="Y56">
            <v>100.0333978876788</v>
          </cell>
          <cell r="Z56">
            <v>99.6366659185787</v>
          </cell>
          <cell r="AC56">
            <v>3698.712594231004</v>
          </cell>
          <cell r="AD56">
            <v>3751.4436425780045</v>
          </cell>
          <cell r="AG56">
            <v>88.256987245175281</v>
          </cell>
          <cell r="AH56">
            <v>83.810343728980044</v>
          </cell>
          <cell r="AK56">
            <v>2.8018091188944534</v>
          </cell>
          <cell r="AL56">
            <v>0</v>
          </cell>
          <cell r="AO56">
            <v>319.24370142629522</v>
          </cell>
          <cell r="AP56">
            <v>423.00939981821602</v>
          </cell>
          <cell r="AS56">
            <v>423.7850117085984</v>
          </cell>
          <cell r="AT56">
            <v>320.53629697127559</v>
          </cell>
          <cell r="AW56">
            <v>3876.7392511587445</v>
          </cell>
          <cell r="AX56">
            <v>240.89387497185641</v>
          </cell>
          <cell r="BE56">
            <v>0.70045227972361335</v>
          </cell>
          <cell r="BF56">
            <v>0</v>
          </cell>
          <cell r="BI56">
            <v>1843.5903986569838</v>
          </cell>
          <cell r="BJ56">
            <v>4019.3704974749367</v>
          </cell>
          <cell r="BM56">
            <v>617.70623195641656</v>
          </cell>
          <cell r="BN56">
            <v>1215.1143686272835</v>
          </cell>
        </row>
        <row r="57">
          <cell r="E57">
            <v>0</v>
          </cell>
          <cell r="F57">
            <v>0</v>
          </cell>
          <cell r="I57">
            <v>0</v>
          </cell>
          <cell r="J57">
            <v>2.7974182284680769</v>
          </cell>
          <cell r="M57">
            <v>483.25293482952998</v>
          </cell>
          <cell r="N57">
            <v>497.95516687141577</v>
          </cell>
          <cell r="Q57">
            <v>0</v>
          </cell>
          <cell r="R57">
            <v>258.85795341839679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  <cell r="AC57">
            <v>1875.8000108383492</v>
          </cell>
          <cell r="AD57">
            <v>2027.6857162125752</v>
          </cell>
          <cell r="AG57">
            <v>0</v>
          </cell>
          <cell r="AH57">
            <v>0</v>
          </cell>
          <cell r="AK57">
            <v>0</v>
          </cell>
          <cell r="AL57">
            <v>0</v>
          </cell>
          <cell r="AO57">
            <v>541.45320758475953</v>
          </cell>
          <cell r="AP57">
            <v>381.80536259045033</v>
          </cell>
          <cell r="AS57">
            <v>0</v>
          </cell>
          <cell r="AT57">
            <v>16.806926181060369</v>
          </cell>
          <cell r="AW57">
            <v>2887.5352564541881</v>
          </cell>
          <cell r="AX57">
            <v>0</v>
          </cell>
          <cell r="BE57">
            <v>14.904820472531551</v>
          </cell>
          <cell r="BF57">
            <v>0</v>
          </cell>
          <cell r="BI57">
            <v>0</v>
          </cell>
          <cell r="BJ57">
            <v>0</v>
          </cell>
          <cell r="BM57">
            <v>0</v>
          </cell>
          <cell r="BN57">
            <v>0</v>
          </cell>
        </row>
        <row r="58">
          <cell r="E58">
            <v>30009.669120000006</v>
          </cell>
          <cell r="F58">
            <v>27977.809739500939</v>
          </cell>
          <cell r="I58">
            <v>42954.564808102048</v>
          </cell>
          <cell r="J58">
            <v>40812.809106105808</v>
          </cell>
          <cell r="M58">
            <v>8739.6340057730995</v>
          </cell>
          <cell r="N58">
            <v>8877.924961990615</v>
          </cell>
          <cell r="Q58">
            <v>1602.9989399093454</v>
          </cell>
          <cell r="R58">
            <v>1357.5837036602961</v>
          </cell>
          <cell r="U58">
            <v>23053.106244235212</v>
          </cell>
          <cell r="V58">
            <v>23018.225985170033</v>
          </cell>
          <cell r="Y58">
            <v>0</v>
          </cell>
          <cell r="Z58">
            <v>0</v>
          </cell>
          <cell r="AC58">
            <v>50345.589979588971</v>
          </cell>
          <cell r="AD58">
            <v>50365.438194267997</v>
          </cell>
          <cell r="AG58">
            <v>2003.1451423485596</v>
          </cell>
          <cell r="AH58">
            <v>1985.4362212058295</v>
          </cell>
          <cell r="AK58">
            <v>69.86797941161862</v>
          </cell>
          <cell r="AL58">
            <v>0</v>
          </cell>
          <cell r="AO58">
            <v>3072.8821844412601</v>
          </cell>
          <cell r="AP58">
            <v>2574.750422942775</v>
          </cell>
          <cell r="AS58">
            <v>8722.8623326977377</v>
          </cell>
          <cell r="AT58">
            <v>7271.0881598616097</v>
          </cell>
          <cell r="AW58">
            <v>66787.968279878158</v>
          </cell>
          <cell r="AX58">
            <v>21974.137912377006</v>
          </cell>
          <cell r="BE58">
            <v>13.165819882323722</v>
          </cell>
          <cell r="BF58">
            <v>0</v>
          </cell>
          <cell r="BI58">
            <v>24672.514429891504</v>
          </cell>
          <cell r="BJ58">
            <v>26035.928450772397</v>
          </cell>
          <cell r="BM58">
            <v>12053.464104712526</v>
          </cell>
          <cell r="BN58">
            <v>9235.6607027715181</v>
          </cell>
        </row>
        <row r="59">
          <cell r="E59">
            <v>13500.035199999998</v>
          </cell>
          <cell r="F59">
            <v>12874.473845407701</v>
          </cell>
          <cell r="I59">
            <v>18530.236021095825</v>
          </cell>
          <cell r="J59">
            <v>19137.75845721718</v>
          </cell>
          <cell r="M59">
            <v>3463.678789916587</v>
          </cell>
          <cell r="N59">
            <v>3384.7298263958469</v>
          </cell>
          <cell r="Q59">
            <v>753.29514456666891</v>
          </cell>
          <cell r="R59">
            <v>773.31338668671197</v>
          </cell>
          <cell r="U59">
            <v>11555.504857665592</v>
          </cell>
          <cell r="V59">
            <v>11509.112992585016</v>
          </cell>
          <cell r="Y59">
            <v>0</v>
          </cell>
          <cell r="Z59">
            <v>0</v>
          </cell>
          <cell r="AC59">
            <v>26612.332803107212</v>
          </cell>
          <cell r="AD59">
            <v>26581.253444746231</v>
          </cell>
          <cell r="AG59">
            <v>945.71385985892266</v>
          </cell>
          <cell r="AH59">
            <v>935.78145671079551</v>
          </cell>
          <cell r="AK59">
            <v>36.067410359814687</v>
          </cell>
          <cell r="AL59">
            <v>0</v>
          </cell>
          <cell r="AO59">
            <v>1521.1184743142603</v>
          </cell>
          <cell r="AP59">
            <v>1271.4816903421113</v>
          </cell>
          <cell r="AS59">
            <v>2499.6372510688402</v>
          </cell>
          <cell r="AT59">
            <v>3590.8838260573521</v>
          </cell>
          <cell r="AW59">
            <v>29678.156560048345</v>
          </cell>
          <cell r="AX59">
            <v>38719.840387824705</v>
          </cell>
          <cell r="BE59">
            <v>16.991225179907346</v>
          </cell>
          <cell r="BF59">
            <v>0</v>
          </cell>
          <cell r="BI59">
            <v>8373.1317543254063</v>
          </cell>
          <cell r="BJ59">
            <v>4665.3508230793032</v>
          </cell>
          <cell r="BM59">
            <v>8572.6264521466092</v>
          </cell>
          <cell r="BN59">
            <v>6359.774311888933</v>
          </cell>
        </row>
        <row r="60">
          <cell r="E60">
            <v>29126.193599999999</v>
          </cell>
          <cell r="F60">
            <v>27716.705323651488</v>
          </cell>
          <cell r="I60">
            <v>40276.558762433408</v>
          </cell>
          <cell r="J60">
            <v>41923.307600535831</v>
          </cell>
          <cell r="M60">
            <v>8378.3651902384136</v>
          </cell>
          <cell r="N60">
            <v>8328.3538673256826</v>
          </cell>
          <cell r="Q60">
            <v>1132.641697923455</v>
          </cell>
          <cell r="R60">
            <v>1031.7874250327702</v>
          </cell>
          <cell r="U60">
            <v>23796.912652566873</v>
          </cell>
          <cell r="V60">
            <v>23770.975243696586</v>
          </cell>
          <cell r="Y60">
            <v>0</v>
          </cell>
          <cell r="Z60">
            <v>0</v>
          </cell>
          <cell r="AC60">
            <v>48211.855208862129</v>
          </cell>
          <cell r="AD60">
            <v>48239.804259632168</v>
          </cell>
          <cell r="AG60">
            <v>1639.3434825724544</v>
          </cell>
          <cell r="AH60">
            <v>1623.0007469678242</v>
          </cell>
          <cell r="AK60">
            <v>56.089752859321948</v>
          </cell>
          <cell r="AL60">
            <v>0</v>
          </cell>
          <cell r="AO60">
            <v>3043.8001222396442</v>
          </cell>
          <cell r="AP60">
            <v>2542.9633806842226</v>
          </cell>
          <cell r="AS60">
            <v>5527.5767868428093</v>
          </cell>
          <cell r="AT60">
            <v>6045.8556481740188</v>
          </cell>
          <cell r="AW60">
            <v>53721.73211335011</v>
          </cell>
          <cell r="AX60">
            <v>51035.042960592516</v>
          </cell>
          <cell r="BE60">
            <v>12.157638214830486</v>
          </cell>
          <cell r="BF60">
            <v>0</v>
          </cell>
          <cell r="BI60">
            <v>15260.330576410999</v>
          </cell>
          <cell r="BJ60">
            <v>8465.211110647082</v>
          </cell>
          <cell r="BM60">
            <v>13206.050739510785</v>
          </cell>
          <cell r="BN60">
            <v>11140.465864156309</v>
          </cell>
        </row>
        <row r="61">
          <cell r="E61">
            <v>369.417969842807</v>
          </cell>
          <cell r="F61">
            <v>738.4541073756368</v>
          </cell>
          <cell r="I61">
            <v>5746.5782791492347</v>
          </cell>
          <cell r="J61">
            <v>5695.1954827213103</v>
          </cell>
          <cell r="M61">
            <v>293.29721417518107</v>
          </cell>
          <cell r="N61">
            <v>290.47384734165922</v>
          </cell>
          <cell r="Q61">
            <v>0</v>
          </cell>
          <cell r="R61">
            <v>0.38536262982094299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  <cell r="AC61">
            <v>2551.16271969424</v>
          </cell>
          <cell r="AD61">
            <v>1955.3083389848669</v>
          </cell>
          <cell r="AG61">
            <v>0</v>
          </cell>
          <cell r="AH61">
            <v>0</v>
          </cell>
          <cell r="AK61">
            <v>0</v>
          </cell>
          <cell r="AL61">
            <v>0</v>
          </cell>
          <cell r="AO61">
            <v>849.27115665487008</v>
          </cell>
          <cell r="AP61">
            <v>490.47987289637337</v>
          </cell>
          <cell r="AS61">
            <v>525.50684729345278</v>
          </cell>
          <cell r="AT61">
            <v>427.78825816055803</v>
          </cell>
          <cell r="AW61">
            <v>5313.1363933641187</v>
          </cell>
          <cell r="AX61">
            <v>6418.1782276045633</v>
          </cell>
          <cell r="BE61">
            <v>14.930247575161676</v>
          </cell>
          <cell r="BF61">
            <v>0</v>
          </cell>
          <cell r="BI61">
            <v>652.63268644893003</v>
          </cell>
          <cell r="BJ61">
            <v>0</v>
          </cell>
          <cell r="BM61">
            <v>0</v>
          </cell>
          <cell r="BN61">
            <v>0</v>
          </cell>
        </row>
        <row r="62">
          <cell r="E62">
            <v>26739.050240000004</v>
          </cell>
          <cell r="F62">
            <v>23505.468506875863</v>
          </cell>
          <cell r="I62">
            <v>61860.199670820133</v>
          </cell>
          <cell r="J62">
            <v>55305.626643976422</v>
          </cell>
          <cell r="M62">
            <v>6645.9082064493805</v>
          </cell>
          <cell r="N62">
            <v>6797.5431305714201</v>
          </cell>
          <cell r="Q62">
            <v>1440.4775272975669</v>
          </cell>
          <cell r="R62">
            <v>510.12105867231924</v>
          </cell>
          <cell r="U62">
            <v>27279.591601464035</v>
          </cell>
          <cell r="V62">
            <v>26976.168638951945</v>
          </cell>
          <cell r="Y62">
            <v>0</v>
          </cell>
          <cell r="Z62">
            <v>0</v>
          </cell>
          <cell r="AC62">
            <v>46990.946418044085</v>
          </cell>
          <cell r="AD62">
            <v>46304.165472965644</v>
          </cell>
          <cell r="AG62">
            <v>2083.4817961549879</v>
          </cell>
          <cell r="AH62">
            <v>2060.7395376437935</v>
          </cell>
          <cell r="AK62">
            <v>75.081907814044357</v>
          </cell>
          <cell r="AL62">
            <v>0</v>
          </cell>
          <cell r="AO62">
            <v>2039.1359501890995</v>
          </cell>
          <cell r="AP62">
            <v>2288.6670426158003</v>
          </cell>
          <cell r="AS62">
            <v>8804.015740562827</v>
          </cell>
          <cell r="AT62">
            <v>7453.750289516428</v>
          </cell>
          <cell r="AW62">
            <v>74632.788685155669</v>
          </cell>
          <cell r="AX62">
            <v>180372.16701544024</v>
          </cell>
          <cell r="BE62">
            <v>12.28124869346261</v>
          </cell>
          <cell r="BF62">
            <v>0</v>
          </cell>
          <cell r="BI62">
            <v>31659.448537629982</v>
          </cell>
          <cell r="BJ62">
            <v>39529.744545643334</v>
          </cell>
          <cell r="BM62">
            <v>14801.565499515407</v>
          </cell>
          <cell r="BN62">
            <v>13121.355260811297</v>
          </cell>
        </row>
        <row r="63">
          <cell r="E63">
            <v>57430.985185767851</v>
          </cell>
          <cell r="F63">
            <v>52249.509596973869</v>
          </cell>
          <cell r="I63">
            <v>120827.33404363855</v>
          </cell>
          <cell r="J63">
            <v>110972.85132319246</v>
          </cell>
          <cell r="M63">
            <v>14057.918270095484</v>
          </cell>
          <cell r="N63">
            <v>14078.370736360755</v>
          </cell>
          <cell r="Q63">
            <v>2610.5767707116161</v>
          </cell>
          <cell r="R63">
            <v>1496.3612727670859</v>
          </cell>
          <cell r="U63">
            <v>48891.454653725639</v>
          </cell>
          <cell r="V63">
            <v>47532.709806768449</v>
          </cell>
          <cell r="Y63">
            <v>3957.5052333797266</v>
          </cell>
          <cell r="Z63">
            <v>3904.6097591666726</v>
          </cell>
          <cell r="AC63">
            <v>97494.393697612279</v>
          </cell>
          <cell r="AD63">
            <v>95938.424520171946</v>
          </cell>
          <cell r="AG63">
            <v>3150.0728043579143</v>
          </cell>
          <cell r="AH63">
            <v>3103.9659702477811</v>
          </cell>
          <cell r="AK63">
            <v>117.35234768386603</v>
          </cell>
          <cell r="AL63">
            <v>0</v>
          </cell>
          <cell r="AO63">
            <v>4236.684332775174</v>
          </cell>
          <cell r="AP63">
            <v>4799.8433810414699</v>
          </cell>
          <cell r="AS63">
            <v>19938.418650920084</v>
          </cell>
          <cell r="AT63">
            <v>16728.382225789661</v>
          </cell>
          <cell r="AW63">
            <v>140328.9829519194</v>
          </cell>
          <cell r="AX63">
            <v>153994.47492229968</v>
          </cell>
          <cell r="BE63">
            <v>12.718253460483254</v>
          </cell>
          <cell r="BF63">
            <v>0</v>
          </cell>
          <cell r="BI63">
            <v>35282.838561017248</v>
          </cell>
          <cell r="BJ63">
            <v>33252.137668655858</v>
          </cell>
          <cell r="BM63">
            <v>40846.598336191913</v>
          </cell>
          <cell r="BN63">
            <v>49870.519601221611</v>
          </cell>
        </row>
        <row r="64">
          <cell r="E64">
            <v>4471.0148666553123</v>
          </cell>
          <cell r="F64">
            <v>4313.4670354639438</v>
          </cell>
          <cell r="I64">
            <v>18783.398983795887</v>
          </cell>
          <cell r="J64">
            <v>20352.3975825911</v>
          </cell>
          <cell r="M64">
            <v>2425.7972851709392</v>
          </cell>
          <cell r="N64">
            <v>2564.9242121643856</v>
          </cell>
          <cell r="Q64">
            <v>148.59282794982653</v>
          </cell>
          <cell r="R64">
            <v>96.864593498724659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  <cell r="AC64">
            <v>18750.754096444063</v>
          </cell>
          <cell r="AD64">
            <v>18425.515367661446</v>
          </cell>
          <cell r="AG64">
            <v>729.99529368136666</v>
          </cell>
          <cell r="AH64">
            <v>728.54428098517951</v>
          </cell>
          <cell r="AK64">
            <v>25.88696792140226</v>
          </cell>
          <cell r="AL64">
            <v>0</v>
          </cell>
          <cell r="AO64">
            <v>5916.4858334035143</v>
          </cell>
          <cell r="AP64">
            <v>4089.2923522714</v>
          </cell>
          <cell r="AS64">
            <v>2602.9877359038055</v>
          </cell>
          <cell r="AT64">
            <v>2219.2387049223389</v>
          </cell>
          <cell r="AW64">
            <v>15782.912480094852</v>
          </cell>
          <cell r="AX64">
            <v>7758.8448208588979</v>
          </cell>
          <cell r="BE64">
            <v>14.634307152841352</v>
          </cell>
          <cell r="BF64">
            <v>0</v>
          </cell>
          <cell r="BI64">
            <v>4383.3946352019348</v>
          </cell>
          <cell r="BJ64">
            <v>2877.3749494942035</v>
          </cell>
          <cell r="BM64">
            <v>0</v>
          </cell>
          <cell r="BN64">
            <v>0</v>
          </cell>
        </row>
        <row r="65">
          <cell r="E65">
            <v>47545.785280000011</v>
          </cell>
          <cell r="F65">
            <v>35617.063759291617</v>
          </cell>
          <cell r="I65">
            <v>95235.801433977613</v>
          </cell>
          <cell r="J65">
            <v>74934.622032738378</v>
          </cell>
          <cell r="M65">
            <v>13852.80793216969</v>
          </cell>
          <cell r="N65">
            <v>14282.55893365185</v>
          </cell>
          <cell r="Q65">
            <v>2134.4263916411664</v>
          </cell>
          <cell r="R65">
            <v>719.60361978621745</v>
          </cell>
          <cell r="U65">
            <v>61120.156071867052</v>
          </cell>
          <cell r="V65">
            <v>59513.680241302383</v>
          </cell>
          <cell r="Y65">
            <v>1791.9803288244198</v>
          </cell>
          <cell r="Z65">
            <v>1430.4406664600915</v>
          </cell>
          <cell r="AC65">
            <v>93455.549793155311</v>
          </cell>
          <cell r="AD65">
            <v>92069.192516077412</v>
          </cell>
          <cell r="AG65">
            <v>2736.1868281500833</v>
          </cell>
          <cell r="AH65">
            <v>2696.2260617300253</v>
          </cell>
          <cell r="AK65">
            <v>92.149689493500404</v>
          </cell>
          <cell r="AL65">
            <v>1064.0333351722775</v>
          </cell>
          <cell r="AO65">
            <v>4109.9704171981648</v>
          </cell>
          <cell r="AP65">
            <v>4640.9081697487054</v>
          </cell>
          <cell r="AS65">
            <v>19939.027759864071</v>
          </cell>
          <cell r="AT65">
            <v>16793.461346746997</v>
          </cell>
          <cell r="AW65">
            <v>132371.87640099219</v>
          </cell>
          <cell r="AX65">
            <v>235246.85975667395</v>
          </cell>
          <cell r="BE65">
            <v>12.10339564192863</v>
          </cell>
          <cell r="BF65">
            <v>0</v>
          </cell>
          <cell r="BI65">
            <v>56704.221298808261</v>
          </cell>
          <cell r="BJ65">
            <v>60502.15861215684</v>
          </cell>
          <cell r="BM65">
            <v>26798.544590011679</v>
          </cell>
          <cell r="BN65">
            <v>22364.434088919814</v>
          </cell>
        </row>
        <row r="66">
          <cell r="E66">
            <v>26142.581151999999</v>
          </cell>
          <cell r="F66">
            <v>24240.736185413138</v>
          </cell>
          <cell r="I66">
            <v>34928.747664644499</v>
          </cell>
          <cell r="J66">
            <v>33939.158240082885</v>
          </cell>
          <cell r="M66">
            <v>6041.7916861910744</v>
          </cell>
          <cell r="N66">
            <v>6050.6103802642956</v>
          </cell>
          <cell r="Q66">
            <v>994.41923738358116</v>
          </cell>
          <cell r="R66">
            <v>2229.4829956782878</v>
          </cell>
          <cell r="U66">
            <v>38370.140203345582</v>
          </cell>
          <cell r="V66">
            <v>37301.014954118364</v>
          </cell>
          <cell r="Y66">
            <v>0</v>
          </cell>
          <cell r="Z66">
            <v>0</v>
          </cell>
          <cell r="AC66">
            <v>38211.704310411129</v>
          </cell>
          <cell r="AD66">
            <v>37126.824468239269</v>
          </cell>
          <cell r="AG66">
            <v>1283.7371779432115</v>
          </cell>
          <cell r="AH66">
            <v>1263.6263831541262</v>
          </cell>
          <cell r="AK66">
            <v>45.439196698621366</v>
          </cell>
          <cell r="AL66">
            <v>0</v>
          </cell>
          <cell r="AO66">
            <v>2979.4510138130481</v>
          </cell>
          <cell r="AP66">
            <v>5001.9727000107123</v>
          </cell>
          <cell r="AS66">
            <v>6941.0188303103259</v>
          </cell>
          <cell r="AT66">
            <v>5786.2310098569505</v>
          </cell>
          <cell r="AW66">
            <v>44887.22689779746</v>
          </cell>
          <cell r="AX66">
            <v>27195.813140902133</v>
          </cell>
          <cell r="BE66">
            <v>15.891911174655343</v>
          </cell>
          <cell r="BF66">
            <v>0</v>
          </cell>
          <cell r="BI66">
            <v>18710.065009537386</v>
          </cell>
          <cell r="BJ66">
            <v>19970.98597870965</v>
          </cell>
          <cell r="BM66">
            <v>13971.361401909398</v>
          </cell>
          <cell r="BN66">
            <v>10891.082545818359</v>
          </cell>
        </row>
        <row r="67">
          <cell r="E67">
            <v>26423.863167471223</v>
          </cell>
          <cell r="F67">
            <v>24537.132057326617</v>
          </cell>
          <cell r="I67">
            <v>44312.246694333531</v>
          </cell>
          <cell r="J67">
            <v>41831.052092212907</v>
          </cell>
          <cell r="M67">
            <v>6402.7640091514104</v>
          </cell>
          <cell r="N67">
            <v>6732.5144166516784</v>
          </cell>
          <cell r="Q67">
            <v>1025.9770110976829</v>
          </cell>
          <cell r="R67">
            <v>2804.3540108861657</v>
          </cell>
          <cell r="U67">
            <v>27647.899002941202</v>
          </cell>
          <cell r="V67">
            <v>27348.92845696129</v>
          </cell>
          <cell r="Y67">
            <v>0</v>
          </cell>
          <cell r="Z67">
            <v>0</v>
          </cell>
          <cell r="AC67">
            <v>49345.975897135555</v>
          </cell>
          <cell r="AD67">
            <v>48265.971818065016</v>
          </cell>
          <cell r="AG67">
            <v>1149.3619133844313</v>
          </cell>
          <cell r="AH67">
            <v>1091.8980883504767</v>
          </cell>
          <cell r="AK67">
            <v>39.49694412792941</v>
          </cell>
          <cell r="AL67">
            <v>0</v>
          </cell>
          <cell r="AO67">
            <v>3112.2412553719369</v>
          </cell>
          <cell r="AP67">
            <v>5043.9569708842173</v>
          </cell>
          <cell r="AS67">
            <v>5344.6535901593625</v>
          </cell>
          <cell r="AT67">
            <v>4453.3897810904591</v>
          </cell>
          <cell r="AW67">
            <v>50863.254198469331</v>
          </cell>
          <cell r="AX67">
            <v>76936.968501675699</v>
          </cell>
          <cell r="BE67">
            <v>11.944266709309804</v>
          </cell>
          <cell r="BF67">
            <v>0</v>
          </cell>
          <cell r="BI67">
            <v>15239.780736165023</v>
          </cell>
          <cell r="BJ67">
            <v>12686.087586974341</v>
          </cell>
          <cell r="BM67">
            <v>17415.509662540084</v>
          </cell>
          <cell r="BN67">
            <v>19026.296745809683</v>
          </cell>
        </row>
        <row r="68">
          <cell r="E68">
            <v>28516.337599999999</v>
          </cell>
          <cell r="F68">
            <v>26056.204262769341</v>
          </cell>
          <cell r="I68">
            <v>52908.648808083737</v>
          </cell>
          <cell r="J68">
            <v>49152.045674436675</v>
          </cell>
          <cell r="M68">
            <v>8174.1425614834607</v>
          </cell>
          <cell r="N68">
            <v>8491.0458007108282</v>
          </cell>
          <cell r="Q68">
            <v>989.02438805018812</v>
          </cell>
          <cell r="R68">
            <v>2782.7159000802676</v>
          </cell>
          <cell r="U68">
            <v>26848.304165127778</v>
          </cell>
          <cell r="V68">
            <v>26942.948465093421</v>
          </cell>
          <cell r="Y68">
            <v>0</v>
          </cell>
          <cell r="Z68">
            <v>0</v>
          </cell>
          <cell r="AC68">
            <v>52973.06648682565</v>
          </cell>
          <cell r="AD68">
            <v>51809.316329609028</v>
          </cell>
          <cell r="AG68">
            <v>896.95654423851181</v>
          </cell>
          <cell r="AH68">
            <v>804.4598195080049</v>
          </cell>
          <cell r="AK68">
            <v>31.618465151375435</v>
          </cell>
          <cell r="AL68">
            <v>0</v>
          </cell>
          <cell r="AO68">
            <v>3452.0738642961414</v>
          </cell>
          <cell r="AP68">
            <v>5542.2997064912197</v>
          </cell>
          <cell r="AS68">
            <v>5839.5443306357174</v>
          </cell>
          <cell r="AT68">
            <v>4886.1378206542395</v>
          </cell>
          <cell r="AW68">
            <v>54610.16157549854</v>
          </cell>
          <cell r="AX68">
            <v>58131.792084750326</v>
          </cell>
          <cell r="BE68">
            <v>12.647386060550174</v>
          </cell>
          <cell r="BF68">
            <v>0</v>
          </cell>
          <cell r="BI68">
            <v>30682.44279241655</v>
          </cell>
          <cell r="BJ68">
            <v>27271.264136072299</v>
          </cell>
          <cell r="BM68">
            <v>18252.895844116749</v>
          </cell>
          <cell r="BN68">
            <v>18966.393653084589</v>
          </cell>
        </row>
        <row r="69">
          <cell r="E69">
            <v>65413.179200000013</v>
          </cell>
          <cell r="F69">
            <v>61432.797131537598</v>
          </cell>
          <cell r="I69">
            <v>137335.7549187344</v>
          </cell>
          <cell r="J69">
            <v>129715.27620907409</v>
          </cell>
          <cell r="M69">
            <v>15546.584369870528</v>
          </cell>
          <cell r="N69">
            <v>15665.348428674472</v>
          </cell>
          <cell r="Q69">
            <v>2545.4526910044406</v>
          </cell>
          <cell r="R69">
            <v>6083.8257456371284</v>
          </cell>
          <cell r="U69">
            <v>46094.667835833621</v>
          </cell>
          <cell r="V69">
            <v>45864.360745251419</v>
          </cell>
          <cell r="Y69">
            <v>0</v>
          </cell>
          <cell r="Z69">
            <v>0</v>
          </cell>
          <cell r="AC69">
            <v>93604.247330301543</v>
          </cell>
          <cell r="AD69">
            <v>93025.755272599403</v>
          </cell>
          <cell r="AG69">
            <v>2053.263474357228</v>
          </cell>
          <cell r="AH69">
            <v>2014.2106591943193</v>
          </cell>
          <cell r="AK69">
            <v>74.633503494712158</v>
          </cell>
          <cell r="AL69">
            <v>0</v>
          </cell>
          <cell r="AO69">
            <v>4283.5437825293347</v>
          </cell>
          <cell r="AP69">
            <v>10955.185165000934</v>
          </cell>
          <cell r="AS69">
            <v>17264.344806271707</v>
          </cell>
          <cell r="AT69">
            <v>14341.905505218121</v>
          </cell>
          <cell r="AW69">
            <v>129418.98277203854</v>
          </cell>
          <cell r="AX69">
            <v>199984.16721840735</v>
          </cell>
          <cell r="BE69">
            <v>12.438917249118695</v>
          </cell>
          <cell r="BF69">
            <v>0</v>
          </cell>
          <cell r="BI69">
            <v>36367.1480639863</v>
          </cell>
          <cell r="BJ69">
            <v>29257.187895498631</v>
          </cell>
          <cell r="BM69">
            <v>42361.980868876868</v>
          </cell>
          <cell r="BN69">
            <v>43882.894863039379</v>
          </cell>
        </row>
        <row r="70">
          <cell r="E70">
            <v>48305.506463999991</v>
          </cell>
          <cell r="F70">
            <v>45229.694574376124</v>
          </cell>
          <cell r="I70">
            <v>90832.241125442975</v>
          </cell>
          <cell r="J70">
            <v>91302.959322588635</v>
          </cell>
          <cell r="M70">
            <v>10914.014628079989</v>
          </cell>
          <cell r="N70">
            <v>11103.034912902793</v>
          </cell>
          <cell r="Q70">
            <v>1633.2090595986572</v>
          </cell>
          <cell r="R70">
            <v>3605.4067252594468</v>
          </cell>
          <cell r="U70">
            <v>40063.870715888588</v>
          </cell>
          <cell r="V70">
            <v>39554.678108012668</v>
          </cell>
          <cell r="Y70">
            <v>3540.5107788071268</v>
          </cell>
          <cell r="Z70">
            <v>3408.0793198473102</v>
          </cell>
          <cell r="AC70">
            <v>76474.747711227799</v>
          </cell>
          <cell r="AD70">
            <v>74846.143496279823</v>
          </cell>
          <cell r="AG70">
            <v>2106.0797031276556</v>
          </cell>
          <cell r="AH70">
            <v>2069.3106468318542</v>
          </cell>
          <cell r="AK70">
            <v>74.556627707045223</v>
          </cell>
          <cell r="AL70">
            <v>0</v>
          </cell>
          <cell r="AO70">
            <v>4057.16145836546</v>
          </cell>
          <cell r="AP70">
            <v>10046.053335562272</v>
          </cell>
          <cell r="AS70">
            <v>16463.210858048609</v>
          </cell>
          <cell r="AT70">
            <v>13851.605349233851</v>
          </cell>
          <cell r="AW70">
            <v>92517.203345044385</v>
          </cell>
          <cell r="AX70">
            <v>197929.17993275155</v>
          </cell>
          <cell r="BE70">
            <v>9.7926359581493188</v>
          </cell>
          <cell r="BF70">
            <v>0</v>
          </cell>
          <cell r="BI70">
            <v>24379.340094902796</v>
          </cell>
          <cell r="BJ70">
            <v>20553.631777045546</v>
          </cell>
          <cell r="BM70">
            <v>23582.42678500777</v>
          </cell>
          <cell r="BN70">
            <v>20596.437941897249</v>
          </cell>
        </row>
        <row r="71">
          <cell r="E71">
            <v>1745.7518054365157</v>
          </cell>
          <cell r="F71">
            <v>2031.0405772460297</v>
          </cell>
          <cell r="I71">
            <v>8479.7203823310829</v>
          </cell>
          <cell r="J71">
            <v>8089.9032554769565</v>
          </cell>
          <cell r="M71">
            <v>410.56527916358891</v>
          </cell>
          <cell r="N71">
            <v>414.96263905951321</v>
          </cell>
          <cell r="Q71">
            <v>0</v>
          </cell>
          <cell r="R71">
            <v>225.22607608395793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  <cell r="AC71">
            <v>5176.5061090678919</v>
          </cell>
          <cell r="AD71">
            <v>4258.2721991511162</v>
          </cell>
          <cell r="AG71">
            <v>0</v>
          </cell>
          <cell r="AH71">
            <v>0</v>
          </cell>
          <cell r="AK71">
            <v>0</v>
          </cell>
          <cell r="AL71">
            <v>0</v>
          </cell>
          <cell r="AO71">
            <v>809.68773254670191</v>
          </cell>
          <cell r="AP71">
            <v>526.88518055632267</v>
          </cell>
          <cell r="AS71">
            <v>655.63051785129505</v>
          </cell>
          <cell r="AT71">
            <v>535.53185946917813</v>
          </cell>
          <cell r="AW71">
            <v>6610.147176630574</v>
          </cell>
          <cell r="AX71">
            <v>2865.4085449448062</v>
          </cell>
          <cell r="BE71">
            <v>15.20187222814717</v>
          </cell>
          <cell r="BF71">
            <v>0</v>
          </cell>
          <cell r="BI71">
            <v>1076.7254738756144</v>
          </cell>
          <cell r="BJ71">
            <v>1181.8326037362879</v>
          </cell>
          <cell r="BM71">
            <v>0</v>
          </cell>
          <cell r="BN71">
            <v>0</v>
          </cell>
        </row>
        <row r="72">
          <cell r="E72">
            <v>3733.9843199999996</v>
          </cell>
          <cell r="F72">
            <v>4812.550297726757</v>
          </cell>
          <cell r="I72">
            <v>12354.923039999998</v>
          </cell>
          <cell r="J72">
            <v>15444.332148056517</v>
          </cell>
          <cell r="M72">
            <v>0</v>
          </cell>
          <cell r="N72">
            <v>0</v>
          </cell>
          <cell r="Q72">
            <v>0</v>
          </cell>
          <cell r="R72">
            <v>452.07808065206416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  <cell r="AC72">
            <v>12731.442880000001</v>
          </cell>
          <cell r="AD72">
            <v>15097.979604808868</v>
          </cell>
          <cell r="AG72">
            <v>56.57551999999999</v>
          </cell>
          <cell r="AH72">
            <v>14.192979422938834</v>
          </cell>
          <cell r="AK72">
            <v>1.9508799999999999</v>
          </cell>
          <cell r="AL72">
            <v>0</v>
          </cell>
          <cell r="AO72">
            <v>2415.1894399999996</v>
          </cell>
          <cell r="AP72">
            <v>802.52974549304633</v>
          </cell>
          <cell r="AS72">
            <v>1490.4723199999999</v>
          </cell>
          <cell r="AT72">
            <v>2533.5855283652522</v>
          </cell>
          <cell r="AW72">
            <v>18985.96416</v>
          </cell>
          <cell r="AX72">
            <v>0</v>
          </cell>
          <cell r="BE72">
            <v>9.7544000000000022</v>
          </cell>
          <cell r="BF72">
            <v>0</v>
          </cell>
          <cell r="BI72">
            <v>9198.3991999999998</v>
          </cell>
          <cell r="BJ72">
            <v>33179.066772247679</v>
          </cell>
          <cell r="BM72">
            <v>0</v>
          </cell>
          <cell r="BN72">
            <v>0</v>
          </cell>
        </row>
        <row r="73">
          <cell r="E73">
            <v>2143.3226460946707</v>
          </cell>
          <cell r="F73">
            <v>2427.3719599747888</v>
          </cell>
          <cell r="I73">
            <v>5905.1886871765137</v>
          </cell>
          <cell r="J73">
            <v>5545.1779887705006</v>
          </cell>
          <cell r="M73">
            <v>773.08235230852597</v>
          </cell>
          <cell r="N73">
            <v>788.42901421307499</v>
          </cell>
          <cell r="Q73">
            <v>0</v>
          </cell>
          <cell r="R73">
            <v>195.93767230047982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  <cell r="AC73">
            <v>4894.0561682060825</v>
          </cell>
          <cell r="AD73">
            <v>4603.7631315318267</v>
          </cell>
          <cell r="AG73">
            <v>0</v>
          </cell>
          <cell r="AH73">
            <v>0</v>
          </cell>
          <cell r="AK73">
            <v>0</v>
          </cell>
          <cell r="AL73">
            <v>0</v>
          </cell>
          <cell r="AO73">
            <v>932.60939736872297</v>
          </cell>
          <cell r="AP73">
            <v>737.64202971838688</v>
          </cell>
          <cell r="AS73">
            <v>653.32128577237495</v>
          </cell>
          <cell r="AT73">
            <v>533.63634827850376</v>
          </cell>
          <cell r="AW73">
            <v>6278.6676310009434</v>
          </cell>
          <cell r="AX73">
            <v>1394.7672381597199</v>
          </cell>
          <cell r="BE73">
            <v>14.740679967681107</v>
          </cell>
          <cell r="BF73">
            <v>0</v>
          </cell>
          <cell r="BI73">
            <v>1028.8478815518156</v>
          </cell>
          <cell r="BJ73">
            <v>270.57868327885762</v>
          </cell>
          <cell r="BM73">
            <v>0</v>
          </cell>
          <cell r="BN73">
            <v>0</v>
          </cell>
        </row>
        <row r="74">
          <cell r="E74">
            <v>1803.3001745589172</v>
          </cell>
          <cell r="F74">
            <v>2066.6755512692171</v>
          </cell>
          <cell r="I74">
            <v>4718.7211370258701</v>
          </cell>
          <cell r="J74">
            <v>4673.5315395471007</v>
          </cell>
          <cell r="M74">
            <v>488.02397025422204</v>
          </cell>
          <cell r="N74">
            <v>497.95516687141577</v>
          </cell>
          <cell r="Q74">
            <v>65.035692357806184</v>
          </cell>
          <cell r="R74">
            <v>165.0675994017023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  <cell r="AC74">
            <v>4534.596487477751</v>
          </cell>
          <cell r="AD74">
            <v>4280.9988735860607</v>
          </cell>
          <cell r="AG74">
            <v>319.50588372804521</v>
          </cell>
          <cell r="AH74">
            <v>318.35548412797766</v>
          </cell>
          <cell r="AK74">
            <v>11.442041753151553</v>
          </cell>
          <cell r="AL74">
            <v>0</v>
          </cell>
          <cell r="AO74">
            <v>976.08722376825222</v>
          </cell>
          <cell r="AP74">
            <v>843.02739664825708</v>
          </cell>
          <cell r="AS74">
            <v>512.62971315038283</v>
          </cell>
          <cell r="AT74">
            <v>417.73187320972482</v>
          </cell>
          <cell r="AW74">
            <v>5638.2378306355677</v>
          </cell>
          <cell r="AX74">
            <v>588.84051371429996</v>
          </cell>
          <cell r="BE74">
            <v>14.778493299752117</v>
          </cell>
          <cell r="BF74">
            <v>0</v>
          </cell>
          <cell r="BI74">
            <v>1004.744403407968</v>
          </cell>
          <cell r="BJ74">
            <v>1031.6791954768262</v>
          </cell>
          <cell r="BM74">
            <v>0</v>
          </cell>
          <cell r="BN74">
            <v>0</v>
          </cell>
        </row>
        <row r="75">
          <cell r="E75">
            <v>3757.0644982336917</v>
          </cell>
          <cell r="F75">
            <v>4016.3576137628625</v>
          </cell>
          <cell r="I75">
            <v>10666.496959125638</v>
          </cell>
          <cell r="J75">
            <v>10245.008681302004</v>
          </cell>
          <cell r="M75">
            <v>1258.8328354444538</v>
          </cell>
          <cell r="N75">
            <v>1353.6884088872</v>
          </cell>
          <cell r="Q75">
            <v>65.222220171062673</v>
          </cell>
          <cell r="R75">
            <v>394.36502882582312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  <cell r="AC75">
            <v>9017.3788160778822</v>
          </cell>
          <cell r="AD75">
            <v>8680.833362600175</v>
          </cell>
          <cell r="AG75">
            <v>0</v>
          </cell>
          <cell r="AH75">
            <v>0</v>
          </cell>
          <cell r="AK75">
            <v>0</v>
          </cell>
          <cell r="AL75">
            <v>0</v>
          </cell>
          <cell r="AO75">
            <v>1757.6341051832696</v>
          </cell>
          <cell r="AP75">
            <v>1471.4534373038628</v>
          </cell>
          <cell r="AS75">
            <v>1056.9244217678859</v>
          </cell>
          <cell r="AT75">
            <v>865.42433606229872</v>
          </cell>
          <cell r="AW75">
            <v>10943.839335284607</v>
          </cell>
          <cell r="AX75">
            <v>2270.0560006770602</v>
          </cell>
          <cell r="BE75">
            <v>15.21466583186877</v>
          </cell>
          <cell r="BF75">
            <v>0</v>
          </cell>
          <cell r="BI75">
            <v>2728.0025590232631</v>
          </cell>
          <cell r="BJ75">
            <v>2993.8682590041244</v>
          </cell>
          <cell r="BM75">
            <v>0</v>
          </cell>
          <cell r="BN75">
            <v>0</v>
          </cell>
        </row>
        <row r="76">
          <cell r="E76">
            <v>3209.5345543920121</v>
          </cell>
          <cell r="F76">
            <v>4133.9976625268628</v>
          </cell>
          <cell r="I76">
            <v>13556.323483438706</v>
          </cell>
          <cell r="J76">
            <v>12950.74074230792</v>
          </cell>
          <cell r="M76">
            <v>1186.5618271507574</v>
          </cell>
          <cell r="N76">
            <v>1237.0437671739428</v>
          </cell>
          <cell r="Q76">
            <v>121.69288930900076</v>
          </cell>
          <cell r="R76">
            <v>522.7776158321675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  <cell r="AC76">
            <v>10698.936327648074</v>
          </cell>
          <cell r="AD76">
            <v>9595.6733498921058</v>
          </cell>
          <cell r="AG76">
            <v>599.33938938746815</v>
          </cell>
          <cell r="AH76">
            <v>596.91653273995792</v>
          </cell>
          <cell r="AK76">
            <v>21.517389101314674</v>
          </cell>
          <cell r="AL76">
            <v>0</v>
          </cell>
          <cell r="AO76">
            <v>2086.0581797349519</v>
          </cell>
          <cell r="AP76">
            <v>1417.5931405924089</v>
          </cell>
          <cell r="AS76">
            <v>1056.9027693007872</v>
          </cell>
          <cell r="AT76">
            <v>865.69979048368657</v>
          </cell>
          <cell r="AW76">
            <v>14814.671243949666</v>
          </cell>
          <cell r="AX76">
            <v>4591.05597549914</v>
          </cell>
          <cell r="BE76">
            <v>15.041530007153833</v>
          </cell>
          <cell r="BF76">
            <v>0</v>
          </cell>
          <cell r="BI76">
            <v>1828.6035706522548</v>
          </cell>
          <cell r="BJ76">
            <v>1309.0936952430955</v>
          </cell>
          <cell r="BM76">
            <v>0</v>
          </cell>
          <cell r="BN76">
            <v>0</v>
          </cell>
        </row>
        <row r="77">
          <cell r="E77">
            <v>2351.1246348161444</v>
          </cell>
          <cell r="F77">
            <v>2831.9405397300443</v>
          </cell>
          <cell r="I77">
            <v>5235.2367319065161</v>
          </cell>
          <cell r="J77">
            <v>4830.4134908856577</v>
          </cell>
          <cell r="M77">
            <v>530.40741808282723</v>
          </cell>
          <cell r="N77">
            <v>573.10354467872173</v>
          </cell>
          <cell r="Q77">
            <v>99.743399537181006</v>
          </cell>
          <cell r="R77">
            <v>306.96302948940212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  <cell r="AC77">
            <v>7219.2091679483428</v>
          </cell>
          <cell r="AD77">
            <v>6621.3600019115302</v>
          </cell>
          <cell r="AG77">
            <v>491.34591010590304</v>
          </cell>
          <cell r="AH77">
            <v>489.77766788919627</v>
          </cell>
          <cell r="AK77">
            <v>17.517415938900101</v>
          </cell>
          <cell r="AL77">
            <v>0</v>
          </cell>
          <cell r="AO77">
            <v>1300.2074032966316</v>
          </cell>
          <cell r="AP77">
            <v>929.16857259899621</v>
          </cell>
          <cell r="AS77">
            <v>775.69609850203813</v>
          </cell>
          <cell r="AT77">
            <v>634.65650608400551</v>
          </cell>
          <cell r="AW77">
            <v>10297.890893290341</v>
          </cell>
          <cell r="AX77">
            <v>16643.665052153803</v>
          </cell>
          <cell r="BE77">
            <v>14.822682741955102</v>
          </cell>
          <cell r="BF77">
            <v>0</v>
          </cell>
          <cell r="BI77">
            <v>2618.5147909059901</v>
          </cell>
          <cell r="BJ77">
            <v>3076.6888920862366</v>
          </cell>
          <cell r="BM77">
            <v>0</v>
          </cell>
          <cell r="BN77">
            <v>0</v>
          </cell>
        </row>
        <row r="78">
          <cell r="E78">
            <v>864.20066397681319</v>
          </cell>
          <cell r="F78">
            <v>1118.9244433582621</v>
          </cell>
          <cell r="I78">
            <v>5593.7218062386564</v>
          </cell>
          <cell r="J78">
            <v>5647.8955910071127</v>
          </cell>
          <cell r="M78">
            <v>327.56240339082899</v>
          </cell>
          <cell r="N78">
            <v>399.27433905031978</v>
          </cell>
          <cell r="Q78">
            <v>38.569743449800562</v>
          </cell>
          <cell r="R78">
            <v>237.60473757900601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  <cell r="AC78">
            <v>5327.6723747603855</v>
          </cell>
          <cell r="AD78">
            <v>4779.229421555623</v>
          </cell>
          <cell r="AG78">
            <v>190.54184797892367</v>
          </cell>
          <cell r="AH78">
            <v>189.78884630706352</v>
          </cell>
          <cell r="AK78">
            <v>7.0407322831231021</v>
          </cell>
          <cell r="AL78">
            <v>0</v>
          </cell>
          <cell r="AO78">
            <v>1028.9541157994599</v>
          </cell>
          <cell r="AP78">
            <v>630.62290170165545</v>
          </cell>
          <cell r="AS78">
            <v>775.73988057465033</v>
          </cell>
          <cell r="AT78">
            <v>634.47790536486605</v>
          </cell>
          <cell r="AW78">
            <v>8272.2504132313097</v>
          </cell>
          <cell r="AX78">
            <v>393</v>
          </cell>
          <cell r="BE78">
            <v>14.922008617723129</v>
          </cell>
          <cell r="BF78">
            <v>0</v>
          </cell>
          <cell r="BI78">
            <v>2101.489312330646</v>
          </cell>
          <cell r="BJ78">
            <v>1678.0040385959278</v>
          </cell>
          <cell r="BM78">
            <v>0</v>
          </cell>
          <cell r="BN78">
            <v>0</v>
          </cell>
        </row>
        <row r="79">
          <cell r="E79">
            <v>1606.9920760674916</v>
          </cell>
          <cell r="F79">
            <v>1523.2346012942999</v>
          </cell>
          <cell r="I79">
            <v>4845.4371255178703</v>
          </cell>
          <cell r="J79">
            <v>4336.5531267578872</v>
          </cell>
          <cell r="M79">
            <v>1007.0161182381599</v>
          </cell>
          <cell r="N79">
            <v>936.45025594471929</v>
          </cell>
          <cell r="Q79">
            <v>0</v>
          </cell>
          <cell r="R79">
            <v>241.67073887165478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  <cell r="AC79">
            <v>6264.8938168891627</v>
          </cell>
          <cell r="AD79">
            <v>6281.5952416752216</v>
          </cell>
          <cell r="AG79">
            <v>0</v>
          </cell>
          <cell r="AH79">
            <v>0</v>
          </cell>
          <cell r="AK79">
            <v>0</v>
          </cell>
          <cell r="AL79">
            <v>0</v>
          </cell>
          <cell r="AO79">
            <v>1317.6413429827769</v>
          </cell>
          <cell r="AP79">
            <v>843.02739664825708</v>
          </cell>
          <cell r="AS79">
            <v>764.47332595061403</v>
          </cell>
          <cell r="AT79">
            <v>1619.1734550229528</v>
          </cell>
          <cell r="AW79">
            <v>7964.9378859808076</v>
          </cell>
          <cell r="AX79">
            <v>0</v>
          </cell>
          <cell r="BE79">
            <v>14.870809986325478</v>
          </cell>
          <cell r="BF79">
            <v>0</v>
          </cell>
          <cell r="BI79">
            <v>1828.9191042161308</v>
          </cell>
          <cell r="BJ79">
            <v>561.94621087986991</v>
          </cell>
          <cell r="BM79">
            <v>0</v>
          </cell>
          <cell r="BN79">
            <v>0</v>
          </cell>
        </row>
        <row r="80">
          <cell r="E80">
            <v>4418.7214421299268</v>
          </cell>
          <cell r="F80">
            <v>4258.9784042046031</v>
          </cell>
          <cell r="I80">
            <v>15109.642603345113</v>
          </cell>
          <cell r="J80">
            <v>14007.531627235821</v>
          </cell>
          <cell r="M80">
            <v>1369.3424239546807</v>
          </cell>
          <cell r="N80">
            <v>1444.5250867036993</v>
          </cell>
          <cell r="Q80">
            <v>54.412162225233821</v>
          </cell>
          <cell r="R80">
            <v>351.67489048074594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  <cell r="AC80">
            <v>11720.085503538252</v>
          </cell>
          <cell r="AD80">
            <v>11951.253672640523</v>
          </cell>
          <cell r="AG80">
            <v>270.15352302431603</v>
          </cell>
          <cell r="AH80">
            <v>269.37771733905799</v>
          </cell>
          <cell r="AK80">
            <v>9.5625415034913317</v>
          </cell>
          <cell r="AL80">
            <v>0</v>
          </cell>
          <cell r="AO80">
            <v>3104.2784888996594</v>
          </cell>
          <cell r="AP80">
            <v>2520.0987992959799</v>
          </cell>
          <cell r="AS80">
            <v>1411.8661969217308</v>
          </cell>
          <cell r="AT80">
            <v>1160.3241066536666</v>
          </cell>
          <cell r="AW80">
            <v>12846.046976613845</v>
          </cell>
          <cell r="AX80">
            <v>41237.050701312197</v>
          </cell>
          <cell r="BE80">
            <v>15.346155839152216</v>
          </cell>
          <cell r="BF80">
            <v>0</v>
          </cell>
          <cell r="BI80">
            <v>3878.8596146012169</v>
          </cell>
          <cell r="BJ80">
            <v>2798.5787672311549</v>
          </cell>
          <cell r="BM80">
            <v>0</v>
          </cell>
          <cell r="BN80">
            <v>0</v>
          </cell>
        </row>
        <row r="81">
          <cell r="E81">
            <v>5117.9581552749933</v>
          </cell>
          <cell r="F81">
            <v>5130.8644655565249</v>
          </cell>
          <cell r="I81">
            <v>23520.754177741299</v>
          </cell>
          <cell r="J81">
            <v>21154.882738139604</v>
          </cell>
          <cell r="M81">
            <v>2383.1068805490841</v>
          </cell>
          <cell r="N81">
            <v>2313.6711148457098</v>
          </cell>
          <cell r="Q81">
            <v>77.42215947101684</v>
          </cell>
          <cell r="R81">
            <v>324.17841854025409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  <cell r="AC81">
            <v>15058.311046019218</v>
          </cell>
          <cell r="AD81">
            <v>14908.661528362796</v>
          </cell>
          <cell r="AG81">
            <v>384.0787191449914</v>
          </cell>
          <cell r="AH81">
            <v>382.6388030384345</v>
          </cell>
          <cell r="AK81">
            <v>13.438206264035227</v>
          </cell>
          <cell r="AL81">
            <v>0</v>
          </cell>
          <cell r="AO81">
            <v>4413.3747083582675</v>
          </cell>
          <cell r="AP81">
            <v>3197.8040625078038</v>
          </cell>
          <cell r="AS81">
            <v>2330.3255171914971</v>
          </cell>
          <cell r="AT81">
            <v>1936.963684974226</v>
          </cell>
          <cell r="AW81">
            <v>13870.390330946939</v>
          </cell>
          <cell r="AX81">
            <v>393</v>
          </cell>
          <cell r="BE81">
            <v>14.61604626403523</v>
          </cell>
          <cell r="BF81">
            <v>0</v>
          </cell>
          <cell r="BI81">
            <v>4470.7772396294058</v>
          </cell>
          <cell r="BJ81">
            <v>3930.4611390109603</v>
          </cell>
          <cell r="BM81">
            <v>0</v>
          </cell>
          <cell r="BN81">
            <v>0</v>
          </cell>
        </row>
        <row r="82">
          <cell r="E82">
            <v>1610.2906740968522</v>
          </cell>
          <cell r="F82">
            <v>1547.8585494750862</v>
          </cell>
          <cell r="I82">
            <v>6538.6318518638482</v>
          </cell>
          <cell r="J82">
            <v>6508.6442903837569</v>
          </cell>
          <cell r="M82">
            <v>402.920581331515</v>
          </cell>
          <cell r="N82">
            <v>456.45890296546452</v>
          </cell>
          <cell r="Q82">
            <v>78.965021535721078</v>
          </cell>
          <cell r="R82">
            <v>241.3867921164258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  <cell r="AC82">
            <v>5246.4710800808316</v>
          </cell>
          <cell r="AD82">
            <v>5285.2790935860139</v>
          </cell>
          <cell r="AG82">
            <v>390.202346209089</v>
          </cell>
          <cell r="AH82">
            <v>388.76102388704948</v>
          </cell>
          <cell r="AK82">
            <v>14.20433666922597</v>
          </cell>
          <cell r="AL82">
            <v>0</v>
          </cell>
          <cell r="AO82">
            <v>1317.631146706048</v>
          </cell>
          <cell r="AP82">
            <v>843.02739664825708</v>
          </cell>
          <cell r="AS82">
            <v>776.14871226085472</v>
          </cell>
          <cell r="AT82">
            <v>634.51894608947498</v>
          </cell>
          <cell r="AW82">
            <v>8116.1688065165399</v>
          </cell>
          <cell r="AX82">
            <v>1457.7672381597199</v>
          </cell>
          <cell r="BE82">
            <v>14.958354369609868</v>
          </cell>
          <cell r="BF82">
            <v>0</v>
          </cell>
          <cell r="BI82">
            <v>1667.0304804659365</v>
          </cell>
          <cell r="BJ82">
            <v>2341.8919747638092</v>
          </cell>
          <cell r="BM82">
            <v>0</v>
          </cell>
          <cell r="BN82">
            <v>0</v>
          </cell>
        </row>
        <row r="83">
          <cell r="E83">
            <v>4862.8988160000008</v>
          </cell>
          <cell r="F83">
            <v>5453.4682170374681</v>
          </cell>
          <cell r="I83">
            <v>24143.693123620964</v>
          </cell>
          <cell r="J83">
            <v>22738.572982161673</v>
          </cell>
          <cell r="M83">
            <v>2032.7379325053987</v>
          </cell>
          <cell r="N83">
            <v>1940.2047396921478</v>
          </cell>
          <cell r="Q83">
            <v>70.735229075800092</v>
          </cell>
          <cell r="R83">
            <v>358.5939796597346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  <cell r="AC83">
            <v>14890.681044808251</v>
          </cell>
          <cell r="AD83">
            <v>13954.024307828618</v>
          </cell>
          <cell r="AG83">
            <v>346.16435502355597</v>
          </cell>
          <cell r="AH83">
            <v>345.90547794674495</v>
          </cell>
          <cell r="AK83">
            <v>12.784951557621223</v>
          </cell>
          <cell r="AL83">
            <v>0</v>
          </cell>
          <cell r="AO83">
            <v>4237.6904405720607</v>
          </cell>
          <cell r="AP83">
            <v>2950.5958882689001</v>
          </cell>
          <cell r="AS83">
            <v>2337.3376493667924</v>
          </cell>
          <cell r="AT83">
            <v>2470.7474460483631</v>
          </cell>
          <cell r="AW83">
            <v>14662.727622785022</v>
          </cell>
          <cell r="AX83">
            <v>4289.6232583147657</v>
          </cell>
          <cell r="BE83">
            <v>13.532035483891427</v>
          </cell>
          <cell r="BF83">
            <v>0</v>
          </cell>
          <cell r="BI83">
            <v>3535.0240910795023</v>
          </cell>
          <cell r="BJ83">
            <v>3873.4895139543823</v>
          </cell>
          <cell r="BM83">
            <v>0</v>
          </cell>
          <cell r="BN83">
            <v>0</v>
          </cell>
        </row>
        <row r="84">
          <cell r="E84">
            <v>4001.1120142294949</v>
          </cell>
          <cell r="F84">
            <v>3810.1287902814074</v>
          </cell>
          <cell r="I84">
            <v>4270.4306928442948</v>
          </cell>
          <cell r="J84">
            <v>3849.0016520865183</v>
          </cell>
          <cell r="M84">
            <v>563.59545230105846</v>
          </cell>
          <cell r="N84">
            <v>580.94769468331845</v>
          </cell>
          <cell r="Q84">
            <v>0</v>
          </cell>
          <cell r="R84">
            <v>276.98460348415762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  <cell r="AC84">
            <v>7164.4699144651222</v>
          </cell>
          <cell r="AD84">
            <v>7223.6796994937367</v>
          </cell>
          <cell r="AG84">
            <v>0</v>
          </cell>
          <cell r="AH84">
            <v>0</v>
          </cell>
          <cell r="AK84">
            <v>0</v>
          </cell>
          <cell r="AL84">
            <v>0</v>
          </cell>
          <cell r="AO84">
            <v>1459.661311441524</v>
          </cell>
          <cell r="AP84">
            <v>1260.04939964799</v>
          </cell>
          <cell r="AS84">
            <v>1436.8763326786714</v>
          </cell>
          <cell r="AT84">
            <v>1179.0825287784207</v>
          </cell>
          <cell r="AW84">
            <v>9666.1045324974421</v>
          </cell>
          <cell r="AX84">
            <v>2046.09479781404</v>
          </cell>
          <cell r="BE84">
            <v>14.699476474803735</v>
          </cell>
          <cell r="BF84">
            <v>401.54788799999994</v>
          </cell>
          <cell r="BI84">
            <v>2396.3348834821213</v>
          </cell>
          <cell r="BJ84">
            <v>1566.7881938673536</v>
          </cell>
          <cell r="BM84">
            <v>0</v>
          </cell>
          <cell r="BN84">
            <v>0</v>
          </cell>
        </row>
        <row r="85">
          <cell r="E85">
            <v>7429.4462239999993</v>
          </cell>
          <cell r="F85">
            <v>7329.7153291069108</v>
          </cell>
          <cell r="I85">
            <v>58073.399464932052</v>
          </cell>
          <cell r="J85">
            <v>57740.281534657319</v>
          </cell>
          <cell r="M85">
            <v>3798.5179057830942</v>
          </cell>
          <cell r="N85">
            <v>4043.1014127694393</v>
          </cell>
          <cell r="Q85">
            <v>162.32291904088532</v>
          </cell>
          <cell r="R85">
            <v>535.62648184346074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  <cell r="AC85">
            <v>26514.365780016433</v>
          </cell>
          <cell r="AD85">
            <v>26157.575940110237</v>
          </cell>
          <cell r="AG85">
            <v>800.30728890597766</v>
          </cell>
          <cell r="AH85">
            <v>798.94982074425127</v>
          </cell>
          <cell r="AK85">
            <v>26.186776796252602</v>
          </cell>
          <cell r="AL85">
            <v>0</v>
          </cell>
          <cell r="AO85">
            <v>8835.2177017302256</v>
          </cell>
          <cell r="AP85">
            <v>6217.3201079320588</v>
          </cell>
          <cell r="AS85">
            <v>4312.6022926203777</v>
          </cell>
          <cell r="AT85">
            <v>3561.9876585248921</v>
          </cell>
          <cell r="AW85">
            <v>23573.68304989181</v>
          </cell>
          <cell r="AX85">
            <v>99849.648035037855</v>
          </cell>
          <cell r="BE85">
            <v>17.197503425894709</v>
          </cell>
          <cell r="BF85">
            <v>0</v>
          </cell>
          <cell r="BI85">
            <v>5452.7097478917476</v>
          </cell>
          <cell r="BJ85">
            <v>3756.0083654059531</v>
          </cell>
          <cell r="BM85">
            <v>0</v>
          </cell>
          <cell r="BN85">
            <v>0</v>
          </cell>
        </row>
        <row r="86">
          <cell r="E86">
            <v>4807.1381439999996</v>
          </cell>
          <cell r="F86">
            <v>4743.6929348098702</v>
          </cell>
          <cell r="I86">
            <v>21939.173210260113</v>
          </cell>
          <cell r="J86">
            <v>23111.907194965483</v>
          </cell>
          <cell r="M86">
            <v>2465.1519935155961</v>
          </cell>
          <cell r="N86">
            <v>2855.3980595060439</v>
          </cell>
          <cell r="Q86">
            <v>130.84320290926547</v>
          </cell>
          <cell r="R86">
            <v>404.17886801744322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  <cell r="AC86">
            <v>18330.753613363868</v>
          </cell>
          <cell r="AD86">
            <v>18191.304660517293</v>
          </cell>
          <cell r="AG86">
            <v>645.82535496435617</v>
          </cell>
          <cell r="AH86">
            <v>642.83318910457012</v>
          </cell>
          <cell r="AK86">
            <v>22.772295285716471</v>
          </cell>
          <cell r="AL86">
            <v>0</v>
          </cell>
          <cell r="AO86">
            <v>5842.2655215043642</v>
          </cell>
          <cell r="AP86">
            <v>4004.366249381545</v>
          </cell>
          <cell r="AS86">
            <v>2616.88708919278</v>
          </cell>
          <cell r="AT86">
            <v>2182.8115957827617</v>
          </cell>
          <cell r="AW86">
            <v>15780.634747458706</v>
          </cell>
          <cell r="AX86">
            <v>2521.9207296083059</v>
          </cell>
          <cell r="BE86">
            <v>14.807909464287363</v>
          </cell>
          <cell r="BF86">
            <v>0</v>
          </cell>
          <cell r="BI86">
            <v>6523.6812826275791</v>
          </cell>
          <cell r="BJ86">
            <v>7454.6096081459837</v>
          </cell>
          <cell r="BM86">
            <v>0</v>
          </cell>
          <cell r="BN86">
            <v>0</v>
          </cell>
        </row>
        <row r="87">
          <cell r="E87">
            <v>43899.530399999989</v>
          </cell>
          <cell r="F87">
            <v>33822.820682250953</v>
          </cell>
          <cell r="I87">
            <v>42787.622397274528</v>
          </cell>
          <cell r="J87">
            <v>38411.527533846747</v>
          </cell>
          <cell r="M87">
            <v>6604.4151630106853</v>
          </cell>
          <cell r="N87">
            <v>6631.5580749476158</v>
          </cell>
          <cell r="Q87">
            <v>1552.1183842214557</v>
          </cell>
          <cell r="R87">
            <v>1414.8044740258438</v>
          </cell>
          <cell r="U87">
            <v>21585.661752212924</v>
          </cell>
          <cell r="V87">
            <v>22141.608954577554</v>
          </cell>
          <cell r="Y87">
            <v>0</v>
          </cell>
          <cell r="Z87">
            <v>0</v>
          </cell>
          <cell r="AC87">
            <v>56257.05616889392</v>
          </cell>
          <cell r="AD87">
            <v>55848.786659699734</v>
          </cell>
          <cell r="AG87">
            <v>2301.5976018557035</v>
          </cell>
          <cell r="AH87">
            <v>2277.4661556847632</v>
          </cell>
          <cell r="AK87">
            <v>84.640232885571535</v>
          </cell>
          <cell r="AL87">
            <v>2634.6445143064939</v>
          </cell>
          <cell r="AO87">
            <v>3008.9997940003491</v>
          </cell>
          <cell r="AP87">
            <v>5058.1504951918669</v>
          </cell>
          <cell r="AS87">
            <v>5197.4211038261637</v>
          </cell>
          <cell r="AT87">
            <v>4424.5202322609375</v>
          </cell>
          <cell r="AW87">
            <v>57902.285944713614</v>
          </cell>
          <cell r="AX87">
            <v>51684.361200520143</v>
          </cell>
          <cell r="BE87">
            <v>15.077870577114307</v>
          </cell>
          <cell r="BF87">
            <v>0</v>
          </cell>
          <cell r="BI87">
            <v>14175.197099478819</v>
          </cell>
          <cell r="BJ87">
            <v>9045.2031219045493</v>
          </cell>
          <cell r="BM87">
            <v>12304.152658519008</v>
          </cell>
          <cell r="BN87">
            <v>8705.6069575807232</v>
          </cell>
        </row>
        <row r="88">
          <cell r="E88">
            <v>19336.071453256649</v>
          </cell>
          <cell r="F88">
            <v>19982.833087727005</v>
          </cell>
          <cell r="I88">
            <v>29421.84171503902</v>
          </cell>
          <cell r="J88">
            <v>31553.703755402337</v>
          </cell>
          <cell r="M88">
            <v>3504.2121857229827</v>
          </cell>
          <cell r="N88">
            <v>3584.3669959210069</v>
          </cell>
          <cell r="Q88">
            <v>618.3555137882804</v>
          </cell>
          <cell r="R88">
            <v>677.3555715306104</v>
          </cell>
          <cell r="U88">
            <v>10399.232315252006</v>
          </cell>
          <cell r="V88">
            <v>10441.888057624456</v>
          </cell>
          <cell r="Y88">
            <v>0</v>
          </cell>
          <cell r="Z88">
            <v>0</v>
          </cell>
          <cell r="AC88">
            <v>27871.073564904611</v>
          </cell>
          <cell r="AD88">
            <v>27610.57159151138</v>
          </cell>
          <cell r="AG88">
            <v>683.65054250959611</v>
          </cell>
          <cell r="AH88">
            <v>661.1998516504151</v>
          </cell>
          <cell r="AK88">
            <v>23.663603697114766</v>
          </cell>
          <cell r="AL88">
            <v>0</v>
          </cell>
          <cell r="AO88">
            <v>1451.1923454903961</v>
          </cell>
          <cell r="AP88">
            <v>1271.4816903421113</v>
          </cell>
          <cell r="AS88">
            <v>2778.605162888759</v>
          </cell>
          <cell r="AT88">
            <v>2345.2416532034931</v>
          </cell>
          <cell r="AW88">
            <v>28114.125801394588</v>
          </cell>
          <cell r="AX88">
            <v>116868.12627201152</v>
          </cell>
          <cell r="BE88">
            <v>16.507495798076508</v>
          </cell>
          <cell r="BF88">
            <v>0</v>
          </cell>
          <cell r="BI88">
            <v>13946.678943320059</v>
          </cell>
          <cell r="BJ88">
            <v>11329.295334754233</v>
          </cell>
          <cell r="BM88">
            <v>7010.9836917732027</v>
          </cell>
          <cell r="BN88">
            <v>6271.8151222337146</v>
          </cell>
        </row>
        <row r="89">
          <cell r="E89">
            <v>24634.504000000008</v>
          </cell>
          <cell r="F89">
            <v>25487.889303269614</v>
          </cell>
          <cell r="I89">
            <v>37379.465087322438</v>
          </cell>
          <cell r="J89">
            <v>38850.780535785401</v>
          </cell>
          <cell r="M89">
            <v>6644.7682185091417</v>
          </cell>
          <cell r="N89">
            <v>6738.0830527733069</v>
          </cell>
          <cell r="Q89">
            <v>991.15086321643525</v>
          </cell>
          <cell r="R89">
            <v>708.78130870867108</v>
          </cell>
          <cell r="U89">
            <v>17428.928513312268</v>
          </cell>
          <cell r="V89">
            <v>16373.898512585558</v>
          </cell>
          <cell r="Y89">
            <v>1329.2981525536156</v>
          </cell>
          <cell r="Z89">
            <v>1354.4450076957246</v>
          </cell>
          <cell r="AC89">
            <v>46338.154548313687</v>
          </cell>
          <cell r="AD89">
            <v>45962.72406887573</v>
          </cell>
          <cell r="AG89">
            <v>879.18603675982763</v>
          </cell>
          <cell r="AH89">
            <v>857.11091880609342</v>
          </cell>
          <cell r="AK89">
            <v>31.146838614097053</v>
          </cell>
          <cell r="AL89">
            <v>0</v>
          </cell>
          <cell r="AO89">
            <v>2680.0523093999732</v>
          </cell>
          <cell r="AP89">
            <v>2288.6670426158003</v>
          </cell>
          <cell r="AS89">
            <v>5561.5118984169221</v>
          </cell>
          <cell r="AT89">
            <v>4698.6249722652137</v>
          </cell>
          <cell r="AW89">
            <v>49137.174745075019</v>
          </cell>
          <cell r="AX89">
            <v>159850.38386337791</v>
          </cell>
          <cell r="BE89">
            <v>11.097039445638822</v>
          </cell>
          <cell r="BF89">
            <v>0</v>
          </cell>
          <cell r="BI89">
            <v>23666.252353487249</v>
          </cell>
          <cell r="BJ89">
            <v>23366.829060517644</v>
          </cell>
          <cell r="BM89">
            <v>12303.535983445918</v>
          </cell>
          <cell r="BN89">
            <v>10309.452384294493</v>
          </cell>
        </row>
        <row r="90">
          <cell r="E90">
            <v>37249.272591380679</v>
          </cell>
          <cell r="F90">
            <v>35197.919866516284</v>
          </cell>
          <cell r="I90">
            <v>64157.499000018383</v>
          </cell>
          <cell r="J90">
            <v>64703.617491156576</v>
          </cell>
          <cell r="M90">
            <v>3383.5756511866621</v>
          </cell>
          <cell r="N90">
            <v>3687.598851508038</v>
          </cell>
          <cell r="Q90">
            <v>693.83569405517255</v>
          </cell>
          <cell r="R90">
            <v>585.19763927119607</v>
          </cell>
          <cell r="U90">
            <v>18146.025885746763</v>
          </cell>
          <cell r="V90">
            <v>17833.151310115365</v>
          </cell>
          <cell r="Y90">
            <v>75.946454728750268</v>
          </cell>
          <cell r="Z90">
            <v>75.995658764367064</v>
          </cell>
          <cell r="AC90">
            <v>34362.774599161705</v>
          </cell>
          <cell r="AD90">
            <v>34046.091148466054</v>
          </cell>
          <cell r="AG90">
            <v>942.19573549646225</v>
          </cell>
          <cell r="AH90">
            <v>890.7831334734758</v>
          </cell>
          <cell r="AK90">
            <v>33.133011962047426</v>
          </cell>
          <cell r="AL90">
            <v>0</v>
          </cell>
          <cell r="AO90">
            <v>1574.9626823191268</v>
          </cell>
          <cell r="AP90">
            <v>1398.6298593763224</v>
          </cell>
          <cell r="AS90">
            <v>3252.7349923489455</v>
          </cell>
          <cell r="AT90">
            <v>2921.1798974467811</v>
          </cell>
          <cell r="AW90">
            <v>30966.213658918015</v>
          </cell>
          <cell r="AX90">
            <v>10143.340419297099</v>
          </cell>
          <cell r="BE90">
            <v>16.167270654015809</v>
          </cell>
          <cell r="BF90">
            <v>0</v>
          </cell>
          <cell r="BI90">
            <v>12633.831357931829</v>
          </cell>
          <cell r="BJ90">
            <v>9006.0658153171771</v>
          </cell>
          <cell r="BM90">
            <v>15666.541930836203</v>
          </cell>
          <cell r="BN90">
            <v>16125.136082220315</v>
          </cell>
        </row>
        <row r="91">
          <cell r="E91">
            <v>0</v>
          </cell>
          <cell r="F91">
            <v>0</v>
          </cell>
          <cell r="I91">
            <v>0</v>
          </cell>
          <cell r="J91">
            <v>4.6623637141134679</v>
          </cell>
          <cell r="M91">
            <v>765.29253650123655</v>
          </cell>
          <cell r="N91">
            <v>822.0811281144297</v>
          </cell>
          <cell r="Q91">
            <v>64.628505086038814</v>
          </cell>
          <cell r="R91">
            <v>241.23345056639968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  <cell r="AC91">
            <v>3848.6437209801807</v>
          </cell>
          <cell r="AD91">
            <v>4149.468800258609</v>
          </cell>
          <cell r="AG91">
            <v>318.09824039116512</v>
          </cell>
          <cell r="AH91">
            <v>316.82492891582382</v>
          </cell>
          <cell r="AK91">
            <v>11.317869251330688</v>
          </cell>
          <cell r="AL91">
            <v>0</v>
          </cell>
          <cell r="AO91">
            <v>817.07151066637221</v>
          </cell>
          <cell r="AP91">
            <v>865.74297452233486</v>
          </cell>
          <cell r="AS91">
            <v>545.24272548936472</v>
          </cell>
          <cell r="AT91">
            <v>449.4141572809686</v>
          </cell>
          <cell r="AW91">
            <v>5336.9196932142195</v>
          </cell>
          <cell r="AX91">
            <v>1989.639188304614</v>
          </cell>
          <cell r="BE91">
            <v>14.917072615450939</v>
          </cell>
          <cell r="BF91">
            <v>0</v>
          </cell>
          <cell r="BI91">
            <v>793.83978149986365</v>
          </cell>
          <cell r="BJ91">
            <v>291.12408004566089</v>
          </cell>
          <cell r="BM91">
            <v>0</v>
          </cell>
          <cell r="BN91">
            <v>0</v>
          </cell>
        </row>
        <row r="92">
          <cell r="E92">
            <v>10778.724279999999</v>
          </cell>
          <cell r="F92">
            <v>8907.5340690597368</v>
          </cell>
          <cell r="I92">
            <v>32120.115870686619</v>
          </cell>
          <cell r="J92">
            <v>27280.579940463689</v>
          </cell>
          <cell r="M92">
            <v>5396.4833485463532</v>
          </cell>
          <cell r="N92">
            <v>5526.8472494961225</v>
          </cell>
          <cell r="Q92">
            <v>980.33172841395742</v>
          </cell>
          <cell r="R92">
            <v>1081.1916389452358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  <cell r="AC92">
            <v>32963.16056261932</v>
          </cell>
          <cell r="AD92">
            <v>33152.690482010235</v>
          </cell>
          <cell r="AG92">
            <v>1937.382892947064</v>
          </cell>
          <cell r="AH92">
            <v>1930.3362335682946</v>
          </cell>
          <cell r="AK92">
            <v>71.353343442848185</v>
          </cell>
          <cell r="AL92">
            <v>0</v>
          </cell>
          <cell r="AO92">
            <v>9720.3465691008078</v>
          </cell>
          <cell r="AP92">
            <v>7376.4758359745738</v>
          </cell>
          <cell r="AS92">
            <v>6156.0692289254375</v>
          </cell>
          <cell r="AT92">
            <v>5120.4251757830798</v>
          </cell>
          <cell r="AW92">
            <v>36248.576303449539</v>
          </cell>
          <cell r="AX92">
            <v>13972.754093167179</v>
          </cell>
          <cell r="BE92">
            <v>16.567715860712056</v>
          </cell>
          <cell r="BF92">
            <v>0</v>
          </cell>
          <cell r="BI92">
            <v>11628.328333137479</v>
          </cell>
          <cell r="BJ92">
            <v>4797.9793059537269</v>
          </cell>
          <cell r="BM92">
            <v>0</v>
          </cell>
          <cell r="BN92">
            <v>0</v>
          </cell>
        </row>
        <row r="93">
          <cell r="E93">
            <v>10361.291200000001</v>
          </cell>
          <cell r="F93">
            <v>10112.059353784731</v>
          </cell>
          <cell r="I93">
            <v>24380.534736063619</v>
          </cell>
          <cell r="J93">
            <v>23615.338179502032</v>
          </cell>
          <cell r="M93">
            <v>5236.4118451672275</v>
          </cell>
          <cell r="N93">
            <v>5301.4021160742041</v>
          </cell>
          <cell r="Q93">
            <v>362.54673074658177</v>
          </cell>
          <cell r="R93">
            <v>1147.7840266061501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  <cell r="AC93">
            <v>32010.118779806078</v>
          </cell>
          <cell r="AD93">
            <v>32197.324476601003</v>
          </cell>
          <cell r="AG93">
            <v>1784.3082870006219</v>
          </cell>
          <cell r="AH93">
            <v>1780.0357117347976</v>
          </cell>
          <cell r="AK93">
            <v>63.35419822274708</v>
          </cell>
          <cell r="AL93">
            <v>1925.2158507550639</v>
          </cell>
          <cell r="AO93">
            <v>9336.1456765625771</v>
          </cell>
          <cell r="AP93">
            <v>7165.7189868125097</v>
          </cell>
          <cell r="AS93">
            <v>6812.2540698708717</v>
          </cell>
          <cell r="AT93">
            <v>5626.097514611778</v>
          </cell>
          <cell r="AW93">
            <v>34794.522715334628</v>
          </cell>
          <cell r="AX93">
            <v>23026.246880415976</v>
          </cell>
          <cell r="BE93">
            <v>15.997908063642022</v>
          </cell>
          <cell r="BF93">
            <v>0</v>
          </cell>
          <cell r="BI93">
            <v>6123.9494378984773</v>
          </cell>
          <cell r="BJ93">
            <v>7168.4879311108662</v>
          </cell>
          <cell r="BM93">
            <v>0</v>
          </cell>
          <cell r="BN93">
            <v>0</v>
          </cell>
        </row>
        <row r="94">
          <cell r="E94">
            <v>49704.400559999995</v>
          </cell>
          <cell r="F94">
            <v>46730.732863607758</v>
          </cell>
          <cell r="I94">
            <v>74299.515532286736</v>
          </cell>
          <cell r="J94">
            <v>72109.042111119736</v>
          </cell>
          <cell r="M94">
            <v>10874.477187242195</v>
          </cell>
          <cell r="N94">
            <v>11253.331668517405</v>
          </cell>
          <cell r="Q94">
            <v>1755.8005148321572</v>
          </cell>
          <cell r="R94">
            <v>1030.2760323184107</v>
          </cell>
          <cell r="U94">
            <v>42091.827000950529</v>
          </cell>
          <cell r="V94">
            <v>41558.20306388304</v>
          </cell>
          <cell r="Y94">
            <v>0</v>
          </cell>
          <cell r="Z94">
            <v>-3.8071473830100899E-2</v>
          </cell>
          <cell r="AC94">
            <v>76931.673879830807</v>
          </cell>
          <cell r="AD94">
            <v>76131.138642692531</v>
          </cell>
          <cell r="AG94">
            <v>1921.2193072967543</v>
          </cell>
          <cell r="AH94">
            <v>1852.5840287908854</v>
          </cell>
          <cell r="AK94">
            <v>64.947527211163134</v>
          </cell>
          <cell r="AL94">
            <v>0</v>
          </cell>
          <cell r="AO94">
            <v>5493.7583783946457</v>
          </cell>
          <cell r="AP94">
            <v>3814.4450710263336</v>
          </cell>
          <cell r="AS94">
            <v>9454.1774959484428</v>
          </cell>
          <cell r="AT94">
            <v>10948.430309545287</v>
          </cell>
          <cell r="AW94">
            <v>80270.109276136223</v>
          </cell>
          <cell r="AX94">
            <v>30668.366557935442</v>
          </cell>
          <cell r="BE94">
            <v>9.2782181730233066</v>
          </cell>
          <cell r="BF94">
            <v>0</v>
          </cell>
          <cell r="BI94">
            <v>37922.982757733225</v>
          </cell>
          <cell r="BJ94">
            <v>32704.053027343944</v>
          </cell>
          <cell r="BM94">
            <v>25255.231904292687</v>
          </cell>
          <cell r="BN94">
            <v>24489.728962515823</v>
          </cell>
        </row>
        <row r="95">
          <cell r="E95">
            <v>53512.705279999995</v>
          </cell>
          <cell r="F95">
            <v>50422.578849385005</v>
          </cell>
          <cell r="I95">
            <v>72754.055074165954</v>
          </cell>
          <cell r="J95">
            <v>74774.163620237799</v>
          </cell>
          <cell r="M95">
            <v>11520.365662024047</v>
          </cell>
          <cell r="N95">
            <v>11766.975135398014</v>
          </cell>
          <cell r="Q95">
            <v>1563.3182815538007</v>
          </cell>
          <cell r="R95">
            <v>854.61747654977273</v>
          </cell>
          <cell r="U95">
            <v>29707.182884458925</v>
          </cell>
          <cell r="V95">
            <v>30059.519249407793</v>
          </cell>
          <cell r="Y95">
            <v>271.47110828571431</v>
          </cell>
          <cell r="Z95">
            <v>638.30720834864132</v>
          </cell>
          <cell r="AC95">
            <v>97305.497029117105</v>
          </cell>
          <cell r="AD95">
            <v>96051.854152163258</v>
          </cell>
          <cell r="AG95">
            <v>1380.2506507732771</v>
          </cell>
          <cell r="AH95">
            <v>1337.0930333375059</v>
          </cell>
          <cell r="AK95">
            <v>49.364913846300972</v>
          </cell>
          <cell r="AL95">
            <v>0</v>
          </cell>
          <cell r="AO95">
            <v>6002.0125700883882</v>
          </cell>
          <cell r="AP95">
            <v>3973.3802823190977</v>
          </cell>
          <cell r="AS95">
            <v>9832.5386656238297</v>
          </cell>
          <cell r="AT95">
            <v>8384.4674746411511</v>
          </cell>
          <cell r="AW95">
            <v>98789.009243485169</v>
          </cell>
          <cell r="AX95">
            <v>31966.211029764818</v>
          </cell>
          <cell r="BE95">
            <v>12.341228461575243</v>
          </cell>
          <cell r="BF95">
            <v>0</v>
          </cell>
          <cell r="BI95">
            <v>44179.038955499534</v>
          </cell>
          <cell r="BJ95">
            <v>33871.36031567413</v>
          </cell>
          <cell r="BM95">
            <v>30996.291323861213</v>
          </cell>
          <cell r="BN95">
            <v>29262.743617049055</v>
          </cell>
        </row>
        <row r="96">
          <cell r="E96">
            <v>19748.7392</v>
          </cell>
          <cell r="F96">
            <v>16244.240618740747</v>
          </cell>
          <cell r="I96">
            <v>23807.159939193396</v>
          </cell>
          <cell r="J96">
            <v>23023.098262022442</v>
          </cell>
          <cell r="M96">
            <v>2940.1389642472986</v>
          </cell>
          <cell r="N96">
            <v>3062.8793790358009</v>
          </cell>
          <cell r="Q96">
            <v>871.85029670391862</v>
          </cell>
          <cell r="R96">
            <v>922.24637035829005</v>
          </cell>
          <cell r="U96">
            <v>9828.8941177947127</v>
          </cell>
          <cell r="V96">
            <v>10064.612122230195</v>
          </cell>
          <cell r="Y96">
            <v>0</v>
          </cell>
          <cell r="Z96">
            <v>0</v>
          </cell>
          <cell r="AC96">
            <v>34342.123010869407</v>
          </cell>
          <cell r="AD96">
            <v>34298.085799901259</v>
          </cell>
          <cell r="AG96">
            <v>1425.6959493388958</v>
          </cell>
          <cell r="AH96">
            <v>1403.5191295449779</v>
          </cell>
          <cell r="AK96">
            <v>52.782251213388541</v>
          </cell>
          <cell r="AL96">
            <v>0</v>
          </cell>
          <cell r="AO96">
            <v>1659.6822861704175</v>
          </cell>
          <cell r="AP96">
            <v>1430.4169016348751</v>
          </cell>
          <cell r="AS96">
            <v>2813.8542230556468</v>
          </cell>
          <cell r="AT96">
            <v>2391.8018198765726</v>
          </cell>
          <cell r="AW96">
            <v>33314.491119941653</v>
          </cell>
          <cell r="AX96">
            <v>436</v>
          </cell>
          <cell r="BE96">
            <v>16.048610242677711</v>
          </cell>
          <cell r="BF96">
            <v>0</v>
          </cell>
          <cell r="BI96">
            <v>11351.880339348469</v>
          </cell>
          <cell r="BJ96">
            <v>4717.0694927968243</v>
          </cell>
          <cell r="BM96">
            <v>11867.496215840472</v>
          </cell>
          <cell r="BN96">
            <v>4854.1053075164282</v>
          </cell>
        </row>
        <row r="97">
          <cell r="E97">
            <v>5510.8911999999982</v>
          </cell>
          <cell r="F97">
            <v>5495.6789132766698</v>
          </cell>
          <cell r="I97">
            <v>27223.601538563886</v>
          </cell>
          <cell r="J97">
            <v>28226.496373769543</v>
          </cell>
          <cell r="M97">
            <v>2222.35589888503</v>
          </cell>
          <cell r="N97">
            <v>2282.2945148273229</v>
          </cell>
          <cell r="Q97">
            <v>125.17854034833707</v>
          </cell>
          <cell r="R97">
            <v>1087.1465101258088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  <cell r="AC97">
            <v>14976.752973400766</v>
          </cell>
          <cell r="AD97">
            <v>14874.216440496735</v>
          </cell>
          <cell r="AG97">
            <v>617.37851432791399</v>
          </cell>
          <cell r="AH97">
            <v>615.28319528580289</v>
          </cell>
          <cell r="AK97">
            <v>22.482794323589346</v>
          </cell>
          <cell r="AL97">
            <v>0</v>
          </cell>
          <cell r="AO97">
            <v>4406.9956866561597</v>
          </cell>
          <cell r="AP97">
            <v>3329.5137778699727</v>
          </cell>
          <cell r="AS97">
            <v>2284.66871732862</v>
          </cell>
          <cell r="AT97">
            <v>1881.3111835595337</v>
          </cell>
          <cell r="AW97">
            <v>13811.509872666473</v>
          </cell>
          <cell r="AX97">
            <v>2903.2280573386774</v>
          </cell>
          <cell r="BE97">
            <v>13.551385478647765</v>
          </cell>
          <cell r="BF97">
            <v>0</v>
          </cell>
          <cell r="BI97">
            <v>3449.8992760711044</v>
          </cell>
          <cell r="BJ97">
            <v>2199.5044019507668</v>
          </cell>
          <cell r="BM97">
            <v>0</v>
          </cell>
          <cell r="BN97">
            <v>0</v>
          </cell>
        </row>
        <row r="98">
          <cell r="E98">
            <v>31551.372072426413</v>
          </cell>
          <cell r="F98">
            <v>29998.667311891459</v>
          </cell>
          <cell r="I98">
            <v>46274.243772125403</v>
          </cell>
          <cell r="J98">
            <v>44767.398597867592</v>
          </cell>
          <cell r="M98">
            <v>6928.6163728681186</v>
          </cell>
          <cell r="N98">
            <v>7002.7489362182096</v>
          </cell>
          <cell r="Q98">
            <v>1041.0256139104083</v>
          </cell>
          <cell r="R98">
            <v>3662.7450298813042</v>
          </cell>
          <cell r="U98">
            <v>23050.844405929372</v>
          </cell>
          <cell r="V98">
            <v>22679.610014159389</v>
          </cell>
          <cell r="Y98">
            <v>0</v>
          </cell>
          <cell r="Z98">
            <v>0</v>
          </cell>
          <cell r="AC98">
            <v>40233.19876977551</v>
          </cell>
          <cell r="AD98">
            <v>39888.890736314643</v>
          </cell>
          <cell r="AG98">
            <v>1189.4387681101402</v>
          </cell>
          <cell r="AH98">
            <v>1173.323625637056</v>
          </cell>
          <cell r="AK98">
            <v>39.949666084174822</v>
          </cell>
          <cell r="AL98">
            <v>0</v>
          </cell>
          <cell r="AO98">
            <v>2015.6093526724892</v>
          </cell>
          <cell r="AP98">
            <v>2288.6670426158003</v>
          </cell>
          <cell r="AS98">
            <v>7797.0674411552736</v>
          </cell>
          <cell r="AT98">
            <v>7809.1896224879119</v>
          </cell>
          <cell r="AW98">
            <v>55793.188902369096</v>
          </cell>
          <cell r="AX98">
            <v>84223.123357384029</v>
          </cell>
          <cell r="BE98">
            <v>10.494373166907092</v>
          </cell>
          <cell r="BF98">
            <v>0</v>
          </cell>
          <cell r="BI98">
            <v>13995.068011443809</v>
          </cell>
          <cell r="BJ98">
            <v>12129.548426120467</v>
          </cell>
          <cell r="BM98">
            <v>16633.844422171103</v>
          </cell>
          <cell r="BN98">
            <v>17937.931556528387</v>
          </cell>
        </row>
        <row r="99">
          <cell r="E99">
            <v>4471.8749852558722</v>
          </cell>
          <cell r="F99">
            <v>4592.078095456468</v>
          </cell>
          <cell r="I99">
            <v>14827.555797710238</v>
          </cell>
          <cell r="J99">
            <v>13733.154255146943</v>
          </cell>
          <cell r="M99">
            <v>2060.8877130832775</v>
          </cell>
          <cell r="N99">
            <v>2149.9615731048721</v>
          </cell>
          <cell r="Q99">
            <v>130.29454587934831</v>
          </cell>
          <cell r="R99">
            <v>522.16077669109302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  <cell r="AC99">
            <v>14899.418705629469</v>
          </cell>
          <cell r="AD99">
            <v>14608.351087501247</v>
          </cell>
          <cell r="AG99">
            <v>644.70793461707831</v>
          </cell>
          <cell r="AH99">
            <v>642.83318910457012</v>
          </cell>
          <cell r="AK99">
            <v>22.464622737957029</v>
          </cell>
          <cell r="AL99">
            <v>0</v>
          </cell>
          <cell r="AO99">
            <v>4356.7104992310187</v>
          </cell>
          <cell r="AP99">
            <v>3222.104258100253</v>
          </cell>
          <cell r="AS99">
            <v>2284.0089473408821</v>
          </cell>
          <cell r="AT99">
            <v>1881.3111835595337</v>
          </cell>
          <cell r="AW99">
            <v>14414.226820134341</v>
          </cell>
          <cell r="AX99">
            <v>3503.5645982507799</v>
          </cell>
          <cell r="BE99">
            <v>13.540432651427203</v>
          </cell>
          <cell r="BF99">
            <v>0</v>
          </cell>
          <cell r="BI99">
            <v>4200.851698153846</v>
          </cell>
          <cell r="BJ99">
            <v>3733.8554525395457</v>
          </cell>
          <cell r="BM99">
            <v>0</v>
          </cell>
          <cell r="BN99">
            <v>0</v>
          </cell>
        </row>
        <row r="100">
          <cell r="E100">
            <v>2537.5529600000009</v>
          </cell>
          <cell r="F100">
            <v>2819.5203759616056</v>
          </cell>
          <cell r="I100">
            <v>10049.953113222718</v>
          </cell>
          <cell r="J100">
            <v>9602.8754775768848</v>
          </cell>
          <cell r="M100">
            <v>820.4706804254256</v>
          </cell>
          <cell r="N100">
            <v>762.62105031631722</v>
          </cell>
          <cell r="Q100">
            <v>0</v>
          </cell>
          <cell r="R100">
            <v>230.79749543944646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  <cell r="AC100">
            <v>8018.3814048189734</v>
          </cell>
          <cell r="AD100">
            <v>6970.4022977941959</v>
          </cell>
          <cell r="AG100">
            <v>322.28336762410567</v>
          </cell>
          <cell r="AH100">
            <v>321.41659455228506</v>
          </cell>
          <cell r="AK100">
            <v>11.675050132123985</v>
          </cell>
          <cell r="AL100">
            <v>0</v>
          </cell>
          <cell r="AO100">
            <v>1463.743063145648</v>
          </cell>
          <cell r="AP100">
            <v>1041.2885700207703</v>
          </cell>
          <cell r="AS100">
            <v>1702.9020379207036</v>
          </cell>
          <cell r="AT100">
            <v>1458.979409779547</v>
          </cell>
          <cell r="AW100">
            <v>10206.286405358136</v>
          </cell>
          <cell r="AX100">
            <v>1916.30171447916</v>
          </cell>
          <cell r="BE100">
            <v>15.277629283089434</v>
          </cell>
          <cell r="BF100">
            <v>0</v>
          </cell>
          <cell r="BI100">
            <v>1567.6471809114646</v>
          </cell>
          <cell r="BJ100">
            <v>1387.3615915882162</v>
          </cell>
          <cell r="BM100">
            <v>0</v>
          </cell>
          <cell r="BN100">
            <v>0</v>
          </cell>
        </row>
        <row r="101">
          <cell r="E101">
            <v>1930.5288831011194</v>
          </cell>
          <cell r="F101">
            <v>1842.4838362885073</v>
          </cell>
          <cell r="I101">
            <v>5158.0503025074595</v>
          </cell>
          <cell r="J101">
            <v>5348.8471444058387</v>
          </cell>
          <cell r="M101">
            <v>523.54450713098936</v>
          </cell>
          <cell r="N101">
            <v>539.45143077736725</v>
          </cell>
          <cell r="Q101">
            <v>0</v>
          </cell>
          <cell r="R101">
            <v>145.85767026865312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  <cell r="AC101">
            <v>4812.6300288861967</v>
          </cell>
          <cell r="AD101">
            <v>4854.7751491181161</v>
          </cell>
          <cell r="AG101">
            <v>0</v>
          </cell>
          <cell r="AH101">
            <v>0</v>
          </cell>
          <cell r="AK101">
            <v>0</v>
          </cell>
          <cell r="AL101">
            <v>0</v>
          </cell>
          <cell r="AO101">
            <v>973.78690221176862</v>
          </cell>
          <cell r="AP101">
            <v>840.83053560220719</v>
          </cell>
          <cell r="AS101">
            <v>649.55185224700131</v>
          </cell>
          <cell r="AT101">
            <v>530.68577393106477</v>
          </cell>
          <cell r="AW101">
            <v>5878.3002489354594</v>
          </cell>
          <cell r="AX101">
            <v>4450.0301429129395</v>
          </cell>
          <cell r="BE101">
            <v>15.013630050123032</v>
          </cell>
          <cell r="BF101">
            <v>0</v>
          </cell>
          <cell r="BI101">
            <v>1214.2771029772794</v>
          </cell>
          <cell r="BJ101">
            <v>1635.223168557563</v>
          </cell>
          <cell r="BM101">
            <v>0</v>
          </cell>
          <cell r="BN101">
            <v>0</v>
          </cell>
        </row>
        <row r="102">
          <cell r="E102">
            <v>10395.331304000001</v>
          </cell>
          <cell r="F102">
            <v>12047.912964875935</v>
          </cell>
          <cell r="I102">
            <v>32211.022793925953</v>
          </cell>
          <cell r="J102">
            <v>35600.393957674984</v>
          </cell>
          <cell r="M102">
            <v>4053.8028096572898</v>
          </cell>
          <cell r="N102">
            <v>3670.652645971571</v>
          </cell>
          <cell r="Q102">
            <v>144.65022731598199</v>
          </cell>
          <cell r="R102">
            <v>1394.9763505824371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  <cell r="AC102">
            <v>34048.44096314886</v>
          </cell>
          <cell r="AD102">
            <v>30492.724728255194</v>
          </cell>
          <cell r="AG102">
            <v>918.87054821856543</v>
          </cell>
          <cell r="AH102">
            <v>915.27201686793558</v>
          </cell>
          <cell r="AK102">
            <v>31.831380289095254</v>
          </cell>
          <cell r="AL102">
            <v>0</v>
          </cell>
          <cell r="AO102">
            <v>10798.655639708308</v>
          </cell>
          <cell r="AP102">
            <v>6825.2468894930598</v>
          </cell>
          <cell r="AS102">
            <v>6551.2142722299704</v>
          </cell>
          <cell r="AT102">
            <v>5405.9088419717882</v>
          </cell>
          <cell r="AW102">
            <v>30840.407002548538</v>
          </cell>
          <cell r="AX102">
            <v>64272.331895158983</v>
          </cell>
          <cell r="BE102">
            <v>18.189360165197289</v>
          </cell>
          <cell r="BF102">
            <v>0</v>
          </cell>
          <cell r="BI102">
            <v>6687.4631759201511</v>
          </cell>
          <cell r="BJ102">
            <v>6101.4310505480635</v>
          </cell>
          <cell r="BM102">
            <v>0</v>
          </cell>
          <cell r="BN102">
            <v>0</v>
          </cell>
        </row>
        <row r="103">
          <cell r="E103">
            <v>1726.3961542774848</v>
          </cell>
          <cell r="F103">
            <v>1648.0070927704185</v>
          </cell>
          <cell r="I103">
            <v>1794.303169708021</v>
          </cell>
          <cell r="J103">
            <v>1816.2754069082814</v>
          </cell>
          <cell r="M103">
            <v>120.89640767692279</v>
          </cell>
          <cell r="N103">
            <v>82.992527811902633</v>
          </cell>
          <cell r="Q103">
            <v>0</v>
          </cell>
          <cell r="R103">
            <v>165.13521236256358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  <cell r="AC103">
            <v>3856.207583014138</v>
          </cell>
          <cell r="AD103">
            <v>3884.2281597826168</v>
          </cell>
          <cell r="AG103">
            <v>0</v>
          </cell>
          <cell r="AH103">
            <v>0</v>
          </cell>
          <cell r="AK103">
            <v>0</v>
          </cell>
          <cell r="AL103">
            <v>0</v>
          </cell>
          <cell r="AO103">
            <v>735.95729753549904</v>
          </cell>
          <cell r="AP103">
            <v>515.37759332498831</v>
          </cell>
          <cell r="AS103">
            <v>637.47148163554914</v>
          </cell>
          <cell r="AT103">
            <v>520.33159870999111</v>
          </cell>
          <cell r="AW103">
            <v>5517.2721609843757</v>
          </cell>
          <cell r="AX103">
            <v>554.69396260513997</v>
          </cell>
          <cell r="BE103">
            <v>15.042143497847219</v>
          </cell>
          <cell r="BF103">
            <v>0</v>
          </cell>
          <cell r="BI103">
            <v>1083.5853243574009</v>
          </cell>
          <cell r="BJ103">
            <v>181.99552728353734</v>
          </cell>
          <cell r="BM103">
            <v>0</v>
          </cell>
          <cell r="BN103">
            <v>0</v>
          </cell>
        </row>
        <row r="104">
          <cell r="E104">
            <v>7461.075288</v>
          </cell>
          <cell r="F104">
            <v>9063.2740106810252</v>
          </cell>
          <cell r="I104">
            <v>38722.882575970012</v>
          </cell>
          <cell r="J104">
            <v>41217.674075547213</v>
          </cell>
          <cell r="M104">
            <v>4727.4158547385759</v>
          </cell>
          <cell r="N104">
            <v>4536.5055518749195</v>
          </cell>
          <cell r="Q104">
            <v>30.502389847367958</v>
          </cell>
          <cell r="R104">
            <v>532.2145773112868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  <cell r="AC104">
            <v>27092.519387222834</v>
          </cell>
          <cell r="AD104">
            <v>22020.712332513947</v>
          </cell>
          <cell r="AG104">
            <v>0</v>
          </cell>
          <cell r="AH104">
            <v>0</v>
          </cell>
          <cell r="AK104">
            <v>0</v>
          </cell>
          <cell r="AL104">
            <v>0</v>
          </cell>
          <cell r="AO104">
            <v>2068.7952443325462</v>
          </cell>
          <cell r="AP104">
            <v>2459.768858201689</v>
          </cell>
          <cell r="AS104">
            <v>4537.3440316236429</v>
          </cell>
          <cell r="AT104">
            <v>3746.3461796032066</v>
          </cell>
          <cell r="AW104">
            <v>37276.768904243065</v>
          </cell>
          <cell r="AX104">
            <v>8164.6896920736363</v>
          </cell>
          <cell r="BE104">
            <v>16.316322397839969</v>
          </cell>
          <cell r="BF104">
            <v>0</v>
          </cell>
          <cell r="BI104">
            <v>5669.7148972413734</v>
          </cell>
          <cell r="BJ104">
            <v>5803.1048433718515</v>
          </cell>
          <cell r="BM104">
            <v>0</v>
          </cell>
          <cell r="BN104">
            <v>0</v>
          </cell>
        </row>
        <row r="105">
          <cell r="E105">
            <v>6150.0732722706589</v>
          </cell>
          <cell r="F105">
            <v>5273.8170344856653</v>
          </cell>
          <cell r="I105">
            <v>16684.140674483224</v>
          </cell>
          <cell r="J105">
            <v>14214.638034166641</v>
          </cell>
          <cell r="M105">
            <v>2737.9695205615708</v>
          </cell>
          <cell r="N105">
            <v>2572.7683621689825</v>
          </cell>
          <cell r="Q105">
            <v>426.25956737492987</v>
          </cell>
          <cell r="R105">
            <v>622.4903573130656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  <cell r="AC105">
            <v>21440.539175803187</v>
          </cell>
          <cell r="AD105">
            <v>21441.074460561584</v>
          </cell>
          <cell r="AG105">
            <v>2095.8717655004116</v>
          </cell>
          <cell r="AH105">
            <v>2089.5139756322837</v>
          </cell>
          <cell r="AK105">
            <v>75.965542510349735</v>
          </cell>
          <cell r="AL105">
            <v>0</v>
          </cell>
          <cell r="AO105">
            <v>6697.2877084589754</v>
          </cell>
          <cell r="AP105">
            <v>4976.6814892253969</v>
          </cell>
          <cell r="AS105">
            <v>3213.5244355431464</v>
          </cell>
          <cell r="AT105">
            <v>2650.7476063743061</v>
          </cell>
          <cell r="AW105">
            <v>20401.115372148597</v>
          </cell>
          <cell r="AX105">
            <v>43969.928072375624</v>
          </cell>
          <cell r="BE105">
            <v>16.018509810080712</v>
          </cell>
          <cell r="BF105">
            <v>0</v>
          </cell>
          <cell r="BI105">
            <v>5178.922764810005</v>
          </cell>
          <cell r="BJ105">
            <v>4916.0063011278808</v>
          </cell>
          <cell r="BM105">
            <v>0</v>
          </cell>
          <cell r="BN105">
            <v>0</v>
          </cell>
        </row>
        <row r="106">
          <cell r="E106">
            <v>10670.779007999998</v>
          </cell>
          <cell r="F106">
            <v>9768.0088573466001</v>
          </cell>
          <cell r="I106">
            <v>41764.793098091599</v>
          </cell>
          <cell r="J106">
            <v>34353.304419458356</v>
          </cell>
          <cell r="M106">
            <v>2602.2984830810528</v>
          </cell>
          <cell r="N106">
            <v>2614.2646260749325</v>
          </cell>
          <cell r="Q106">
            <v>362.76390984243034</v>
          </cell>
          <cell r="R106">
            <v>658.02851725696223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  <cell r="AC106">
            <v>25553.886646635558</v>
          </cell>
          <cell r="AD106">
            <v>23429.483332222004</v>
          </cell>
          <cell r="AG106">
            <v>1792.9455643618955</v>
          </cell>
          <cell r="AH106">
            <v>1787.6884877955661</v>
          </cell>
          <cell r="AK106">
            <v>64.43141765733931</v>
          </cell>
          <cell r="AL106">
            <v>0</v>
          </cell>
          <cell r="AO106">
            <v>1942.0489045286831</v>
          </cell>
          <cell r="AP106">
            <v>1080.7594367907946</v>
          </cell>
          <cell r="AS106">
            <v>4423.7085186232871</v>
          </cell>
          <cell r="AT106">
            <v>3652.033498404292</v>
          </cell>
          <cell r="AW106">
            <v>29364.955333109603</v>
          </cell>
          <cell r="AX106">
            <v>742.08490042818596</v>
          </cell>
          <cell r="BE106">
            <v>14.632246978197491</v>
          </cell>
          <cell r="BF106">
            <v>0</v>
          </cell>
          <cell r="BI106">
            <v>3859.2653635532165</v>
          </cell>
          <cell r="BJ106">
            <v>952.98053241186085</v>
          </cell>
          <cell r="BM106">
            <v>0</v>
          </cell>
          <cell r="BN106">
            <v>0</v>
          </cell>
        </row>
        <row r="107">
          <cell r="E107">
            <v>46118.090960000001</v>
          </cell>
          <cell r="F107">
            <v>43103.012838471433</v>
          </cell>
          <cell r="I107">
            <v>78454.263773321582</v>
          </cell>
          <cell r="J107">
            <v>75299.309626962495</v>
          </cell>
          <cell r="M107">
            <v>10391.378428551328</v>
          </cell>
          <cell r="N107">
            <v>10403.167062623248</v>
          </cell>
          <cell r="Q107">
            <v>1323.2214783128497</v>
          </cell>
          <cell r="R107">
            <v>524.09776847726857</v>
          </cell>
          <cell r="U107">
            <v>35575.648377332713</v>
          </cell>
          <cell r="V107">
            <v>35915.81977408503</v>
          </cell>
          <cell r="Y107">
            <v>0</v>
          </cell>
          <cell r="Z107">
            <v>0</v>
          </cell>
          <cell r="AC107">
            <v>75448.682841852147</v>
          </cell>
          <cell r="AD107">
            <v>74982.531180987295</v>
          </cell>
          <cell r="AG107">
            <v>1709.9718761611116</v>
          </cell>
          <cell r="AH107">
            <v>1637.6940770045001</v>
          </cell>
          <cell r="AK107">
            <v>59.692369502495566</v>
          </cell>
          <cell r="AL107">
            <v>0</v>
          </cell>
          <cell r="AO107">
            <v>5077.4638250674707</v>
          </cell>
          <cell r="AP107">
            <v>8300.650342656616</v>
          </cell>
          <cell r="AS107">
            <v>9643.965105089188</v>
          </cell>
          <cell r="AT107">
            <v>9158.7120924775845</v>
          </cell>
          <cell r="AW107">
            <v>81056.544574204105</v>
          </cell>
          <cell r="AX107">
            <v>91032.824262356939</v>
          </cell>
          <cell r="BE107">
            <v>9.0257815837492625</v>
          </cell>
          <cell r="BF107">
            <v>0</v>
          </cell>
          <cell r="BI107">
            <v>26291.528495257018</v>
          </cell>
          <cell r="BJ107">
            <v>18370.176038302954</v>
          </cell>
          <cell r="BM107">
            <v>25610.870611436749</v>
          </cell>
          <cell r="BN107">
            <v>27552.421090153155</v>
          </cell>
        </row>
        <row r="108">
          <cell r="E108">
            <v>64546.627167999985</v>
          </cell>
          <cell r="F108">
            <v>61771.197165536621</v>
          </cell>
          <cell r="I108">
            <v>126939.53231057173</v>
          </cell>
          <cell r="J108">
            <v>119607.1921147652</v>
          </cell>
          <cell r="M108">
            <v>19652.423672181369</v>
          </cell>
          <cell r="N108">
            <v>19947.307760992051</v>
          </cell>
          <cell r="Q108">
            <v>2382.4148687996349</v>
          </cell>
          <cell r="R108">
            <v>869.39305282407645</v>
          </cell>
          <cell r="U108">
            <v>84045.172816932565</v>
          </cell>
          <cell r="V108">
            <v>80361.183314584865</v>
          </cell>
          <cell r="Y108">
            <v>3363.6848640506541</v>
          </cell>
          <cell r="Z108">
            <v>3134.6905303202839</v>
          </cell>
          <cell r="AC108">
            <v>117128.86593331347</v>
          </cell>
          <cell r="AD108">
            <v>115764.26800762632</v>
          </cell>
          <cell r="AG108">
            <v>1869.1195219419587</v>
          </cell>
          <cell r="AH108">
            <v>1790.7495982198741</v>
          </cell>
          <cell r="AK108">
            <v>69.631903014490462</v>
          </cell>
          <cell r="AL108">
            <v>0</v>
          </cell>
          <cell r="AO108">
            <v>6058.3192056346134</v>
          </cell>
          <cell r="AP108">
            <v>14961.778819284442</v>
          </cell>
          <cell r="AS108">
            <v>19363.821014302091</v>
          </cell>
          <cell r="AT108">
            <v>20668.596245093257</v>
          </cell>
          <cell r="AW108">
            <v>142862.07126114494</v>
          </cell>
          <cell r="AX108">
            <v>218415.20202571052</v>
          </cell>
          <cell r="BE108">
            <v>15.092943753622611</v>
          </cell>
          <cell r="BF108">
            <v>0</v>
          </cell>
          <cell r="BI108">
            <v>30316.997404497106</v>
          </cell>
          <cell r="BJ108">
            <v>11555.849859880249</v>
          </cell>
          <cell r="BM108">
            <v>46254.209414287943</v>
          </cell>
          <cell r="BN108">
            <v>46224.605979085762</v>
          </cell>
        </row>
        <row r="109">
          <cell r="E109">
            <v>10292.248831999997</v>
          </cell>
          <cell r="F109">
            <v>9942.1258448612243</v>
          </cell>
          <cell r="I109">
            <v>28030.051587561989</v>
          </cell>
          <cell r="J109">
            <v>26491.31361462671</v>
          </cell>
          <cell r="M109">
            <v>5127.8359063612197</v>
          </cell>
          <cell r="N109">
            <v>5194.877138248512</v>
          </cell>
          <cell r="Q109">
            <v>902.80944058458977</v>
          </cell>
          <cell r="R109">
            <v>278.24510663850384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  <cell r="AC109">
            <v>31750.121836518061</v>
          </cell>
          <cell r="AD109">
            <v>30926.861259004025</v>
          </cell>
          <cell r="AG109">
            <v>1744.4359888030024</v>
          </cell>
          <cell r="AH109">
            <v>1738.7107210066467</v>
          </cell>
          <cell r="AK109">
            <v>64.026291421748994</v>
          </cell>
          <cell r="AL109">
            <v>0</v>
          </cell>
          <cell r="AO109">
            <v>1919.0015174180739</v>
          </cell>
          <cell r="AP109">
            <v>4194.886498591999</v>
          </cell>
          <cell r="AS109">
            <v>6188.8502463484392</v>
          </cell>
          <cell r="AT109">
            <v>5154.8099513762081</v>
          </cell>
          <cell r="AW109">
            <v>55023.737428629975</v>
          </cell>
          <cell r="AX109">
            <v>42668.949549070909</v>
          </cell>
          <cell r="BE109">
            <v>14.866428855437245</v>
          </cell>
          <cell r="BF109">
            <v>0</v>
          </cell>
          <cell r="BI109">
            <v>8774.4955051663364</v>
          </cell>
          <cell r="BJ109">
            <v>8226.9035483284697</v>
          </cell>
          <cell r="BM109">
            <v>0</v>
          </cell>
          <cell r="BN109">
            <v>0</v>
          </cell>
        </row>
        <row r="110">
          <cell r="E110">
            <v>24295.958295999997</v>
          </cell>
          <cell r="F110">
            <v>23279.484400395784</v>
          </cell>
          <cell r="I110">
            <v>47393.582547447295</v>
          </cell>
          <cell r="J110">
            <v>44334.662716801657</v>
          </cell>
          <cell r="M110">
            <v>6605.3029189961435</v>
          </cell>
          <cell r="N110">
            <v>6680.8984888581626</v>
          </cell>
          <cell r="Q110">
            <v>925.5717964738102</v>
          </cell>
          <cell r="R110">
            <v>532.69534559340138</v>
          </cell>
          <cell r="U110">
            <v>22992.575783742592</v>
          </cell>
          <cell r="V110">
            <v>22459.467986568219</v>
          </cell>
          <cell r="Y110">
            <v>1769.2035525270931</v>
          </cell>
          <cell r="Z110">
            <v>1778.350141875588</v>
          </cell>
          <cell r="AC110">
            <v>37085.70913753895</v>
          </cell>
          <cell r="AD110">
            <v>36955.65499492309</v>
          </cell>
          <cell r="AG110">
            <v>998.61586279894368</v>
          </cell>
          <cell r="AH110">
            <v>979.55533577839253</v>
          </cell>
          <cell r="AK110">
            <v>34.423549397963008</v>
          </cell>
          <cell r="AL110">
            <v>0</v>
          </cell>
          <cell r="AO110">
            <v>2026.2446483528608</v>
          </cell>
          <cell r="AP110">
            <v>2288.6670426158003</v>
          </cell>
          <cell r="AS110">
            <v>5623.7642319393099</v>
          </cell>
          <cell r="AT110">
            <v>5676.631726623451</v>
          </cell>
          <cell r="AW110">
            <v>43571.940138111117</v>
          </cell>
          <cell r="AX110">
            <v>40578.99400372988</v>
          </cell>
          <cell r="BE110">
            <v>15.869651827989431</v>
          </cell>
          <cell r="BF110">
            <v>0</v>
          </cell>
          <cell r="BI110">
            <v>12654.25058380114</v>
          </cell>
          <cell r="BJ110">
            <v>11566.43128293589</v>
          </cell>
          <cell r="BM110">
            <v>13780.368219161212</v>
          </cell>
          <cell r="BN110">
            <v>14244.60432651364</v>
          </cell>
        </row>
        <row r="111">
          <cell r="E111">
            <v>24301.647391999992</v>
          </cell>
          <cell r="F111">
            <v>23135.730036311066</v>
          </cell>
          <cell r="I111">
            <v>44362.601257047849</v>
          </cell>
          <cell r="J111">
            <v>42392.291285659179</v>
          </cell>
          <cell r="M111">
            <v>5074.6298917315726</v>
          </cell>
          <cell r="N111">
            <v>5026.6165687417388</v>
          </cell>
          <cell r="Q111">
            <v>927.42437993037208</v>
          </cell>
          <cell r="R111">
            <v>335.89034236460816</v>
          </cell>
          <cell r="U111">
            <v>21269.809755905782</v>
          </cell>
          <cell r="V111">
            <v>19735.031198685116</v>
          </cell>
          <cell r="Y111">
            <v>546.37855971428576</v>
          </cell>
          <cell r="Z111">
            <v>1356.3403884446957</v>
          </cell>
          <cell r="AC111">
            <v>36298.039590815308</v>
          </cell>
          <cell r="AD111">
            <v>36386.407543047717</v>
          </cell>
          <cell r="AG111">
            <v>997.36344582862694</v>
          </cell>
          <cell r="AH111">
            <v>979.55533577839253</v>
          </cell>
          <cell r="AK111">
            <v>34.380377004001936</v>
          </cell>
          <cell r="AL111">
            <v>0</v>
          </cell>
          <cell r="AO111">
            <v>2023.703499850325</v>
          </cell>
          <cell r="AP111">
            <v>2288.6670426158003</v>
          </cell>
          <cell r="AS111">
            <v>6132.682677423265</v>
          </cell>
          <cell r="AT111">
            <v>6116.7636634398323</v>
          </cell>
          <cell r="AW111">
            <v>45487.344795831297</v>
          </cell>
          <cell r="AX111">
            <v>63552.266249926361</v>
          </cell>
          <cell r="BE111">
            <v>15.849748858286269</v>
          </cell>
          <cell r="BF111">
            <v>0</v>
          </cell>
          <cell r="BI111">
            <v>12843.5056210941</v>
          </cell>
          <cell r="BJ111">
            <v>10253.72930443234</v>
          </cell>
          <cell r="BM111">
            <v>12490.576187818924</v>
          </cell>
          <cell r="BN111">
            <v>11152.282488904159</v>
          </cell>
        </row>
        <row r="112">
          <cell r="E112">
            <v>26587.497823999998</v>
          </cell>
          <cell r="F112">
            <v>25726.638727295587</v>
          </cell>
          <cell r="I112">
            <v>46374.425201546197</v>
          </cell>
          <cell r="J112">
            <v>45552.990926250604</v>
          </cell>
          <cell r="M112">
            <v>6522.5027953823555</v>
          </cell>
          <cell r="N112">
            <v>6546.2900332527443</v>
          </cell>
          <cell r="Q112">
            <v>1099.1977608941406</v>
          </cell>
          <cell r="R112">
            <v>366.98008166421903</v>
          </cell>
          <cell r="U112">
            <v>27306.83011286609</v>
          </cell>
          <cell r="V112">
            <v>27348.92845696129</v>
          </cell>
          <cell r="Y112">
            <v>0</v>
          </cell>
          <cell r="Z112">
            <v>0</v>
          </cell>
          <cell r="AC112">
            <v>46247.231148988183</v>
          </cell>
          <cell r="AD112">
            <v>45834.948692277598</v>
          </cell>
          <cell r="AG112">
            <v>788.53089801124838</v>
          </cell>
          <cell r="AH112">
            <v>734.66650183379443</v>
          </cell>
          <cell r="AK112">
            <v>27.993731295368633</v>
          </cell>
          <cell r="AL112">
            <v>0</v>
          </cell>
          <cell r="AO112">
            <v>3110.0153158744229</v>
          </cell>
          <cell r="AP112">
            <v>2256.8800003572474</v>
          </cell>
          <cell r="AS112">
            <v>5528.902761670477</v>
          </cell>
          <cell r="AT112">
            <v>5873.1572054506241</v>
          </cell>
          <cell r="AW112">
            <v>51916.918549818896</v>
          </cell>
          <cell r="AX112">
            <v>54951.40689330695</v>
          </cell>
          <cell r="BE112">
            <v>11.197492518147458</v>
          </cell>
          <cell r="BF112">
            <v>0</v>
          </cell>
          <cell r="BI112">
            <v>19447.225428996702</v>
          </cell>
          <cell r="BJ112">
            <v>21720.171893791561</v>
          </cell>
          <cell r="BM112">
            <v>12482.019563821128</v>
          </cell>
          <cell r="BN112">
            <v>16087.158383247681</v>
          </cell>
        </row>
        <row r="113">
          <cell r="E113">
            <v>28694.398400000005</v>
          </cell>
          <cell r="F113">
            <v>28437.392055601809</v>
          </cell>
          <cell r="I113">
            <v>61163.830782558915</v>
          </cell>
          <cell r="J113">
            <v>62792.287692479935</v>
          </cell>
          <cell r="M113">
            <v>8364.2177503794483</v>
          </cell>
          <cell r="N113">
            <v>8506.734100720023</v>
          </cell>
          <cell r="Q113">
            <v>1152.775756392145</v>
          </cell>
          <cell r="R113">
            <v>387.17092714540422</v>
          </cell>
          <cell r="U113">
            <v>23801.599109631836</v>
          </cell>
          <cell r="V113">
            <v>23770.975243696586</v>
          </cell>
          <cell r="Y113">
            <v>0</v>
          </cell>
          <cell r="Z113">
            <v>10.808550801294027</v>
          </cell>
          <cell r="AC113">
            <v>56235.726879501701</v>
          </cell>
          <cell r="AD113">
            <v>55072.838721873348</v>
          </cell>
          <cell r="AG113">
            <v>636.87971286166771</v>
          </cell>
          <cell r="AH113">
            <v>612.22208486149532</v>
          </cell>
          <cell r="AK113">
            <v>22.13753039256413</v>
          </cell>
          <cell r="AL113">
            <v>0</v>
          </cell>
          <cell r="AO113">
            <v>3110.6919873635134</v>
          </cell>
          <cell r="AP113">
            <v>2542.9633806842226</v>
          </cell>
          <cell r="AS113">
            <v>5890.8996319336102</v>
          </cell>
          <cell r="AT113">
            <v>6326.1890607224486</v>
          </cell>
          <cell r="AW113">
            <v>60660.730080243236</v>
          </cell>
          <cell r="AX113">
            <v>137342.79243290529</v>
          </cell>
          <cell r="BE113">
            <v>13.719850392564126</v>
          </cell>
          <cell r="BF113">
            <v>0</v>
          </cell>
          <cell r="BI113">
            <v>21679.32755126158</v>
          </cell>
          <cell r="BJ113">
            <v>17414.300915166143</v>
          </cell>
          <cell r="BM113">
            <v>15586.595964111866</v>
          </cell>
          <cell r="BN113">
            <v>15169.339354133306</v>
          </cell>
        </row>
        <row r="114">
          <cell r="E114">
            <v>54662.82329600001</v>
          </cell>
          <cell r="F114">
            <v>57141.465066347686</v>
          </cell>
          <cell r="I114">
            <v>77703.14940064952</v>
          </cell>
          <cell r="J114">
            <v>82519.459395843849</v>
          </cell>
          <cell r="M114">
            <v>10472.051810929326</v>
          </cell>
          <cell r="N114">
            <v>10695.916423847875</v>
          </cell>
          <cell r="Q114">
            <v>1861.0224442996193</v>
          </cell>
          <cell r="R114">
            <v>1096.5950103317498</v>
          </cell>
          <cell r="U114">
            <v>42744.968227315432</v>
          </cell>
          <cell r="V114">
            <v>40135.859985787873</v>
          </cell>
          <cell r="Y114">
            <v>3187.6633554857144</v>
          </cell>
          <cell r="Z114">
            <v>3369.5542079637153</v>
          </cell>
          <cell r="AC114">
            <v>63993.337578473336</v>
          </cell>
          <cell r="AD114">
            <v>63421.057479829127</v>
          </cell>
          <cell r="AG114">
            <v>3139.6229234618731</v>
          </cell>
          <cell r="AH114">
            <v>3102.4354150356271</v>
          </cell>
          <cell r="AK114">
            <v>112.93757630471821</v>
          </cell>
          <cell r="AL114">
            <v>0</v>
          </cell>
          <cell r="AO114">
            <v>3557.7530198512268</v>
          </cell>
          <cell r="AP114">
            <v>8960.3282953484268</v>
          </cell>
          <cell r="AS114">
            <v>15829.471554532063</v>
          </cell>
          <cell r="AT114">
            <v>14653.380979837182</v>
          </cell>
          <cell r="AW114">
            <v>91048.850372611356</v>
          </cell>
          <cell r="AX114">
            <v>57960.689845625253</v>
          </cell>
          <cell r="BE114">
            <v>9.2366756640652934</v>
          </cell>
          <cell r="BF114">
            <v>0</v>
          </cell>
          <cell r="BI114">
            <v>37151.095292345715</v>
          </cell>
          <cell r="BJ114">
            <v>40054.086637098379</v>
          </cell>
          <cell r="BM114">
            <v>31090.938250417632</v>
          </cell>
          <cell r="BN114">
            <v>33429.612222619828</v>
          </cell>
        </row>
        <row r="115">
          <cell r="E115">
            <v>55702.357504000014</v>
          </cell>
          <cell r="F115">
            <v>54085.323181964748</v>
          </cell>
          <cell r="I115">
            <v>99962.288420708181</v>
          </cell>
          <cell r="J115">
            <v>96769.958722227748</v>
          </cell>
          <cell r="M115">
            <v>15582.812246157744</v>
          </cell>
          <cell r="N115">
            <v>16160.010473307228</v>
          </cell>
          <cell r="Q115">
            <v>2773.6446606559521</v>
          </cell>
          <cell r="R115">
            <v>1321.3451503773322</v>
          </cell>
          <cell r="U115">
            <v>60498.77972304471</v>
          </cell>
          <cell r="V115">
            <v>59040.518719073225</v>
          </cell>
          <cell r="Y115">
            <v>1744.571509442155</v>
          </cell>
          <cell r="Z115">
            <v>1469.3861862167607</v>
          </cell>
          <cell r="AC115">
            <v>103347.34014707086</v>
          </cell>
          <cell r="AD115">
            <v>101748.01214710595</v>
          </cell>
          <cell r="AG115">
            <v>2318.8378409989527</v>
          </cell>
          <cell r="AH115">
            <v>2276.8539335999003</v>
          </cell>
          <cell r="AK115">
            <v>81.330531464248295</v>
          </cell>
          <cell r="AL115">
            <v>0</v>
          </cell>
          <cell r="AO115">
            <v>4501.2816425088558</v>
          </cell>
          <cell r="AP115">
            <v>11116.400159914523</v>
          </cell>
          <cell r="AS115">
            <v>21923.910654578394</v>
          </cell>
          <cell r="AT115">
            <v>19900.316337225431</v>
          </cell>
          <cell r="AW115">
            <v>142960.93034267734</v>
          </cell>
          <cell r="AX115">
            <v>155946.37379195148</v>
          </cell>
          <cell r="BE115">
            <v>13.55508857737472</v>
          </cell>
          <cell r="BF115">
            <v>0</v>
          </cell>
          <cell r="BI115">
            <v>52184.338137857718</v>
          </cell>
          <cell r="BJ115">
            <v>52381.80810241725</v>
          </cell>
          <cell r="BM115">
            <v>32381.667178760272</v>
          </cell>
          <cell r="BN115">
            <v>29860.977494166087</v>
          </cell>
        </row>
        <row r="116">
          <cell r="E116">
            <v>39555.488799999992</v>
          </cell>
          <cell r="F116">
            <v>35719.814589395006</v>
          </cell>
          <cell r="I116">
            <v>97362.938290671606</v>
          </cell>
          <cell r="J116">
            <v>91101.830158247074</v>
          </cell>
          <cell r="M116">
            <v>11197.399889909302</v>
          </cell>
          <cell r="N116">
            <v>11737.874049262595</v>
          </cell>
          <cell r="Q116">
            <v>1817.3789601675742</v>
          </cell>
          <cell r="R116">
            <v>1052.6518935353572</v>
          </cell>
          <cell r="U116">
            <v>46786.272040154865</v>
          </cell>
          <cell r="V116">
            <v>46363.000686747284</v>
          </cell>
          <cell r="Y116">
            <v>878.26206348571418</v>
          </cell>
          <cell r="Z116">
            <v>639.22467446567873</v>
          </cell>
          <cell r="AC116">
            <v>77516.387511124136</v>
          </cell>
          <cell r="AD116">
            <v>75908.197754740075</v>
          </cell>
          <cell r="AG116">
            <v>2322.2593697355269</v>
          </cell>
          <cell r="AH116">
            <v>2297.0572624003303</v>
          </cell>
          <cell r="AK116">
            <v>77.511593550356849</v>
          </cell>
          <cell r="AL116">
            <v>0</v>
          </cell>
          <cell r="AO116">
            <v>3368.6911541203872</v>
          </cell>
          <cell r="AP116">
            <v>3814.4450710263336</v>
          </cell>
          <cell r="AS116">
            <v>13302.319757250361</v>
          </cell>
          <cell r="AT116">
            <v>12506.066837732105</v>
          </cell>
          <cell r="AW116">
            <v>101892.92997436653</v>
          </cell>
          <cell r="AX116">
            <v>71249.774994929714</v>
          </cell>
          <cell r="BE116">
            <v>9.6889491937946062</v>
          </cell>
          <cell r="BF116">
            <v>0</v>
          </cell>
          <cell r="BI116">
            <v>38798.092165646529</v>
          </cell>
          <cell r="BJ116">
            <v>40140.46466680523</v>
          </cell>
          <cell r="BM116">
            <v>20381.247764540181</v>
          </cell>
          <cell r="BN116">
            <v>15392.925440639623</v>
          </cell>
        </row>
        <row r="117">
          <cell r="E117">
            <v>37622.786959999998</v>
          </cell>
          <cell r="F117">
            <v>35864.609739375337</v>
          </cell>
          <cell r="I117">
            <v>71000.769412950787</v>
          </cell>
          <cell r="J117">
            <v>69282.980454455566</v>
          </cell>
          <cell r="M117">
            <v>8698.9144438397598</v>
          </cell>
          <cell r="N117">
            <v>8820.7403980754698</v>
          </cell>
          <cell r="Q117">
            <v>1605.8292044530019</v>
          </cell>
          <cell r="R117">
            <v>961.34070584048618</v>
          </cell>
          <cell r="U117">
            <v>48462.046084361456</v>
          </cell>
          <cell r="V117">
            <v>48311.12771051663</v>
          </cell>
          <cell r="Y117">
            <v>914.37288582977931</v>
          </cell>
          <cell r="Z117">
            <v>715.22033323004575</v>
          </cell>
          <cell r="AC117">
            <v>55234.086755388256</v>
          </cell>
          <cell r="AD117">
            <v>54276.383356624647</v>
          </cell>
          <cell r="AG117">
            <v>2602.0092727713545</v>
          </cell>
          <cell r="AH117">
            <v>2571.3327564182805</v>
          </cell>
          <cell r="AK117">
            <v>92.831059501515298</v>
          </cell>
          <cell r="AL117">
            <v>0</v>
          </cell>
          <cell r="AO117">
            <v>2872.5161882569923</v>
          </cell>
          <cell r="AP117">
            <v>3242.2783103723837</v>
          </cell>
          <cell r="AS117">
            <v>10179.657239320244</v>
          </cell>
          <cell r="AT117">
            <v>9813.9070493488998</v>
          </cell>
          <cell r="AW117">
            <v>76492.473967234371</v>
          </cell>
          <cell r="AX117">
            <v>153419.74028851476</v>
          </cell>
          <cell r="BE117">
            <v>15.986694454820968</v>
          </cell>
          <cell r="BF117">
            <v>0</v>
          </cell>
          <cell r="BI117">
            <v>24279.16639143987</v>
          </cell>
          <cell r="BJ117">
            <v>20588.358758918832</v>
          </cell>
          <cell r="BM117">
            <v>17540.384693217078</v>
          </cell>
          <cell r="BN117">
            <v>14746.241582074392</v>
          </cell>
        </row>
        <row r="118">
          <cell r="E118">
            <v>45995.074000000008</v>
          </cell>
          <cell r="F118">
            <v>41459.821819890727</v>
          </cell>
          <cell r="I118">
            <v>86541.210628333924</v>
          </cell>
          <cell r="J118">
            <v>78733.237251766666</v>
          </cell>
          <cell r="M118">
            <v>8901.056891096352</v>
          </cell>
          <cell r="N118">
            <v>8994.5696037038724</v>
          </cell>
          <cell r="Q118">
            <v>1882.7299794502012</v>
          </cell>
          <cell r="R118">
            <v>808.51391943766691</v>
          </cell>
          <cell r="U118">
            <v>41078.519565347662</v>
          </cell>
          <cell r="V118">
            <v>40353.677004052588</v>
          </cell>
          <cell r="Y118">
            <v>0</v>
          </cell>
          <cell r="Z118">
            <v>0</v>
          </cell>
          <cell r="AC118">
            <v>57488.27296409956</v>
          </cell>
          <cell r="AD118">
            <v>56992.767786132892</v>
          </cell>
          <cell r="AG118">
            <v>2841.3107525741216</v>
          </cell>
          <cell r="AH118">
            <v>2811.6299247264174</v>
          </cell>
          <cell r="AK118">
            <v>99.133665817105239</v>
          </cell>
          <cell r="AL118">
            <v>0</v>
          </cell>
          <cell r="AO118">
            <v>3010.7910121162849</v>
          </cell>
          <cell r="AP118">
            <v>3401.2135216651473</v>
          </cell>
          <cell r="AS118">
            <v>13320.208596325907</v>
          </cell>
          <cell r="AT118">
            <v>12716.732949701049</v>
          </cell>
          <cell r="AW118">
            <v>79565.78466014289</v>
          </cell>
          <cell r="AX118">
            <v>56829.193419181698</v>
          </cell>
          <cell r="BE118">
            <v>15.718610969517544</v>
          </cell>
          <cell r="BF118">
            <v>0</v>
          </cell>
          <cell r="BI118">
            <v>32252.993679666848</v>
          </cell>
          <cell r="BJ118">
            <v>37981.970060835767</v>
          </cell>
          <cell r="BM118">
            <v>18316.368981949578</v>
          </cell>
          <cell r="BN118">
            <v>16684.541366327063</v>
          </cell>
        </row>
        <row r="119">
          <cell r="E119">
            <v>15091.899865873916</v>
          </cell>
          <cell r="F119">
            <v>14131.922321033147</v>
          </cell>
          <cell r="I119">
            <v>58225.832566753372</v>
          </cell>
          <cell r="J119">
            <v>54245.671937535379</v>
          </cell>
          <cell r="M119">
            <v>7855.0300484779073</v>
          </cell>
          <cell r="N119">
            <v>7806.8662504404783</v>
          </cell>
          <cell r="Q119">
            <v>563.41062432422962</v>
          </cell>
          <cell r="R119">
            <v>6667.4047962159575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  <cell r="AC119">
            <v>46321.486514420241</v>
          </cell>
          <cell r="AD119">
            <v>46801.553303559216</v>
          </cell>
          <cell r="AG119">
            <v>2771.0935704055728</v>
          </cell>
          <cell r="AH119">
            <v>2761.7338248102051</v>
          </cell>
          <cell r="AK119">
            <v>101.70785608330988</v>
          </cell>
          <cell r="AL119">
            <v>0</v>
          </cell>
          <cell r="AO119">
            <v>16274.694099285951</v>
          </cell>
          <cell r="AP119">
            <v>10432.443206475669</v>
          </cell>
          <cell r="AS119">
            <v>12210.380250291641</v>
          </cell>
          <cell r="AT119">
            <v>10163.359127354232</v>
          </cell>
          <cell r="AW119">
            <v>47500.460017857426</v>
          </cell>
          <cell r="AX119">
            <v>6444.4623160087185</v>
          </cell>
          <cell r="BE119">
            <v>11.807904010413733</v>
          </cell>
          <cell r="BF119">
            <v>0</v>
          </cell>
          <cell r="BI119">
            <v>13373.492155240425</v>
          </cell>
          <cell r="BJ119">
            <v>12068.324065720233</v>
          </cell>
          <cell r="BM119">
            <v>0</v>
          </cell>
          <cell r="BN119">
            <v>0</v>
          </cell>
        </row>
        <row r="120">
          <cell r="E120">
            <v>6386.1074399999998</v>
          </cell>
          <cell r="F120">
            <v>5281.0759245837726</v>
          </cell>
          <cell r="I120">
            <v>27227.520989544788</v>
          </cell>
          <cell r="J120">
            <v>23293.371603023523</v>
          </cell>
          <cell r="M120">
            <v>3987.5859542806197</v>
          </cell>
          <cell r="N120">
            <v>4048.6700488910678</v>
          </cell>
          <cell r="Q120">
            <v>325.90225116247024</v>
          </cell>
          <cell r="R120">
            <v>608.69431021226171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  <cell r="AC120">
            <v>21991.142316563331</v>
          </cell>
          <cell r="AD120">
            <v>21783.575995164032</v>
          </cell>
          <cell r="AG120">
            <v>1605.6727330614599</v>
          </cell>
          <cell r="AH120">
            <v>1599.5220300133858</v>
          </cell>
          <cell r="AK120">
            <v>58.623716368810165</v>
          </cell>
          <cell r="AL120">
            <v>0</v>
          </cell>
          <cell r="AO120">
            <v>2396.8554059383514</v>
          </cell>
          <cell r="AP120">
            <v>1525.7780284105334</v>
          </cell>
          <cell r="AS120">
            <v>4424.5729394731798</v>
          </cell>
          <cell r="AT120">
            <v>3673.4691879352245</v>
          </cell>
          <cell r="AW120">
            <v>23213.421452977291</v>
          </cell>
          <cell r="AX120">
            <v>26835.499574073521</v>
          </cell>
          <cell r="BE120">
            <v>16.104958910643052</v>
          </cell>
          <cell r="BF120">
            <v>0</v>
          </cell>
          <cell r="BI120">
            <v>4479.1963721138136</v>
          </cell>
          <cell r="BJ120">
            <v>4821.8463783546395</v>
          </cell>
          <cell r="BM120">
            <v>0</v>
          </cell>
          <cell r="BN120">
            <v>0</v>
          </cell>
        </row>
        <row r="121">
          <cell r="E121">
            <v>0</v>
          </cell>
          <cell r="F121">
            <v>0</v>
          </cell>
          <cell r="I121">
            <v>0</v>
          </cell>
          <cell r="J121">
            <v>6.7604273854645278</v>
          </cell>
          <cell r="M121">
            <v>1248.4334803636493</v>
          </cell>
          <cell r="N121">
            <v>1203.3916532725884</v>
          </cell>
          <cell r="Q121">
            <v>0</v>
          </cell>
          <cell r="R121">
            <v>170.63472315616397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  <cell r="AC121">
            <v>4496.0005764303987</v>
          </cell>
          <cell r="AD121">
            <v>4479.5098258391499</v>
          </cell>
          <cell r="AG121">
            <v>92.018817393119662</v>
          </cell>
          <cell r="AH121">
            <v>91.833312729224303</v>
          </cell>
          <cell r="AK121">
            <v>3.3062299688326959</v>
          </cell>
          <cell r="AL121">
            <v>0</v>
          </cell>
          <cell r="AO121">
            <v>116.87889944748062</v>
          </cell>
          <cell r="AP121">
            <v>140.01008705723257</v>
          </cell>
          <cell r="AS121">
            <v>908.21164666927348</v>
          </cell>
          <cell r="AT121">
            <v>748.29894355784472</v>
          </cell>
          <cell r="AW121">
            <v>4365.7663791648802</v>
          </cell>
          <cell r="AX121">
            <v>4688.3236287455175</v>
          </cell>
          <cell r="BE121">
            <v>0</v>
          </cell>
          <cell r="BF121">
            <v>0</v>
          </cell>
          <cell r="BI121">
            <v>1609.9690041985984</v>
          </cell>
          <cell r="BJ121">
            <v>1616.7416679570613</v>
          </cell>
          <cell r="BM121">
            <v>0</v>
          </cell>
          <cell r="BN121">
            <v>0</v>
          </cell>
        </row>
        <row r="122">
          <cell r="E122">
            <v>1562.8913231790752</v>
          </cell>
          <cell r="F122">
            <v>1636.087156616943</v>
          </cell>
          <cell r="I122">
            <v>2811.719381866159</v>
          </cell>
          <cell r="J122">
            <v>3570.5302052037423</v>
          </cell>
          <cell r="M122">
            <v>886.05205823804522</v>
          </cell>
          <cell r="N122">
            <v>879.26569202957444</v>
          </cell>
          <cell r="Q122">
            <v>0</v>
          </cell>
          <cell r="R122">
            <v>125.00981887745894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  <cell r="AC122">
            <v>4230.8677986614584</v>
          </cell>
          <cell r="AD122">
            <v>4193.4399679969029</v>
          </cell>
          <cell r="AG122">
            <v>0</v>
          </cell>
          <cell r="AH122">
            <v>0</v>
          </cell>
          <cell r="AK122">
            <v>0</v>
          </cell>
          <cell r="AL122">
            <v>0</v>
          </cell>
          <cell r="AO122">
            <v>406.43967889918804</v>
          </cell>
          <cell r="AP122">
            <v>560.02655360656252</v>
          </cell>
          <cell r="AS122">
            <v>406.15237429494454</v>
          </cell>
          <cell r="AT122">
            <v>332.87557251728731</v>
          </cell>
          <cell r="AW122">
            <v>4977.5589686285048</v>
          </cell>
          <cell r="AX122">
            <v>833.5775711942</v>
          </cell>
          <cell r="BE122">
            <v>14.882571236507564</v>
          </cell>
          <cell r="BF122">
            <v>0</v>
          </cell>
          <cell r="BI122">
            <v>1127.3245464426939</v>
          </cell>
          <cell r="BJ122">
            <v>450.43359230087901</v>
          </cell>
          <cell r="BM122">
            <v>0</v>
          </cell>
          <cell r="BN122">
            <v>0</v>
          </cell>
        </row>
        <row r="123">
          <cell r="E123">
            <v>14961.589408</v>
          </cell>
          <cell r="F123">
            <v>14076.546880480566</v>
          </cell>
          <cell r="I123">
            <v>51693.646397196178</v>
          </cell>
          <cell r="J123">
            <v>47547.372354888867</v>
          </cell>
          <cell r="M123">
            <v>7088.4740790930173</v>
          </cell>
          <cell r="N123">
            <v>7127.2377279360635</v>
          </cell>
          <cell r="Q123">
            <v>1334.2951078434251</v>
          </cell>
          <cell r="R123">
            <v>1008.1762333146858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  <cell r="AC123">
            <v>46677.077319671567</v>
          </cell>
          <cell r="AD123">
            <v>47317.267103018828</v>
          </cell>
          <cell r="AG123">
            <v>2177.0501706443879</v>
          </cell>
          <cell r="AH123">
            <v>2166.6539583248323</v>
          </cell>
          <cell r="AK123">
            <v>78.057381801463336</v>
          </cell>
          <cell r="AL123">
            <v>0</v>
          </cell>
          <cell r="AO123">
            <v>14134.426215859548</v>
          </cell>
          <cell r="AP123">
            <v>12461.08135671385</v>
          </cell>
          <cell r="AS123">
            <v>10721.799078984928</v>
          </cell>
          <cell r="AT123">
            <v>8853.0018457562455</v>
          </cell>
          <cell r="AW123">
            <v>56650.778005335655</v>
          </cell>
          <cell r="AX123">
            <v>219569.51655940496</v>
          </cell>
          <cell r="BE123">
            <v>11.802662300243894</v>
          </cell>
          <cell r="BF123">
            <v>0</v>
          </cell>
          <cell r="BI123">
            <v>11809.454166421287</v>
          </cell>
          <cell r="BJ123">
            <v>9491.4354167817419</v>
          </cell>
          <cell r="BM123">
            <v>0</v>
          </cell>
          <cell r="BN123">
            <v>0</v>
          </cell>
        </row>
        <row r="124">
          <cell r="E124">
            <v>38777.284576000005</v>
          </cell>
          <cell r="F124">
            <v>36741.406246989543</v>
          </cell>
          <cell r="I124">
            <v>63732.082462468978</v>
          </cell>
          <cell r="J124">
            <v>63454.084988614311</v>
          </cell>
          <cell r="M124">
            <v>10592.028228156174</v>
          </cell>
          <cell r="N124">
            <v>10703.760573852473</v>
          </cell>
          <cell r="Q124">
            <v>1607.6453315667081</v>
          </cell>
          <cell r="R124">
            <v>1376.018148896374</v>
          </cell>
          <cell r="U124">
            <v>41471.878792431969</v>
          </cell>
          <cell r="V124">
            <v>41023.229299458617</v>
          </cell>
          <cell r="Y124">
            <v>0</v>
          </cell>
          <cell r="Z124">
            <v>0</v>
          </cell>
          <cell r="AC124">
            <v>65927.566099505275</v>
          </cell>
          <cell r="AD124">
            <v>66051.057952568401</v>
          </cell>
          <cell r="AG124">
            <v>1890.0418290194907</v>
          </cell>
          <cell r="AH124">
            <v>1836.6662545844856</v>
          </cell>
          <cell r="AK124">
            <v>62.54641312394908</v>
          </cell>
          <cell r="AL124">
            <v>0</v>
          </cell>
          <cell r="AO124">
            <v>2926.468631253093</v>
          </cell>
          <cell r="AP124">
            <v>7550.8067078264503</v>
          </cell>
          <cell r="AS124">
            <v>11763.530664378826</v>
          </cell>
          <cell r="AT124">
            <v>11032.623838865762</v>
          </cell>
          <cell r="AW124">
            <v>82696.132442781163</v>
          </cell>
          <cell r="AX124">
            <v>116687.03577372132</v>
          </cell>
          <cell r="BE124">
            <v>13.255483017707011</v>
          </cell>
          <cell r="BF124">
            <v>0</v>
          </cell>
          <cell r="BI124">
            <v>52817.758378862571</v>
          </cell>
          <cell r="BJ124">
            <v>63915.316634350631</v>
          </cell>
          <cell r="BM124">
            <v>21944.452898410571</v>
          </cell>
          <cell r="BN124">
            <v>18025.824004003727</v>
          </cell>
        </row>
        <row r="125">
          <cell r="E125">
            <v>11036.006072666918</v>
          </cell>
          <cell r="F125">
            <v>11596.818217446369</v>
          </cell>
          <cell r="I125">
            <v>25045.467076888388</v>
          </cell>
          <cell r="J125">
            <v>23952.253424482762</v>
          </cell>
          <cell r="M125">
            <v>4952.8362559116849</v>
          </cell>
          <cell r="N125">
            <v>5197.152652131479</v>
          </cell>
          <cell r="Q125">
            <v>858.22692688546283</v>
          </cell>
          <cell r="R125">
            <v>703.26504704060392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  <cell r="AC125">
            <v>31556.45703526002</v>
          </cell>
          <cell r="AD125">
            <v>31206.428856765095</v>
          </cell>
          <cell r="AG125">
            <v>1689.7568752663119</v>
          </cell>
          <cell r="AH125">
            <v>1683.6107333691123</v>
          </cell>
          <cell r="AK125">
            <v>61.655146961933475</v>
          </cell>
          <cell r="AL125">
            <v>0</v>
          </cell>
          <cell r="AO125">
            <v>1909.740208840868</v>
          </cell>
          <cell r="AP125">
            <v>4185.1996652991584</v>
          </cell>
          <cell r="AS125">
            <v>6815.6529560811241</v>
          </cell>
          <cell r="AT125">
            <v>5738.529124037178</v>
          </cell>
          <cell r="AW125">
            <v>52850.312643457961</v>
          </cell>
          <cell r="AX125">
            <v>10139.377135720488</v>
          </cell>
          <cell r="BE125">
            <v>16.511706740483369</v>
          </cell>
          <cell r="BF125">
            <v>0</v>
          </cell>
          <cell r="BI125">
            <v>9836.7723084702302</v>
          </cell>
          <cell r="BJ125">
            <v>10840.968467336223</v>
          </cell>
          <cell r="BM125">
            <v>0</v>
          </cell>
          <cell r="BN125">
            <v>0</v>
          </cell>
        </row>
        <row r="126">
          <cell r="E126">
            <v>38564.365552000003</v>
          </cell>
          <cell r="F126">
            <v>36323.61664137763</v>
          </cell>
          <cell r="I126">
            <v>62442.771467057995</v>
          </cell>
          <cell r="J126">
            <v>60710.948996257233</v>
          </cell>
          <cell r="M126">
            <v>9946.8844490918418</v>
          </cell>
          <cell r="N126">
            <v>10215.92507086862</v>
          </cell>
          <cell r="Q126">
            <v>1602.6689477916079</v>
          </cell>
          <cell r="R126">
            <v>1242.9647563967637</v>
          </cell>
          <cell r="U126">
            <v>41462.024434103871</v>
          </cell>
          <cell r="V126">
            <v>41023.392685441933</v>
          </cell>
          <cell r="Y126">
            <v>0</v>
          </cell>
          <cell r="Z126">
            <v>0</v>
          </cell>
          <cell r="AC126">
            <v>64776.966119595258</v>
          </cell>
          <cell r="AD126">
            <v>64714.914345606107</v>
          </cell>
          <cell r="AG126">
            <v>1892.0975435931337</v>
          </cell>
          <cell r="AH126">
            <v>1836.6662545844856</v>
          </cell>
          <cell r="AK126">
            <v>60.864818288205711</v>
          </cell>
          <cell r="AL126">
            <v>0</v>
          </cell>
          <cell r="AO126">
            <v>2929.3515914033142</v>
          </cell>
          <cell r="AP126">
            <v>7550.8067078264503</v>
          </cell>
          <cell r="AS126">
            <v>11710.030655791887</v>
          </cell>
          <cell r="AT126">
            <v>9765.5034845992777</v>
          </cell>
          <cell r="AW126">
            <v>81756.438921047447</v>
          </cell>
          <cell r="AX126">
            <v>80165.722554173088</v>
          </cell>
          <cell r="BE126">
            <v>15.988572082344486</v>
          </cell>
          <cell r="BF126">
            <v>0</v>
          </cell>
          <cell r="BI126">
            <v>25148.704590081798</v>
          </cell>
          <cell r="BJ126">
            <v>19762.337405140512</v>
          </cell>
          <cell r="BM126">
            <v>30172.569871118867</v>
          </cell>
          <cell r="BN126">
            <v>29646.346076586757</v>
          </cell>
        </row>
        <row r="127">
          <cell r="E127">
            <v>39774.900415999989</v>
          </cell>
          <cell r="F127">
            <v>39937.402824309385</v>
          </cell>
          <cell r="I127">
            <v>63034.215569378568</v>
          </cell>
          <cell r="J127">
            <v>63946.319122699177</v>
          </cell>
          <cell r="M127">
            <v>9828.8224688126775</v>
          </cell>
          <cell r="N127">
            <v>10192.392620854829</v>
          </cell>
          <cell r="Q127">
            <v>1602.1302738594145</v>
          </cell>
          <cell r="R127">
            <v>1304.0360544641162</v>
          </cell>
          <cell r="U127">
            <v>36185.398898370477</v>
          </cell>
          <cell r="V127">
            <v>35850.179907325932</v>
          </cell>
          <cell r="Y127">
            <v>956.6318981675156</v>
          </cell>
          <cell r="Z127">
            <v>715.22033323004575</v>
          </cell>
          <cell r="AC127">
            <v>65674.065009447644</v>
          </cell>
          <cell r="AD127">
            <v>66071.888072494752</v>
          </cell>
          <cell r="AG127">
            <v>1889.4868528538632</v>
          </cell>
          <cell r="AH127">
            <v>1836.6662545844856</v>
          </cell>
          <cell r="AK127">
            <v>62.528047515317368</v>
          </cell>
          <cell r="AL127">
            <v>0</v>
          </cell>
          <cell r="AO127">
            <v>2925.6092520428033</v>
          </cell>
          <cell r="AP127">
            <v>7512.683333376307</v>
          </cell>
          <cell r="AS127">
            <v>11799.433514988881</v>
          </cell>
          <cell r="AT127">
            <v>10644.965500411796</v>
          </cell>
          <cell r="AW127">
            <v>82049.608406635278</v>
          </cell>
          <cell r="AX127">
            <v>64081.838778568868</v>
          </cell>
          <cell r="BE127">
            <v>13.251590787902483</v>
          </cell>
          <cell r="BF127">
            <v>0</v>
          </cell>
          <cell r="BI127">
            <v>32084.765229890541</v>
          </cell>
          <cell r="BJ127">
            <v>29990.173121742635</v>
          </cell>
          <cell r="BM127">
            <v>40164.213911584709</v>
          </cell>
          <cell r="BN127">
            <v>44975.710900991144</v>
          </cell>
        </row>
        <row r="128">
          <cell r="E128">
            <v>30946.980802873302</v>
          </cell>
          <cell r="F128">
            <v>28406.391629008984</v>
          </cell>
          <cell r="I128">
            <v>43712.710367635598</v>
          </cell>
          <cell r="J128">
            <v>42011.266278251525</v>
          </cell>
          <cell r="M128">
            <v>11439.541786257258</v>
          </cell>
          <cell r="N128">
            <v>11406.921546370679</v>
          </cell>
          <cell r="Q128">
            <v>1501.5678144100505</v>
          </cell>
          <cell r="R128">
            <v>1117.6287772423129</v>
          </cell>
          <cell r="U128">
            <v>8620.5174234542828</v>
          </cell>
          <cell r="V128">
            <v>8149.4120531172784</v>
          </cell>
          <cell r="Y128">
            <v>708.74522921206199</v>
          </cell>
          <cell r="Z128">
            <v>715.22033323004575</v>
          </cell>
          <cell r="AC128">
            <v>41896.177656638654</v>
          </cell>
          <cell r="AD128">
            <v>41822.251555970062</v>
          </cell>
          <cell r="AG128">
            <v>1838.1061759670897</v>
          </cell>
          <cell r="AH128">
            <v>1806.0551503414113</v>
          </cell>
          <cell r="AK128">
            <v>63.433976844827768</v>
          </cell>
          <cell r="AL128">
            <v>0</v>
          </cell>
          <cell r="AO128">
            <v>5399.4677093902583</v>
          </cell>
          <cell r="AP128">
            <v>5435.5842262125252</v>
          </cell>
          <cell r="AS128">
            <v>4968.9143984978409</v>
          </cell>
          <cell r="AT128">
            <v>4323.2649624659825</v>
          </cell>
          <cell r="AW128">
            <v>42226.36179172319</v>
          </cell>
          <cell r="AX128">
            <v>55470.227160479983</v>
          </cell>
          <cell r="BE128">
            <v>10.924141244514136</v>
          </cell>
          <cell r="BF128">
            <v>0</v>
          </cell>
          <cell r="BI128">
            <v>30392.270982774971</v>
          </cell>
          <cell r="BJ128">
            <v>29177.350698349936</v>
          </cell>
          <cell r="BM128">
            <v>12894.480014425659</v>
          </cell>
          <cell r="BN128">
            <v>11998.339931096509</v>
          </cell>
        </row>
        <row r="129">
          <cell r="E129">
            <v>2004.4943199999998</v>
          </cell>
          <cell r="F129">
            <v>2736.1807865079109</v>
          </cell>
          <cell r="I129">
            <v>5297.9033976609262</v>
          </cell>
          <cell r="J129">
            <v>5917.0433343698578</v>
          </cell>
          <cell r="M129">
            <v>574.34795607740739</v>
          </cell>
          <cell r="N129">
            <v>580.94769468331845</v>
          </cell>
          <cell r="Q129">
            <v>0</v>
          </cell>
          <cell r="R129">
            <v>194.73198476339542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  <cell r="AC129">
            <v>5699.0391398785669</v>
          </cell>
          <cell r="AD129">
            <v>5103.0105705712285</v>
          </cell>
          <cell r="AG129">
            <v>0</v>
          </cell>
          <cell r="AH129">
            <v>0</v>
          </cell>
          <cell r="AK129">
            <v>0</v>
          </cell>
          <cell r="AL129">
            <v>0</v>
          </cell>
          <cell r="AO129">
            <v>940.22528360203489</v>
          </cell>
          <cell r="AP129">
            <v>570.82538229764964</v>
          </cell>
          <cell r="AS129">
            <v>764.62891760415152</v>
          </cell>
          <cell r="AT129">
            <v>625.3437063534202</v>
          </cell>
          <cell r="AW129">
            <v>7177.4328689219365</v>
          </cell>
          <cell r="AX129">
            <v>31475.75333188412</v>
          </cell>
          <cell r="BE129">
            <v>15.00537329217817</v>
          </cell>
          <cell r="BF129">
            <v>0</v>
          </cell>
          <cell r="BI129">
            <v>1811.665154159075</v>
          </cell>
          <cell r="BJ129">
            <v>2812.8186957873331</v>
          </cell>
          <cell r="BM129">
            <v>0</v>
          </cell>
          <cell r="BN129">
            <v>0</v>
          </cell>
        </row>
        <row r="130">
          <cell r="E130">
            <v>0</v>
          </cell>
          <cell r="F130">
            <v>0</v>
          </cell>
          <cell r="I130">
            <v>0</v>
          </cell>
          <cell r="J130">
            <v>6.0610728283475126</v>
          </cell>
          <cell r="M130">
            <v>926.20472636923557</v>
          </cell>
          <cell r="N130">
            <v>1055.3704115409441</v>
          </cell>
          <cell r="Q130">
            <v>0</v>
          </cell>
          <cell r="R130">
            <v>478.82437127677434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  <cell r="AC130">
            <v>3506.7168526111618</v>
          </cell>
          <cell r="AD130">
            <v>3512.8691658822422</v>
          </cell>
          <cell r="AG130">
            <v>0</v>
          </cell>
          <cell r="AH130">
            <v>0</v>
          </cell>
          <cell r="AK130">
            <v>0</v>
          </cell>
          <cell r="AL130">
            <v>0</v>
          </cell>
          <cell r="AO130">
            <v>649.90347384397228</v>
          </cell>
          <cell r="AP130">
            <v>465.19716983072726</v>
          </cell>
          <cell r="AS130">
            <v>601.41412800731428</v>
          </cell>
          <cell r="AT130">
            <v>679.80265877362126</v>
          </cell>
          <cell r="AW130">
            <v>3697.4005714582909</v>
          </cell>
          <cell r="AX130">
            <v>16077.893546644718</v>
          </cell>
          <cell r="BE130">
            <v>15.082043082722143</v>
          </cell>
          <cell r="BF130">
            <v>0</v>
          </cell>
          <cell r="BI130">
            <v>6705.0901435170827</v>
          </cell>
          <cell r="BJ130">
            <v>5183.5148341005251</v>
          </cell>
          <cell r="BM130">
            <v>0</v>
          </cell>
          <cell r="BN130">
            <v>0</v>
          </cell>
        </row>
        <row r="131">
          <cell r="E131">
            <v>637.89657025743793</v>
          </cell>
          <cell r="F131">
            <v>1775.5878781836168</v>
          </cell>
          <cell r="I131">
            <v>6709.3765486036209</v>
          </cell>
          <cell r="J131">
            <v>7621.5659271525965</v>
          </cell>
          <cell r="M131">
            <v>126.68798769817055</v>
          </cell>
          <cell r="N131">
            <v>124.48879171785394</v>
          </cell>
          <cell r="Q131">
            <v>0</v>
          </cell>
          <cell r="R131">
            <v>214.18135599084161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  <cell r="AC131">
            <v>4795.9668820993184</v>
          </cell>
          <cell r="AD131">
            <v>3637.4318276100785</v>
          </cell>
          <cell r="AG131">
            <v>0</v>
          </cell>
          <cell r="AH131">
            <v>0</v>
          </cell>
          <cell r="AK131">
            <v>0</v>
          </cell>
          <cell r="AL131">
            <v>0</v>
          </cell>
          <cell r="AO131">
            <v>872.67866936253438</v>
          </cell>
          <cell r="AP131">
            <v>543.77217698946913</v>
          </cell>
          <cell r="AS131">
            <v>764.68012370239387</v>
          </cell>
          <cell r="AT131">
            <v>625.38474707802914</v>
          </cell>
          <cell r="AW131">
            <v>8560.9887289682028</v>
          </cell>
          <cell r="AX131">
            <v>892.50378410740643</v>
          </cell>
          <cell r="BE131">
            <v>14.97619960499267</v>
          </cell>
          <cell r="BF131">
            <v>0</v>
          </cell>
          <cell r="BI131">
            <v>574.99839999999995</v>
          </cell>
          <cell r="BJ131">
            <v>868.02406499873655</v>
          </cell>
          <cell r="BM131">
            <v>0</v>
          </cell>
          <cell r="BN131">
            <v>0</v>
          </cell>
        </row>
        <row r="132">
          <cell r="E132">
            <v>1474.14176</v>
          </cell>
          <cell r="F132">
            <v>1997.873136194886</v>
          </cell>
          <cell r="I132">
            <v>5173.4448365239632</v>
          </cell>
          <cell r="J132">
            <v>5604.1755361275727</v>
          </cell>
          <cell r="M132">
            <v>164.22736677403657</v>
          </cell>
          <cell r="N132">
            <v>165.98505562380527</v>
          </cell>
          <cell r="Q132">
            <v>37.821434622835007</v>
          </cell>
          <cell r="R132">
            <v>240.09019612422176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  <cell r="AC132">
            <v>4160.969083021545</v>
          </cell>
          <cell r="AD132">
            <v>3782.192407403883</v>
          </cell>
          <cell r="AG132">
            <v>187.25980073840933</v>
          </cell>
          <cell r="AH132">
            <v>186.72773588275604</v>
          </cell>
          <cell r="AK132">
            <v>6.684896900988802</v>
          </cell>
          <cell r="AL132">
            <v>0</v>
          </cell>
          <cell r="AO132">
            <v>844.2023846938888</v>
          </cell>
          <cell r="AP132">
            <v>780.0860507962841</v>
          </cell>
          <cell r="AS132">
            <v>512.57228484207712</v>
          </cell>
          <cell r="AT132">
            <v>417.73187320972482</v>
          </cell>
          <cell r="AW132">
            <v>5957.8682704711173</v>
          </cell>
          <cell r="AX132">
            <v>619.97413384324</v>
          </cell>
          <cell r="BE132">
            <v>14.966527510722935</v>
          </cell>
          <cell r="BF132">
            <v>0</v>
          </cell>
          <cell r="BI132">
            <v>672.55705931069372</v>
          </cell>
          <cell r="BJ132">
            <v>373.72804219621639</v>
          </cell>
          <cell r="BM132">
            <v>0</v>
          </cell>
          <cell r="BN132">
            <v>0</v>
          </cell>
        </row>
        <row r="133">
          <cell r="E133">
            <v>13841.333501645733</v>
          </cell>
          <cell r="F133">
            <v>13931.213843840866</v>
          </cell>
          <cell r="I133">
            <v>23880.551816004518</v>
          </cell>
          <cell r="J133">
            <v>24155.311312303467</v>
          </cell>
          <cell r="M133">
            <v>3393.361376561953</v>
          </cell>
          <cell r="N133">
            <v>3586.6425098039749</v>
          </cell>
          <cell r="Q133">
            <v>801.3361268454463</v>
          </cell>
          <cell r="R133">
            <v>540.40824416629277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  <cell r="AC133">
            <v>24309.020275377039</v>
          </cell>
          <cell r="AD133">
            <v>23727.353223650429</v>
          </cell>
          <cell r="AG133">
            <v>2057.4272441668832</v>
          </cell>
          <cell r="AH133">
            <v>2050.9439842860088</v>
          </cell>
          <cell r="AK133">
            <v>74.196479104327409</v>
          </cell>
          <cell r="AL133">
            <v>0</v>
          </cell>
          <cell r="AO133">
            <v>1941.5150756302887</v>
          </cell>
          <cell r="AP133">
            <v>2660.0950917308446</v>
          </cell>
          <cell r="AS133">
            <v>4993.557771390927</v>
          </cell>
          <cell r="AT133">
            <v>4156.9224965690391</v>
          </cell>
          <cell r="AW133">
            <v>31877.430931636096</v>
          </cell>
          <cell r="AX133">
            <v>24597.560212390279</v>
          </cell>
          <cell r="BE133">
            <v>14.934505892245088</v>
          </cell>
          <cell r="BF133">
            <v>0</v>
          </cell>
          <cell r="BI133">
            <v>6446.9544782866305</v>
          </cell>
          <cell r="BJ133">
            <v>3846.6464453056069</v>
          </cell>
          <cell r="BM133">
            <v>0</v>
          </cell>
          <cell r="BN133">
            <v>0</v>
          </cell>
        </row>
        <row r="134">
          <cell r="E134">
            <v>0</v>
          </cell>
          <cell r="F134">
            <v>0</v>
          </cell>
          <cell r="I134">
            <v>7596.13671441111</v>
          </cell>
          <cell r="J134">
            <v>9312.1374961710299</v>
          </cell>
          <cell r="M134">
            <v>563.93823932999578</v>
          </cell>
          <cell r="N134">
            <v>580.94769468331845</v>
          </cell>
          <cell r="Q134">
            <v>0</v>
          </cell>
          <cell r="R134">
            <v>144.87029864592245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  <cell r="AC134">
            <v>3682.5168726741808</v>
          </cell>
          <cell r="AD134">
            <v>3704.7466515382625</v>
          </cell>
          <cell r="AG134">
            <v>0</v>
          </cell>
          <cell r="AH134">
            <v>0</v>
          </cell>
          <cell r="AK134">
            <v>0</v>
          </cell>
          <cell r="AL134">
            <v>0</v>
          </cell>
          <cell r="AO134">
            <v>539.58629631050576</v>
          </cell>
          <cell r="AP134">
            <v>1063.430573005704</v>
          </cell>
          <cell r="AS134">
            <v>78.03804089000684</v>
          </cell>
          <cell r="AT134">
            <v>63.574025119663133</v>
          </cell>
          <cell r="AW134">
            <v>3520.2239625321363</v>
          </cell>
          <cell r="AX134">
            <v>9144.2455249677005</v>
          </cell>
          <cell r="BE134">
            <v>0</v>
          </cell>
          <cell r="BF134">
            <v>0</v>
          </cell>
          <cell r="BI134">
            <v>0</v>
          </cell>
          <cell r="BJ134">
            <v>0</v>
          </cell>
          <cell r="BM134">
            <v>0</v>
          </cell>
          <cell r="BN134">
            <v>0</v>
          </cell>
        </row>
        <row r="135">
          <cell r="E135">
            <v>1933.3452929354553</v>
          </cell>
          <cell r="F135">
            <v>2215.918875602265</v>
          </cell>
          <cell r="I135">
            <v>6193.3173984027062</v>
          </cell>
          <cell r="J135">
            <v>5950.2376515104552</v>
          </cell>
          <cell r="M135">
            <v>529.56386935351873</v>
          </cell>
          <cell r="N135">
            <v>622.44395858926987</v>
          </cell>
          <cell r="Q135">
            <v>66.598909833013209</v>
          </cell>
          <cell r="R135">
            <v>349.52139590266046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  <cell r="AC135">
            <v>5700.4947432162617</v>
          </cell>
          <cell r="AD135">
            <v>5361.4904489084129</v>
          </cell>
          <cell r="AG135">
            <v>328.3787047885902</v>
          </cell>
          <cell r="AH135">
            <v>327.53881540090009</v>
          </cell>
          <cell r="AK135">
            <v>11.890864180104444</v>
          </cell>
          <cell r="AL135">
            <v>0</v>
          </cell>
          <cell r="AO135">
            <v>996.73773920415795</v>
          </cell>
          <cell r="AP135">
            <v>732.40548740845497</v>
          </cell>
          <cell r="AS135">
            <v>776.02336111199452</v>
          </cell>
          <cell r="AT135">
            <v>634.47790536486605</v>
          </cell>
          <cell r="AW135">
            <v>7350.4074213567656</v>
          </cell>
          <cell r="AX135">
            <v>9788.7951325062677</v>
          </cell>
          <cell r="BE135">
            <v>14.84264557347259</v>
          </cell>
          <cell r="BF135">
            <v>0</v>
          </cell>
          <cell r="BI135">
            <v>1617.2953443613255</v>
          </cell>
          <cell r="BJ135">
            <v>1436.2784398018371</v>
          </cell>
          <cell r="BM135">
            <v>0</v>
          </cell>
          <cell r="BN135">
            <v>0</v>
          </cell>
        </row>
        <row r="136">
          <cell r="E136">
            <v>18067.345319999997</v>
          </cell>
          <cell r="F136">
            <v>17802.303384824241</v>
          </cell>
          <cell r="I136">
            <v>63974.928530345518</v>
          </cell>
          <cell r="J136">
            <v>63587.972570219754</v>
          </cell>
          <cell r="M136">
            <v>6384.7413705442941</v>
          </cell>
          <cell r="N136">
            <v>6354.4970137321807</v>
          </cell>
          <cell r="Q136">
            <v>1854.0489409603792</v>
          </cell>
          <cell r="R136">
            <v>1289.6018495983458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  <cell r="AC136">
            <v>47013.733594115431</v>
          </cell>
          <cell r="AD136">
            <v>45556.415391781178</v>
          </cell>
          <cell r="AG136">
            <v>2836.43395868482</v>
          </cell>
          <cell r="AH136">
            <v>2825.4049216358012</v>
          </cell>
          <cell r="AK136">
            <v>102.92487585247247</v>
          </cell>
          <cell r="AL136">
            <v>0</v>
          </cell>
          <cell r="AO136">
            <v>4144.6110599612275</v>
          </cell>
          <cell r="AP136">
            <v>2511.1763384256692</v>
          </cell>
          <cell r="AS136">
            <v>9671.4120812490291</v>
          </cell>
          <cell r="AT136">
            <v>8071.1578714724128</v>
          </cell>
          <cell r="AW136">
            <v>55396.691949572341</v>
          </cell>
          <cell r="AX136">
            <v>88903.342004146893</v>
          </cell>
          <cell r="BE136">
            <v>11.949195481559057</v>
          </cell>
          <cell r="BF136">
            <v>0</v>
          </cell>
          <cell r="BI136">
            <v>11324.323309259411</v>
          </cell>
          <cell r="BJ136">
            <v>11395.460092590472</v>
          </cell>
          <cell r="BM136">
            <v>0</v>
          </cell>
          <cell r="BN136">
            <v>0</v>
          </cell>
        </row>
        <row r="137">
          <cell r="E137">
            <v>9000.3744918730208</v>
          </cell>
          <cell r="F137">
            <v>9635.2468258967601</v>
          </cell>
          <cell r="I137">
            <v>28384.700460552329</v>
          </cell>
          <cell r="J137">
            <v>31086.025439900644</v>
          </cell>
          <cell r="M137">
            <v>2699.0895650114453</v>
          </cell>
          <cell r="N137">
            <v>2712.9454538960299</v>
          </cell>
          <cell r="Q137">
            <v>0</v>
          </cell>
          <cell r="R137">
            <v>412.55600796898284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  <cell r="AC137">
            <v>18928.405404143432</v>
          </cell>
          <cell r="AD137">
            <v>19211.37704365922</v>
          </cell>
          <cell r="AG137">
            <v>0</v>
          </cell>
          <cell r="AH137">
            <v>0</v>
          </cell>
          <cell r="AK137">
            <v>0</v>
          </cell>
          <cell r="AL137">
            <v>0</v>
          </cell>
          <cell r="AO137">
            <v>5021.1523758588091</v>
          </cell>
          <cell r="AP137">
            <v>3793.6094002194809</v>
          </cell>
          <cell r="AS137">
            <v>3782.6521984866636</v>
          </cell>
          <cell r="AT137">
            <v>3173.8096958334118</v>
          </cell>
          <cell r="AW137">
            <v>19409.580052655412</v>
          </cell>
          <cell r="AX137">
            <v>40451.628242117971</v>
          </cell>
          <cell r="BE137">
            <v>15.494417027576535</v>
          </cell>
          <cell r="BF137">
            <v>0</v>
          </cell>
          <cell r="BI137">
            <v>8706.3836963403246</v>
          </cell>
          <cell r="BJ137">
            <v>11903.863676613366</v>
          </cell>
          <cell r="BM137">
            <v>0</v>
          </cell>
          <cell r="BN137">
            <v>0</v>
          </cell>
        </row>
        <row r="138">
          <cell r="E138">
            <v>893.791242566297</v>
          </cell>
          <cell r="F138">
            <v>960.57488559655701</v>
          </cell>
          <cell r="I138">
            <v>3794.3320438409037</v>
          </cell>
          <cell r="J138">
            <v>4069.7854272073473</v>
          </cell>
          <cell r="M138">
            <v>362.50404521240466</v>
          </cell>
          <cell r="N138">
            <v>331.97011124761053</v>
          </cell>
          <cell r="Q138">
            <v>0</v>
          </cell>
          <cell r="R138">
            <v>124.12261572753238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  <cell r="AC138">
            <v>3641.0959737541125</v>
          </cell>
          <cell r="AD138">
            <v>3660.2791886665832</v>
          </cell>
          <cell r="AG138">
            <v>0</v>
          </cell>
          <cell r="AH138">
            <v>0</v>
          </cell>
          <cell r="AK138">
            <v>0</v>
          </cell>
          <cell r="AL138">
            <v>0</v>
          </cell>
          <cell r="AO138">
            <v>768.3938615036476</v>
          </cell>
          <cell r="AP138">
            <v>632.27054748619298</v>
          </cell>
          <cell r="AS138">
            <v>504.49452907152806</v>
          </cell>
          <cell r="AT138">
            <v>411.01750988051816</v>
          </cell>
          <cell r="AW138">
            <v>4184.4129154416305</v>
          </cell>
          <cell r="AX138">
            <v>393</v>
          </cell>
          <cell r="BE138">
            <v>15.119029387962698</v>
          </cell>
          <cell r="BF138">
            <v>0</v>
          </cell>
          <cell r="BI138">
            <v>1130.8319852276998</v>
          </cell>
          <cell r="BJ138">
            <v>1832.1588944503665</v>
          </cell>
          <cell r="BM138">
            <v>0</v>
          </cell>
          <cell r="BN138">
            <v>0</v>
          </cell>
        </row>
        <row r="139">
          <cell r="E139">
            <v>23867.821920000009</v>
          </cell>
          <cell r="F139">
            <v>22811.643621116189</v>
          </cell>
          <cell r="I139">
            <v>46134.863058450574</v>
          </cell>
          <cell r="J139">
            <v>45666.015705781341</v>
          </cell>
          <cell r="M139">
            <v>6042.640799311006</v>
          </cell>
          <cell r="N139">
            <v>6115.6390941840382</v>
          </cell>
          <cell r="Q139">
            <v>778.68489583899168</v>
          </cell>
          <cell r="R139">
            <v>1109.4107457189316</v>
          </cell>
          <cell r="U139">
            <v>20677.780739508311</v>
          </cell>
          <cell r="V139">
            <v>18672.563034319042</v>
          </cell>
          <cell r="Y139">
            <v>1329.9493068105257</v>
          </cell>
          <cell r="Z139">
            <v>1382.5819766510997</v>
          </cell>
          <cell r="AC139">
            <v>34027.350191758051</v>
          </cell>
          <cell r="AD139">
            <v>34007.807961211329</v>
          </cell>
          <cell r="AG139">
            <v>1004.8512236079346</v>
          </cell>
          <cell r="AH139">
            <v>979.55533577839253</v>
          </cell>
          <cell r="AK139">
            <v>32.888106038430188</v>
          </cell>
          <cell r="AL139">
            <v>0</v>
          </cell>
          <cell r="AO139">
            <v>1958.8168543488821</v>
          </cell>
          <cell r="AP139">
            <v>5155.3779720367947</v>
          </cell>
          <cell r="AS139">
            <v>7101.0893620490815</v>
          </cell>
          <cell r="AT139">
            <v>5882.368935368062</v>
          </cell>
          <cell r="AW139">
            <v>44213.399667844154</v>
          </cell>
          <cell r="AX139">
            <v>98955.58180371653</v>
          </cell>
          <cell r="BE139">
            <v>16.047768679476732</v>
          </cell>
          <cell r="BF139">
            <v>0</v>
          </cell>
          <cell r="BI139">
            <v>19516.394101594269</v>
          </cell>
          <cell r="BJ139">
            <v>18645.976407541781</v>
          </cell>
          <cell r="BM139">
            <v>18297.643157202863</v>
          </cell>
          <cell r="BN139">
            <v>19788.117903669518</v>
          </cell>
        </row>
        <row r="140">
          <cell r="E140">
            <v>92095.203800000018</v>
          </cell>
          <cell r="F140">
            <v>88530.713070482467</v>
          </cell>
          <cell r="I140">
            <v>169462.38152065984</v>
          </cell>
          <cell r="J140">
            <v>167777.32682749594</v>
          </cell>
          <cell r="M140">
            <v>20174.784143313453</v>
          </cell>
          <cell r="N140">
            <v>20561.907569576724</v>
          </cell>
          <cell r="Q140">
            <v>3062.0331091134117</v>
          </cell>
          <cell r="R140">
            <v>4979.391949933417</v>
          </cell>
          <cell r="U140">
            <v>79042.379621950487</v>
          </cell>
          <cell r="V140">
            <v>74557.891046404242</v>
          </cell>
          <cell r="Y140">
            <v>4523.5048567106169</v>
          </cell>
          <cell r="Z140">
            <v>4821.2916375718305</v>
          </cell>
          <cell r="AC140">
            <v>163233.92962849161</v>
          </cell>
          <cell r="AD140">
            <v>158388.12539805562</v>
          </cell>
          <cell r="AG140">
            <v>2369.0661593732557</v>
          </cell>
          <cell r="AH140">
            <v>2185.6328429555383</v>
          </cell>
          <cell r="AK140">
            <v>79.480807571974793</v>
          </cell>
          <cell r="AL140">
            <v>0</v>
          </cell>
          <cell r="AO140">
            <v>9618.4836262103672</v>
          </cell>
          <cell r="AP140">
            <v>15922.086770243324</v>
          </cell>
          <cell r="AS140">
            <v>35080.004609585776</v>
          </cell>
          <cell r="AT140">
            <v>29114.4770074546</v>
          </cell>
          <cell r="AW140">
            <v>187500.12922108447</v>
          </cell>
          <cell r="AX140">
            <v>144917.70969788896</v>
          </cell>
          <cell r="BE140">
            <v>19.870201892993698</v>
          </cell>
          <cell r="BF140">
            <v>0</v>
          </cell>
          <cell r="BI140">
            <v>52542.558604600141</v>
          </cell>
          <cell r="BJ140">
            <v>40050.780857142301</v>
          </cell>
          <cell r="BM140">
            <v>34663.920732260864</v>
          </cell>
          <cell r="BN140">
            <v>25003.67082758986</v>
          </cell>
        </row>
        <row r="141">
          <cell r="E141">
            <v>990.02549855546602</v>
          </cell>
          <cell r="F141">
            <v>1115.518899212077</v>
          </cell>
          <cell r="I141">
            <v>3590.4508021156389</v>
          </cell>
          <cell r="J141">
            <v>3714.1401962594337</v>
          </cell>
          <cell r="M141">
            <v>366.22278849060626</v>
          </cell>
          <cell r="N141">
            <v>373.4663751535619</v>
          </cell>
          <cell r="Q141">
            <v>0</v>
          </cell>
          <cell r="R141">
            <v>304.48446129963952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  <cell r="AC141">
            <v>5228.3890550692868</v>
          </cell>
          <cell r="AD141">
            <v>4973.4841298596912</v>
          </cell>
          <cell r="AG141">
            <v>0</v>
          </cell>
          <cell r="AH141">
            <v>0</v>
          </cell>
          <cell r="AK141">
            <v>0</v>
          </cell>
          <cell r="AL141">
            <v>0</v>
          </cell>
          <cell r="AO141">
            <v>944.83302583134287</v>
          </cell>
          <cell r="AP141">
            <v>627.7820054959036</v>
          </cell>
          <cell r="AS141">
            <v>764.64330847885708</v>
          </cell>
          <cell r="AT141">
            <v>625.31607568964398</v>
          </cell>
          <cell r="AW141">
            <v>7776.5851472846398</v>
          </cell>
          <cell r="AX141">
            <v>393</v>
          </cell>
          <cell r="BE141">
            <v>15.081083105443989</v>
          </cell>
          <cell r="BF141">
            <v>0</v>
          </cell>
          <cell r="BI141">
            <v>2041.1836927499589</v>
          </cell>
          <cell r="BJ141">
            <v>2817.3751452101933</v>
          </cell>
          <cell r="BM141">
            <v>0</v>
          </cell>
          <cell r="BN141">
            <v>0</v>
          </cell>
        </row>
        <row r="142">
          <cell r="E142">
            <v>21740.926719999996</v>
          </cell>
          <cell r="F142">
            <v>21160.710109956137</v>
          </cell>
          <cell r="I142">
            <v>67662.732316070644</v>
          </cell>
          <cell r="J142">
            <v>71399.817262011988</v>
          </cell>
          <cell r="M142">
            <v>7209.9630661919546</v>
          </cell>
          <cell r="N142">
            <v>7285.3786335552704</v>
          </cell>
          <cell r="Q142">
            <v>1242.1077668385144</v>
          </cell>
          <cell r="R142">
            <v>525.7771380603881</v>
          </cell>
          <cell r="U142">
            <v>25624.862716106294</v>
          </cell>
          <cell r="V142">
            <v>24910.101990683957</v>
          </cell>
          <cell r="Y142">
            <v>1418.9478807812311</v>
          </cell>
          <cell r="Z142">
            <v>1430.4406664600915</v>
          </cell>
          <cell r="AC142">
            <v>51478.077819702863</v>
          </cell>
          <cell r="AD142">
            <v>50785.757938591945</v>
          </cell>
          <cell r="AG142">
            <v>1894.4531225902188</v>
          </cell>
          <cell r="AH142">
            <v>1873.3995796761756</v>
          </cell>
          <cell r="AK142">
            <v>71.071979373748874</v>
          </cell>
          <cell r="AL142">
            <v>0</v>
          </cell>
          <cell r="AO142">
            <v>2227.7871784277477</v>
          </cell>
          <cell r="AP142">
            <v>5620.1733878565974</v>
          </cell>
          <cell r="AS142">
            <v>6347.2831239934949</v>
          </cell>
          <cell r="AT142">
            <v>7014.2770376882945</v>
          </cell>
          <cell r="AW142">
            <v>65243.73644785861</v>
          </cell>
          <cell r="AX142">
            <v>78316.607099276458</v>
          </cell>
          <cell r="BE142">
            <v>13.392699874749777</v>
          </cell>
          <cell r="BF142">
            <v>0</v>
          </cell>
          <cell r="BI142">
            <v>34946.541203456116</v>
          </cell>
          <cell r="BJ142">
            <v>48266.58979267563</v>
          </cell>
          <cell r="BM142">
            <v>14629.580115042329</v>
          </cell>
          <cell r="BN142">
            <v>12127.066565471981</v>
          </cell>
        </row>
        <row r="143">
          <cell r="E143">
            <v>796.09591999999986</v>
          </cell>
          <cell r="F143">
            <v>1111.8211980750468</v>
          </cell>
          <cell r="I143">
            <v>6990.7441665654142</v>
          </cell>
          <cell r="J143">
            <v>6520.9571323008295</v>
          </cell>
          <cell r="M143">
            <v>610.95132052535735</v>
          </cell>
          <cell r="N143">
            <v>622.44395858926987</v>
          </cell>
          <cell r="Q143">
            <v>0</v>
          </cell>
          <cell r="R143">
            <v>299.49771198840563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  <cell r="AC143">
            <v>3435.1967933721749</v>
          </cell>
          <cell r="AD143">
            <v>3473.7899030262111</v>
          </cell>
          <cell r="AG143">
            <v>0</v>
          </cell>
          <cell r="AH143">
            <v>0</v>
          </cell>
          <cell r="AK143">
            <v>0</v>
          </cell>
          <cell r="AL143">
            <v>0</v>
          </cell>
          <cell r="AO143">
            <v>1400.1435805776591</v>
          </cell>
          <cell r="AP143">
            <v>439.30244627267825</v>
          </cell>
          <cell r="AS143">
            <v>764.41440641646068</v>
          </cell>
          <cell r="AT143">
            <v>625.26087474977464</v>
          </cell>
          <cell r="AW143">
            <v>6361.5354943150951</v>
          </cell>
          <cell r="AX143">
            <v>393</v>
          </cell>
          <cell r="BE143">
            <v>15.106585805359956</v>
          </cell>
          <cell r="BF143">
            <v>0</v>
          </cell>
          <cell r="BI143">
            <v>1295.4938028031277</v>
          </cell>
          <cell r="BJ143">
            <v>2401.3154888378112</v>
          </cell>
          <cell r="BM143">
            <v>0</v>
          </cell>
          <cell r="BN143">
            <v>0</v>
          </cell>
        </row>
        <row r="144">
          <cell r="E144">
            <v>38610.515455999994</v>
          </cell>
          <cell r="F144">
            <v>30871.080132183535</v>
          </cell>
          <cell r="I144">
            <v>88471.245253698755</v>
          </cell>
          <cell r="J144">
            <v>72904.573532128139</v>
          </cell>
          <cell r="M144">
            <v>10792.495996925245</v>
          </cell>
          <cell r="N144">
            <v>10988.665785072506</v>
          </cell>
          <cell r="Q144">
            <v>1945.5573975909649</v>
          </cell>
          <cell r="R144">
            <v>662.79935443719273</v>
          </cell>
          <cell r="U144">
            <v>55221.401898663906</v>
          </cell>
          <cell r="V144">
            <v>55062.929882554905</v>
          </cell>
          <cell r="Y144">
            <v>0</v>
          </cell>
          <cell r="Z144">
            <v>0</v>
          </cell>
          <cell r="AC144">
            <v>75262.160148520707</v>
          </cell>
          <cell r="AD144">
            <v>74122.755635283087</v>
          </cell>
          <cell r="AG144">
            <v>2411.2067485833595</v>
          </cell>
          <cell r="AH144">
            <v>2382.7683542809395</v>
          </cell>
          <cell r="AK144">
            <v>89.826740609290482</v>
          </cell>
          <cell r="AL144">
            <v>0</v>
          </cell>
          <cell r="AO144">
            <v>3362.6228096908008</v>
          </cell>
          <cell r="AP144">
            <v>3814.4450710263336</v>
          </cell>
          <cell r="AS144">
            <v>13811.441734457941</v>
          </cell>
          <cell r="AT144">
            <v>12803.12571226302</v>
          </cell>
          <cell r="AW144">
            <v>96630.518073455052</v>
          </cell>
          <cell r="AX144">
            <v>41514.714926754037</v>
          </cell>
          <cell r="BE144">
            <v>9.7351205761613073</v>
          </cell>
          <cell r="BF144">
            <v>0</v>
          </cell>
          <cell r="BI144">
            <v>38015.330193222464</v>
          </cell>
          <cell r="BJ144">
            <v>46110.842707845295</v>
          </cell>
          <cell r="BM144">
            <v>32206.537124054164</v>
          </cell>
          <cell r="BN144">
            <v>38200.627959823862</v>
          </cell>
        </row>
        <row r="145">
          <cell r="E145">
            <v>43303.403200000001</v>
          </cell>
          <cell r="F145">
            <v>39139.579433235165</v>
          </cell>
          <cell r="I145">
            <v>62439.657028191679</v>
          </cell>
          <cell r="J145">
            <v>58137.223831905794</v>
          </cell>
          <cell r="M145">
            <v>9021.2640835785223</v>
          </cell>
          <cell r="N145">
            <v>9152.7105093230821</v>
          </cell>
          <cell r="Q145">
            <v>1570.8982612318155</v>
          </cell>
          <cell r="R145">
            <v>587.44116931252677</v>
          </cell>
          <cell r="U145">
            <v>36196.756246560275</v>
          </cell>
          <cell r="V145">
            <v>35512.316506051437</v>
          </cell>
          <cell r="Y145">
            <v>2297.3364483999999</v>
          </cell>
          <cell r="Z145">
            <v>2304.529018569202</v>
          </cell>
          <cell r="AC145">
            <v>55456.443759471396</v>
          </cell>
          <cell r="AD145">
            <v>54397.910040972332</v>
          </cell>
          <cell r="AG145">
            <v>1920.0583604648239</v>
          </cell>
          <cell r="AH145">
            <v>1895.4395747311896</v>
          </cell>
          <cell r="AK145">
            <v>63.881060855960456</v>
          </cell>
          <cell r="AL145">
            <v>970.7398897862787</v>
          </cell>
          <cell r="AO145">
            <v>3298.5043752180354</v>
          </cell>
          <cell r="AP145">
            <v>3814.4450710263336</v>
          </cell>
          <cell r="AS145">
            <v>10684.473470265137</v>
          </cell>
          <cell r="AT145">
            <v>10597.339861568275</v>
          </cell>
          <cell r="AW145">
            <v>77937.363306266969</v>
          </cell>
          <cell r="AX145">
            <v>88551.671457113393</v>
          </cell>
          <cell r="BE145">
            <v>15.970265213990114</v>
          </cell>
          <cell r="BF145">
            <v>0</v>
          </cell>
          <cell r="BI145">
            <v>26870.737063420675</v>
          </cell>
          <cell r="BJ145">
            <v>24452.893732157063</v>
          </cell>
          <cell r="BM145">
            <v>17741.55694800468</v>
          </cell>
          <cell r="BN145">
            <v>14341.672956880577</v>
          </cell>
        </row>
        <row r="146">
          <cell r="E146">
            <v>11631.686469834445</v>
          </cell>
          <cell r="F146">
            <v>11364.703298588851</v>
          </cell>
          <cell r="I146">
            <v>27404.077621796168</v>
          </cell>
          <cell r="J146">
            <v>26902.295839022623</v>
          </cell>
          <cell r="M146">
            <v>3182.8962647438684</v>
          </cell>
          <cell r="N146">
            <v>3311.8569624715092</v>
          </cell>
          <cell r="Q146">
            <v>635.14719418594416</v>
          </cell>
          <cell r="R146">
            <v>1621.1851312353699</v>
          </cell>
          <cell r="U146">
            <v>11493.683815476687</v>
          </cell>
          <cell r="V146">
            <v>11012.117996034491</v>
          </cell>
          <cell r="Y146">
            <v>1057.2634034127909</v>
          </cell>
          <cell r="Z146">
            <v>1063.1298086455422</v>
          </cell>
          <cell r="AC146">
            <v>23568.148923954031</v>
          </cell>
          <cell r="AD146">
            <v>23595.555892688142</v>
          </cell>
          <cell r="AG146">
            <v>845.59989861314216</v>
          </cell>
          <cell r="AH146">
            <v>812.72481765363511</v>
          </cell>
          <cell r="AK146">
            <v>29.986518597055664</v>
          </cell>
          <cell r="AL146">
            <v>0</v>
          </cell>
          <cell r="AO146">
            <v>1446.4729094979589</v>
          </cell>
          <cell r="AP146">
            <v>2516.9401569258389</v>
          </cell>
          <cell r="AS146">
            <v>2010.1383631298158</v>
          </cell>
          <cell r="AT146">
            <v>1716.195027634993</v>
          </cell>
          <cell r="AW146">
            <v>25032.495455330121</v>
          </cell>
          <cell r="AX146">
            <v>36283.012243937526</v>
          </cell>
          <cell r="BE146">
            <v>14.126539298527838</v>
          </cell>
          <cell r="BF146">
            <v>0</v>
          </cell>
          <cell r="BI146">
            <v>7734.1785927992241</v>
          </cell>
          <cell r="BJ146">
            <v>6682.7138469837528</v>
          </cell>
          <cell r="BM146">
            <v>7008.7997885031327</v>
          </cell>
          <cell r="BN146">
            <v>6139.8768458210106</v>
          </cell>
        </row>
        <row r="147">
          <cell r="E147">
            <v>23749.012401459488</v>
          </cell>
          <cell r="F147">
            <v>23197.254507877031</v>
          </cell>
          <cell r="I147">
            <v>47589.985204983415</v>
          </cell>
          <cell r="J147">
            <v>47198.349464815183</v>
          </cell>
          <cell r="M147">
            <v>5557.4381397158249</v>
          </cell>
          <cell r="N147">
            <v>5817.3210968377807</v>
          </cell>
          <cell r="Q147">
            <v>1219.8398405811483</v>
          </cell>
          <cell r="R147">
            <v>2924.2817225364661</v>
          </cell>
          <cell r="U147">
            <v>24545.339996264724</v>
          </cell>
          <cell r="V147">
            <v>23932.323886600469</v>
          </cell>
          <cell r="Y147">
            <v>2113.5165763347904</v>
          </cell>
          <cell r="Z147">
            <v>2126.2596172910844</v>
          </cell>
          <cell r="AC147">
            <v>46946.290224527242</v>
          </cell>
          <cell r="AD147">
            <v>46658.881458307536</v>
          </cell>
          <cell r="AG147">
            <v>1578.5923891883149</v>
          </cell>
          <cell r="AH147">
            <v>1515.2496600322008</v>
          </cell>
          <cell r="AK147">
            <v>51.894451095691402</v>
          </cell>
          <cell r="AL147">
            <v>0</v>
          </cell>
          <cell r="AO147">
            <v>2894.602186416354</v>
          </cell>
          <cell r="AP147">
            <v>5033.8665509006132</v>
          </cell>
          <cell r="AS147">
            <v>5351.446543377393</v>
          </cell>
          <cell r="AT147">
            <v>4447.7604927269267</v>
          </cell>
          <cell r="AW147">
            <v>49683.699964773885</v>
          </cell>
          <cell r="AX147">
            <v>47060.755182953901</v>
          </cell>
          <cell r="BE147">
            <v>11.248292773922854</v>
          </cell>
          <cell r="BF147">
            <v>0</v>
          </cell>
          <cell r="BI147">
            <v>15257.039831796854</v>
          </cell>
          <cell r="BJ147">
            <v>13312.16747186045</v>
          </cell>
          <cell r="BM147">
            <v>13834.002934492761</v>
          </cell>
          <cell r="BN147">
            <v>12230.788568347598</v>
          </cell>
        </row>
        <row r="148">
          <cell r="E148">
            <v>11635.828544000004</v>
          </cell>
          <cell r="F148">
            <v>11362.93287636487</v>
          </cell>
          <cell r="I148">
            <v>32650.454541064511</v>
          </cell>
          <cell r="J148">
            <v>32315.060834718031</v>
          </cell>
          <cell r="M148">
            <v>2860.0935947547541</v>
          </cell>
          <cell r="N148">
            <v>2979.8868512238987</v>
          </cell>
          <cell r="Q148">
            <v>604.05659639201019</v>
          </cell>
          <cell r="R148">
            <v>1444.7420210397497</v>
          </cell>
          <cell r="U148">
            <v>13064.247242183239</v>
          </cell>
          <cell r="V148">
            <v>12702.875656649223</v>
          </cell>
          <cell r="Y148">
            <v>1059.6546298186588</v>
          </cell>
          <cell r="Z148">
            <v>1063.1298086455422</v>
          </cell>
          <cell r="AC148">
            <v>23401.5897615371</v>
          </cell>
          <cell r="AD148">
            <v>23173.130760930257</v>
          </cell>
          <cell r="AG148">
            <v>778.34134134831834</v>
          </cell>
          <cell r="AH148">
            <v>745.07427727643972</v>
          </cell>
          <cell r="AK148">
            <v>25.770726904678344</v>
          </cell>
          <cell r="AL148">
            <v>0</v>
          </cell>
          <cell r="AO148">
            <v>1445.0084503436249</v>
          </cell>
          <cell r="AP148">
            <v>2516.9401569258389</v>
          </cell>
          <cell r="AS148">
            <v>2009.7645825408367</v>
          </cell>
          <cell r="AT148">
            <v>1710.4864342757955</v>
          </cell>
          <cell r="AW148">
            <v>24697.05400877682</v>
          </cell>
          <cell r="AX148">
            <v>4681.982875036214</v>
          </cell>
          <cell r="BE148">
            <v>13.964724315423965</v>
          </cell>
          <cell r="BF148">
            <v>0</v>
          </cell>
          <cell r="BI148">
            <v>7695.5478546931845</v>
          </cell>
          <cell r="BJ148">
            <v>6629.4536248766972</v>
          </cell>
          <cell r="BM148">
            <v>6971.4913823480138</v>
          </cell>
          <cell r="BN148">
            <v>6090.9386256730086</v>
          </cell>
        </row>
        <row r="149">
          <cell r="E149">
            <v>2029.9910400000006</v>
          </cell>
          <cell r="F149">
            <v>3322.7487627894011</v>
          </cell>
          <cell r="I149">
            <v>8548.8480246061135</v>
          </cell>
          <cell r="J149">
            <v>7799.7794461830299</v>
          </cell>
          <cell r="M149">
            <v>499.76054138156758</v>
          </cell>
          <cell r="N149">
            <v>456.45890296546452</v>
          </cell>
          <cell r="Q149">
            <v>127.1886531193222</v>
          </cell>
          <cell r="R149">
            <v>422.409566922095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  <cell r="AC149">
            <v>7150.7517697198264</v>
          </cell>
          <cell r="AD149">
            <v>5783.1306455021904</v>
          </cell>
          <cell r="AG149">
            <v>626.68788080285788</v>
          </cell>
          <cell r="AH149">
            <v>624.46652655872526</v>
          </cell>
          <cell r="AK149">
            <v>22.665870761814968</v>
          </cell>
          <cell r="AL149">
            <v>0</v>
          </cell>
          <cell r="AO149">
            <v>994.31601353534552</v>
          </cell>
          <cell r="AP149">
            <v>811.53979938797772</v>
          </cell>
          <cell r="AS149">
            <v>775.6230276341264</v>
          </cell>
          <cell r="AT149">
            <v>634.73951773408612</v>
          </cell>
          <cell r="AW149">
            <v>9821.6891785100252</v>
          </cell>
          <cell r="AX149">
            <v>6909.2499947546003</v>
          </cell>
          <cell r="BE149">
            <v>15.091245122952261</v>
          </cell>
          <cell r="BF149">
            <v>0</v>
          </cell>
          <cell r="BI149">
            <v>1259.6935985601142</v>
          </cell>
          <cell r="BJ149">
            <v>1640.1540590459715</v>
          </cell>
          <cell r="BM149">
            <v>0</v>
          </cell>
          <cell r="BN149">
            <v>0</v>
          </cell>
        </row>
        <row r="150">
          <cell r="E150">
            <v>11414.277935130034</v>
          </cell>
          <cell r="F150">
            <v>7765.9666003929933</v>
          </cell>
          <cell r="I150">
            <v>32034.266899143557</v>
          </cell>
          <cell r="J150">
            <v>20907.93259191266</v>
          </cell>
          <cell r="M150">
            <v>2819.1066641404668</v>
          </cell>
          <cell r="N150">
            <v>2946.2347373225439</v>
          </cell>
          <cell r="Q150">
            <v>598.3492548919503</v>
          </cell>
          <cell r="R150">
            <v>1369.5022614598308</v>
          </cell>
          <cell r="U150">
            <v>11502.699944150949</v>
          </cell>
          <cell r="V150">
            <v>11229.74760878272</v>
          </cell>
          <cell r="Y150">
            <v>1059.7310942027982</v>
          </cell>
          <cell r="Z150">
            <v>1063.1298086455422</v>
          </cell>
          <cell r="AC150">
            <v>23298.46344907266</v>
          </cell>
          <cell r="AD150">
            <v>23094.128614536992</v>
          </cell>
          <cell r="AG150">
            <v>771.32078390276752</v>
          </cell>
          <cell r="AH150">
            <v>738.03372330053242</v>
          </cell>
          <cell r="AK150">
            <v>25.701787761846102</v>
          </cell>
          <cell r="AL150">
            <v>0</v>
          </cell>
          <cell r="AO150">
            <v>1448.6748556203293</v>
          </cell>
          <cell r="AP150">
            <v>1144.3335213079001</v>
          </cell>
          <cell r="AS150">
            <v>2009.0079571870374</v>
          </cell>
          <cell r="AT150">
            <v>1698.9624697744075</v>
          </cell>
          <cell r="AW150">
            <v>25087.601830582262</v>
          </cell>
          <cell r="AX150">
            <v>8093.4558054430709</v>
          </cell>
          <cell r="BE150">
            <v>13.927367351153814</v>
          </cell>
          <cell r="BF150">
            <v>0</v>
          </cell>
          <cell r="BI150">
            <v>4326.665148707445</v>
          </cell>
          <cell r="BJ150">
            <v>606.71848208045344</v>
          </cell>
          <cell r="BM150">
            <v>10280.473142590336</v>
          </cell>
          <cell r="BN150">
            <v>11638.77115485526</v>
          </cell>
        </row>
        <row r="151">
          <cell r="E151">
            <v>23321.216799999995</v>
          </cell>
          <cell r="F151">
            <v>15873.327544592787</v>
          </cell>
          <cell r="I151">
            <v>49928.346685951576</v>
          </cell>
          <cell r="J151">
            <v>35454.311649845687</v>
          </cell>
          <cell r="M151">
            <v>6163.8302664903631</v>
          </cell>
          <cell r="N151">
            <v>6475.6926832113732</v>
          </cell>
          <cell r="Q151">
            <v>1188.7002308389069</v>
          </cell>
          <cell r="R151">
            <v>2719.4964609685144</v>
          </cell>
          <cell r="U151">
            <v>22983.5151467039</v>
          </cell>
          <cell r="V151">
            <v>22459.49521756544</v>
          </cell>
          <cell r="Y151">
            <v>2116.3176500832733</v>
          </cell>
          <cell r="Z151">
            <v>2126.2596172910844</v>
          </cell>
          <cell r="AC151">
            <v>47178.031898599715</v>
          </cell>
          <cell r="AD151">
            <v>46753.388287997892</v>
          </cell>
          <cell r="AG151">
            <v>1519.4572062493057</v>
          </cell>
          <cell r="AH151">
            <v>1464.7413380311275</v>
          </cell>
          <cell r="AK151">
            <v>52.376303219675933</v>
          </cell>
          <cell r="AL151">
            <v>0</v>
          </cell>
          <cell r="AO151">
            <v>2891.8132436232036</v>
          </cell>
          <cell r="AP151">
            <v>2288.6670426158003</v>
          </cell>
          <cell r="AS151">
            <v>5573.4459821181654</v>
          </cell>
          <cell r="AT151">
            <v>4655.2413193061657</v>
          </cell>
          <cell r="AW151">
            <v>49944.398562463146</v>
          </cell>
          <cell r="AX151">
            <v>18352.189635283707</v>
          </cell>
          <cell r="BE151">
            <v>11.352735804918987</v>
          </cell>
          <cell r="BF151">
            <v>0</v>
          </cell>
          <cell r="BI151">
            <v>8840.8025481548848</v>
          </cell>
          <cell r="BJ151">
            <v>1235.5900937946417</v>
          </cell>
          <cell r="BM151">
            <v>20893.943056009804</v>
          </cell>
          <cell r="BN151">
            <v>23699.923048447261</v>
          </cell>
        </row>
        <row r="152">
          <cell r="E152">
            <v>11418.008799999996</v>
          </cell>
          <cell r="F152">
            <v>7765.7674780214384</v>
          </cell>
          <cell r="I152">
            <v>27927.460284276764</v>
          </cell>
          <cell r="J152">
            <v>19103.634905285588</v>
          </cell>
          <cell r="M152">
            <v>3181.9800506728961</v>
          </cell>
          <cell r="N152">
            <v>3244.5527346687995</v>
          </cell>
          <cell r="Q152">
            <v>608.80440467173048</v>
          </cell>
          <cell r="R152">
            <v>1376.7557708253405</v>
          </cell>
          <cell r="U152">
            <v>11492.857768655342</v>
          </cell>
          <cell r="V152">
            <v>11229.74760878272</v>
          </cell>
          <cell r="Y152">
            <v>1058.6116037931538</v>
          </cell>
          <cell r="Z152">
            <v>1063.1298086455422</v>
          </cell>
          <cell r="AC152">
            <v>23364.783915922206</v>
          </cell>
          <cell r="AD152">
            <v>23126.475540002499</v>
          </cell>
          <cell r="AG152">
            <v>798.73483791829926</v>
          </cell>
          <cell r="AH152">
            <v>771.39982692548404</v>
          </cell>
          <cell r="AK152">
            <v>29.507686428208462</v>
          </cell>
          <cell r="AL152">
            <v>0</v>
          </cell>
          <cell r="AO152">
            <v>1445.9284610658392</v>
          </cell>
          <cell r="AP152">
            <v>1144.3335213079001</v>
          </cell>
          <cell r="AS152">
            <v>2009.3037637094724</v>
          </cell>
          <cell r="AT152">
            <v>1689.5046897053471</v>
          </cell>
          <cell r="AW152">
            <v>24879.071108340475</v>
          </cell>
          <cell r="AX152">
            <v>14770.944346044886</v>
          </cell>
          <cell r="BE152">
            <v>15.60672321410423</v>
          </cell>
          <cell r="BF152">
            <v>0</v>
          </cell>
          <cell r="BI152">
            <v>4341.6568739140484</v>
          </cell>
          <cell r="BJ152">
            <v>604.27666559179659</v>
          </cell>
          <cell r="BM152">
            <v>10259.834459510581</v>
          </cell>
          <cell r="BN152">
            <v>11591.753452838155</v>
          </cell>
        </row>
        <row r="153">
          <cell r="E153">
            <v>11721.769279999997</v>
          </cell>
          <cell r="F153">
            <v>7517.5808334083467</v>
          </cell>
          <cell r="I153">
            <v>25247.634987432844</v>
          </cell>
          <cell r="J153">
            <v>16260.793709637897</v>
          </cell>
          <cell r="M153">
            <v>3342.9548160789554</v>
          </cell>
          <cell r="N153">
            <v>3309.5814485885412</v>
          </cell>
          <cell r="Q153">
            <v>611.09904255599724</v>
          </cell>
          <cell r="R153">
            <v>275.6590524831675</v>
          </cell>
          <cell r="U153">
            <v>11510.018929646532</v>
          </cell>
          <cell r="V153">
            <v>11168.574037717766</v>
          </cell>
          <cell r="Y153">
            <v>709.46354293060404</v>
          </cell>
          <cell r="Z153">
            <v>715.22033323004575</v>
          </cell>
          <cell r="AC153">
            <v>24361.616049629545</v>
          </cell>
          <cell r="AD153">
            <v>24390.118420923754</v>
          </cell>
          <cell r="AG153">
            <v>771.97287977249528</v>
          </cell>
          <cell r="AH153">
            <v>743.84983310671669</v>
          </cell>
          <cell r="AK153">
            <v>26.122280439330712</v>
          </cell>
          <cell r="AL153">
            <v>0</v>
          </cell>
          <cell r="AO153">
            <v>1449.4101120103578</v>
          </cell>
          <cell r="AP153">
            <v>2516.9401569258389</v>
          </cell>
          <cell r="AS153">
            <v>2011.2619331167928</v>
          </cell>
          <cell r="AT153">
            <v>3601.1368188392171</v>
          </cell>
          <cell r="AW153">
            <v>25533.682583334506</v>
          </cell>
          <cell r="AX153">
            <v>19782.245247136012</v>
          </cell>
          <cell r="BE153">
            <v>14.155225274581696</v>
          </cell>
          <cell r="BF153">
            <v>0</v>
          </cell>
          <cell r="BI153">
            <v>7211.6180274054432</v>
          </cell>
          <cell r="BJ153">
            <v>5416.8509847809482</v>
          </cell>
          <cell r="BM153">
            <v>8146.8559425932208</v>
          </cell>
          <cell r="BN153">
            <v>8125.5848307878323</v>
          </cell>
        </row>
        <row r="154">
          <cell r="E154">
            <v>23898.186119999998</v>
          </cell>
          <cell r="F154">
            <v>15331.163180723086</v>
          </cell>
          <cell r="I154">
            <v>38624.613197366612</v>
          </cell>
          <cell r="J154">
            <v>31610.666090410672</v>
          </cell>
          <cell r="M154">
            <v>6000.9251263603437</v>
          </cell>
          <cell r="N154">
            <v>6242.4033997848583</v>
          </cell>
          <cell r="Q154">
            <v>1122.2245973072045</v>
          </cell>
          <cell r="R154">
            <v>501.87707608024442</v>
          </cell>
          <cell r="U154">
            <v>22984.25798583118</v>
          </cell>
          <cell r="V154">
            <v>22459.49521756544</v>
          </cell>
          <cell r="Y154">
            <v>1419.4730102812957</v>
          </cell>
          <cell r="Z154">
            <v>1430.4406664600915</v>
          </cell>
          <cell r="AC154">
            <v>48512.12924047195</v>
          </cell>
          <cell r="AD154">
            <v>48333.988479451589</v>
          </cell>
          <cell r="AG154">
            <v>1577.8055267774566</v>
          </cell>
          <cell r="AH154">
            <v>1525.6574354748464</v>
          </cell>
          <cell r="AK154">
            <v>59.662349847561629</v>
          </cell>
          <cell r="AL154">
            <v>0</v>
          </cell>
          <cell r="AO154">
            <v>2893.1593480557485</v>
          </cell>
          <cell r="AP154">
            <v>5033.8665509006132</v>
          </cell>
          <cell r="AS154">
            <v>5409.5704123404203</v>
          </cell>
          <cell r="AT154">
            <v>5394.294620637138</v>
          </cell>
          <cell r="AW154">
            <v>50110.258858480564</v>
          </cell>
          <cell r="AX154">
            <v>53789.079287493107</v>
          </cell>
          <cell r="BE154">
            <v>11.242685969512326</v>
          </cell>
          <cell r="BF154">
            <v>0</v>
          </cell>
          <cell r="BI154">
            <v>14330.816956224449</v>
          </cell>
          <cell r="BJ154">
            <v>10747.796213184794</v>
          </cell>
          <cell r="BM154">
            <v>16202.423984852434</v>
          </cell>
          <cell r="BN154">
            <v>16122.187088835673</v>
          </cell>
        </row>
        <row r="155">
          <cell r="E155">
            <v>11748.017216000004</v>
          </cell>
          <cell r="F155">
            <v>7532.4251545517927</v>
          </cell>
          <cell r="I155">
            <v>23721.909869194988</v>
          </cell>
          <cell r="J155">
            <v>16708.447179493018</v>
          </cell>
          <cell r="M155">
            <v>3141.8204955913834</v>
          </cell>
          <cell r="N155">
            <v>3161.5602068568969</v>
          </cell>
          <cell r="Q155">
            <v>586.70624935616627</v>
          </cell>
          <cell r="R155">
            <v>264.3720830058927</v>
          </cell>
          <cell r="U155">
            <v>11510.351928815717</v>
          </cell>
          <cell r="V155">
            <v>11229.74760878272</v>
          </cell>
          <cell r="Y155">
            <v>709.18883528253627</v>
          </cell>
          <cell r="Z155">
            <v>715.22033323004575</v>
          </cell>
          <cell r="AC155">
            <v>24230.7184773441</v>
          </cell>
          <cell r="AD155">
            <v>23978.739956254754</v>
          </cell>
          <cell r="AG155">
            <v>764.69534590631577</v>
          </cell>
          <cell r="AH155">
            <v>738.33983434296329</v>
          </cell>
          <cell r="AK155">
            <v>25.723804975001944</v>
          </cell>
          <cell r="AL155">
            <v>0</v>
          </cell>
          <cell r="AO155">
            <v>1451.6262460337236</v>
          </cell>
          <cell r="AP155">
            <v>2516.9401569258389</v>
          </cell>
          <cell r="AS155">
            <v>2010.7289563967056</v>
          </cell>
          <cell r="AT155">
            <v>2125.6467425664705</v>
          </cell>
          <cell r="AW155">
            <v>25328.540662610165</v>
          </cell>
          <cell r="AX155">
            <v>68497.378938778915</v>
          </cell>
          <cell r="BE155">
            <v>13.939298109376212</v>
          </cell>
          <cell r="BF155">
            <v>0</v>
          </cell>
          <cell r="BI155">
            <v>7122.1476599953821</v>
          </cell>
          <cell r="BJ155">
            <v>5330.931564174999</v>
          </cell>
          <cell r="BM155">
            <v>8046.0237649068986</v>
          </cell>
          <cell r="BN155">
            <v>7996.5885938189895</v>
          </cell>
        </row>
        <row r="156">
          <cell r="E156">
            <v>15827.948954707887</v>
          </cell>
          <cell r="F156">
            <v>10093.10905866816</v>
          </cell>
          <cell r="I156">
            <v>23930.551116008381</v>
          </cell>
          <cell r="J156">
            <v>19959.012569428363</v>
          </cell>
          <cell r="M156">
            <v>3342.8551529609831</v>
          </cell>
          <cell r="N156">
            <v>3511.4941319966688</v>
          </cell>
          <cell r="Q156">
            <v>589.36886028873528</v>
          </cell>
          <cell r="R156">
            <v>265.37396336168894</v>
          </cell>
          <cell r="U156">
            <v>13832.861686903194</v>
          </cell>
          <cell r="V156">
            <v>13486.283643328743</v>
          </cell>
          <cell r="Y156">
            <v>0</v>
          </cell>
          <cell r="Z156">
            <v>0</v>
          </cell>
          <cell r="AC156">
            <v>24231.159861442462</v>
          </cell>
          <cell r="AD156">
            <v>23951.836097084775</v>
          </cell>
          <cell r="AG156">
            <v>878.63580886109025</v>
          </cell>
          <cell r="AH156">
            <v>820.3775937144037</v>
          </cell>
          <cell r="AK156">
            <v>29.57688182833088</v>
          </cell>
          <cell r="AL156">
            <v>0</v>
          </cell>
          <cell r="AO156">
            <v>1445.8996372037855</v>
          </cell>
          <cell r="AP156">
            <v>1144.3335213079001</v>
          </cell>
          <cell r="AS156">
            <v>2503.7700678292149</v>
          </cell>
          <cell r="AT156">
            <v>3494.8261902619142</v>
          </cell>
          <cell r="AW156">
            <v>24850.297693421151</v>
          </cell>
          <cell r="AX156">
            <v>26362.314583249539</v>
          </cell>
          <cell r="BE156">
            <v>13.933560914165444</v>
          </cell>
          <cell r="BF156">
            <v>0</v>
          </cell>
          <cell r="BI156">
            <v>8862.3500242997834</v>
          </cell>
          <cell r="BJ156">
            <v>8111.8004100691278</v>
          </cell>
          <cell r="BM156">
            <v>5427.8784353654655</v>
          </cell>
          <cell r="BN156">
            <v>4699.3202434745981</v>
          </cell>
        </row>
        <row r="157">
          <cell r="E157">
            <v>48623.41320000001</v>
          </cell>
          <cell r="F157">
            <v>46730.1395714174</v>
          </cell>
          <cell r="I157">
            <v>71747.366684047753</v>
          </cell>
          <cell r="J157">
            <v>73421.081236676619</v>
          </cell>
          <cell r="M157">
            <v>11882.532902075247</v>
          </cell>
          <cell r="N157">
            <v>11855.536299331547</v>
          </cell>
          <cell r="Q157">
            <v>1691.4787095294641</v>
          </cell>
          <cell r="R157">
            <v>1031.6265445247045</v>
          </cell>
          <cell r="U157">
            <v>22317.008179736611</v>
          </cell>
          <cell r="V157">
            <v>22074.844998478504</v>
          </cell>
          <cell r="Y157">
            <v>2401.6660438957156</v>
          </cell>
          <cell r="Z157">
            <v>2456.5203360979358</v>
          </cell>
          <cell r="AC157">
            <v>73365.19736733337</v>
          </cell>
          <cell r="AD157">
            <v>72549.207329984274</v>
          </cell>
          <cell r="AG157">
            <v>2345.2188829188685</v>
          </cell>
          <cell r="AH157">
            <v>2276.8539335999003</v>
          </cell>
          <cell r="AK157">
            <v>81.143777366353419</v>
          </cell>
          <cell r="AL157">
            <v>0</v>
          </cell>
          <cell r="AO157">
            <v>4573.6491880852263</v>
          </cell>
          <cell r="AP157">
            <v>3687.296901992122</v>
          </cell>
          <cell r="AS157">
            <v>9516.8448050979605</v>
          </cell>
          <cell r="AT157">
            <v>8034.8381923411553</v>
          </cell>
          <cell r="AW157">
            <v>79705.650017460968</v>
          </cell>
          <cell r="AX157">
            <v>163983.65465691269</v>
          </cell>
          <cell r="BE157">
            <v>8.7940901707941741</v>
          </cell>
          <cell r="BF157">
            <v>0</v>
          </cell>
          <cell r="BI157">
            <v>39596.65001234274</v>
          </cell>
          <cell r="BJ157">
            <v>39096.932593652178</v>
          </cell>
          <cell r="BM157">
            <v>22850.803448382063</v>
          </cell>
          <cell r="BN157">
            <v>22664.458605136748</v>
          </cell>
        </row>
        <row r="158">
          <cell r="E158">
            <v>11564.393192429632</v>
          </cell>
          <cell r="F158">
            <v>11086.979335823435</v>
          </cell>
          <cell r="I158">
            <v>36771.332342731839</v>
          </cell>
          <cell r="J158">
            <v>35292.869485360665</v>
          </cell>
          <cell r="M158">
            <v>5113.8972642455092</v>
          </cell>
          <cell r="N158">
            <v>5187.0329882439164</v>
          </cell>
          <cell r="Q158">
            <v>975.07611313049438</v>
          </cell>
          <cell r="R158">
            <v>534.47689994668417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  <cell r="AC158">
            <v>36069.564890846901</v>
          </cell>
          <cell r="AD158">
            <v>35360.03635123717</v>
          </cell>
          <cell r="AG158">
            <v>1173.2218200199898</v>
          </cell>
          <cell r="AH158">
            <v>1170.2625152127484</v>
          </cell>
          <cell r="AK158">
            <v>45.231649152029149</v>
          </cell>
          <cell r="AL158">
            <v>0</v>
          </cell>
          <cell r="AO158">
            <v>3340.6144407854335</v>
          </cell>
          <cell r="AP158">
            <v>1907.2225355131668</v>
          </cell>
          <cell r="AS158">
            <v>7154.0050913974128</v>
          </cell>
          <cell r="AT158">
            <v>6020.7577790136866</v>
          </cell>
          <cell r="AW158">
            <v>47648.8466790206</v>
          </cell>
          <cell r="AX158">
            <v>41376.693840911859</v>
          </cell>
          <cell r="BE158">
            <v>17.04677166081165</v>
          </cell>
          <cell r="BF158">
            <v>0</v>
          </cell>
          <cell r="BI158">
            <v>11647.507358284562</v>
          </cell>
          <cell r="BJ158">
            <v>11866.644548536715</v>
          </cell>
          <cell r="BM158">
            <v>0</v>
          </cell>
          <cell r="BN158">
            <v>0</v>
          </cell>
        </row>
        <row r="159">
          <cell r="E159">
            <v>44909.001679999987</v>
          </cell>
          <cell r="F159">
            <v>39170.265927044798</v>
          </cell>
          <cell r="I159">
            <v>77929.955363829024</v>
          </cell>
          <cell r="J159">
            <v>70784.856288289011</v>
          </cell>
          <cell r="M159">
            <v>9627.6186546269764</v>
          </cell>
          <cell r="N159">
            <v>9842.4586957150586</v>
          </cell>
          <cell r="Q159">
            <v>1577.0851850915672</v>
          </cell>
          <cell r="R159">
            <v>963.21129080455751</v>
          </cell>
          <cell r="U159">
            <v>57075.95765749814</v>
          </cell>
          <cell r="V159">
            <v>56183.082182939746</v>
          </cell>
          <cell r="Y159">
            <v>0</v>
          </cell>
          <cell r="Z159">
            <v>0</v>
          </cell>
          <cell r="AC159">
            <v>64499.758806655918</v>
          </cell>
          <cell r="AD159">
            <v>63786.31761544411</v>
          </cell>
          <cell r="AG159">
            <v>2004.0457091518074</v>
          </cell>
          <cell r="AH159">
            <v>1940.7440090109401</v>
          </cell>
          <cell r="AK159">
            <v>65.465452887228906</v>
          </cell>
          <cell r="AL159">
            <v>0</v>
          </cell>
          <cell r="AO159">
            <v>3045.0678018723852</v>
          </cell>
          <cell r="AP159">
            <v>7512.683333376307</v>
          </cell>
          <cell r="AS159">
            <v>11793.765349797297</v>
          </cell>
          <cell r="AT159">
            <v>9785.9376565213297</v>
          </cell>
          <cell r="AW159">
            <v>76019.528801856897</v>
          </cell>
          <cell r="AX159">
            <v>116638.83590737449</v>
          </cell>
          <cell r="BE159">
            <v>8.5985561267469865</v>
          </cell>
          <cell r="BF159">
            <v>0</v>
          </cell>
          <cell r="BI159">
            <v>22867.768820904788</v>
          </cell>
          <cell r="BJ159">
            <v>14990.681761942407</v>
          </cell>
          <cell r="BM159">
            <v>21494.961740644849</v>
          </cell>
          <cell r="BN159">
            <v>20885.241529884643</v>
          </cell>
        </row>
        <row r="160">
          <cell r="E160">
            <v>63039.889359999979</v>
          </cell>
          <cell r="F160">
            <v>57171.164826200853</v>
          </cell>
          <cell r="I160">
            <v>100124.69085213593</v>
          </cell>
          <cell r="J160">
            <v>94673.648540540336</v>
          </cell>
          <cell r="M160">
            <v>13049.575035489679</v>
          </cell>
          <cell r="N160">
            <v>13597.361775025807</v>
          </cell>
          <cell r="Q160">
            <v>2284.6282284735994</v>
          </cell>
          <cell r="R160">
            <v>1581.7474893056951</v>
          </cell>
          <cell r="U160">
            <v>89801.910494937518</v>
          </cell>
          <cell r="V160">
            <v>86929.158702514353</v>
          </cell>
          <cell r="Y160">
            <v>1005.7619898505652</v>
          </cell>
          <cell r="Z160">
            <v>715.22033323004575</v>
          </cell>
          <cell r="AC160">
            <v>93282.591952898161</v>
          </cell>
          <cell r="AD160">
            <v>92559.929641800307</v>
          </cell>
          <cell r="AG160">
            <v>2763.9229260644311</v>
          </cell>
          <cell r="AH160">
            <v>2707.5521702999631</v>
          </cell>
          <cell r="AK160">
            <v>93.243187758788338</v>
          </cell>
          <cell r="AL160">
            <v>0</v>
          </cell>
          <cell r="AO160">
            <v>5441.373525887213</v>
          </cell>
          <cell r="AP160">
            <v>12962.669346507599</v>
          </cell>
          <cell r="AS160">
            <v>21346.374029780123</v>
          </cell>
          <cell r="AT160">
            <v>17893.527252726388</v>
          </cell>
          <cell r="AW160">
            <v>119169.00492570004</v>
          </cell>
          <cell r="AX160">
            <v>131500.34451173132</v>
          </cell>
          <cell r="BE160">
            <v>12.247021108398334</v>
          </cell>
          <cell r="BF160">
            <v>0</v>
          </cell>
          <cell r="BI160">
            <v>31302.608272079451</v>
          </cell>
          <cell r="BJ160">
            <v>21295.595572393559</v>
          </cell>
          <cell r="BM160">
            <v>28543.835419799339</v>
          </cell>
          <cell r="BN160">
            <v>23762.500291350181</v>
          </cell>
        </row>
        <row r="161">
          <cell r="E161">
            <v>8723.0118399999992</v>
          </cell>
          <cell r="F161">
            <v>8479.5524776772672</v>
          </cell>
          <cell r="I161">
            <v>24515.350144175914</v>
          </cell>
          <cell r="J161">
            <v>26542.682547686949</v>
          </cell>
          <cell r="M161">
            <v>4768.3705587007107</v>
          </cell>
          <cell r="N161">
            <v>4795.6027991981919</v>
          </cell>
          <cell r="Q161">
            <v>273.93248369637064</v>
          </cell>
          <cell r="R161">
            <v>951.82736050399535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  <cell r="AC161">
            <v>35320.143640189992</v>
          </cell>
          <cell r="AD161">
            <v>34326.312265173299</v>
          </cell>
          <cell r="AG161">
            <v>1355.4392440508464</v>
          </cell>
          <cell r="AH161">
            <v>1349.3374750347357</v>
          </cell>
          <cell r="AK161">
            <v>48.55302835790571</v>
          </cell>
          <cell r="AL161">
            <v>0</v>
          </cell>
          <cell r="AO161">
            <v>11836.841217180798</v>
          </cell>
          <cell r="AP161">
            <v>8389.7867601350627</v>
          </cell>
          <cell r="AS161">
            <v>6642.7871885704335</v>
          </cell>
          <cell r="AT161">
            <v>5631.5661871874636</v>
          </cell>
          <cell r="AW161">
            <v>30585.173560338579</v>
          </cell>
          <cell r="AX161">
            <v>98317.211800315083</v>
          </cell>
          <cell r="BE161">
            <v>18.29852334316228</v>
          </cell>
          <cell r="BF161">
            <v>0</v>
          </cell>
          <cell r="BI161">
            <v>6179.7389899893224</v>
          </cell>
          <cell r="BJ161">
            <v>3632.9457435746335</v>
          </cell>
          <cell r="BM161">
            <v>0</v>
          </cell>
          <cell r="BN161">
            <v>0</v>
          </cell>
        </row>
        <row r="162">
          <cell r="E162">
            <v>9017.9643999999989</v>
          </cell>
          <cell r="F162">
            <v>7510.0955972162856</v>
          </cell>
          <cell r="I162">
            <v>20346.622730618379</v>
          </cell>
          <cell r="J162">
            <v>19791.900963860295</v>
          </cell>
          <cell r="M162">
            <v>5397.1216918572964</v>
          </cell>
          <cell r="N162">
            <v>5734.3285690258781</v>
          </cell>
          <cell r="Q162">
            <v>442.93949797888797</v>
          </cell>
          <cell r="R162">
            <v>869.51555895573961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  <cell r="AC162">
            <v>34732.699244598465</v>
          </cell>
          <cell r="AD162">
            <v>35072.152868419864</v>
          </cell>
          <cell r="AG162">
            <v>2194.6886413955908</v>
          </cell>
          <cell r="AH162">
            <v>2184.1022877433843</v>
          </cell>
          <cell r="AK162">
            <v>78.67152666058891</v>
          </cell>
          <cell r="AL162">
            <v>0</v>
          </cell>
          <cell r="AO162">
            <v>12569.836807278616</v>
          </cell>
          <cell r="AP162">
            <v>8389.7867601350627</v>
          </cell>
          <cell r="AS162">
            <v>6759.1503497591148</v>
          </cell>
          <cell r="AT162">
            <v>5579.4034048227259</v>
          </cell>
          <cell r="AW162">
            <v>51479.69443809893</v>
          </cell>
          <cell r="AX162">
            <v>4600.2026671152162</v>
          </cell>
          <cell r="BE162">
            <v>17.86614744955034</v>
          </cell>
          <cell r="BF162">
            <v>0</v>
          </cell>
          <cell r="BI162">
            <v>6344.1768459964787</v>
          </cell>
          <cell r="BJ162">
            <v>1941.4042660816251</v>
          </cell>
          <cell r="BM162">
            <v>0</v>
          </cell>
          <cell r="BN162">
            <v>0</v>
          </cell>
        </row>
        <row r="163">
          <cell r="E163">
            <v>10592.285600000003</v>
          </cell>
          <cell r="F163">
            <v>10267.379020744353</v>
          </cell>
          <cell r="I163">
            <v>18504.682065839974</v>
          </cell>
          <cell r="J163">
            <v>17198.87344741957</v>
          </cell>
          <cell r="M163">
            <v>5477.731416759425</v>
          </cell>
          <cell r="N163">
            <v>5508.8834356039606</v>
          </cell>
          <cell r="Q163">
            <v>452.35555862080292</v>
          </cell>
          <cell r="R163">
            <v>913.75353205817623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  <cell r="AC163">
            <v>35757.733297582505</v>
          </cell>
          <cell r="AD163">
            <v>36250.433307109291</v>
          </cell>
          <cell r="AG163">
            <v>2233.5342920082717</v>
          </cell>
          <cell r="AH163">
            <v>2224.5089453442433</v>
          </cell>
          <cell r="AK163">
            <v>80.267597695195633</v>
          </cell>
          <cell r="AL163">
            <v>0</v>
          </cell>
          <cell r="AO163">
            <v>12594.509870545597</v>
          </cell>
          <cell r="AP163">
            <v>8430.2600817848943</v>
          </cell>
          <cell r="AS163">
            <v>6760.1266557669842</v>
          </cell>
          <cell r="AT163">
            <v>5602.4780892037606</v>
          </cell>
          <cell r="AW163">
            <v>52087.893405644252</v>
          </cell>
          <cell r="AX163">
            <v>4970.7931608969957</v>
          </cell>
          <cell r="BE163">
            <v>18.637539423798916</v>
          </cell>
          <cell r="BF163">
            <v>0</v>
          </cell>
          <cell r="BI163">
            <v>13236.274101815601</v>
          </cell>
          <cell r="BJ163">
            <v>14462.344125169275</v>
          </cell>
          <cell r="BM163">
            <v>0</v>
          </cell>
          <cell r="BN163">
            <v>0</v>
          </cell>
        </row>
        <row r="164">
          <cell r="E164">
            <v>6624.6365280000009</v>
          </cell>
          <cell r="F164">
            <v>6437.130830517347</v>
          </cell>
          <cell r="I164">
            <v>23246.787645231241</v>
          </cell>
          <cell r="J164">
            <v>24308.199615245718</v>
          </cell>
          <cell r="M164">
            <v>4389.224782608364</v>
          </cell>
          <cell r="N164">
            <v>4489.4406518473397</v>
          </cell>
          <cell r="Q164">
            <v>146.93348562302754</v>
          </cell>
          <cell r="R164">
            <v>696.95067017559427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  <cell r="AC164">
            <v>25257.618910836412</v>
          </cell>
          <cell r="AD164">
            <v>25507.810553589436</v>
          </cell>
          <cell r="AG164">
            <v>724.95031635177895</v>
          </cell>
          <cell r="AH164">
            <v>722.11594909413384</v>
          </cell>
          <cell r="AK164">
            <v>24.565639558653626</v>
          </cell>
          <cell r="AL164">
            <v>0</v>
          </cell>
          <cell r="AO164">
            <v>8778.6749951437869</v>
          </cell>
          <cell r="AP164">
            <v>6229.4173743520432</v>
          </cell>
          <cell r="AS164">
            <v>4947.1902427047098</v>
          </cell>
          <cell r="AT164">
            <v>4089.3272455097722</v>
          </cell>
          <cell r="AW164">
            <v>23515.357497889512</v>
          </cell>
          <cell r="AX164">
            <v>4985.7090896279478</v>
          </cell>
          <cell r="BE164">
            <v>16.132862541895452</v>
          </cell>
          <cell r="BF164">
            <v>0</v>
          </cell>
          <cell r="BI164">
            <v>7043.5349627367177</v>
          </cell>
          <cell r="BJ164">
            <v>6073.811504122421</v>
          </cell>
          <cell r="BM164">
            <v>0</v>
          </cell>
          <cell r="BN164">
            <v>0</v>
          </cell>
        </row>
        <row r="165">
          <cell r="E165">
            <v>9895.8464799999983</v>
          </cell>
          <cell r="F165">
            <v>10208.584097719486</v>
          </cell>
          <cell r="I165">
            <v>19620.470724202085</v>
          </cell>
          <cell r="J165">
            <v>19809.170909604502</v>
          </cell>
          <cell r="M165">
            <v>2104.3662590654021</v>
          </cell>
          <cell r="N165">
            <v>2049.005231400808</v>
          </cell>
          <cell r="Q165">
            <v>183.43402494055115</v>
          </cell>
          <cell r="R165">
            <v>975.38659048017496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  <cell r="AC165">
            <v>25390.316100081043</v>
          </cell>
          <cell r="AD165">
            <v>23729.062682681568</v>
          </cell>
          <cell r="AG165">
            <v>903.93616089689363</v>
          </cell>
          <cell r="AH165">
            <v>900.63990903974582</v>
          </cell>
          <cell r="AK165">
            <v>34.30320443829325</v>
          </cell>
          <cell r="AL165">
            <v>0</v>
          </cell>
          <cell r="AO165">
            <v>5093.1909725777195</v>
          </cell>
          <cell r="AP165">
            <v>3460.7858342974951</v>
          </cell>
          <cell r="AS165">
            <v>8598.8242213056128</v>
          </cell>
          <cell r="AT165">
            <v>7181.8441188577108</v>
          </cell>
          <cell r="AW165">
            <v>31611.195508275046</v>
          </cell>
          <cell r="AX165">
            <v>63162.863149924218</v>
          </cell>
          <cell r="BE165">
            <v>16.160114219146624</v>
          </cell>
          <cell r="BF165">
            <v>0</v>
          </cell>
          <cell r="BI165">
            <v>6575.1971804320037</v>
          </cell>
          <cell r="BJ165">
            <v>7059.4447438625593</v>
          </cell>
          <cell r="BM165">
            <v>0</v>
          </cell>
          <cell r="BN165">
            <v>0</v>
          </cell>
        </row>
        <row r="166">
          <cell r="E166">
            <v>5211.0184063999986</v>
          </cell>
          <cell r="F166">
            <v>5163.9111849832034</v>
          </cell>
          <cell r="I166">
            <v>4055.5926019593699</v>
          </cell>
          <cell r="J166">
            <v>4786.8330520020572</v>
          </cell>
          <cell r="M166">
            <v>1214.4947158154287</v>
          </cell>
          <cell r="N166">
            <v>1244.8879171785397</v>
          </cell>
          <cell r="Q166">
            <v>0</v>
          </cell>
          <cell r="R166">
            <v>148.96949642630005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  <cell r="AC166">
            <v>7273.9618289873124</v>
          </cell>
          <cell r="AD166">
            <v>6644.5404888596913</v>
          </cell>
          <cell r="AG166">
            <v>0</v>
          </cell>
          <cell r="AH166">
            <v>0</v>
          </cell>
          <cell r="AK166">
            <v>0</v>
          </cell>
          <cell r="AL166">
            <v>0</v>
          </cell>
          <cell r="AO166">
            <v>136.97823981320718</v>
          </cell>
          <cell r="AP166">
            <v>70.247654821462717</v>
          </cell>
          <cell r="AS166">
            <v>810.15379641739867</v>
          </cell>
          <cell r="AT166">
            <v>670.92497228477373</v>
          </cell>
          <cell r="AW166">
            <v>6139.9066223082818</v>
          </cell>
          <cell r="AX166">
            <v>14755.78853801422</v>
          </cell>
          <cell r="BE166">
            <v>15.437352797757377</v>
          </cell>
          <cell r="BF166">
            <v>0</v>
          </cell>
          <cell r="BI166">
            <v>1649.6683847136903</v>
          </cell>
          <cell r="BJ166">
            <v>4147.6811034394941</v>
          </cell>
          <cell r="BM166">
            <v>0</v>
          </cell>
          <cell r="BN166">
            <v>0</v>
          </cell>
        </row>
        <row r="167">
          <cell r="E167">
            <v>1280.5096432054413</v>
          </cell>
          <cell r="F167">
            <v>1240.1969548291988</v>
          </cell>
          <cell r="I167">
            <v>2094.5401201010445</v>
          </cell>
          <cell r="J167">
            <v>2126.5818247919774</v>
          </cell>
          <cell r="M167">
            <v>523.50596309632442</v>
          </cell>
          <cell r="N167">
            <v>539.45143077736725</v>
          </cell>
          <cell r="Q167">
            <v>0</v>
          </cell>
          <cell r="R167">
            <v>170.60504871501155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  <cell r="AC167">
            <v>2502.6943823634806</v>
          </cell>
          <cell r="AD167">
            <v>2699.395076907781</v>
          </cell>
          <cell r="AG167">
            <v>0</v>
          </cell>
          <cell r="AH167">
            <v>0</v>
          </cell>
          <cell r="AK167">
            <v>0</v>
          </cell>
          <cell r="AL167">
            <v>0</v>
          </cell>
          <cell r="AO167">
            <v>727.08786699721736</v>
          </cell>
          <cell r="AP167">
            <v>343.5804640092029</v>
          </cell>
          <cell r="AS167">
            <v>447.84908085169286</v>
          </cell>
          <cell r="AT167">
            <v>363.11344638236807</v>
          </cell>
          <cell r="AW167">
            <v>3572.5686544943178</v>
          </cell>
          <cell r="AX167">
            <v>3868.8502485974604</v>
          </cell>
          <cell r="BE167">
            <v>14.961184249732923</v>
          </cell>
          <cell r="BF167">
            <v>0</v>
          </cell>
          <cell r="BI167">
            <v>1337.3281283579861</v>
          </cell>
          <cell r="BJ167">
            <v>1108.8238285727703</v>
          </cell>
          <cell r="BM167">
            <v>0</v>
          </cell>
          <cell r="BN167">
            <v>0</v>
          </cell>
        </row>
        <row r="168">
          <cell r="E168">
            <v>3085.4445040858959</v>
          </cell>
          <cell r="F168">
            <v>3115.0383490837003</v>
          </cell>
          <cell r="I168">
            <v>6998.9529679325651</v>
          </cell>
          <cell r="J168">
            <v>7261.8028443160219</v>
          </cell>
          <cell r="M168">
            <v>724.98613957105954</v>
          </cell>
          <cell r="N168">
            <v>713.28063640576909</v>
          </cell>
          <cell r="Q168">
            <v>0</v>
          </cell>
          <cell r="R168">
            <v>251.19409157794257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  <cell r="AC168">
            <v>6399.081082143337</v>
          </cell>
          <cell r="AD168">
            <v>6413.5358177746803</v>
          </cell>
          <cell r="AG168">
            <v>0</v>
          </cell>
          <cell r="AH168">
            <v>0</v>
          </cell>
          <cell r="AK168">
            <v>0</v>
          </cell>
          <cell r="AL168">
            <v>0</v>
          </cell>
          <cell r="AO168">
            <v>1630.2911161240704</v>
          </cell>
          <cell r="AP168">
            <v>1258.4700784629194</v>
          </cell>
          <cell r="AS168">
            <v>704.29783800383416</v>
          </cell>
          <cell r="AT168">
            <v>576.19763241075191</v>
          </cell>
          <cell r="AW168">
            <v>6431.6657399944543</v>
          </cell>
          <cell r="AX168">
            <v>13097.285608243872</v>
          </cell>
          <cell r="BE168">
            <v>14.909144881597459</v>
          </cell>
          <cell r="BF168">
            <v>0</v>
          </cell>
          <cell r="BI168">
            <v>1736.4233776166745</v>
          </cell>
          <cell r="BJ168">
            <v>1563.9138431694234</v>
          </cell>
          <cell r="BM168">
            <v>0</v>
          </cell>
          <cell r="BN168">
            <v>0</v>
          </cell>
        </row>
        <row r="169">
          <cell r="E169">
            <v>2780.9048000000003</v>
          </cell>
          <cell r="F169">
            <v>2800.5257029556587</v>
          </cell>
          <cell r="I169">
            <v>4681.3543714317511</v>
          </cell>
          <cell r="J169">
            <v>5006.5609097965253</v>
          </cell>
          <cell r="M169">
            <v>886.20902244722913</v>
          </cell>
          <cell r="N169">
            <v>845.61357812821984</v>
          </cell>
          <cell r="Q169">
            <v>0</v>
          </cell>
          <cell r="R169">
            <v>184.3011903411728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  <cell r="AC169">
            <v>5044.0169901600557</v>
          </cell>
          <cell r="AD169">
            <v>5057.4122666313742</v>
          </cell>
          <cell r="AG169">
            <v>0</v>
          </cell>
          <cell r="AH169">
            <v>0</v>
          </cell>
          <cell r="AK169">
            <v>0</v>
          </cell>
          <cell r="AL169">
            <v>0</v>
          </cell>
          <cell r="AO169">
            <v>973.77003348509606</v>
          </cell>
          <cell r="AP169">
            <v>838.98005230861281</v>
          </cell>
          <cell r="AS169">
            <v>764.43546188973733</v>
          </cell>
          <cell r="AT169">
            <v>1077.3767945497855</v>
          </cell>
          <cell r="AW169">
            <v>5818.1784377269923</v>
          </cell>
          <cell r="AX169">
            <v>2171.8411677817849</v>
          </cell>
          <cell r="BE169">
            <v>14.526839055279547</v>
          </cell>
          <cell r="BF169">
            <v>0</v>
          </cell>
          <cell r="BI169">
            <v>1857.5850684561096</v>
          </cell>
          <cell r="BJ169">
            <v>2272.0821857341416</v>
          </cell>
          <cell r="BM169">
            <v>0</v>
          </cell>
          <cell r="BN169">
            <v>0</v>
          </cell>
        </row>
        <row r="170">
          <cell r="E170">
            <v>4332.2428799999989</v>
          </cell>
          <cell r="F170">
            <v>4426.1700359982024</v>
          </cell>
          <cell r="I170">
            <v>18780.120003486092</v>
          </cell>
          <cell r="J170">
            <v>19559.267112661295</v>
          </cell>
          <cell r="M170">
            <v>1933.4945540681344</v>
          </cell>
          <cell r="N170">
            <v>1908.8281396737607</v>
          </cell>
          <cell r="Q170">
            <v>189.77484556443662</v>
          </cell>
          <cell r="R170">
            <v>534.25376985432183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  <cell r="AC170">
            <v>13243.696720793892</v>
          </cell>
          <cell r="AD170">
            <v>13294.916340090922</v>
          </cell>
          <cell r="AG170">
            <v>934.53571324749737</v>
          </cell>
          <cell r="AH170">
            <v>932.10812420162677</v>
          </cell>
          <cell r="AK170">
            <v>34.842825974051635</v>
          </cell>
          <cell r="AL170">
            <v>0</v>
          </cell>
          <cell r="AO170">
            <v>3895.7252307795898</v>
          </cell>
          <cell r="AP170">
            <v>2307.1951438486853</v>
          </cell>
          <cell r="AS170">
            <v>2247.5415071936027</v>
          </cell>
          <cell r="AT170">
            <v>1852.1716836994015</v>
          </cell>
          <cell r="AW170">
            <v>12856.678449640669</v>
          </cell>
          <cell r="AX170">
            <v>1239</v>
          </cell>
          <cell r="BE170">
            <v>13.374966725916474</v>
          </cell>
          <cell r="BF170">
            <v>0</v>
          </cell>
          <cell r="BI170">
            <v>2674.8706902062022</v>
          </cell>
          <cell r="BJ170">
            <v>2510.9338735652091</v>
          </cell>
          <cell r="BM170">
            <v>0</v>
          </cell>
          <cell r="BN170">
            <v>0</v>
          </cell>
        </row>
        <row r="171">
          <cell r="E171">
            <v>0</v>
          </cell>
          <cell r="F171">
            <v>79.211783034375514</v>
          </cell>
          <cell r="I171">
            <v>0</v>
          </cell>
          <cell r="J171">
            <v>238.61781683902183</v>
          </cell>
          <cell r="M171">
            <v>362.454629783347</v>
          </cell>
          <cell r="N171">
            <v>440.77060295627103</v>
          </cell>
          <cell r="Q171">
            <v>0</v>
          </cell>
          <cell r="R171">
            <v>36.366876244954511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  <cell r="AC171">
            <v>2053.8917561928133</v>
          </cell>
          <cell r="AD171">
            <v>1996.802436142317</v>
          </cell>
          <cell r="AG171">
            <v>0</v>
          </cell>
          <cell r="AH171">
            <v>0</v>
          </cell>
          <cell r="AK171">
            <v>0</v>
          </cell>
          <cell r="AL171">
            <v>0</v>
          </cell>
          <cell r="AO171">
            <v>242.99796751093095</v>
          </cell>
          <cell r="AP171">
            <v>127.14816903421112</v>
          </cell>
          <cell r="AS171">
            <v>268.57335497886663</v>
          </cell>
          <cell r="AT171">
            <v>219.17170134548104</v>
          </cell>
          <cell r="AW171">
            <v>2749.6313106401813</v>
          </cell>
          <cell r="AX171">
            <v>0</v>
          </cell>
          <cell r="BE171">
            <v>14.913226912360148</v>
          </cell>
          <cell r="BF171">
            <v>0</v>
          </cell>
          <cell r="BI171">
            <v>403.52570238952097</v>
          </cell>
          <cell r="BJ171">
            <v>953.9948495935995</v>
          </cell>
          <cell r="BM171">
            <v>0</v>
          </cell>
          <cell r="BN171">
            <v>0</v>
          </cell>
        </row>
        <row r="172">
          <cell r="E172">
            <v>15615.506993633666</v>
          </cell>
          <cell r="F172">
            <v>14967.595186433929</v>
          </cell>
          <cell r="I172">
            <v>34959.997200698257</v>
          </cell>
          <cell r="J172">
            <v>33241.17363965667</v>
          </cell>
          <cell r="M172">
            <v>3397.332807307861</v>
          </cell>
          <cell r="N172">
            <v>3283.7734846917838</v>
          </cell>
          <cell r="Q172">
            <v>622.8922939586239</v>
          </cell>
          <cell r="R172">
            <v>1444.3615717210851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  <cell r="AC172">
            <v>32923.910336468783</v>
          </cell>
          <cell r="AD172">
            <v>31168.637654776736</v>
          </cell>
          <cell r="AG172">
            <v>2265.7009134229411</v>
          </cell>
          <cell r="AH172">
            <v>2257.6607712394934</v>
          </cell>
          <cell r="AK172">
            <v>79.788876954670869</v>
          </cell>
          <cell r="AL172">
            <v>0</v>
          </cell>
          <cell r="AO172">
            <v>6782.3128493186068</v>
          </cell>
          <cell r="AP172">
            <v>4834.7617610979487</v>
          </cell>
          <cell r="AS172">
            <v>10584.571707403744</v>
          </cell>
          <cell r="AT172">
            <v>8959.8819096748084</v>
          </cell>
          <cell r="AW172">
            <v>39765.658529682514</v>
          </cell>
          <cell r="AX172">
            <v>34335.003781590422</v>
          </cell>
          <cell r="BE172">
            <v>0</v>
          </cell>
          <cell r="BF172">
            <v>0</v>
          </cell>
          <cell r="BI172">
            <v>9181.9134004274965</v>
          </cell>
          <cell r="BJ172">
            <v>10433.806750960766</v>
          </cell>
          <cell r="BM172">
            <v>0</v>
          </cell>
          <cell r="BN172">
            <v>0</v>
          </cell>
        </row>
        <row r="173">
          <cell r="E173">
            <v>4658.9718399999983</v>
          </cell>
          <cell r="F173">
            <v>4478.7622560033324</v>
          </cell>
          <cell r="I173">
            <v>14998.593654866061</v>
          </cell>
          <cell r="J173">
            <v>14593.294792708681</v>
          </cell>
          <cell r="M173">
            <v>1334.1344127083134</v>
          </cell>
          <cell r="N173">
            <v>1470.3330506004572</v>
          </cell>
          <cell r="Q173">
            <v>194.07691441817411</v>
          </cell>
          <cell r="R173">
            <v>413.96430508624553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  <cell r="AC173">
            <v>16487.994887901998</v>
          </cell>
          <cell r="AD173">
            <v>15956.505547022696</v>
          </cell>
          <cell r="AG173">
            <v>957.16070214968624</v>
          </cell>
          <cell r="AH173">
            <v>954.14811925664037</v>
          </cell>
          <cell r="AK173">
            <v>34.441201981625582</v>
          </cell>
          <cell r="AL173">
            <v>0</v>
          </cell>
          <cell r="AO173">
            <v>1660.6186782036941</v>
          </cell>
          <cell r="AP173">
            <v>2255.4743755547256</v>
          </cell>
          <cell r="AS173">
            <v>2229.8009538223823</v>
          </cell>
          <cell r="AT173">
            <v>1835.9993827232456</v>
          </cell>
          <cell r="AW173">
            <v>19327.959257941555</v>
          </cell>
          <cell r="AX173">
            <v>1549.70257066966</v>
          </cell>
          <cell r="BE173">
            <v>0</v>
          </cell>
          <cell r="BF173">
            <v>0</v>
          </cell>
          <cell r="BI173">
            <v>2363.1401751752273</v>
          </cell>
          <cell r="BJ173">
            <v>1712.285472604749</v>
          </cell>
          <cell r="BM173">
            <v>0</v>
          </cell>
          <cell r="BN173">
            <v>0</v>
          </cell>
        </row>
        <row r="174">
          <cell r="E174">
            <v>18187.52284818027</v>
          </cell>
          <cell r="F174">
            <v>19542.116253694912</v>
          </cell>
          <cell r="I174">
            <v>61521.758029738405</v>
          </cell>
          <cell r="J174">
            <v>69484.266839290431</v>
          </cell>
          <cell r="M174">
            <v>4085.9326694489928</v>
          </cell>
          <cell r="N174">
            <v>4292.0789962051476</v>
          </cell>
          <cell r="Q174">
            <v>246.39195574491154</v>
          </cell>
          <cell r="R174">
            <v>1858.821951105472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  <cell r="AC174">
            <v>39426.200225455184</v>
          </cell>
          <cell r="AD174">
            <v>38392.365960634925</v>
          </cell>
          <cell r="AG174">
            <v>1220.361940094479</v>
          </cell>
          <cell r="AH174">
            <v>1216.7913936622217</v>
          </cell>
          <cell r="AK174">
            <v>46.13628813591631</v>
          </cell>
          <cell r="AL174">
            <v>0</v>
          </cell>
          <cell r="AO174">
            <v>9023.5335473548694</v>
          </cell>
          <cell r="AP174">
            <v>6638.81992155851</v>
          </cell>
          <cell r="AS174">
            <v>13608.466071819828</v>
          </cell>
          <cell r="AT174">
            <v>15281.858296770484</v>
          </cell>
          <cell r="AW174">
            <v>48097.251402538823</v>
          </cell>
          <cell r="AX174">
            <v>229053.95597837077</v>
          </cell>
          <cell r="BE174">
            <v>16.135712033979079</v>
          </cell>
          <cell r="BF174">
            <v>0</v>
          </cell>
          <cell r="BI174">
            <v>11609.905657558935</v>
          </cell>
          <cell r="BJ174">
            <v>4888.1015079956251</v>
          </cell>
          <cell r="BM174">
            <v>0</v>
          </cell>
          <cell r="BN174">
            <v>0</v>
          </cell>
        </row>
        <row r="175">
          <cell r="E175">
            <v>14508.926399999997</v>
          </cell>
          <cell r="F175">
            <v>16263.461485345466</v>
          </cell>
          <cell r="I175">
            <v>53253.500995958675</v>
          </cell>
          <cell r="J175">
            <v>49805.978256080736</v>
          </cell>
          <cell r="M175">
            <v>2287.9638352336706</v>
          </cell>
          <cell r="N175">
            <v>2256.4865509305646</v>
          </cell>
          <cell r="Q175">
            <v>230.85561475403421</v>
          </cell>
          <cell r="R175">
            <v>861.37819293677148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  <cell r="AC175">
            <v>32493.412905761557</v>
          </cell>
          <cell r="AD175">
            <v>27507.684323772883</v>
          </cell>
          <cell r="AG175">
            <v>1136.5744523069225</v>
          </cell>
          <cell r="AH175">
            <v>1132.6108569937662</v>
          </cell>
          <cell r="AK175">
            <v>43.978520455811953</v>
          </cell>
          <cell r="AL175">
            <v>0</v>
          </cell>
          <cell r="AO175">
            <v>2097.2023048048281</v>
          </cell>
          <cell r="AP175">
            <v>1239.6946480835584</v>
          </cell>
          <cell r="AS175">
            <v>9503.2221007994613</v>
          </cell>
          <cell r="AT175">
            <v>7831.959260448335</v>
          </cell>
          <cell r="AW175">
            <v>43563.844964090982</v>
          </cell>
          <cell r="AX175">
            <v>19926.823133928781</v>
          </cell>
          <cell r="BE175">
            <v>16.574496182324776</v>
          </cell>
          <cell r="BF175">
            <v>0</v>
          </cell>
          <cell r="BI175">
            <v>7558.8995536907532</v>
          </cell>
          <cell r="BJ175">
            <v>7007.2714168449411</v>
          </cell>
          <cell r="BM175">
            <v>0</v>
          </cell>
          <cell r="BN175">
            <v>0</v>
          </cell>
        </row>
        <row r="176">
          <cell r="E176">
            <v>21594.263104000005</v>
          </cell>
          <cell r="F176">
            <v>23365.223454520172</v>
          </cell>
          <cell r="I176">
            <v>57023.337028727728</v>
          </cell>
          <cell r="J176">
            <v>57073.331816616323</v>
          </cell>
          <cell r="M176">
            <v>3413.594729177772</v>
          </cell>
          <cell r="N176">
            <v>3519.3382820012653</v>
          </cell>
          <cell r="Q176">
            <v>173.28808141819437</v>
          </cell>
          <cell r="R176">
            <v>1285.490035965342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  <cell r="AC176">
            <v>34330.097730671434</v>
          </cell>
          <cell r="AD176">
            <v>30988.188347129464</v>
          </cell>
          <cell r="AG176">
            <v>861.01178400844606</v>
          </cell>
          <cell r="AH176">
            <v>857.11091880609342</v>
          </cell>
          <cell r="AK176">
            <v>30.130914745861993</v>
          </cell>
          <cell r="AL176">
            <v>0</v>
          </cell>
          <cell r="AO176">
            <v>6553.4579930737682</v>
          </cell>
          <cell r="AP176">
            <v>5522.8148256694221</v>
          </cell>
          <cell r="AS176">
            <v>13093.616619068565</v>
          </cell>
          <cell r="AT176">
            <v>10781.318570633865</v>
          </cell>
          <cell r="AW176">
            <v>43752.311347485738</v>
          </cell>
          <cell r="AX176">
            <v>81033.26154727659</v>
          </cell>
          <cell r="BE176">
            <v>10.043638248620669</v>
          </cell>
          <cell r="BF176">
            <v>0</v>
          </cell>
          <cell r="BI176">
            <v>9511.61571463373</v>
          </cell>
          <cell r="BJ176">
            <v>6503.6019324339914</v>
          </cell>
          <cell r="BM176">
            <v>0</v>
          </cell>
          <cell r="BN176">
            <v>0</v>
          </cell>
        </row>
        <row r="177">
          <cell r="E177">
            <v>30497.965503999993</v>
          </cell>
          <cell r="F177">
            <v>32570.55968681131</v>
          </cell>
          <cell r="I177">
            <v>90279.3291478217</v>
          </cell>
          <cell r="J177">
            <v>106296.70984428897</v>
          </cell>
          <cell r="M177">
            <v>9154.1765772647123</v>
          </cell>
          <cell r="N177">
            <v>9277.1993010409369</v>
          </cell>
          <cell r="Q177">
            <v>193.60259205724122</v>
          </cell>
          <cell r="R177">
            <v>1627.2042174455476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  <cell r="AC177">
            <v>86383.41608716546</v>
          </cell>
          <cell r="AD177">
            <v>75660.179058219277</v>
          </cell>
          <cell r="AG177">
            <v>952.82536926542457</v>
          </cell>
          <cell r="AH177">
            <v>945.88312111101027</v>
          </cell>
          <cell r="AK177">
            <v>38.035879525706946</v>
          </cell>
          <cell r="AL177">
            <v>0</v>
          </cell>
          <cell r="AO177">
            <v>26691.412283539365</v>
          </cell>
          <cell r="AP177">
            <v>16921.679982457565</v>
          </cell>
          <cell r="AS177">
            <v>30087.013487880788</v>
          </cell>
          <cell r="AT177">
            <v>24995.702186095248</v>
          </cell>
          <cell r="AW177">
            <v>86941.505502879372</v>
          </cell>
          <cell r="AX177">
            <v>43156.282702427852</v>
          </cell>
          <cell r="BE177">
            <v>11.786467762853475</v>
          </cell>
          <cell r="BF177">
            <v>0</v>
          </cell>
          <cell r="BI177">
            <v>21876.465569388762</v>
          </cell>
          <cell r="BJ177">
            <v>21128.748408627911</v>
          </cell>
          <cell r="BM177">
            <v>0</v>
          </cell>
          <cell r="BN177">
            <v>0</v>
          </cell>
        </row>
        <row r="178">
          <cell r="E178">
            <v>7924.8147925293624</v>
          </cell>
          <cell r="F178">
            <v>7670.8293358546052</v>
          </cell>
          <cell r="I178">
            <v>35447.649503969529</v>
          </cell>
          <cell r="J178">
            <v>35062.993231508626</v>
          </cell>
          <cell r="M178">
            <v>3677.8319086291308</v>
          </cell>
          <cell r="N178">
            <v>3600.0552959302004</v>
          </cell>
          <cell r="Q178">
            <v>144.32120735548992</v>
          </cell>
          <cell r="R178">
            <v>581.81242604922011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  <cell r="AC178">
            <v>26101.448416595169</v>
          </cell>
          <cell r="AD178">
            <v>25764.996344961044</v>
          </cell>
          <cell r="AG178">
            <v>711.40649088000771</v>
          </cell>
          <cell r="AH178">
            <v>710.17761843933465</v>
          </cell>
          <cell r="AK178">
            <v>25.907023903689581</v>
          </cell>
          <cell r="AL178">
            <v>0</v>
          </cell>
          <cell r="AO178">
            <v>8799.5943948129116</v>
          </cell>
          <cell r="AP178">
            <v>6229.4173743520432</v>
          </cell>
          <cell r="AS178">
            <v>4426.4844766445703</v>
          </cell>
          <cell r="AT178">
            <v>3726.7381259218701</v>
          </cell>
          <cell r="AW178">
            <v>23253.537750928022</v>
          </cell>
          <cell r="AX178">
            <v>12611.922250462199</v>
          </cell>
          <cell r="BE178">
            <v>17.013782788349697</v>
          </cell>
          <cell r="BF178">
            <v>0</v>
          </cell>
          <cell r="BI178">
            <v>7914.4278181384652</v>
          </cell>
          <cell r="BJ178">
            <v>8711.2071507205037</v>
          </cell>
          <cell r="BM178">
            <v>0</v>
          </cell>
          <cell r="BN178">
            <v>0</v>
          </cell>
        </row>
        <row r="179">
          <cell r="E179">
            <v>10749.32432</v>
          </cell>
          <cell r="F179">
            <v>10655.343476389151</v>
          </cell>
          <cell r="I179">
            <v>34152.261254230536</v>
          </cell>
          <cell r="J179">
            <v>32745.367487802185</v>
          </cell>
          <cell r="M179">
            <v>3565.3527860899871</v>
          </cell>
          <cell r="N179">
            <v>3509.2186181137013</v>
          </cell>
          <cell r="Q179">
            <v>540.19092884001361</v>
          </cell>
          <cell r="R179">
            <v>604.35589456124524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  <cell r="AC179">
            <v>24548.675118168645</v>
          </cell>
          <cell r="AD179">
            <v>23297.281408890187</v>
          </cell>
          <cell r="AG179">
            <v>369.10482090233972</v>
          </cell>
          <cell r="AH179">
            <v>367.33325091689721</v>
          </cell>
          <cell r="AK179">
            <v>13.598336158139992</v>
          </cell>
          <cell r="AL179">
            <v>483.65151598739885</v>
          </cell>
          <cell r="AO179">
            <v>2147.2264319970145</v>
          </cell>
          <cell r="AP179">
            <v>2999.3983469225841</v>
          </cell>
          <cell r="AS179">
            <v>4480.5904443022564</v>
          </cell>
          <cell r="AT179">
            <v>3694.4585514395385</v>
          </cell>
          <cell r="AW179">
            <v>29640.834881170522</v>
          </cell>
          <cell r="AX179">
            <v>12363.0601221694</v>
          </cell>
          <cell r="BE179">
            <v>14.737420197674989</v>
          </cell>
          <cell r="BF179">
            <v>0</v>
          </cell>
          <cell r="BI179">
            <v>5948.8875209699654</v>
          </cell>
          <cell r="BJ179">
            <v>8218.9701531367136</v>
          </cell>
          <cell r="BM179">
            <v>0</v>
          </cell>
          <cell r="BN179">
            <v>0</v>
          </cell>
        </row>
        <row r="180">
          <cell r="E180">
            <v>15866.570416000002</v>
          </cell>
          <cell r="F180">
            <v>15446.393976231009</v>
          </cell>
          <cell r="I180">
            <v>51760.856343652129</v>
          </cell>
          <cell r="J180">
            <v>54291.376486478359</v>
          </cell>
          <cell r="M180">
            <v>6400.5677474654822</v>
          </cell>
          <cell r="N180">
            <v>6566.5293610278732</v>
          </cell>
          <cell r="Q180">
            <v>20.481664864608131</v>
          </cell>
          <cell r="R180">
            <v>3163.3223848828366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  <cell r="AC180">
            <v>51155.662402786176</v>
          </cell>
          <cell r="AD180">
            <v>45502.221360006683</v>
          </cell>
          <cell r="AG180">
            <v>99.790179778532064</v>
          </cell>
          <cell r="AH180">
            <v>97.955533577839248</v>
          </cell>
          <cell r="AK180">
            <v>0</v>
          </cell>
          <cell r="AL180">
            <v>0</v>
          </cell>
          <cell r="AO180">
            <v>14301.9455992495</v>
          </cell>
          <cell r="AP180">
            <v>9695.9374019858114</v>
          </cell>
          <cell r="AS180">
            <v>12631.682079635002</v>
          </cell>
          <cell r="AT180">
            <v>10435.206358876369</v>
          </cell>
          <cell r="AW180">
            <v>49878.960337442149</v>
          </cell>
          <cell r="AX180">
            <v>49349.031277705391</v>
          </cell>
          <cell r="BE180">
            <v>13.106935396933151</v>
          </cell>
          <cell r="BF180">
            <v>0</v>
          </cell>
          <cell r="BI180">
            <v>12844.233999999997</v>
          </cell>
          <cell r="BJ180">
            <v>14048.849779030174</v>
          </cell>
          <cell r="BM180">
            <v>0</v>
          </cell>
          <cell r="BN180">
            <v>0</v>
          </cell>
        </row>
        <row r="181">
          <cell r="E181">
            <v>7881.3013760000022</v>
          </cell>
          <cell r="F181">
            <v>8987.9478965006456</v>
          </cell>
          <cell r="I181">
            <v>19005.594664028489</v>
          </cell>
          <cell r="J181">
            <v>18851.928612333479</v>
          </cell>
          <cell r="M181">
            <v>3146.9244321173201</v>
          </cell>
          <cell r="N181">
            <v>3203.0564707628482</v>
          </cell>
          <cell r="Q181">
            <v>147.0940941342497</v>
          </cell>
          <cell r="R181">
            <v>1487.5010796298138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  <cell r="AC181">
            <v>28211.39160201055</v>
          </cell>
          <cell r="AD181">
            <v>25593.404876318004</v>
          </cell>
          <cell r="AG181">
            <v>722.461782716475</v>
          </cell>
          <cell r="AH181">
            <v>719.36094971225702</v>
          </cell>
          <cell r="AK181">
            <v>24.49421420988984</v>
          </cell>
          <cell r="AL181">
            <v>0</v>
          </cell>
          <cell r="AO181">
            <v>8455.0419838507842</v>
          </cell>
          <cell r="AP181">
            <v>5567.8710094051839</v>
          </cell>
          <cell r="AS181">
            <v>4652.8855322062345</v>
          </cell>
          <cell r="AT181">
            <v>3857.4250359472444</v>
          </cell>
          <cell r="AW181">
            <v>22956.884417030044</v>
          </cell>
          <cell r="AX181">
            <v>18758.991068818839</v>
          </cell>
          <cell r="BE181">
            <v>14.814585473259893</v>
          </cell>
          <cell r="BF181">
            <v>0</v>
          </cell>
          <cell r="BI181">
            <v>4941.0977638007134</v>
          </cell>
          <cell r="BJ181">
            <v>4400.9916180309383</v>
          </cell>
          <cell r="BM181">
            <v>0</v>
          </cell>
          <cell r="BN181">
            <v>0</v>
          </cell>
        </row>
        <row r="182">
          <cell r="E182">
            <v>9430.9137326183718</v>
          </cell>
          <cell r="F182">
            <v>9292.4195837630996</v>
          </cell>
          <cell r="I182">
            <v>42848.15174701847</v>
          </cell>
          <cell r="J182">
            <v>44661.388395345974</v>
          </cell>
          <cell r="M182">
            <v>3382.4641042981807</v>
          </cell>
          <cell r="N182">
            <v>3594.4866598085719</v>
          </cell>
          <cell r="Q182">
            <v>337.58248305128058</v>
          </cell>
          <cell r="R182">
            <v>574.32038644640386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  <cell r="AC182">
            <v>33773.197241923335</v>
          </cell>
          <cell r="AD182">
            <v>30356.25794804209</v>
          </cell>
          <cell r="AG182">
            <v>1232.697084052194</v>
          </cell>
          <cell r="AH182">
            <v>1228.1175022321595</v>
          </cell>
          <cell r="AK182">
            <v>45.957647290113655</v>
          </cell>
          <cell r="AL182">
            <v>0</v>
          </cell>
          <cell r="AO182">
            <v>11227.520728241165</v>
          </cell>
          <cell r="AP182">
            <v>6744.2052884883806</v>
          </cell>
          <cell r="AS182">
            <v>6643.6810126279033</v>
          </cell>
          <cell r="AT182">
            <v>5504.555488014872</v>
          </cell>
          <cell r="AW182">
            <v>30131.242242089091</v>
          </cell>
          <cell r="AX182">
            <v>51129.406017113717</v>
          </cell>
          <cell r="BE182">
            <v>17.320383716045463</v>
          </cell>
          <cell r="BF182">
            <v>0</v>
          </cell>
          <cell r="BI182">
            <v>10103.33533812412</v>
          </cell>
          <cell r="BJ182">
            <v>11027.952014857621</v>
          </cell>
          <cell r="BM182">
            <v>0</v>
          </cell>
          <cell r="BN182">
            <v>0</v>
          </cell>
        </row>
        <row r="183">
          <cell r="E183">
            <v>19513.391344000003</v>
          </cell>
          <cell r="F183">
            <v>18512.764200497593</v>
          </cell>
          <cell r="I183">
            <v>57612.829324432227</v>
          </cell>
          <cell r="J183">
            <v>52455.741255652742</v>
          </cell>
          <cell r="M183">
            <v>6732.8754339597144</v>
          </cell>
          <cell r="N183">
            <v>6704.430938871953</v>
          </cell>
          <cell r="Q183">
            <v>1744.627336699574</v>
          </cell>
          <cell r="R183">
            <v>1059.9834570586879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  <cell r="AC183">
            <v>57608.668217549399</v>
          </cell>
          <cell r="AD183">
            <v>53495.380959933253</v>
          </cell>
          <cell r="AG183">
            <v>2705.3931637626783</v>
          </cell>
          <cell r="AH183">
            <v>2695.6138396451638</v>
          </cell>
          <cell r="AK183">
            <v>95.877595325171484</v>
          </cell>
          <cell r="AL183">
            <v>0</v>
          </cell>
          <cell r="AO183">
            <v>4608.6229151802636</v>
          </cell>
          <cell r="AP183">
            <v>2829.0467610111973</v>
          </cell>
          <cell r="AS183">
            <v>16764.967736269627</v>
          </cell>
          <cell r="AT183">
            <v>13848.516021997904</v>
          </cell>
          <cell r="AW183">
            <v>82993.413070774841</v>
          </cell>
          <cell r="AX183">
            <v>68816.940491404806</v>
          </cell>
          <cell r="BE183">
            <v>14.085622665410993</v>
          </cell>
          <cell r="BF183">
            <v>0</v>
          </cell>
          <cell r="BI183">
            <v>17094.383308938177</v>
          </cell>
          <cell r="BJ183">
            <v>19420.272634584693</v>
          </cell>
          <cell r="BM183">
            <v>0</v>
          </cell>
          <cell r="BN183">
            <v>0</v>
          </cell>
        </row>
        <row r="184">
          <cell r="E184">
            <v>10337.793120000002</v>
          </cell>
          <cell r="F184">
            <v>6703.1812470463055</v>
          </cell>
          <cell r="I184">
            <v>33585.802418470346</v>
          </cell>
          <cell r="J184">
            <v>24547.965818421126</v>
          </cell>
          <cell r="M184">
            <v>4429.5377856011619</v>
          </cell>
          <cell r="N184">
            <v>4598.2411435559998</v>
          </cell>
          <cell r="Q184">
            <v>248.93040067412699</v>
          </cell>
          <cell r="R184">
            <v>461.86231640009066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  <cell r="AC184">
            <v>35040.922238757055</v>
          </cell>
          <cell r="AD184">
            <v>35218.720501514472</v>
          </cell>
          <cell r="AG184">
            <v>906.53349108240559</v>
          </cell>
          <cell r="AH184">
            <v>903.02757517070563</v>
          </cell>
          <cell r="AK184">
            <v>31.650396453845772</v>
          </cell>
          <cell r="AL184">
            <v>0</v>
          </cell>
          <cell r="AO184">
            <v>5095.1718009425113</v>
          </cell>
          <cell r="AP184">
            <v>7376.4758359745738</v>
          </cell>
          <cell r="AS184">
            <v>6546.1034826882487</v>
          </cell>
          <cell r="AT184">
            <v>5528.0286226520202</v>
          </cell>
          <cell r="AW184">
            <v>31609.957040909634</v>
          </cell>
          <cell r="AX184">
            <v>79468.051693392859</v>
          </cell>
          <cell r="BE184">
            <v>16.628477973626154</v>
          </cell>
          <cell r="BF184">
            <v>0</v>
          </cell>
          <cell r="BI184">
            <v>10925.050769056697</v>
          </cell>
          <cell r="BJ184">
            <v>12104.619163594121</v>
          </cell>
          <cell r="BM184">
            <v>0</v>
          </cell>
          <cell r="BN184">
            <v>0</v>
          </cell>
        </row>
        <row r="185">
          <cell r="E185">
            <v>12356.520222817153</v>
          </cell>
          <cell r="F185">
            <v>9544.0154324473406</v>
          </cell>
          <cell r="I185">
            <v>30844.973512855249</v>
          </cell>
          <cell r="J185">
            <v>24088.562251648553</v>
          </cell>
          <cell r="M185">
            <v>2900.3313718596542</v>
          </cell>
          <cell r="N185">
            <v>2886.7746595244312</v>
          </cell>
          <cell r="Q185">
            <v>516.57630037449883</v>
          </cell>
          <cell r="R185">
            <v>428.79932506335928</v>
          </cell>
          <cell r="U185">
            <v>18731.07561269154</v>
          </cell>
          <cell r="V185">
            <v>18727.694060979909</v>
          </cell>
          <cell r="Y185">
            <v>0</v>
          </cell>
          <cell r="Z185">
            <v>0</v>
          </cell>
          <cell r="AC185">
            <v>21830.94421845561</v>
          </cell>
          <cell r="AD185">
            <v>21733.344575515366</v>
          </cell>
          <cell r="AG185">
            <v>201.96105626661247</v>
          </cell>
          <cell r="AH185">
            <v>153.05552121537383</v>
          </cell>
          <cell r="AK185">
            <v>5.5626280074059036</v>
          </cell>
          <cell r="AL185">
            <v>0</v>
          </cell>
          <cell r="AO185">
            <v>1858.8252500068156</v>
          </cell>
          <cell r="AP185">
            <v>3355.9064462833862</v>
          </cell>
          <cell r="AS185">
            <v>2948.8246143832121</v>
          </cell>
          <cell r="AT185">
            <v>2466.2608837878224</v>
          </cell>
          <cell r="AW185">
            <v>24476.363288683609</v>
          </cell>
          <cell r="AX185">
            <v>12978.383564527699</v>
          </cell>
          <cell r="BE185">
            <v>15.613018018514753</v>
          </cell>
          <cell r="BF185">
            <v>0</v>
          </cell>
          <cell r="BI185">
            <v>13902.737492541553</v>
          </cell>
          <cell r="BJ185">
            <v>14030.906384502716</v>
          </cell>
          <cell r="BM185">
            <v>6885.0819707978089</v>
          </cell>
          <cell r="BN185">
            <v>7692.3243145749984</v>
          </cell>
        </row>
        <row r="186">
          <cell r="E186">
            <v>34908.70624</v>
          </cell>
          <cell r="F186">
            <v>33473.861422049958</v>
          </cell>
          <cell r="I186">
            <v>50601.422047701832</v>
          </cell>
          <cell r="J186">
            <v>50163.790601637709</v>
          </cell>
          <cell r="M186">
            <v>8377.657415648835</v>
          </cell>
          <cell r="N186">
            <v>8462.9623229311019</v>
          </cell>
          <cell r="Q186">
            <v>1438.4490422361894</v>
          </cell>
          <cell r="R186">
            <v>1463.8849099502709</v>
          </cell>
          <cell r="U186">
            <v>57572.219167268944</v>
          </cell>
          <cell r="V186">
            <v>56183.585373656373</v>
          </cell>
          <cell r="Y186">
            <v>0</v>
          </cell>
          <cell r="Z186">
            <v>0</v>
          </cell>
          <cell r="AC186">
            <v>69742.687832526877</v>
          </cell>
          <cell r="AD186">
            <v>69256.23156622416</v>
          </cell>
          <cell r="AG186">
            <v>1098.8199022357485</v>
          </cell>
          <cell r="AH186">
            <v>1074.4497589319244</v>
          </cell>
          <cell r="AK186">
            <v>41.867116855221084</v>
          </cell>
          <cell r="AL186">
            <v>0</v>
          </cell>
          <cell r="AO186">
            <v>3783.1117318586798</v>
          </cell>
          <cell r="AP186">
            <v>3433.0005639236997</v>
          </cell>
          <cell r="AS186">
            <v>9546.2355289856023</v>
          </cell>
          <cell r="AT186">
            <v>8070.6726674361289</v>
          </cell>
          <cell r="AW186">
            <v>76814.141849052758</v>
          </cell>
          <cell r="AX186">
            <v>163844.06789593809</v>
          </cell>
          <cell r="BE186">
            <v>8.3734233710442201</v>
          </cell>
          <cell r="BF186">
            <v>0</v>
          </cell>
          <cell r="BI186">
            <v>20633.095131400543</v>
          </cell>
          <cell r="BJ186">
            <v>15706.105827156349</v>
          </cell>
          <cell r="BM186">
            <v>21887.389948003653</v>
          </cell>
          <cell r="BN186">
            <v>12344.282842370734</v>
          </cell>
        </row>
        <row r="187">
          <cell r="E187">
            <v>11785.971916975412</v>
          </cell>
          <cell r="F187">
            <v>14030.917502768296</v>
          </cell>
          <cell r="I187">
            <v>35564.02554000169</v>
          </cell>
          <cell r="J187">
            <v>34364.668323527265</v>
          </cell>
          <cell r="M187">
            <v>3314.6449209776688</v>
          </cell>
          <cell r="N187">
            <v>3335.3894124852995</v>
          </cell>
          <cell r="Q187">
            <v>165.55918000044986</v>
          </cell>
          <cell r="R187">
            <v>989.98479869562527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  <cell r="AC187">
            <v>32305.155390969383</v>
          </cell>
          <cell r="AD187">
            <v>29626.698581010383</v>
          </cell>
          <cell r="AG187">
            <v>817.32661957882078</v>
          </cell>
          <cell r="AH187">
            <v>814.25537286578867</v>
          </cell>
          <cell r="AK187">
            <v>27.569163302968512</v>
          </cell>
          <cell r="AL187">
            <v>1448.4353486217899</v>
          </cell>
          <cell r="AO187">
            <v>11200.249550657936</v>
          </cell>
          <cell r="AP187">
            <v>6969.1937732095557</v>
          </cell>
          <cell r="AS187">
            <v>6576.2055980943296</v>
          </cell>
          <cell r="AT187">
            <v>5490.5239447229997</v>
          </cell>
          <cell r="AW187">
            <v>31215.620787321503</v>
          </cell>
          <cell r="AX187">
            <v>70574.016083122639</v>
          </cell>
          <cell r="BE187">
            <v>16.674375535312343</v>
          </cell>
          <cell r="BF187">
            <v>0</v>
          </cell>
          <cell r="BI187">
            <v>8976.3996428116752</v>
          </cell>
          <cell r="BJ187">
            <v>10122.540332301529</v>
          </cell>
          <cell r="BM187">
            <v>0</v>
          </cell>
          <cell r="BN187">
            <v>0</v>
          </cell>
        </row>
        <row r="188">
          <cell r="E188">
            <v>40823.148760000011</v>
          </cell>
          <cell r="F188">
            <v>38804.083356406743</v>
          </cell>
          <cell r="I188">
            <v>45788.753745240778</v>
          </cell>
          <cell r="J188">
            <v>45717.697262200214</v>
          </cell>
          <cell r="M188">
            <v>4953.9127840377678</v>
          </cell>
          <cell r="N188">
            <v>5070.3883465306571</v>
          </cell>
          <cell r="Q188">
            <v>499.95842457673194</v>
          </cell>
          <cell r="R188">
            <v>869.653364107789</v>
          </cell>
          <cell r="U188">
            <v>29572.194129104981</v>
          </cell>
          <cell r="V188">
            <v>28361.334663741061</v>
          </cell>
          <cell r="Y188">
            <v>1377.4382986940939</v>
          </cell>
          <cell r="Z188">
            <v>1430.4406664600915</v>
          </cell>
          <cell r="AC188">
            <v>56929.222654160287</v>
          </cell>
          <cell r="AD188">
            <v>55686.339367076747</v>
          </cell>
          <cell r="AG188">
            <v>900.55509397098604</v>
          </cell>
          <cell r="AH188">
            <v>844.86647710886359</v>
          </cell>
          <cell r="AK188">
            <v>31.970715898236907</v>
          </cell>
          <cell r="AL188">
            <v>0</v>
          </cell>
          <cell r="AO188">
            <v>3077.8984675253887</v>
          </cell>
          <cell r="AP188">
            <v>2860.8338032697502</v>
          </cell>
          <cell r="AS188">
            <v>6058.9062469427636</v>
          </cell>
          <cell r="AT188">
            <v>7479.8253941229477</v>
          </cell>
          <cell r="AW188">
            <v>59972.688225274076</v>
          </cell>
          <cell r="AX188">
            <v>13899.318335149586</v>
          </cell>
          <cell r="BE188">
            <v>12.788286359294762</v>
          </cell>
          <cell r="BF188">
            <v>0</v>
          </cell>
          <cell r="BI188">
            <v>32230.963841312157</v>
          </cell>
          <cell r="BJ188">
            <v>23586.165808798403</v>
          </cell>
          <cell r="BM188">
            <v>42216.088265295555</v>
          </cell>
          <cell r="BN188">
            <v>52499.025514504981</v>
          </cell>
        </row>
        <row r="189">
          <cell r="E189">
            <v>53485.986199999985</v>
          </cell>
          <cell r="F189">
            <v>51222.603425613575</v>
          </cell>
          <cell r="I189">
            <v>101419.42123207809</v>
          </cell>
          <cell r="J189">
            <v>101808.38200087062</v>
          </cell>
          <cell r="M189">
            <v>11560.355878232618</v>
          </cell>
          <cell r="N189">
            <v>11917.271891012628</v>
          </cell>
          <cell r="Q189">
            <v>1941.7258977736083</v>
          </cell>
          <cell r="R189">
            <v>2571.1531023011821</v>
          </cell>
          <cell r="U189">
            <v>48597.770136371473</v>
          </cell>
          <cell r="V189">
            <v>46630.332109854622</v>
          </cell>
          <cell r="Y189">
            <v>2661.762663284178</v>
          </cell>
          <cell r="Z189">
            <v>2786.4943936275267</v>
          </cell>
          <cell r="AC189">
            <v>81994.520308713589</v>
          </cell>
          <cell r="AD189">
            <v>81161.394132459682</v>
          </cell>
          <cell r="AG189">
            <v>1911.8324711977648</v>
          </cell>
          <cell r="AH189">
            <v>1873.3995796761756</v>
          </cell>
          <cell r="AK189">
            <v>65.985698762712673</v>
          </cell>
          <cell r="AL189">
            <v>0</v>
          </cell>
          <cell r="AO189">
            <v>5046.4405888008278</v>
          </cell>
          <cell r="AP189">
            <v>10270.945939049323</v>
          </cell>
          <cell r="AS189">
            <v>14025.114476014242</v>
          </cell>
          <cell r="AT189">
            <v>11789.899735401288</v>
          </cell>
          <cell r="AW189">
            <v>96327.642253644182</v>
          </cell>
          <cell r="AX189">
            <v>15490.773182501385</v>
          </cell>
          <cell r="BE189">
            <v>10.997616460452116</v>
          </cell>
          <cell r="BF189">
            <v>0</v>
          </cell>
          <cell r="BI189">
            <v>28345.464166375423</v>
          </cell>
          <cell r="BJ189">
            <v>18786.715945908749</v>
          </cell>
          <cell r="BM189">
            <v>27858.452331776884</v>
          </cell>
          <cell r="BN189">
            <v>24519.81040680267</v>
          </cell>
        </row>
        <row r="190">
          <cell r="E190">
            <v>0</v>
          </cell>
          <cell r="F190">
            <v>45.274040953018826</v>
          </cell>
          <cell r="I190">
            <v>7498.1120036539114</v>
          </cell>
          <cell r="J190">
            <v>7569.8735932930731</v>
          </cell>
          <cell r="M190">
            <v>635.7134896612738</v>
          </cell>
          <cell r="N190">
            <v>555.13973078656068</v>
          </cell>
          <cell r="Q190">
            <v>0</v>
          </cell>
          <cell r="R190">
            <v>404.25614497181829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  <cell r="AC190">
            <v>4759.5339516508393</v>
          </cell>
          <cell r="AD190">
            <v>3003.364780618951</v>
          </cell>
          <cell r="AG190">
            <v>0</v>
          </cell>
          <cell r="AH190">
            <v>0</v>
          </cell>
          <cell r="AK190">
            <v>0</v>
          </cell>
          <cell r="AL190">
            <v>0</v>
          </cell>
          <cell r="AO190">
            <v>2342.8722308849829</v>
          </cell>
          <cell r="AP190">
            <v>674.31280461775214</v>
          </cell>
          <cell r="AS190">
            <v>528.27730754691936</v>
          </cell>
          <cell r="AT190">
            <v>430.8461773963914</v>
          </cell>
          <cell r="AW190">
            <v>6246.6885347585567</v>
          </cell>
          <cell r="AX190">
            <v>1675.8663588894599</v>
          </cell>
          <cell r="BE190">
            <v>0</v>
          </cell>
          <cell r="BF190">
            <v>0</v>
          </cell>
          <cell r="BI190">
            <v>0</v>
          </cell>
          <cell r="BJ190">
            <v>0</v>
          </cell>
          <cell r="BM190">
            <v>0</v>
          </cell>
          <cell r="BN190">
            <v>0</v>
          </cell>
        </row>
        <row r="191">
          <cell r="E191">
            <v>17809.722399999999</v>
          </cell>
          <cell r="F191">
            <v>17955.687185816874</v>
          </cell>
          <cell r="I191">
            <v>28599.87527558997</v>
          </cell>
          <cell r="J191">
            <v>28065.946122844383</v>
          </cell>
          <cell r="M191">
            <v>2495</v>
          </cell>
          <cell r="N191">
            <v>2524.6858537857079</v>
          </cell>
          <cell r="Q191">
            <v>432.53604869504466</v>
          </cell>
          <cell r="R191">
            <v>420.60253137361883</v>
          </cell>
          <cell r="U191">
            <v>12406.280486528409</v>
          </cell>
          <cell r="V191">
            <v>13049.695825284745</v>
          </cell>
          <cell r="Y191">
            <v>1979.6754640207178</v>
          </cell>
          <cell r="Z191">
            <v>1942.6137166627029</v>
          </cell>
          <cell r="AC191">
            <v>40581.542282937524</v>
          </cell>
          <cell r="AD191">
            <v>43885.35990488113</v>
          </cell>
          <cell r="AG191">
            <v>193.59326426625142</v>
          </cell>
          <cell r="AH191">
            <v>193.46217881623252</v>
          </cell>
          <cell r="AK191">
            <v>5.2874773407292039</v>
          </cell>
          <cell r="AL191">
            <v>0</v>
          </cell>
          <cell r="AO191">
            <v>5742.0204836492476</v>
          </cell>
          <cell r="AP191">
            <v>1907.2225355131668</v>
          </cell>
          <cell r="AS191">
            <v>4596.0629979690466</v>
          </cell>
          <cell r="AT191">
            <v>5882.611523398401</v>
          </cell>
          <cell r="AW191">
            <v>41399.02077252388</v>
          </cell>
          <cell r="AX191">
            <v>6735.3534384000395</v>
          </cell>
          <cell r="BE191">
            <v>10.574954681458408</v>
          </cell>
          <cell r="BF191">
            <v>0</v>
          </cell>
          <cell r="BI191">
            <v>20785.848808101844</v>
          </cell>
          <cell r="BJ191">
            <v>16164.931392946099</v>
          </cell>
          <cell r="BM191">
            <v>13396.62154772398</v>
          </cell>
          <cell r="BN191">
            <v>10272.781709637144</v>
          </cell>
        </row>
        <row r="192">
          <cell r="E192">
            <v>23029.030399999996</v>
          </cell>
          <cell r="F192">
            <v>23454.744032352268</v>
          </cell>
          <cell r="I192">
            <v>27140.494174720308</v>
          </cell>
          <cell r="J192">
            <v>23718.443202242754</v>
          </cell>
          <cell r="M192">
            <v>4980</v>
          </cell>
          <cell r="N192">
            <v>1785.5972534831806</v>
          </cell>
          <cell r="Q192">
            <v>723.91565889568733</v>
          </cell>
          <cell r="R192">
            <v>854.3045727294118</v>
          </cell>
          <cell r="U192">
            <v>6504.2137478197737</v>
          </cell>
          <cell r="V192">
            <v>6524.8482834768847</v>
          </cell>
          <cell r="Y192">
            <v>981.18520016609682</v>
          </cell>
          <cell r="Z192">
            <v>1048.1125843059995</v>
          </cell>
          <cell r="AC192">
            <v>32498.790149438035</v>
          </cell>
          <cell r="AD192">
            <v>34646.45721442144</v>
          </cell>
          <cell r="AG192">
            <v>337.52167058738763</v>
          </cell>
          <cell r="AH192">
            <v>336.72214667382246</v>
          </cell>
          <cell r="AK192">
            <v>9.7511456055114039</v>
          </cell>
          <cell r="AL192">
            <v>0</v>
          </cell>
          <cell r="AO192">
            <v>6135.179544442708</v>
          </cell>
          <cell r="AP192">
            <v>7644.4258657550818</v>
          </cell>
          <cell r="AS192">
            <v>3951.6613696893105</v>
          </cell>
          <cell r="AT192">
            <v>3104.010886046357</v>
          </cell>
          <cell r="AW192">
            <v>28488.816774797917</v>
          </cell>
          <cell r="AX192">
            <v>1880.98275449672</v>
          </cell>
          <cell r="BE192">
            <v>11.965439999999999</v>
          </cell>
          <cell r="BF192">
            <v>0</v>
          </cell>
          <cell r="BI192">
            <v>16007.75681861973</v>
          </cell>
          <cell r="BJ192">
            <v>9852.9076781932454</v>
          </cell>
          <cell r="BM192">
            <v>7804.2391984151318</v>
          </cell>
          <cell r="BN192">
            <v>6615.2096160000428</v>
          </cell>
        </row>
        <row r="193">
          <cell r="E193">
            <v>9410.1606400000001</v>
          </cell>
          <cell r="F193">
            <v>11803.509575503767</v>
          </cell>
          <cell r="I193">
            <v>15734.4768</v>
          </cell>
          <cell r="J193">
            <v>18923.694625568747</v>
          </cell>
          <cell r="M193">
            <v>0</v>
          </cell>
          <cell r="N193">
            <v>0</v>
          </cell>
          <cell r="Q193">
            <v>222.00320000000005</v>
          </cell>
          <cell r="R193">
            <v>283.68419572220949</v>
          </cell>
          <cell r="U193">
            <v>4982.2560000000003</v>
          </cell>
          <cell r="V193">
            <v>4964.988306858666</v>
          </cell>
          <cell r="Y193">
            <v>760.44879043999993</v>
          </cell>
          <cell r="Z193">
            <v>746.14316524454921</v>
          </cell>
          <cell r="AC193">
            <v>23884.769280000004</v>
          </cell>
          <cell r="AD193">
            <v>32658.425009561517</v>
          </cell>
          <cell r="AG193">
            <v>63.825920000000004</v>
          </cell>
          <cell r="AH193">
            <v>16.079089645256282</v>
          </cell>
          <cell r="AK193">
            <v>2.7750400000000002</v>
          </cell>
          <cell r="AL193">
            <v>0</v>
          </cell>
          <cell r="AO193">
            <v>4576.0409599999994</v>
          </cell>
          <cell r="AP193">
            <v>3783.3407198448508</v>
          </cell>
          <cell r="AS193">
            <v>4080</v>
          </cell>
          <cell r="AT193">
            <v>5208.9961431135443</v>
          </cell>
          <cell r="AW193">
            <v>18648.268800000002</v>
          </cell>
          <cell r="AX193">
            <v>0</v>
          </cell>
          <cell r="BE193">
            <v>11.100160000000001</v>
          </cell>
          <cell r="BF193">
            <v>0</v>
          </cell>
          <cell r="BI193">
            <v>7006.9760000000015</v>
          </cell>
          <cell r="BJ193">
            <v>3162.4796952038719</v>
          </cell>
          <cell r="BM193">
            <v>4030.3828800000006</v>
          </cell>
          <cell r="BN193">
            <v>6155.2964792755984</v>
          </cell>
        </row>
        <row r="194">
          <cell r="E194">
            <v>25865.385408000002</v>
          </cell>
          <cell r="F194">
            <v>26787.655286275796</v>
          </cell>
          <cell r="I194">
            <v>54120.938048647338</v>
          </cell>
          <cell r="J194">
            <v>54810.55414556904</v>
          </cell>
          <cell r="M194">
            <v>6604.6650490329939</v>
          </cell>
          <cell r="N194">
            <v>6813.2314305806131</v>
          </cell>
          <cell r="Q194">
            <v>1023.3371242216795</v>
          </cell>
          <cell r="R194">
            <v>533.28629451368022</v>
          </cell>
          <cell r="U194">
            <v>27630.020782539406</v>
          </cell>
          <cell r="V194">
            <v>27348.92845696129</v>
          </cell>
          <cell r="Y194">
            <v>0</v>
          </cell>
          <cell r="Z194">
            <v>0</v>
          </cell>
          <cell r="AC194">
            <v>45730.668942187367</v>
          </cell>
          <cell r="AD194">
            <v>45708.212144439894</v>
          </cell>
          <cell r="AG194">
            <v>1533.1805137149249</v>
          </cell>
          <cell r="AH194">
            <v>1486.8731663988706</v>
          </cell>
          <cell r="AK194">
            <v>57.518537960968523</v>
          </cell>
          <cell r="AL194">
            <v>0</v>
          </cell>
          <cell r="AO194">
            <v>2792.5262940324837</v>
          </cell>
          <cell r="AP194">
            <v>4987.9028403704033</v>
          </cell>
          <cell r="AS194">
            <v>5006.8424632175265</v>
          </cell>
          <cell r="AT194">
            <v>4337.9126174703651</v>
          </cell>
          <cell r="AW194">
            <v>50875.200224484099</v>
          </cell>
          <cell r="AX194">
            <v>100667.09496584337</v>
          </cell>
          <cell r="BE194">
            <v>10.838709192193711</v>
          </cell>
          <cell r="BF194">
            <v>0</v>
          </cell>
          <cell r="BI194">
            <v>19310.238196598584</v>
          </cell>
          <cell r="BJ194">
            <v>15126.628822347911</v>
          </cell>
          <cell r="BM194">
            <v>13128.27111224546</v>
          </cell>
          <cell r="BN194">
            <v>11471.510263956452</v>
          </cell>
        </row>
        <row r="195">
          <cell r="E195">
            <v>10863.596927229173</v>
          </cell>
          <cell r="F195">
            <v>11902.035099759805</v>
          </cell>
          <cell r="I195">
            <v>31871.964958343589</v>
          </cell>
          <cell r="J195">
            <v>30013.477373687481</v>
          </cell>
          <cell r="M195">
            <v>4792.8795523766967</v>
          </cell>
          <cell r="N195">
            <v>4938.0554048082067</v>
          </cell>
          <cell r="Q195">
            <v>798.60497663796514</v>
          </cell>
          <cell r="R195">
            <v>419.90223699064961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  <cell r="AC195">
            <v>29393.326997059321</v>
          </cell>
          <cell r="AD195">
            <v>29591.32075770036</v>
          </cell>
          <cell r="AG195">
            <v>1820.6958444694199</v>
          </cell>
          <cell r="AH195">
            <v>1817.0751478689183</v>
          </cell>
          <cell r="AK195">
            <v>65.408796951960241</v>
          </cell>
          <cell r="AL195">
            <v>0</v>
          </cell>
          <cell r="AO195">
            <v>7284.4834795108382</v>
          </cell>
          <cell r="AP195">
            <v>6303.4394734614207</v>
          </cell>
          <cell r="AS195">
            <v>6116.7528526813612</v>
          </cell>
          <cell r="AT195">
            <v>5081.9538377668123</v>
          </cell>
          <cell r="AW195">
            <v>42962.540166972874</v>
          </cell>
          <cell r="AX195">
            <v>10687.547390514381</v>
          </cell>
          <cell r="BE195">
            <v>14.354201635755357</v>
          </cell>
          <cell r="BF195">
            <v>0</v>
          </cell>
          <cell r="BI195">
            <v>8958.1353449128928</v>
          </cell>
          <cell r="BJ195">
            <v>4509.0805985511352</v>
          </cell>
          <cell r="BM195">
            <v>0</v>
          </cell>
          <cell r="BN195">
            <v>0</v>
          </cell>
        </row>
        <row r="196">
          <cell r="E196">
            <v>15527.546799999996</v>
          </cell>
          <cell r="F196">
            <v>17327.025060352291</v>
          </cell>
          <cell r="I196">
            <v>32970.142653739866</v>
          </cell>
          <cell r="J196">
            <v>31570.139228586413</v>
          </cell>
          <cell r="M196">
            <v>5132.9545471357251</v>
          </cell>
          <cell r="N196">
            <v>5606.5466550693636</v>
          </cell>
          <cell r="Q196">
            <v>1138.6241147122962</v>
          </cell>
          <cell r="R196">
            <v>581.9235987012022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  <cell r="AC196">
            <v>41597.070103024846</v>
          </cell>
          <cell r="AD196">
            <v>40639.698573147281</v>
          </cell>
          <cell r="AG196">
            <v>2510.6005324251723</v>
          </cell>
          <cell r="AH196">
            <v>2503.651604936842</v>
          </cell>
          <cell r="AK196">
            <v>92.565515094923896</v>
          </cell>
          <cell r="AL196">
            <v>0</v>
          </cell>
          <cell r="AO196">
            <v>9353.1685728809225</v>
          </cell>
          <cell r="AP196">
            <v>6563.8897306124791</v>
          </cell>
          <cell r="AS196">
            <v>12056.390808894113</v>
          </cell>
          <cell r="AT196">
            <v>10181.963271587603</v>
          </cell>
          <cell r="AW196">
            <v>52004.244652791291</v>
          </cell>
          <cell r="AX196">
            <v>10702.435542116527</v>
          </cell>
          <cell r="BE196">
            <v>10.156921775873396</v>
          </cell>
          <cell r="BF196">
            <v>0</v>
          </cell>
          <cell r="BI196">
            <v>14348.657743273639</v>
          </cell>
          <cell r="BJ196">
            <v>13810.719996286349</v>
          </cell>
          <cell r="BM196">
            <v>0</v>
          </cell>
          <cell r="BN196">
            <v>0</v>
          </cell>
        </row>
        <row r="197">
          <cell r="E197">
            <v>10870.886867465613</v>
          </cell>
          <cell r="F197">
            <v>10597.090777364278</v>
          </cell>
          <cell r="I197">
            <v>25625.008694663949</v>
          </cell>
          <cell r="J197">
            <v>25494.523601172554</v>
          </cell>
          <cell r="M197">
            <v>3905.736110174108</v>
          </cell>
          <cell r="N197">
            <v>4058.7897127786323</v>
          </cell>
          <cell r="Q197">
            <v>368.11376492005741</v>
          </cell>
          <cell r="R197">
            <v>431.35961849362087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  <cell r="AC197">
            <v>28741.682005061088</v>
          </cell>
          <cell r="AD197">
            <v>28941.043665436991</v>
          </cell>
          <cell r="AG197">
            <v>1814.9072469587068</v>
          </cell>
          <cell r="AH197">
            <v>1810.8917048118174</v>
          </cell>
          <cell r="AK197">
            <v>65.200840636596027</v>
          </cell>
          <cell r="AL197">
            <v>0</v>
          </cell>
          <cell r="AO197">
            <v>8864.0574203360138</v>
          </cell>
          <cell r="AP197">
            <v>6306.2151984018119</v>
          </cell>
          <cell r="AS197">
            <v>5887.4345305181187</v>
          </cell>
          <cell r="AT197">
            <v>4989.9518079490717</v>
          </cell>
          <cell r="AW197">
            <v>39249.52427896946</v>
          </cell>
          <cell r="AX197">
            <v>36002.082125572655</v>
          </cell>
          <cell r="BE197">
            <v>16.503284855669655</v>
          </cell>
          <cell r="BF197">
            <v>0</v>
          </cell>
          <cell r="BI197">
            <v>10858.727563830809</v>
          </cell>
          <cell r="BJ197">
            <v>12187.603582868187</v>
          </cell>
          <cell r="BM197">
            <v>0</v>
          </cell>
          <cell r="BN197">
            <v>0</v>
          </cell>
        </row>
        <row r="198">
          <cell r="E198">
            <v>25161.623632000003</v>
          </cell>
          <cell r="F198">
            <v>26008.445178091937</v>
          </cell>
          <cell r="I198">
            <v>40238.174895896082</v>
          </cell>
          <cell r="J198">
            <v>40385.332601039692</v>
          </cell>
          <cell r="M198">
            <v>7007.7241392113474</v>
          </cell>
          <cell r="N198">
            <v>7153.0456918328209</v>
          </cell>
          <cell r="Q198">
            <v>1194.2173687372108</v>
          </cell>
          <cell r="R198">
            <v>661.66913061913237</v>
          </cell>
          <cell r="U198">
            <v>27629.879410545629</v>
          </cell>
          <cell r="V198">
            <v>27348.92845696129</v>
          </cell>
          <cell r="Y198">
            <v>0</v>
          </cell>
          <cell r="Z198">
            <v>0</v>
          </cell>
          <cell r="AC198">
            <v>46433.38401317285</v>
          </cell>
          <cell r="AD198">
            <v>46404.553563761001</v>
          </cell>
          <cell r="AG198">
            <v>1952.5564981360299</v>
          </cell>
          <cell r="AH198">
            <v>1913.1940151921733</v>
          </cell>
          <cell r="AK198">
            <v>69.985983266952047</v>
          </cell>
          <cell r="AL198">
            <v>0</v>
          </cell>
          <cell r="AO198">
            <v>2772.4476209056629</v>
          </cell>
          <cell r="AP198">
            <v>4891.0215700654644</v>
          </cell>
          <cell r="AS198">
            <v>5027.9098024538753</v>
          </cell>
          <cell r="AT198">
            <v>4211.8215329803152</v>
          </cell>
          <cell r="AW198">
            <v>51916.209402763488</v>
          </cell>
          <cell r="AX198">
            <v>42978.116231950778</v>
          </cell>
          <cell r="BE198">
            <v>11.096961211158673</v>
          </cell>
          <cell r="BF198">
            <v>0</v>
          </cell>
          <cell r="BI198">
            <v>24679.548012861589</v>
          </cell>
          <cell r="BJ198">
            <v>25873.620305225155</v>
          </cell>
          <cell r="BM198">
            <v>15028.733451275706</v>
          </cell>
          <cell r="BN198">
            <v>7349.2110653592426</v>
          </cell>
        </row>
        <row r="199">
          <cell r="E199">
            <v>10981.402115453471</v>
          </cell>
          <cell r="F199">
            <v>10700.280157019672</v>
          </cell>
          <cell r="I199">
            <v>31796.680764376983</v>
          </cell>
          <cell r="J199">
            <v>31652.535987304334</v>
          </cell>
          <cell r="M199">
            <v>4389.9099665444301</v>
          </cell>
          <cell r="N199">
            <v>4404.17261015247</v>
          </cell>
          <cell r="Q199">
            <v>369.62516556862801</v>
          </cell>
          <cell r="R199">
            <v>400.55070139155612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  <cell r="AC199">
            <v>28878.495300363895</v>
          </cell>
          <cell r="AD199">
            <v>28990.159259703993</v>
          </cell>
          <cell r="AG199">
            <v>1814.7157337593299</v>
          </cell>
          <cell r="AH199">
            <v>1812.0243156688111</v>
          </cell>
          <cell r="AK199">
            <v>64.431996430649434</v>
          </cell>
          <cell r="AL199">
            <v>0</v>
          </cell>
          <cell r="AO199">
            <v>8872.9506072807162</v>
          </cell>
          <cell r="AP199">
            <v>2860.8338032697502</v>
          </cell>
          <cell r="AS199">
            <v>6194.6229195652922</v>
          </cell>
          <cell r="AT199">
            <v>5220.5642962416996</v>
          </cell>
          <cell r="AW199">
            <v>39080.826444567945</v>
          </cell>
          <cell r="AX199">
            <v>28867.508420174494</v>
          </cell>
          <cell r="BE199">
            <v>16.308679160152806</v>
          </cell>
          <cell r="BF199">
            <v>0</v>
          </cell>
          <cell r="BI199">
            <v>8790.1337372854541</v>
          </cell>
          <cell r="BJ199">
            <v>15430.187815180185</v>
          </cell>
          <cell r="BM199">
            <v>0</v>
          </cell>
          <cell r="BN199">
            <v>0</v>
          </cell>
        </row>
        <row r="200">
          <cell r="E200">
            <v>2132.149565729208</v>
          </cell>
          <cell r="F200">
            <v>2069.5560936514439</v>
          </cell>
          <cell r="I200">
            <v>2689.228397437796</v>
          </cell>
          <cell r="J200">
            <v>3468.8510379411209</v>
          </cell>
          <cell r="M200">
            <v>1006.9372824231286</v>
          </cell>
          <cell r="N200">
            <v>1037.4065976487832</v>
          </cell>
          <cell r="Q200">
            <v>0</v>
          </cell>
          <cell r="R200">
            <v>97.331191415474663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  <cell r="AC200">
            <v>5089.2281442734293</v>
          </cell>
          <cell r="AD200">
            <v>5149.3317356702282</v>
          </cell>
          <cell r="AG200">
            <v>0</v>
          </cell>
          <cell r="AH200">
            <v>0</v>
          </cell>
          <cell r="AK200">
            <v>0</v>
          </cell>
          <cell r="AL200">
            <v>0</v>
          </cell>
          <cell r="AO200">
            <v>891.89074262359611</v>
          </cell>
          <cell r="AP200">
            <v>991.48731306025093</v>
          </cell>
          <cell r="AS200">
            <v>442.47628072494621</v>
          </cell>
          <cell r="AT200">
            <v>621.47530196913522</v>
          </cell>
          <cell r="AW200">
            <v>7702.6762208199016</v>
          </cell>
          <cell r="AX200">
            <v>6895.5293650540152</v>
          </cell>
          <cell r="BE200">
            <v>14.782561492719752</v>
          </cell>
          <cell r="BF200">
            <v>0</v>
          </cell>
          <cell r="BI200">
            <v>1739.6579785212209</v>
          </cell>
          <cell r="BJ200">
            <v>2009.424499613654</v>
          </cell>
          <cell r="BM200">
            <v>0</v>
          </cell>
          <cell r="BN200">
            <v>0</v>
          </cell>
        </row>
        <row r="201">
          <cell r="E201">
            <v>30559.749439999992</v>
          </cell>
          <cell r="F201">
            <v>25281.847527931532</v>
          </cell>
          <cell r="I201">
            <v>70059.210492899263</v>
          </cell>
          <cell r="J201">
            <v>60997.655203857765</v>
          </cell>
          <cell r="M201">
            <v>13049.500834321731</v>
          </cell>
          <cell r="N201">
            <v>13444.789505528226</v>
          </cell>
          <cell r="Q201">
            <v>1404.5895789404458</v>
          </cell>
          <cell r="R201">
            <v>1056.3797444388399</v>
          </cell>
          <cell r="U201">
            <v>41827.563557597037</v>
          </cell>
          <cell r="V201">
            <v>41283.550996932929</v>
          </cell>
          <cell r="Y201">
            <v>0</v>
          </cell>
          <cell r="Z201">
            <v>0</v>
          </cell>
          <cell r="AC201">
            <v>68812.617117466449</v>
          </cell>
          <cell r="AD201">
            <v>69222.214584859248</v>
          </cell>
          <cell r="AG201">
            <v>2076.2749720494608</v>
          </cell>
          <cell r="AH201">
            <v>2014.2106591943193</v>
          </cell>
          <cell r="AK201">
            <v>74.637149471919699</v>
          </cell>
          <cell r="AL201">
            <v>0</v>
          </cell>
          <cell r="AO201">
            <v>4185.032829119601</v>
          </cell>
          <cell r="AP201">
            <v>3560.1487329579113</v>
          </cell>
          <cell r="AS201">
            <v>8509.6212258561955</v>
          </cell>
          <cell r="AT201">
            <v>7087.5662630791376</v>
          </cell>
          <cell r="AW201">
            <v>76365.67358340614</v>
          </cell>
          <cell r="AX201">
            <v>195790.78369199153</v>
          </cell>
          <cell r="BE201">
            <v>16.177847367979926</v>
          </cell>
          <cell r="BF201">
            <v>0</v>
          </cell>
          <cell r="BI201">
            <v>42543.768757422869</v>
          </cell>
          <cell r="BJ201">
            <v>49701.450938536458</v>
          </cell>
          <cell r="BM201">
            <v>15936.998487316236</v>
          </cell>
          <cell r="BN201">
            <v>29129.338646990327</v>
          </cell>
        </row>
        <row r="202">
          <cell r="E202">
            <v>27829.44399199999</v>
          </cell>
          <cell r="F202">
            <v>26504.177706560724</v>
          </cell>
          <cell r="I202">
            <v>29323.351472147897</v>
          </cell>
          <cell r="J202">
            <v>29348.793857712513</v>
          </cell>
          <cell r="M202">
            <v>6725.7833059782661</v>
          </cell>
          <cell r="N202">
            <v>6870.4159944957573</v>
          </cell>
          <cell r="Q202">
            <v>695.62109115891042</v>
          </cell>
          <cell r="R202">
            <v>392.44495056132945</v>
          </cell>
          <cell r="U202">
            <v>21795.898277090775</v>
          </cell>
          <cell r="V202">
            <v>21727.428669896264</v>
          </cell>
          <cell r="Y202">
            <v>709.05113857505955</v>
          </cell>
          <cell r="Z202">
            <v>715.22033323004575</v>
          </cell>
          <cell r="AC202">
            <v>38542.100861695828</v>
          </cell>
          <cell r="AD202">
            <v>37931.098864424741</v>
          </cell>
          <cell r="AG202">
            <v>1263.2967145524149</v>
          </cell>
          <cell r="AH202">
            <v>1203.0163967528383</v>
          </cell>
          <cell r="AK202">
            <v>39.796884075071027</v>
          </cell>
          <cell r="AL202">
            <v>0</v>
          </cell>
          <cell r="AO202">
            <v>2176.5608854391289</v>
          </cell>
          <cell r="AP202">
            <v>4484.4249170068579</v>
          </cell>
          <cell r="AS202">
            <v>7557.4202673906084</v>
          </cell>
          <cell r="AT202">
            <v>5549.715916224688</v>
          </cell>
          <cell r="AW202">
            <v>45863.083817231585</v>
          </cell>
          <cell r="AX202">
            <v>49278.499065863056</v>
          </cell>
          <cell r="BE202">
            <v>10.454238878591722</v>
          </cell>
          <cell r="BF202">
            <v>0</v>
          </cell>
          <cell r="BI202">
            <v>25525.277469699849</v>
          </cell>
          <cell r="BJ202">
            <v>21582.316371049768</v>
          </cell>
          <cell r="BM202">
            <v>30801.81406815887</v>
          </cell>
          <cell r="BN202">
            <v>32384.026156429478</v>
          </cell>
        </row>
        <row r="203">
          <cell r="E203">
            <v>54820.837040000013</v>
          </cell>
          <cell r="F203">
            <v>52248.958443518772</v>
          </cell>
          <cell r="I203">
            <v>81582.335003707834</v>
          </cell>
          <cell r="J203">
            <v>88468.845470798609</v>
          </cell>
          <cell r="M203">
            <v>13409.857389019766</v>
          </cell>
          <cell r="N203">
            <v>13934.900522395048</v>
          </cell>
          <cell r="Q203">
            <v>2374.1161914792983</v>
          </cell>
          <cell r="R203">
            <v>1315.0201802788301</v>
          </cell>
          <cell r="U203">
            <v>46057.972056553364</v>
          </cell>
          <cell r="V203">
            <v>45985.446517715885</v>
          </cell>
          <cell r="Y203">
            <v>0</v>
          </cell>
          <cell r="Z203">
            <v>0</v>
          </cell>
          <cell r="AC203">
            <v>97770.586164198699</v>
          </cell>
          <cell r="AD203">
            <v>94268.371083636215</v>
          </cell>
          <cell r="AG203">
            <v>2676.4770411329641</v>
          </cell>
          <cell r="AH203">
            <v>2506.4372154229618</v>
          </cell>
          <cell r="AK203">
            <v>91.100467236048885</v>
          </cell>
          <cell r="AL203">
            <v>0</v>
          </cell>
          <cell r="AO203">
            <v>4783.141704789954</v>
          </cell>
          <cell r="AP203">
            <v>4164.1025358704137</v>
          </cell>
          <cell r="AS203">
            <v>13033.041352113583</v>
          </cell>
          <cell r="AT203">
            <v>10792.318516567087</v>
          </cell>
          <cell r="AW203">
            <v>120971.71902981326</v>
          </cell>
          <cell r="AX203">
            <v>98616.820596830483</v>
          </cell>
          <cell r="BE203">
            <v>11.965585605149839</v>
          </cell>
          <cell r="BF203">
            <v>0</v>
          </cell>
          <cell r="BI203">
            <v>35942.89739716296</v>
          </cell>
          <cell r="BJ203">
            <v>31382.656961017969</v>
          </cell>
          <cell r="BM203">
            <v>25101.905397924165</v>
          </cell>
          <cell r="BN203">
            <v>21178.796911486515</v>
          </cell>
        </row>
        <row r="204">
          <cell r="E204">
            <v>24654.680159999996</v>
          </cell>
          <cell r="F204">
            <v>24550.588915035722</v>
          </cell>
          <cell r="I204">
            <v>42810.785207339541</v>
          </cell>
          <cell r="J204">
            <v>47473.419725511427</v>
          </cell>
          <cell r="M204">
            <v>4710.5955807218543</v>
          </cell>
          <cell r="N204">
            <v>4888.7149908976589</v>
          </cell>
          <cell r="Q204">
            <v>1084.2590037682226</v>
          </cell>
          <cell r="R204">
            <v>701.3158486478568</v>
          </cell>
          <cell r="U204">
            <v>19122.421960239597</v>
          </cell>
          <cell r="V204">
            <v>19072.913220167702</v>
          </cell>
          <cell r="Y204">
            <v>896.77548017130027</v>
          </cell>
          <cell r="Z204">
            <v>715.22033323004575</v>
          </cell>
          <cell r="AC204">
            <v>36601.883393262004</v>
          </cell>
          <cell r="AD204">
            <v>36559.331727884928</v>
          </cell>
          <cell r="AG204">
            <v>1529.8229598048292</v>
          </cell>
          <cell r="AH204">
            <v>1511.576327523032</v>
          </cell>
          <cell r="AK204">
            <v>54.11801061065777</v>
          </cell>
          <cell r="AL204">
            <v>0</v>
          </cell>
          <cell r="AO204">
            <v>1744.4866774157495</v>
          </cell>
          <cell r="AP204">
            <v>2034.370704547378</v>
          </cell>
          <cell r="AS204">
            <v>8290.8429118637341</v>
          </cell>
          <cell r="AT204">
            <v>6908.7192723314793</v>
          </cell>
          <cell r="AW204">
            <v>52209.601795914554</v>
          </cell>
          <cell r="AX204">
            <v>137489.88685056643</v>
          </cell>
          <cell r="BE204">
            <v>18.639625676602829</v>
          </cell>
          <cell r="BF204">
            <v>0</v>
          </cell>
          <cell r="BI204">
            <v>9462.817231355044</v>
          </cell>
          <cell r="BJ204">
            <v>3155.4810537747085</v>
          </cell>
          <cell r="BM204">
            <v>12467.606926739989</v>
          </cell>
          <cell r="BN204">
            <v>15921.272428270926</v>
          </cell>
        </row>
        <row r="205">
          <cell r="E205">
            <v>23605.824037892216</v>
          </cell>
          <cell r="F205">
            <v>23036.529573588828</v>
          </cell>
          <cell r="I205">
            <v>54849.815209330438</v>
          </cell>
          <cell r="J205">
            <v>54220.093964511601</v>
          </cell>
          <cell r="M205">
            <v>6120.9824600518677</v>
          </cell>
          <cell r="N205">
            <v>5779.1179551704918</v>
          </cell>
          <cell r="Q205">
            <v>1412.0326507931393</v>
          </cell>
          <cell r="R205">
            <v>769.39525242788295</v>
          </cell>
          <cell r="U205">
            <v>23050.129106679091</v>
          </cell>
          <cell r="V205">
            <v>22957.419707941684</v>
          </cell>
          <cell r="Y205">
            <v>0</v>
          </cell>
          <cell r="Z205">
            <v>0</v>
          </cell>
          <cell r="AC205">
            <v>39051.4340134577</v>
          </cell>
          <cell r="AD205">
            <v>38902.458756981825</v>
          </cell>
          <cell r="AG205">
            <v>1787.908193983171</v>
          </cell>
          <cell r="AH205">
            <v>1765.9546037829828</v>
          </cell>
          <cell r="AK205">
            <v>61.701619014546459</v>
          </cell>
          <cell r="AL205">
            <v>0</v>
          </cell>
          <cell r="AO205">
            <v>1741.0951553305053</v>
          </cell>
          <cell r="AP205">
            <v>2034.370704547378</v>
          </cell>
          <cell r="AS205">
            <v>8217.6299687308347</v>
          </cell>
          <cell r="AT205">
            <v>6813.6825135532663</v>
          </cell>
          <cell r="AW205">
            <v>54426.100435048087</v>
          </cell>
          <cell r="AX205">
            <v>35244.736205171197</v>
          </cell>
          <cell r="BE205">
            <v>10.625807093553908</v>
          </cell>
          <cell r="BF205">
            <v>0</v>
          </cell>
          <cell r="BI205">
            <v>14539.633418015124</v>
          </cell>
          <cell r="BJ205">
            <v>9042.5970238143273</v>
          </cell>
          <cell r="BM205">
            <v>13710.262067657906</v>
          </cell>
          <cell r="BN205">
            <v>10339.570951790196</v>
          </cell>
        </row>
        <row r="206">
          <cell r="E206">
            <v>21982.88738442459</v>
          </cell>
          <cell r="F206">
            <v>20017.567135965757</v>
          </cell>
          <cell r="I206">
            <v>46554.032694040397</v>
          </cell>
          <cell r="J206">
            <v>43724.688296515764</v>
          </cell>
          <cell r="M206">
            <v>6605.4758781994697</v>
          </cell>
          <cell r="N206">
            <v>6696.5867888673565</v>
          </cell>
          <cell r="Q206">
            <v>1294.4795753914996</v>
          </cell>
          <cell r="R206">
            <v>682.54136379228135</v>
          </cell>
          <cell r="U206">
            <v>23424.051514615552</v>
          </cell>
          <cell r="V206">
            <v>22816.171975408746</v>
          </cell>
          <cell r="Y206">
            <v>0</v>
          </cell>
          <cell r="Z206">
            <v>0</v>
          </cell>
          <cell r="AC206">
            <v>46853.439314211813</v>
          </cell>
          <cell r="AD206">
            <v>46844.073621909265</v>
          </cell>
          <cell r="AG206">
            <v>1695.2649079053456</v>
          </cell>
          <cell r="AH206">
            <v>1652.9996291260372</v>
          </cell>
          <cell r="AK206">
            <v>60.725883147443341</v>
          </cell>
          <cell r="AL206">
            <v>0</v>
          </cell>
          <cell r="AO206">
            <v>2797.0416454252472</v>
          </cell>
          <cell r="AP206">
            <v>2384.0281693914581</v>
          </cell>
          <cell r="AS206">
            <v>5531.4497099418868</v>
          </cell>
          <cell r="AT206">
            <v>4637.5443345410085</v>
          </cell>
          <cell r="AW206">
            <v>51162.330899279557</v>
          </cell>
          <cell r="AX206">
            <v>68550.750118582946</v>
          </cell>
          <cell r="BE206">
            <v>11.443096629488668</v>
          </cell>
          <cell r="BF206">
            <v>0</v>
          </cell>
          <cell r="BI206">
            <v>12586.122952537171</v>
          </cell>
          <cell r="BJ206">
            <v>10416.460387624064</v>
          </cell>
          <cell r="BM206">
            <v>16822.145725107246</v>
          </cell>
          <cell r="BN206">
            <v>12405.361815153743</v>
          </cell>
        </row>
        <row r="207">
          <cell r="E207">
            <v>35293.131439999997</v>
          </cell>
          <cell r="F207">
            <v>32073.478018660819</v>
          </cell>
          <cell r="I207">
            <v>34152.047600316931</v>
          </cell>
          <cell r="J207">
            <v>35498.246186077871</v>
          </cell>
          <cell r="M207">
            <v>5277.5038433869395</v>
          </cell>
          <cell r="N207">
            <v>5477.5068355855738</v>
          </cell>
          <cell r="Q207">
            <v>1036.2431366076337</v>
          </cell>
          <cell r="R207">
            <v>572.47654801101339</v>
          </cell>
          <cell r="U207">
            <v>24577.962464704229</v>
          </cell>
          <cell r="V207">
            <v>24731.257173455491</v>
          </cell>
          <cell r="Y207">
            <v>0</v>
          </cell>
          <cell r="Z207">
            <v>38.945519756669093</v>
          </cell>
          <cell r="AC207">
            <v>46807.730703385081</v>
          </cell>
          <cell r="AD207">
            <v>46289.792440213896</v>
          </cell>
          <cell r="AG207">
            <v>1348.491094595267</v>
          </cell>
          <cell r="AH207">
            <v>1317.8080376643686</v>
          </cell>
          <cell r="AK207">
            <v>44.354704863565388</v>
          </cell>
          <cell r="AL207">
            <v>0</v>
          </cell>
          <cell r="AO207">
            <v>2277.387157193948</v>
          </cell>
          <cell r="AP207">
            <v>4694.6325509074086</v>
          </cell>
          <cell r="AS207">
            <v>6940.2415426003145</v>
          </cell>
          <cell r="AT207">
            <v>8415.3735970100279</v>
          </cell>
          <cell r="AW207">
            <v>54250.638067947657</v>
          </cell>
          <cell r="AX207">
            <v>139827.09349188395</v>
          </cell>
          <cell r="BE207">
            <v>13.413301621188467</v>
          </cell>
          <cell r="BF207">
            <v>0</v>
          </cell>
          <cell r="BI207">
            <v>40617.4923875229</v>
          </cell>
          <cell r="BJ207">
            <v>35760.588253111368</v>
          </cell>
          <cell r="BM207">
            <v>21466.612028823445</v>
          </cell>
          <cell r="BN207">
            <v>17799.737476199094</v>
          </cell>
        </row>
        <row r="208">
          <cell r="E208">
            <v>29144.574783999997</v>
          </cell>
          <cell r="F208">
            <v>29020.690267312075</v>
          </cell>
          <cell r="I208">
            <v>47027.339185765013</v>
          </cell>
          <cell r="J208">
            <v>46763.396245791897</v>
          </cell>
          <cell r="M208">
            <v>5839.43764726888</v>
          </cell>
          <cell r="N208">
            <v>5998.9944524707807</v>
          </cell>
          <cell r="Q208">
            <v>1203.9724315487285</v>
          </cell>
          <cell r="R208">
            <v>664.82518638926695</v>
          </cell>
          <cell r="U208">
            <v>27276.393329558497</v>
          </cell>
          <cell r="V208">
            <v>27350.176297156566</v>
          </cell>
          <cell r="Y208">
            <v>0</v>
          </cell>
          <cell r="Z208">
            <v>0</v>
          </cell>
          <cell r="AC208">
            <v>38789.948621553398</v>
          </cell>
          <cell r="AD208">
            <v>38926.464609432769</v>
          </cell>
          <cell r="AG208">
            <v>1492.4557892198791</v>
          </cell>
          <cell r="AH208">
            <v>1471.1696699221732</v>
          </cell>
          <cell r="AK208">
            <v>54.378727485013229</v>
          </cell>
          <cell r="AL208">
            <v>967.3030319747977</v>
          </cell>
          <cell r="AO208">
            <v>1954.2544974754164</v>
          </cell>
          <cell r="AP208">
            <v>5044.9693949985012</v>
          </cell>
          <cell r="AS208">
            <v>8346.0205539244507</v>
          </cell>
          <cell r="AT208">
            <v>7157.9223782993231</v>
          </cell>
          <cell r="AW208">
            <v>55154.815415965932</v>
          </cell>
          <cell r="AX208">
            <v>20925.121672138695</v>
          </cell>
          <cell r="BE208">
            <v>10.247047897002643</v>
          </cell>
          <cell r="BF208">
            <v>0</v>
          </cell>
          <cell r="BI208">
            <v>16729.591986991087</v>
          </cell>
          <cell r="BJ208">
            <v>7066.4332148432813</v>
          </cell>
          <cell r="BM208">
            <v>11243.866862706836</v>
          </cell>
          <cell r="BN208">
            <v>8185.0468648536134</v>
          </cell>
        </row>
        <row r="209">
          <cell r="E209">
            <v>27449.442576000001</v>
          </cell>
          <cell r="F209">
            <v>26308.489080111478</v>
          </cell>
          <cell r="I209">
            <v>63287.13254470878</v>
          </cell>
          <cell r="J209">
            <v>69124.067231054883</v>
          </cell>
          <cell r="M209">
            <v>10912.463555786235</v>
          </cell>
          <cell r="N209">
            <v>11110.879062907388</v>
          </cell>
          <cell r="Q209">
            <v>1871.6427267291297</v>
          </cell>
          <cell r="R209">
            <v>997.0247970153016</v>
          </cell>
          <cell r="U209">
            <v>41440.13804304666</v>
          </cell>
          <cell r="V209">
            <v>41025.264445734843</v>
          </cell>
          <cell r="Y209">
            <v>0</v>
          </cell>
          <cell r="Z209">
            <v>0</v>
          </cell>
          <cell r="AC209">
            <v>69338.104255577346</v>
          </cell>
          <cell r="AD209">
            <v>69478.09366638276</v>
          </cell>
          <cell r="AG209">
            <v>2465.4642019982339</v>
          </cell>
          <cell r="AH209">
            <v>2410.6244591421378</v>
          </cell>
          <cell r="AK209">
            <v>87.317121851291688</v>
          </cell>
          <cell r="AL209">
            <v>1443.9118880662979</v>
          </cell>
          <cell r="AO209">
            <v>4083.526976515052</v>
          </cell>
          <cell r="AP209">
            <v>3433.0005639236997</v>
          </cell>
          <cell r="AS209">
            <v>8906.6351052995578</v>
          </cell>
          <cell r="AT209">
            <v>7689.6683340082172</v>
          </cell>
          <cell r="AW209">
            <v>79531.716652317904</v>
          </cell>
          <cell r="AX209">
            <v>122783.68055946913</v>
          </cell>
          <cell r="BE209">
            <v>13.274523385129166</v>
          </cell>
          <cell r="BF209">
            <v>0</v>
          </cell>
          <cell r="BI209">
            <v>40427.572470573861</v>
          </cell>
          <cell r="BJ209">
            <v>47985.928869659278</v>
          </cell>
          <cell r="BM209">
            <v>18498.560748923759</v>
          </cell>
          <cell r="BN209">
            <v>16450.837685108279</v>
          </cell>
        </row>
        <row r="210">
          <cell r="E210">
            <v>30179.449120000005</v>
          </cell>
          <cell r="F210">
            <v>31887.422699174498</v>
          </cell>
          <cell r="I210">
            <v>64677.744177570079</v>
          </cell>
          <cell r="J210">
            <v>70216.523488682156</v>
          </cell>
          <cell r="M210">
            <v>12000.166580625086</v>
          </cell>
          <cell r="N210">
            <v>12264.930302269431</v>
          </cell>
          <cell r="Q210">
            <v>1854.1535932950626</v>
          </cell>
          <cell r="R210">
            <v>1070.9240028798092</v>
          </cell>
          <cell r="U210">
            <v>56306.51727194494</v>
          </cell>
          <cell r="V210">
            <v>55452.218261660571</v>
          </cell>
          <cell r="Y210">
            <v>0</v>
          </cell>
          <cell r="Z210">
            <v>0</v>
          </cell>
          <cell r="AC210">
            <v>69159.598585658285</v>
          </cell>
          <cell r="AD210">
            <v>69105.847642210225</v>
          </cell>
          <cell r="AG210">
            <v>2611.0907143960667</v>
          </cell>
          <cell r="AH210">
            <v>2552.9660938724355</v>
          </cell>
          <cell r="AK210">
            <v>95.086910427887688</v>
          </cell>
          <cell r="AL210">
            <v>479.66357361378499</v>
          </cell>
          <cell r="AO210">
            <v>4179.7081315558617</v>
          </cell>
          <cell r="AP210">
            <v>3369.4264794065948</v>
          </cell>
          <cell r="AS210">
            <v>8988.2547456655138</v>
          </cell>
          <cell r="AT210">
            <v>7431.0729884793309</v>
          </cell>
          <cell r="AW210">
            <v>79503.414468132629</v>
          </cell>
          <cell r="AX210">
            <v>55454.617848375659</v>
          </cell>
          <cell r="BE210">
            <v>13.211006402535244</v>
          </cell>
          <cell r="BF210">
            <v>0</v>
          </cell>
          <cell r="BI210">
            <v>28140.782857832019</v>
          </cell>
          <cell r="BJ210">
            <v>24359.690833509074</v>
          </cell>
          <cell r="BM210">
            <v>18578.831736901026</v>
          </cell>
          <cell r="BN210">
            <v>15781.999307309838</v>
          </cell>
        </row>
        <row r="211">
          <cell r="E211">
            <v>30471.119807999992</v>
          </cell>
          <cell r="F211">
            <v>24488.154566508991</v>
          </cell>
          <cell r="I211">
            <v>62096.849279744965</v>
          </cell>
          <cell r="J211">
            <v>58488.275521684758</v>
          </cell>
          <cell r="M211">
            <v>10350.268952874598</v>
          </cell>
          <cell r="N211">
            <v>10555.739332120829</v>
          </cell>
          <cell r="Q211">
            <v>1857.5096888485828</v>
          </cell>
          <cell r="R211">
            <v>1004.9898635892251</v>
          </cell>
          <cell r="U211">
            <v>33772.224603605609</v>
          </cell>
          <cell r="V211">
            <v>33753.222361200198</v>
          </cell>
          <cell r="Y211">
            <v>2128.6698743839297</v>
          </cell>
          <cell r="Z211">
            <v>2145.6609996901375</v>
          </cell>
          <cell r="AC211">
            <v>69525.65943536158</v>
          </cell>
          <cell r="AD211">
            <v>69679.764371242869</v>
          </cell>
          <cell r="AG211">
            <v>2613.4969594002123</v>
          </cell>
          <cell r="AH211">
            <v>2552.3538717875736</v>
          </cell>
          <cell r="AK211">
            <v>95.960963696802352</v>
          </cell>
          <cell r="AL211">
            <v>0</v>
          </cell>
          <cell r="AO211">
            <v>4238.9691033985264</v>
          </cell>
          <cell r="AP211">
            <v>3433.0005639236997</v>
          </cell>
          <cell r="AS211">
            <v>8780.5219266508375</v>
          </cell>
          <cell r="AT211">
            <v>7407.4609725407599</v>
          </cell>
          <cell r="AW211">
            <v>79418.912561257486</v>
          </cell>
          <cell r="AX211">
            <v>15456.015196052675</v>
          </cell>
          <cell r="BE211">
            <v>13.332443972436579</v>
          </cell>
          <cell r="BF211">
            <v>0</v>
          </cell>
          <cell r="BI211">
            <v>15654.899145977797</v>
          </cell>
          <cell r="BJ211">
            <v>17563.59491548223</v>
          </cell>
          <cell r="BM211">
            <v>15484.743310026004</v>
          </cell>
          <cell r="BN211">
            <v>26345.460664628394</v>
          </cell>
        </row>
        <row r="212">
          <cell r="E212">
            <v>27060.939775999992</v>
          </cell>
          <cell r="F212">
            <v>25092.818305063094</v>
          </cell>
          <cell r="I212">
            <v>62220.27000709065</v>
          </cell>
          <cell r="J212">
            <v>60620.536322796557</v>
          </cell>
          <cell r="M212">
            <v>10470.872457097808</v>
          </cell>
          <cell r="N212">
            <v>10763.220651650587</v>
          </cell>
          <cell r="Q212">
            <v>1764.081572194551</v>
          </cell>
          <cell r="R212">
            <v>931.7979395404202</v>
          </cell>
          <cell r="U212">
            <v>34479.419602939066</v>
          </cell>
          <cell r="V212">
            <v>33615.941726507204</v>
          </cell>
          <cell r="Y212">
            <v>2128.0248240697133</v>
          </cell>
          <cell r="Z212">
            <v>2145.4698921719637</v>
          </cell>
          <cell r="AC212">
            <v>69346.404976978694</v>
          </cell>
          <cell r="AD212">
            <v>68783.508392849166</v>
          </cell>
          <cell r="AG212">
            <v>2430.6079838759574</v>
          </cell>
          <cell r="AH212">
            <v>2373.8911340504478</v>
          </cell>
          <cell r="AK212">
            <v>87.841346202619192</v>
          </cell>
          <cell r="AL212">
            <v>1923.575461680083</v>
          </cell>
          <cell r="AO212">
            <v>4183.8317650383378</v>
          </cell>
          <cell r="AP212">
            <v>3369.4264794065948</v>
          </cell>
          <cell r="AS212">
            <v>8843.1709875927372</v>
          </cell>
          <cell r="AT212">
            <v>7484.9627091034044</v>
          </cell>
          <cell r="AW212">
            <v>78764.071294180656</v>
          </cell>
          <cell r="AX212">
            <v>130132.50735081093</v>
          </cell>
          <cell r="BE212">
            <v>13.35421942026192</v>
          </cell>
          <cell r="BF212">
            <v>0</v>
          </cell>
          <cell r="BI212">
            <v>34752.056203618195</v>
          </cell>
          <cell r="BJ212">
            <v>44177.177744193999</v>
          </cell>
          <cell r="BM212">
            <v>19166.978670370238</v>
          </cell>
          <cell r="BN212">
            <v>16728.328963699532</v>
          </cell>
        </row>
        <row r="213">
          <cell r="E213">
            <v>21564.133247999998</v>
          </cell>
          <cell r="F213">
            <v>18387.87562630562</v>
          </cell>
          <cell r="I213">
            <v>49030.174685582679</v>
          </cell>
          <cell r="J213">
            <v>43389.270251842907</v>
          </cell>
          <cell r="M213">
            <v>9627.0875479987117</v>
          </cell>
          <cell r="N213">
            <v>9951.2591874237187</v>
          </cell>
          <cell r="Q213">
            <v>1966.560358481705</v>
          </cell>
          <cell r="R213">
            <v>986.94657384551226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  <cell r="AC213">
            <v>61196.946164901667</v>
          </cell>
          <cell r="AD213">
            <v>61918.319173858581</v>
          </cell>
          <cell r="AG213">
            <v>2735.8993809267304</v>
          </cell>
          <cell r="AH213">
            <v>2723.4699445063625</v>
          </cell>
          <cell r="AK213">
            <v>96.419599034336457</v>
          </cell>
          <cell r="AL213">
            <v>0</v>
          </cell>
          <cell r="AO213">
            <v>14403.093282112346</v>
          </cell>
          <cell r="AP213">
            <v>12501.782039279935</v>
          </cell>
          <cell r="AS213">
            <v>18442.988949236438</v>
          </cell>
          <cell r="AT213">
            <v>15272.099788122432</v>
          </cell>
          <cell r="AW213">
            <v>101451.73734331332</v>
          </cell>
          <cell r="AX213">
            <v>63904.268882981589</v>
          </cell>
          <cell r="BE213">
            <v>15.288269172389416</v>
          </cell>
          <cell r="BF213">
            <v>0</v>
          </cell>
          <cell r="BI213">
            <v>16168.864740426085</v>
          </cell>
          <cell r="BJ213">
            <v>18122.687848804369</v>
          </cell>
          <cell r="BM213">
            <v>0</v>
          </cell>
          <cell r="BN213">
            <v>0</v>
          </cell>
        </row>
        <row r="214">
          <cell r="E214">
            <v>15739.693855999998</v>
          </cell>
          <cell r="F214">
            <v>13430.28364788719</v>
          </cell>
          <cell r="I214">
            <v>33800.577876985204</v>
          </cell>
          <cell r="J214">
            <v>29348.474697862679</v>
          </cell>
          <cell r="M214">
            <v>10470.783009969593</v>
          </cell>
          <cell r="N214">
            <v>10664.539823829487</v>
          </cell>
          <cell r="Q214">
            <v>1427.1454199590494</v>
          </cell>
          <cell r="R214">
            <v>663.95733844480867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  <cell r="AC214">
            <v>45977.684270754311</v>
          </cell>
          <cell r="AD214">
            <v>46401.724228945539</v>
          </cell>
          <cell r="AG214">
            <v>2571.8650117871516</v>
          </cell>
          <cell r="AH214">
            <v>2563.3738693150813</v>
          </cell>
          <cell r="AK214">
            <v>92.271621259220453</v>
          </cell>
          <cell r="AL214">
            <v>0</v>
          </cell>
          <cell r="AO214">
            <v>10946.489494784575</v>
          </cell>
          <cell r="AP214">
            <v>9455.1661194995013</v>
          </cell>
          <cell r="AS214">
            <v>11563.684105099859</v>
          </cell>
          <cell r="AT214">
            <v>9702.234732926845</v>
          </cell>
          <cell r="AW214">
            <v>73699.913823081704</v>
          </cell>
          <cell r="AX214">
            <v>91161.986426703603</v>
          </cell>
          <cell r="BE214">
            <v>11.650000751317211</v>
          </cell>
          <cell r="BF214">
            <v>0</v>
          </cell>
          <cell r="BI214">
            <v>13144.207789364858</v>
          </cell>
          <cell r="BJ214">
            <v>12717.314193876937</v>
          </cell>
          <cell r="BM214">
            <v>0</v>
          </cell>
          <cell r="BN214">
            <v>0</v>
          </cell>
        </row>
        <row r="215">
          <cell r="E215">
            <v>10674.040240000002</v>
          </cell>
          <cell r="F215">
            <v>11251.103482534287</v>
          </cell>
          <cell r="I215">
            <v>33888.219132838043</v>
          </cell>
          <cell r="J215">
            <v>33914.316195623382</v>
          </cell>
          <cell r="M215">
            <v>4592.2344758465406</v>
          </cell>
          <cell r="N215">
            <v>4722.7299352738537</v>
          </cell>
          <cell r="Q215">
            <v>856.40613066748028</v>
          </cell>
          <cell r="R215">
            <v>470.08313574246148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  <cell r="AC215">
            <v>29802.898155281207</v>
          </cell>
          <cell r="AD215">
            <v>29937.889281129595</v>
          </cell>
          <cell r="AG215">
            <v>1811.90082882091</v>
          </cell>
          <cell r="AH215">
            <v>1803.3001509595344</v>
          </cell>
          <cell r="AK215">
            <v>65.610098665232826</v>
          </cell>
          <cell r="AL215">
            <v>482.81178287392993</v>
          </cell>
          <cell r="AO215">
            <v>7294.9599545825804</v>
          </cell>
          <cell r="AP215">
            <v>3547.1371210787197</v>
          </cell>
          <cell r="AS215">
            <v>6095.0973475870178</v>
          </cell>
          <cell r="AT215">
            <v>5166.572863645988</v>
          </cell>
          <cell r="AW215">
            <v>46091.127493813554</v>
          </cell>
          <cell r="AX215">
            <v>19339.324785952576</v>
          </cell>
          <cell r="BE215">
            <v>14.398378038878311</v>
          </cell>
          <cell r="BF215">
            <v>0</v>
          </cell>
          <cell r="BI215">
            <v>8660.2385251451215</v>
          </cell>
          <cell r="BJ215">
            <v>6805.1583085386328</v>
          </cell>
          <cell r="BM215">
            <v>0</v>
          </cell>
          <cell r="BN215">
            <v>0</v>
          </cell>
        </row>
        <row r="216">
          <cell r="E216">
            <v>10650.6944</v>
          </cell>
          <cell r="F216">
            <v>11257.369541730972</v>
          </cell>
          <cell r="I216">
            <v>31047.599915505813</v>
          </cell>
          <cell r="J216">
            <v>31615.300266548886</v>
          </cell>
          <cell r="M216">
            <v>4832.2068476003969</v>
          </cell>
          <cell r="N216">
            <v>4945.8995548128041</v>
          </cell>
          <cell r="Q216">
            <v>855.24401499316775</v>
          </cell>
          <cell r="R216">
            <v>489.78776468552985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  <cell r="AC216">
            <v>29819.912753683438</v>
          </cell>
          <cell r="AD216">
            <v>29955.737023165279</v>
          </cell>
          <cell r="AG216">
            <v>1606.4799545390883</v>
          </cell>
          <cell r="AH216">
            <v>1601.8790850401024</v>
          </cell>
          <cell r="AK216">
            <v>57.089624062749941</v>
          </cell>
          <cell r="AL216">
            <v>0</v>
          </cell>
          <cell r="AO216">
            <v>7296.3577582981052</v>
          </cell>
          <cell r="AP216">
            <v>3547.1371210787197</v>
          </cell>
          <cell r="AS216">
            <v>6096.5829985993423</v>
          </cell>
          <cell r="AT216">
            <v>5204.9149227313937</v>
          </cell>
          <cell r="AW216">
            <v>46107.728092212368</v>
          </cell>
          <cell r="AX216">
            <v>47535.372632223422</v>
          </cell>
          <cell r="BE216">
            <v>14.416006875071419</v>
          </cell>
          <cell r="BF216">
            <v>0</v>
          </cell>
          <cell r="BI216">
            <v>9274.8298042730603</v>
          </cell>
          <cell r="BJ216">
            <v>11996.598881198082</v>
          </cell>
          <cell r="BM216">
            <v>0</v>
          </cell>
          <cell r="BN216">
            <v>0</v>
          </cell>
        </row>
        <row r="217">
          <cell r="E217">
            <v>10481.612159999999</v>
          </cell>
          <cell r="F217">
            <v>9920.9152958993909</v>
          </cell>
          <cell r="I217">
            <v>35754.239578564957</v>
          </cell>
          <cell r="J217">
            <v>33821.119670231667</v>
          </cell>
          <cell r="M217">
            <v>4912.6490281898996</v>
          </cell>
          <cell r="N217">
            <v>5044.5803826338997</v>
          </cell>
          <cell r="Q217">
            <v>853.95447009272129</v>
          </cell>
          <cell r="R217">
            <v>449.57096914139112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  <cell r="AC217">
            <v>29716.446170752683</v>
          </cell>
          <cell r="AD217">
            <v>29832.434061627449</v>
          </cell>
          <cell r="AG217">
            <v>1607.2321134036852</v>
          </cell>
          <cell r="AH217">
            <v>1601.5729739976716</v>
          </cell>
          <cell r="AK217">
            <v>56.60836927235124</v>
          </cell>
          <cell r="AL217">
            <v>0</v>
          </cell>
          <cell r="AO217">
            <v>7295.9152782286492</v>
          </cell>
          <cell r="AP217">
            <v>6303.4394734614207</v>
          </cell>
          <cell r="AS217">
            <v>6095.0345141933694</v>
          </cell>
          <cell r="AT217">
            <v>5142.1403000536093</v>
          </cell>
          <cell r="AW217">
            <v>38672.553019542444</v>
          </cell>
          <cell r="AX217">
            <v>27844.915576100462</v>
          </cell>
          <cell r="BE217">
            <v>16.487042649243207</v>
          </cell>
          <cell r="BF217">
            <v>0</v>
          </cell>
          <cell r="BI217">
            <v>9540.7204005070089</v>
          </cell>
          <cell r="BJ217">
            <v>9696.1554206130804</v>
          </cell>
          <cell r="BM217">
            <v>0</v>
          </cell>
          <cell r="BN217">
            <v>0</v>
          </cell>
        </row>
        <row r="218">
          <cell r="E218">
            <v>20892.403200000001</v>
          </cell>
          <cell r="F218">
            <v>18599.995165673819</v>
          </cell>
          <cell r="I218">
            <v>48640.779038157903</v>
          </cell>
          <cell r="J218">
            <v>42722.993616179956</v>
          </cell>
          <cell r="M218">
            <v>9651.9523422387756</v>
          </cell>
          <cell r="N218">
            <v>9816.650731818303</v>
          </cell>
          <cell r="Q218">
            <v>1959.6311606663769</v>
          </cell>
          <cell r="R218">
            <v>911.8306149369414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  <cell r="AC218">
            <v>61330.519623667955</v>
          </cell>
          <cell r="AD218">
            <v>60440.65419992341</v>
          </cell>
          <cell r="AG218">
            <v>2432.0454692390563</v>
          </cell>
          <cell r="AH218">
            <v>2422.8689008393681</v>
          </cell>
          <cell r="AK218">
            <v>88.674157858241571</v>
          </cell>
          <cell r="AL218">
            <v>0</v>
          </cell>
          <cell r="AO218">
            <v>13668.201234740742</v>
          </cell>
          <cell r="AP218">
            <v>6861.422875099076</v>
          </cell>
          <cell r="AS218">
            <v>18515.793398955007</v>
          </cell>
          <cell r="AT218">
            <v>15453.921947657736</v>
          </cell>
          <cell r="AW218">
            <v>101912.10577139133</v>
          </cell>
          <cell r="AX218">
            <v>31608.073765825975</v>
          </cell>
          <cell r="BE218">
            <v>15.270822883316651</v>
          </cell>
          <cell r="BF218">
            <v>0</v>
          </cell>
          <cell r="BI218">
            <v>11427.4753123398</v>
          </cell>
          <cell r="BJ218">
            <v>2718.3411407768908</v>
          </cell>
          <cell r="BM218">
            <v>0</v>
          </cell>
          <cell r="BN218">
            <v>0</v>
          </cell>
        </row>
        <row r="219">
          <cell r="E219">
            <v>15725.377039999996</v>
          </cell>
          <cell r="F219">
            <v>11159.187531169364</v>
          </cell>
          <cell r="I219">
            <v>46271.455623728521</v>
          </cell>
          <cell r="J219">
            <v>39291.808905218648</v>
          </cell>
          <cell r="M219">
            <v>8657.9477007286478</v>
          </cell>
          <cell r="N219">
            <v>8737.747870263569</v>
          </cell>
          <cell r="Q219">
            <v>1438.1914642114539</v>
          </cell>
          <cell r="R219">
            <v>593.08248983431929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  <cell r="AC219">
            <v>46436.473738163324</v>
          </cell>
          <cell r="AD219">
            <v>46735.060411622078</v>
          </cell>
          <cell r="AG219">
            <v>2885.3430089844387</v>
          </cell>
          <cell r="AH219">
            <v>2874.9949105095825</v>
          </cell>
          <cell r="AK219">
            <v>105.65844471025552</v>
          </cell>
          <cell r="AL219">
            <v>482.81178287392993</v>
          </cell>
          <cell r="AO219">
            <v>10935.48342507294</v>
          </cell>
          <cell r="AP219">
            <v>5324.8692690286662</v>
          </cell>
          <cell r="AS219">
            <v>11624.466181258767</v>
          </cell>
          <cell r="AT219">
            <v>9596.2952741098961</v>
          </cell>
          <cell r="AW219">
            <v>67171.133407797548</v>
          </cell>
          <cell r="AX219">
            <v>178511.14124492428</v>
          </cell>
          <cell r="BE219">
            <v>11.593567612971233</v>
          </cell>
          <cell r="BF219">
            <v>0</v>
          </cell>
          <cell r="BI219">
            <v>10621.637333639801</v>
          </cell>
          <cell r="BJ219">
            <v>6864.2326168416503</v>
          </cell>
          <cell r="BM219">
            <v>0</v>
          </cell>
          <cell r="BN219">
            <v>0</v>
          </cell>
        </row>
        <row r="220">
          <cell r="E220">
            <v>15291.415906713937</v>
          </cell>
          <cell r="F220">
            <v>10869.889261131217</v>
          </cell>
          <cell r="I220">
            <v>47701.160379533379</v>
          </cell>
          <cell r="J220">
            <v>37701.26452037174</v>
          </cell>
          <cell r="M220">
            <v>8175.3835129477011</v>
          </cell>
          <cell r="N220">
            <v>8322.7852312040559</v>
          </cell>
          <cell r="Q220">
            <v>1686.187971028342</v>
          </cell>
          <cell r="R220">
            <v>662.39236943049514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  <cell r="AC220">
            <v>48369.263523295609</v>
          </cell>
          <cell r="AD220">
            <v>48667.3806408253</v>
          </cell>
          <cell r="AG220">
            <v>1677.1447873524062</v>
          </cell>
          <cell r="AH220">
            <v>1673.202957926467</v>
          </cell>
          <cell r="AK220">
            <v>63.506154324362527</v>
          </cell>
          <cell r="AL220">
            <v>0</v>
          </cell>
          <cell r="AO220">
            <v>13595.004025408358</v>
          </cell>
          <cell r="AP220">
            <v>4672.6952120072583</v>
          </cell>
          <cell r="AS220">
            <v>11985.270648373204</v>
          </cell>
          <cell r="AT220">
            <v>9895.1032673612754</v>
          </cell>
          <cell r="AW220">
            <v>57451.373573395227</v>
          </cell>
          <cell r="AX220">
            <v>26424.874473081614</v>
          </cell>
          <cell r="BE220">
            <v>11.967006864872507</v>
          </cell>
          <cell r="BF220">
            <v>0</v>
          </cell>
          <cell r="BI220">
            <v>12875.511940726548</v>
          </cell>
          <cell r="BJ220">
            <v>13260.670214020356</v>
          </cell>
          <cell r="BM220">
            <v>0</v>
          </cell>
          <cell r="BN220">
            <v>0</v>
          </cell>
        </row>
        <row r="221">
          <cell r="E221">
            <v>15216.945999999996</v>
          </cell>
          <cell r="F221">
            <v>15345.800349983912</v>
          </cell>
          <cell r="I221">
            <v>35922.139715332305</v>
          </cell>
          <cell r="J221">
            <v>33909.81369692547</v>
          </cell>
          <cell r="M221">
            <v>7331.0766936917662</v>
          </cell>
          <cell r="N221">
            <v>7585.972144784494</v>
          </cell>
          <cell r="Q221">
            <v>1678.6924854331821</v>
          </cell>
          <cell r="R221">
            <v>834.73828987037621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  <cell r="AC221">
            <v>48243.46577588185</v>
          </cell>
          <cell r="AD221">
            <v>48584.087961683319</v>
          </cell>
          <cell r="AG221">
            <v>3341.6801511800254</v>
          </cell>
          <cell r="AH221">
            <v>3330.488141646535</v>
          </cell>
          <cell r="AK221">
            <v>124.14557047453978</v>
          </cell>
          <cell r="AL221">
            <v>0</v>
          </cell>
          <cell r="AO221">
            <v>13977.186972283442</v>
          </cell>
          <cell r="AP221">
            <v>10740.366125461493</v>
          </cell>
          <cell r="AS221">
            <v>12067.055012764675</v>
          </cell>
          <cell r="AT221">
            <v>9961.2212039752922</v>
          </cell>
          <cell r="AW221">
            <v>57393.429195460296</v>
          </cell>
          <cell r="AX221">
            <v>49357.682575069935</v>
          </cell>
          <cell r="BE221">
            <v>11.913807418372608</v>
          </cell>
          <cell r="BF221">
            <v>0</v>
          </cell>
          <cell r="BI221">
            <v>12475.268636388302</v>
          </cell>
          <cell r="BJ221">
            <v>11841.410637503492</v>
          </cell>
          <cell r="BM221">
            <v>0</v>
          </cell>
          <cell r="BN221">
            <v>0</v>
          </cell>
        </row>
        <row r="222">
          <cell r="E222">
            <v>15123.536491136545</v>
          </cell>
          <cell r="F222">
            <v>11208.75078459514</v>
          </cell>
          <cell r="I222">
            <v>38275.082409078263</v>
          </cell>
          <cell r="J222">
            <v>32743.123363094688</v>
          </cell>
          <cell r="M222">
            <v>9103.0432896296006</v>
          </cell>
          <cell r="N222">
            <v>9235.7030371349829</v>
          </cell>
          <cell r="Q222">
            <v>1679.0599250841979</v>
          </cell>
          <cell r="R222">
            <v>714.46863562423516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  <cell r="AC222">
            <v>48235.412162651803</v>
          </cell>
          <cell r="AD222">
            <v>48544.560291301721</v>
          </cell>
          <cell r="AG222">
            <v>3347.8952026452048</v>
          </cell>
          <cell r="AH222">
            <v>3334.7736962405647</v>
          </cell>
          <cell r="AK222">
            <v>123.71485857960232</v>
          </cell>
          <cell r="AL222">
            <v>0</v>
          </cell>
          <cell r="AO222">
            <v>13949.87223667985</v>
          </cell>
          <cell r="AP222">
            <v>4768.0563387829161</v>
          </cell>
          <cell r="AS222">
            <v>12079.531583741664</v>
          </cell>
          <cell r="AT222">
            <v>9971.0176158944032</v>
          </cell>
          <cell r="AW222">
            <v>57456.043130126352</v>
          </cell>
          <cell r="AX222">
            <v>77235.590413353639</v>
          </cell>
          <cell r="BE222">
            <v>11.872473534694983</v>
          </cell>
          <cell r="BF222">
            <v>0</v>
          </cell>
          <cell r="BI222">
            <v>13474.863915079548</v>
          </cell>
          <cell r="BJ222">
            <v>16452.355661993977</v>
          </cell>
          <cell r="BM222">
            <v>0</v>
          </cell>
          <cell r="BN222">
            <v>0</v>
          </cell>
        </row>
        <row r="223">
          <cell r="E223">
            <v>20580.461680000008</v>
          </cell>
          <cell r="F223">
            <v>20967.275623494679</v>
          </cell>
          <cell r="I223">
            <v>52186.380977099849</v>
          </cell>
          <cell r="J223">
            <v>53512.309762472498</v>
          </cell>
          <cell r="M223">
            <v>10554.581985856606</v>
          </cell>
          <cell r="N223">
            <v>10913.517407265201</v>
          </cell>
          <cell r="Q223">
            <v>2273.425126883516</v>
          </cell>
          <cell r="R223">
            <v>1139.715920721814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  <cell r="AC223">
            <v>64982.618870340062</v>
          </cell>
          <cell r="AD223">
            <v>65096.963399278029</v>
          </cell>
          <cell r="AG223">
            <v>3933.2944220999757</v>
          </cell>
          <cell r="AH223">
            <v>3922.5068977076012</v>
          </cell>
          <cell r="AK223">
            <v>141.57039404087055</v>
          </cell>
          <cell r="AL223">
            <v>0</v>
          </cell>
          <cell r="AO223">
            <v>18280.314361503722</v>
          </cell>
          <cell r="AP223">
            <v>6103.1121136421334</v>
          </cell>
          <cell r="AS223">
            <v>19652.960937829914</v>
          </cell>
          <cell r="AT223">
            <v>16486.688821341835</v>
          </cell>
          <cell r="AW223">
            <v>68589.005027015548</v>
          </cell>
          <cell r="AX223">
            <v>194147.20688666668</v>
          </cell>
          <cell r="BE223">
            <v>16.075177651867126</v>
          </cell>
          <cell r="BF223">
            <v>0</v>
          </cell>
          <cell r="BI223">
            <v>17611.207289750491</v>
          </cell>
          <cell r="BJ223">
            <v>13368.656574032611</v>
          </cell>
          <cell r="BM223">
            <v>0</v>
          </cell>
          <cell r="BN223">
            <v>0</v>
          </cell>
        </row>
        <row r="224">
          <cell r="E224">
            <v>11694.529599999998</v>
          </cell>
          <cell r="F224">
            <v>15083.562054740545</v>
          </cell>
          <cell r="I224">
            <v>37333.006218853581</v>
          </cell>
          <cell r="J224">
            <v>37378.057833353756</v>
          </cell>
          <cell r="M224">
            <v>973.71312981274002</v>
          </cell>
          <cell r="N224">
            <v>995.91033374283154</v>
          </cell>
          <cell r="Q224">
            <v>126.20947717787143</v>
          </cell>
          <cell r="R224">
            <v>806.25223879272517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  <cell r="AC224">
            <v>22494.158563560482</v>
          </cell>
          <cell r="AD224">
            <v>18295.634427109759</v>
          </cell>
          <cell r="AG224">
            <v>626.10074705150907</v>
          </cell>
          <cell r="AH224">
            <v>624.46652655872526</v>
          </cell>
          <cell r="AK224">
            <v>21.906110808936873</v>
          </cell>
          <cell r="AL224">
            <v>0</v>
          </cell>
          <cell r="AO224">
            <v>3846.7630694989834</v>
          </cell>
          <cell r="AP224">
            <v>2977.3299223687127</v>
          </cell>
          <cell r="AS224">
            <v>8522.8871040954491</v>
          </cell>
          <cell r="AT224">
            <v>7070.2596619839605</v>
          </cell>
          <cell r="AW224">
            <v>30907.51652724373</v>
          </cell>
          <cell r="AX224">
            <v>2917.3507664241542</v>
          </cell>
          <cell r="BE224">
            <v>15.64722200638348</v>
          </cell>
          <cell r="BF224">
            <v>0</v>
          </cell>
          <cell r="BI224">
            <v>8786.2263946259336</v>
          </cell>
          <cell r="BJ224">
            <v>10391.165088593963</v>
          </cell>
          <cell r="BM224">
            <v>0</v>
          </cell>
          <cell r="BN224">
            <v>0</v>
          </cell>
        </row>
        <row r="225">
          <cell r="E225">
            <v>11362.414399999998</v>
          </cell>
          <cell r="F225">
            <v>14234.818503240116</v>
          </cell>
          <cell r="I225">
            <v>34581.394510462393</v>
          </cell>
          <cell r="J225">
            <v>33975.802051760591</v>
          </cell>
          <cell r="M225">
            <v>1394.6400473097219</v>
          </cell>
          <cell r="N225">
            <v>1418.7171228069415</v>
          </cell>
          <cell r="Q225">
            <v>115.93178017051061</v>
          </cell>
          <cell r="R225">
            <v>562.52044959212435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  <cell r="AC225">
            <v>22110.666998362547</v>
          </cell>
          <cell r="AD225">
            <v>18677.997786534375</v>
          </cell>
          <cell r="AG225">
            <v>564.17901597320406</v>
          </cell>
          <cell r="AH225">
            <v>563.24431807257577</v>
          </cell>
          <cell r="AK225">
            <v>20.953943861938416</v>
          </cell>
          <cell r="AL225">
            <v>0</v>
          </cell>
          <cell r="AO225">
            <v>4341.0776816123671</v>
          </cell>
          <cell r="AP225">
            <v>3034.2728408934345</v>
          </cell>
          <cell r="AS225">
            <v>4180.0875391937097</v>
          </cell>
          <cell r="AT225">
            <v>3446.6214509451775</v>
          </cell>
          <cell r="AW225">
            <v>22113.883508956722</v>
          </cell>
          <cell r="AX225">
            <v>26814.171646436433</v>
          </cell>
          <cell r="BE225">
            <v>15.841699884948687</v>
          </cell>
          <cell r="BF225">
            <v>0</v>
          </cell>
          <cell r="BI225">
            <v>5945.0749433011852</v>
          </cell>
          <cell r="BJ225">
            <v>3640.020950215534</v>
          </cell>
          <cell r="BM225">
            <v>0</v>
          </cell>
          <cell r="BN225">
            <v>0</v>
          </cell>
        </row>
        <row r="226">
          <cell r="E226">
            <v>12924.258560000002</v>
          </cell>
          <cell r="F226">
            <v>12516.616508705016</v>
          </cell>
          <cell r="I226">
            <v>42182.172705625577</v>
          </cell>
          <cell r="J226">
            <v>42157.930807543329</v>
          </cell>
          <cell r="M226">
            <v>5029.8328391252489</v>
          </cell>
          <cell r="N226">
            <v>5003.0841187279484</v>
          </cell>
          <cell r="Q226">
            <v>0</v>
          </cell>
          <cell r="R226">
            <v>902.61990900231797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  <cell r="AC226">
            <v>42100.983736074188</v>
          </cell>
          <cell r="AD226">
            <v>38667.717367396501</v>
          </cell>
          <cell r="AG226">
            <v>0</v>
          </cell>
          <cell r="AH226">
            <v>0</v>
          </cell>
          <cell r="AK226">
            <v>0</v>
          </cell>
          <cell r="AL226">
            <v>0</v>
          </cell>
          <cell r="AO226">
            <v>5166.9492417595293</v>
          </cell>
          <cell r="AP226">
            <v>8579.6737037704843</v>
          </cell>
          <cell r="AS226">
            <v>9380.4350628685497</v>
          </cell>
          <cell r="AT226">
            <v>7752.3718492667485</v>
          </cell>
          <cell r="AW226">
            <v>38981.388981552969</v>
          </cell>
          <cell r="AX226">
            <v>71092.044642097273</v>
          </cell>
          <cell r="BE226">
            <v>11.402232152691932</v>
          </cell>
          <cell r="BF226">
            <v>0</v>
          </cell>
          <cell r="BI226">
            <v>7470.5365527351578</v>
          </cell>
          <cell r="BJ226">
            <v>6837.1144936773708</v>
          </cell>
          <cell r="BM226">
            <v>0</v>
          </cell>
          <cell r="BN226">
            <v>0</v>
          </cell>
        </row>
        <row r="227">
          <cell r="E227">
            <v>9364.090400000001</v>
          </cell>
          <cell r="F227">
            <v>10636.831249004576</v>
          </cell>
          <cell r="I227">
            <v>29707.231229558081</v>
          </cell>
          <cell r="J227">
            <v>31018.868860308648</v>
          </cell>
          <cell r="M227">
            <v>2373.4109487561054</v>
          </cell>
          <cell r="N227">
            <v>2339.4790787424672</v>
          </cell>
          <cell r="Q227">
            <v>201.61575633247543</v>
          </cell>
          <cell r="R227">
            <v>837.73269196168826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  <cell r="AC227">
            <v>26395.505097772653</v>
          </cell>
          <cell r="AD227">
            <v>22469.549695607697</v>
          </cell>
          <cell r="AG227">
            <v>997.08276843823637</v>
          </cell>
          <cell r="AH227">
            <v>994.86088789992982</v>
          </cell>
          <cell r="AK227">
            <v>37.703189618708898</v>
          </cell>
          <cell r="AL227">
            <v>0</v>
          </cell>
          <cell r="AO227">
            <v>4513.7770368365063</v>
          </cell>
          <cell r="AP227">
            <v>3153.1145085082771</v>
          </cell>
          <cell r="AS227">
            <v>6660.1106455047575</v>
          </cell>
          <cell r="AT227">
            <v>5489.7382047988103</v>
          </cell>
          <cell r="AW227">
            <v>28499.490583130817</v>
          </cell>
          <cell r="AX227">
            <v>127215.62705494133</v>
          </cell>
          <cell r="BE227">
            <v>16.388987847483559</v>
          </cell>
          <cell r="BF227">
            <v>0</v>
          </cell>
          <cell r="BI227">
            <v>7310.0497528138794</v>
          </cell>
          <cell r="BJ227">
            <v>10590.081191413483</v>
          </cell>
          <cell r="BM227">
            <v>0</v>
          </cell>
          <cell r="BN227">
            <v>0</v>
          </cell>
        </row>
        <row r="228">
          <cell r="E228">
            <v>15252.295008198078</v>
          </cell>
          <cell r="F228">
            <v>14662.667459934597</v>
          </cell>
          <cell r="I228">
            <v>32862.017290348856</v>
          </cell>
          <cell r="J228">
            <v>32296.018435937964</v>
          </cell>
          <cell r="M228">
            <v>3031.1200088780133</v>
          </cell>
          <cell r="N228">
            <v>3171.6798707444614</v>
          </cell>
          <cell r="Q228">
            <v>449.69191098152044</v>
          </cell>
          <cell r="R228">
            <v>416.64939968244471</v>
          </cell>
          <cell r="U228">
            <v>8571.6878035460359</v>
          </cell>
          <cell r="V228">
            <v>8482.2011418175171</v>
          </cell>
          <cell r="Y228">
            <v>709.97446258192622</v>
          </cell>
          <cell r="Z228">
            <v>715.22033323004575</v>
          </cell>
          <cell r="AC228">
            <v>23218.173698449958</v>
          </cell>
          <cell r="AD228">
            <v>22004.134898432261</v>
          </cell>
          <cell r="AG228">
            <v>72.474231842657304</v>
          </cell>
          <cell r="AH228">
            <v>0</v>
          </cell>
          <cell r="AK228">
            <v>0</v>
          </cell>
          <cell r="AL228">
            <v>0</v>
          </cell>
          <cell r="AO228">
            <v>1899.9552639648896</v>
          </cell>
          <cell r="AP228">
            <v>3436.9232976396929</v>
          </cell>
          <cell r="AS228">
            <v>2839.0769174576976</v>
          </cell>
          <cell r="AT228">
            <v>2390.4369864323417</v>
          </cell>
          <cell r="AW228">
            <v>24167.370552890894</v>
          </cell>
          <cell r="AX228">
            <v>202229.42237005732</v>
          </cell>
          <cell r="BE228">
            <v>15.098798300553614</v>
          </cell>
          <cell r="BF228">
            <v>0</v>
          </cell>
          <cell r="BI228">
            <v>6769.3938296963206</v>
          </cell>
          <cell r="BJ228">
            <v>5454.0024539601045</v>
          </cell>
          <cell r="BM228">
            <v>7498.5924943618538</v>
          </cell>
          <cell r="BN228">
            <v>10093.651101786485</v>
          </cell>
        </row>
        <row r="229">
          <cell r="E229">
            <v>6682.3253919999988</v>
          </cell>
          <cell r="F229">
            <v>7660.1552716952665</v>
          </cell>
          <cell r="I229">
            <v>32638.974281940285</v>
          </cell>
          <cell r="J229">
            <v>33463.724824920268</v>
          </cell>
          <cell r="M229">
            <v>4126.1913479741961</v>
          </cell>
          <cell r="N229">
            <v>4157.4705405997292</v>
          </cell>
          <cell r="Q229">
            <v>112.15534381185576</v>
          </cell>
          <cell r="R229">
            <v>516.37742753659097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  <cell r="AC229">
            <v>28342.423067433243</v>
          </cell>
          <cell r="AD229">
            <v>25294.661073408461</v>
          </cell>
          <cell r="AG229">
            <v>549.17433773893958</v>
          </cell>
          <cell r="AH229">
            <v>547.93876595103848</v>
          </cell>
          <cell r="AK229">
            <v>19.5499490485123</v>
          </cell>
          <cell r="AL229">
            <v>0</v>
          </cell>
          <cell r="AO229">
            <v>8625.710989616502</v>
          </cell>
          <cell r="AP229">
            <v>5126.87952587978</v>
          </cell>
          <cell r="AS229">
            <v>4794.9158198095975</v>
          </cell>
          <cell r="AT229">
            <v>3952.2620262629589</v>
          </cell>
          <cell r="AW229">
            <v>25342.263125532012</v>
          </cell>
          <cell r="AX229">
            <v>9731.2849657511688</v>
          </cell>
          <cell r="BE229">
            <v>15.639959238809839</v>
          </cell>
          <cell r="BF229">
            <v>0</v>
          </cell>
          <cell r="BI229">
            <v>8213.8683758824754</v>
          </cell>
          <cell r="BJ229">
            <v>8841.3709700553318</v>
          </cell>
          <cell r="BM229">
            <v>0</v>
          </cell>
          <cell r="BN229">
            <v>0</v>
          </cell>
        </row>
        <row r="230">
          <cell r="E230">
            <v>4999.9659360000005</v>
          </cell>
          <cell r="F230">
            <v>4839.7490781681181</v>
          </cell>
          <cell r="I230">
            <v>27567.419242646363</v>
          </cell>
          <cell r="J230">
            <v>27024.916385108438</v>
          </cell>
          <cell r="M230">
            <v>2577.8164245066341</v>
          </cell>
          <cell r="N230">
            <v>2622.1087760795299</v>
          </cell>
          <cell r="Q230">
            <v>0</v>
          </cell>
          <cell r="R230">
            <v>179.59711542727624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  <cell r="AC230">
            <v>18529.99981877438</v>
          </cell>
          <cell r="AD230">
            <v>18684.902071649623</v>
          </cell>
          <cell r="AG230">
            <v>0</v>
          </cell>
          <cell r="AH230">
            <v>0</v>
          </cell>
          <cell r="AK230">
            <v>0</v>
          </cell>
          <cell r="AL230">
            <v>0</v>
          </cell>
          <cell r="AO230">
            <v>5929.988590752876</v>
          </cell>
          <cell r="AP230">
            <v>4185.1996652991584</v>
          </cell>
          <cell r="AS230">
            <v>2448.9126008019034</v>
          </cell>
          <cell r="AT230">
            <v>2019.0743863439477</v>
          </cell>
          <cell r="AW230">
            <v>14698.715084330797</v>
          </cell>
          <cell r="AX230">
            <v>32810.607748552269</v>
          </cell>
          <cell r="BE230">
            <v>14.488556316327657</v>
          </cell>
          <cell r="BF230">
            <v>0</v>
          </cell>
          <cell r="BI230">
            <v>5387.7334941014278</v>
          </cell>
          <cell r="BJ230">
            <v>1296.3938236208066</v>
          </cell>
          <cell r="BM230">
            <v>0</v>
          </cell>
          <cell r="BN230">
            <v>0</v>
          </cell>
        </row>
        <row r="231">
          <cell r="E231">
            <v>11986.075400000002</v>
          </cell>
          <cell r="F231">
            <v>12299.72402910874</v>
          </cell>
          <cell r="I231">
            <v>25456.799664999224</v>
          </cell>
          <cell r="J231">
            <v>29199.513408585157</v>
          </cell>
          <cell r="M231">
            <v>3541.2493603447929</v>
          </cell>
          <cell r="N231">
            <v>3542.8707320150556</v>
          </cell>
          <cell r="Q231">
            <v>149.41587506235243</v>
          </cell>
          <cell r="R231">
            <v>897.4982796372941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  <cell r="AC231">
            <v>32591.073835539843</v>
          </cell>
          <cell r="AD231">
            <v>29590.774068598883</v>
          </cell>
          <cell r="AG231">
            <v>730.67322725006284</v>
          </cell>
          <cell r="AH231">
            <v>728.54428098517951</v>
          </cell>
          <cell r="AK231">
            <v>25.218728206397536</v>
          </cell>
          <cell r="AL231">
            <v>0</v>
          </cell>
          <cell r="AO231">
            <v>10249.894283744712</v>
          </cell>
          <cell r="AP231">
            <v>6696.3276872827737</v>
          </cell>
          <cell r="AS231">
            <v>6623.6985606359167</v>
          </cell>
          <cell r="AT231">
            <v>5466.2568617600518</v>
          </cell>
          <cell r="AW231">
            <v>32375.281571250212</v>
          </cell>
          <cell r="AX231">
            <v>109878.80727706243</v>
          </cell>
          <cell r="BE231">
            <v>16.812485470931691</v>
          </cell>
          <cell r="BF231">
            <v>0</v>
          </cell>
          <cell r="BI231">
            <v>7913.7720930856794</v>
          </cell>
          <cell r="BJ231">
            <v>6086.8307002543652</v>
          </cell>
          <cell r="BM231">
            <v>0</v>
          </cell>
          <cell r="BN231">
            <v>0</v>
          </cell>
        </row>
        <row r="232">
          <cell r="E232">
            <v>5682.888960000002</v>
          </cell>
          <cell r="F232">
            <v>5464.2663459589639</v>
          </cell>
          <cell r="I232">
            <v>23221.07689282815</v>
          </cell>
          <cell r="J232">
            <v>24297.323935264925</v>
          </cell>
          <cell r="M232">
            <v>1812.6881865045793</v>
          </cell>
          <cell r="N232">
            <v>1968.2882174718727</v>
          </cell>
          <cell r="Q232">
            <v>52.675182679249225</v>
          </cell>
          <cell r="R232">
            <v>468.94017452040106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  <cell r="AC232">
            <v>15261.364474758999</v>
          </cell>
          <cell r="AD232">
            <v>15135.865291635308</v>
          </cell>
          <cell r="AG232">
            <v>257.68689796021226</v>
          </cell>
          <cell r="AH232">
            <v>257.13327564182805</v>
          </cell>
          <cell r="AK232">
            <v>9.7441045022981783</v>
          </cell>
          <cell r="AL232">
            <v>0</v>
          </cell>
          <cell r="AO232">
            <v>4460.3388719774284</v>
          </cell>
          <cell r="AP232">
            <v>3348.1569913046205</v>
          </cell>
          <cell r="AS232">
            <v>2363.9510169690875</v>
          </cell>
          <cell r="AT232">
            <v>1947.7942093653592</v>
          </cell>
          <cell r="AW232">
            <v>14978.136964479449</v>
          </cell>
          <cell r="AX232">
            <v>56432.758019740053</v>
          </cell>
          <cell r="BE232">
            <v>13.641746303217451</v>
          </cell>
          <cell r="BF232">
            <v>0</v>
          </cell>
          <cell r="BI232">
            <v>3608.3092174522353</v>
          </cell>
          <cell r="BJ232">
            <v>3457.2815351788258</v>
          </cell>
          <cell r="BM232">
            <v>0</v>
          </cell>
          <cell r="BN232">
            <v>0</v>
          </cell>
        </row>
        <row r="233">
          <cell r="E233">
            <v>7858.2908800000005</v>
          </cell>
          <cell r="F233">
            <v>7808.6250383517636</v>
          </cell>
          <cell r="I233">
            <v>28784.959997579263</v>
          </cell>
          <cell r="J233">
            <v>29288.726057975011</v>
          </cell>
          <cell r="M233">
            <v>5317.437023787129</v>
          </cell>
          <cell r="N233">
            <v>5630.079105083154</v>
          </cell>
          <cell r="Q233">
            <v>159.73380085211866</v>
          </cell>
          <cell r="R233">
            <v>1033.3511291255013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  <cell r="AC233">
            <v>34367.774301793819</v>
          </cell>
          <cell r="AD233">
            <v>34433.394143359576</v>
          </cell>
          <cell r="AG233">
            <v>1097.3323350016974</v>
          </cell>
          <cell r="AH233">
            <v>1092.8164214777692</v>
          </cell>
          <cell r="AK233">
            <v>38.110231908448782</v>
          </cell>
          <cell r="AL233">
            <v>0</v>
          </cell>
          <cell r="AO233">
            <v>12668.321090521833</v>
          </cell>
          <cell r="AP233">
            <v>7219.4725061925938</v>
          </cell>
          <cell r="AS233">
            <v>6532.9841305686177</v>
          </cell>
          <cell r="AT233">
            <v>5398.5635998148273</v>
          </cell>
          <cell r="AW233">
            <v>33614.491592756021</v>
          </cell>
          <cell r="AX233">
            <v>2237.6680021009843</v>
          </cell>
          <cell r="BE233">
            <v>16.521035954224391</v>
          </cell>
          <cell r="BF233">
            <v>0</v>
          </cell>
          <cell r="BI233">
            <v>13272.811650318099</v>
          </cell>
          <cell r="BJ233">
            <v>12943.037285647199</v>
          </cell>
          <cell r="BM233">
            <v>0</v>
          </cell>
          <cell r="BN233">
            <v>0</v>
          </cell>
        </row>
        <row r="234">
          <cell r="E234">
            <v>2746.5079370192725</v>
          </cell>
          <cell r="F234">
            <v>2632.2784835418056</v>
          </cell>
          <cell r="I234">
            <v>8201.8956648330859</v>
          </cell>
          <cell r="J234">
            <v>7990.7860891492119</v>
          </cell>
          <cell r="M234">
            <v>805.56049342923029</v>
          </cell>
          <cell r="N234">
            <v>788.42901421307499</v>
          </cell>
          <cell r="Q234">
            <v>119.71589277655342</v>
          </cell>
          <cell r="R234">
            <v>452.37300365351336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  <cell r="AC234">
            <v>7496.5611328695768</v>
          </cell>
          <cell r="AD234">
            <v>7535.1022600739534</v>
          </cell>
          <cell r="AG234">
            <v>0</v>
          </cell>
          <cell r="AH234">
            <v>0</v>
          </cell>
          <cell r="AK234">
            <v>0</v>
          </cell>
          <cell r="AL234">
            <v>0</v>
          </cell>
          <cell r="AO234">
            <v>1354.1313751466398</v>
          </cell>
          <cell r="AP234">
            <v>1255.5640109918072</v>
          </cell>
          <cell r="AS234">
            <v>775.78464655753532</v>
          </cell>
          <cell r="AT234">
            <v>634.65650608400551</v>
          </cell>
          <cell r="AW234">
            <v>9521.3722343953359</v>
          </cell>
          <cell r="AX234">
            <v>22703.282969698936</v>
          </cell>
          <cell r="BE234">
            <v>14.946306259667246</v>
          </cell>
          <cell r="BF234">
            <v>0</v>
          </cell>
          <cell r="BI234">
            <v>1408.7883709535968</v>
          </cell>
          <cell r="BJ234">
            <v>985.59123219298453</v>
          </cell>
          <cell r="BM234">
            <v>0</v>
          </cell>
          <cell r="BN234">
            <v>0</v>
          </cell>
        </row>
        <row r="235">
          <cell r="E235">
            <v>23413.960791690806</v>
          </cell>
          <cell r="F235">
            <v>24257.915058649829</v>
          </cell>
          <cell r="I235">
            <v>46689.426777042558</v>
          </cell>
          <cell r="J235">
            <v>53485.367132399755</v>
          </cell>
          <cell r="M235">
            <v>6804.7141026659774</v>
          </cell>
          <cell r="N235">
            <v>7080.1728279084828</v>
          </cell>
          <cell r="Q235">
            <v>888.00700670309925</v>
          </cell>
          <cell r="R235">
            <v>763.32507755649499</v>
          </cell>
          <cell r="U235">
            <v>22984.116535968868</v>
          </cell>
          <cell r="V235">
            <v>22182.090163140783</v>
          </cell>
          <cell r="Y235">
            <v>1418.4988108718499</v>
          </cell>
          <cell r="Z235">
            <v>1430.4406664600915</v>
          </cell>
          <cell r="AC235">
            <v>45908.96676503581</v>
          </cell>
          <cell r="AD235">
            <v>45504.436587492783</v>
          </cell>
          <cell r="AG235">
            <v>573.9182075680236</v>
          </cell>
          <cell r="AH235">
            <v>550.99987637534582</v>
          </cell>
          <cell r="AK235">
            <v>21.896787866719368</v>
          </cell>
          <cell r="AL235">
            <v>0</v>
          </cell>
          <cell r="AO235">
            <v>2694.2816735680863</v>
          </cell>
          <cell r="AP235">
            <v>2288.6670426158003</v>
          </cell>
          <cell r="AS235">
            <v>5540.5307491227268</v>
          </cell>
          <cell r="AT235">
            <v>4797.0793324302822</v>
          </cell>
          <cell r="AW235">
            <v>50071.795802742621</v>
          </cell>
          <cell r="AX235">
            <v>87151.17263694448</v>
          </cell>
          <cell r="BE235">
            <v>10.948393933359684</v>
          </cell>
          <cell r="BF235">
            <v>0</v>
          </cell>
          <cell r="BI235">
            <v>16405.620058794622</v>
          </cell>
          <cell r="BJ235">
            <v>13896.705957914784</v>
          </cell>
          <cell r="BM235">
            <v>16122.488411149514</v>
          </cell>
          <cell r="BN235">
            <v>18402.357777838984</v>
          </cell>
        </row>
        <row r="236">
          <cell r="E236">
            <v>2897.6534833249661</v>
          </cell>
          <cell r="F236">
            <v>2797.3416464967681</v>
          </cell>
          <cell r="I236">
            <v>4811.8921239626352</v>
          </cell>
          <cell r="J236">
            <v>4808.3116224934411</v>
          </cell>
          <cell r="M236">
            <v>805.71753046115168</v>
          </cell>
          <cell r="N236">
            <v>912.91780593092903</v>
          </cell>
          <cell r="Q236">
            <v>0</v>
          </cell>
          <cell r="R236">
            <v>154.94673196398264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  <cell r="AC236">
            <v>4628.1759997121208</v>
          </cell>
          <cell r="AD236">
            <v>4655.0573504428094</v>
          </cell>
          <cell r="AG236">
            <v>0</v>
          </cell>
          <cell r="AH236">
            <v>0</v>
          </cell>
          <cell r="AK236">
            <v>0</v>
          </cell>
          <cell r="AL236">
            <v>0</v>
          </cell>
          <cell r="AO236">
            <v>1137.2457225985331</v>
          </cell>
          <cell r="AP236">
            <v>859.22036277580685</v>
          </cell>
          <cell r="AS236">
            <v>649.35309820262307</v>
          </cell>
          <cell r="AT236">
            <v>530.65829108747118</v>
          </cell>
          <cell r="AW236">
            <v>5151.8114262191211</v>
          </cell>
          <cell r="AX236">
            <v>3599.3879252102802</v>
          </cell>
          <cell r="BE236">
            <v>15.248361616820485</v>
          </cell>
          <cell r="BF236">
            <v>0</v>
          </cell>
          <cell r="BI236">
            <v>1254.4868537928171</v>
          </cell>
          <cell r="BJ236">
            <v>515.83136572897274</v>
          </cell>
          <cell r="BM236">
            <v>0</v>
          </cell>
          <cell r="BN236">
            <v>0</v>
          </cell>
        </row>
        <row r="237">
          <cell r="E237">
            <v>2485.5403771202023</v>
          </cell>
          <cell r="F237">
            <v>2800.0376481950907</v>
          </cell>
          <cell r="I237">
            <v>4692.7612033187343</v>
          </cell>
          <cell r="J237">
            <v>5013.9003314292268</v>
          </cell>
          <cell r="M237">
            <v>529.31287803596615</v>
          </cell>
          <cell r="N237">
            <v>472.147202974658</v>
          </cell>
          <cell r="Q237">
            <v>0</v>
          </cell>
          <cell r="R237">
            <v>173.34760957446485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  <cell r="AC237">
            <v>4904.8138582150505</v>
          </cell>
          <cell r="AD237">
            <v>4616.9294415196964</v>
          </cell>
          <cell r="AG237">
            <v>0</v>
          </cell>
          <cell r="AH237">
            <v>0</v>
          </cell>
          <cell r="AK237">
            <v>0</v>
          </cell>
          <cell r="AL237">
            <v>0</v>
          </cell>
          <cell r="AO237">
            <v>1150.595859566253</v>
          </cell>
          <cell r="AP237">
            <v>751.82479185157536</v>
          </cell>
          <cell r="AS237">
            <v>649.31534947307796</v>
          </cell>
          <cell r="AT237">
            <v>530.71340459484099</v>
          </cell>
          <cell r="AW237">
            <v>5771.2976964805839</v>
          </cell>
          <cell r="AX237">
            <v>716.38792521027995</v>
          </cell>
          <cell r="BE237">
            <v>14.688523647583168</v>
          </cell>
          <cell r="BF237">
            <v>0</v>
          </cell>
          <cell r="BI237">
            <v>1186.6909921899874</v>
          </cell>
          <cell r="BJ237">
            <v>683.86224157500851</v>
          </cell>
          <cell r="BM237">
            <v>0</v>
          </cell>
          <cell r="BN237">
            <v>0</v>
          </cell>
        </row>
        <row r="238">
          <cell r="E238">
            <v>6814.3191999999981</v>
          </cell>
          <cell r="F238">
            <v>6674.1472957078622</v>
          </cell>
          <cell r="I238">
            <v>16123.899219064409</v>
          </cell>
          <cell r="J238">
            <v>16010.992692736498</v>
          </cell>
          <cell r="M238">
            <v>2617.7813140074049</v>
          </cell>
          <cell r="N238">
            <v>2764.5613816895448</v>
          </cell>
          <cell r="Q238">
            <v>269.42028164806158</v>
          </cell>
          <cell r="R238">
            <v>531.60055416566308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  <cell r="AC238">
            <v>22696.341150211389</v>
          </cell>
          <cell r="AD238">
            <v>22791.875221370199</v>
          </cell>
          <cell r="AG238">
            <v>1160.7160175944782</v>
          </cell>
          <cell r="AH238">
            <v>1157.0997403882261</v>
          </cell>
          <cell r="AK238">
            <v>41.808067130583417</v>
          </cell>
          <cell r="AL238">
            <v>0</v>
          </cell>
          <cell r="AO238">
            <v>7769.7016945312853</v>
          </cell>
          <cell r="AP238">
            <v>4185.1996652991584</v>
          </cell>
          <cell r="AS238">
            <v>4878.1686416965931</v>
          </cell>
          <cell r="AT238">
            <v>4127.0149853202174</v>
          </cell>
          <cell r="AW238">
            <v>23199.192304444099</v>
          </cell>
          <cell r="AX238">
            <v>50331.762168299058</v>
          </cell>
          <cell r="BE238">
            <v>15.412755403779791</v>
          </cell>
          <cell r="BF238">
            <v>0</v>
          </cell>
          <cell r="BI238">
            <v>6487.1822479534758</v>
          </cell>
          <cell r="BJ238">
            <v>4609.8301854615484</v>
          </cell>
          <cell r="BM238">
            <v>0</v>
          </cell>
          <cell r="BN238">
            <v>0</v>
          </cell>
        </row>
        <row r="239">
          <cell r="E239">
            <v>10640.892319999999</v>
          </cell>
          <cell r="F239">
            <v>9010.0250843095528</v>
          </cell>
          <cell r="I239">
            <v>35518.72823613794</v>
          </cell>
          <cell r="J239">
            <v>36890.90427836548</v>
          </cell>
          <cell r="M239">
            <v>4108.6446526298168</v>
          </cell>
          <cell r="N239">
            <v>4266.2710323083902</v>
          </cell>
          <cell r="Q239">
            <v>0</v>
          </cell>
          <cell r="R239">
            <v>808.45034289439036</v>
          </cell>
          <cell r="U239">
            <v>0</v>
          </cell>
          <cell r="V239">
            <v>0</v>
          </cell>
          <cell r="Y239">
            <v>0</v>
          </cell>
          <cell r="Z239">
            <v>0</v>
          </cell>
          <cell r="AC239">
            <v>28415.877393187689</v>
          </cell>
          <cell r="AD239">
            <v>28444.001697212178</v>
          </cell>
          <cell r="AG239">
            <v>0</v>
          </cell>
          <cell r="AH239">
            <v>0</v>
          </cell>
          <cell r="AK239">
            <v>0</v>
          </cell>
          <cell r="AL239">
            <v>0</v>
          </cell>
          <cell r="AO239">
            <v>8199.7503748905383</v>
          </cell>
          <cell r="AP239">
            <v>7267.1530695804231</v>
          </cell>
          <cell r="AS239">
            <v>3543.4731041654836</v>
          </cell>
          <cell r="AT239">
            <v>2926.7780968954917</v>
          </cell>
          <cell r="AW239">
            <v>29552.403060550914</v>
          </cell>
          <cell r="AX239">
            <v>57797.581814379824</v>
          </cell>
          <cell r="BE239">
            <v>0</v>
          </cell>
          <cell r="BF239">
            <v>0</v>
          </cell>
          <cell r="BI239">
            <v>4397.0930786721128</v>
          </cell>
          <cell r="BJ239">
            <v>2876.2105329550755</v>
          </cell>
          <cell r="BM239">
            <v>0</v>
          </cell>
          <cell r="BN239">
            <v>0</v>
          </cell>
        </row>
        <row r="240">
          <cell r="E240">
            <v>10511.164799999999</v>
          </cell>
          <cell r="F240">
            <v>8837.9784817109066</v>
          </cell>
          <cell r="I240">
            <v>28449.199265463107</v>
          </cell>
          <cell r="J240">
            <v>27198.235332283359</v>
          </cell>
          <cell r="M240">
            <v>5880.4214933200692</v>
          </cell>
          <cell r="N240">
            <v>6024.80241636754</v>
          </cell>
          <cell r="Q240">
            <v>388.86527096603129</v>
          </cell>
          <cell r="R240">
            <v>633.69498383666223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  <cell r="AC240">
            <v>35369.203965445398</v>
          </cell>
          <cell r="AD240">
            <v>35788.977247684474</v>
          </cell>
          <cell r="AG240">
            <v>1914.6214376292869</v>
          </cell>
          <cell r="AH240">
            <v>1909.5206826830038</v>
          </cell>
          <cell r="AK240">
            <v>68.879186951304007</v>
          </cell>
          <cell r="AL240">
            <v>0</v>
          </cell>
          <cell r="AO240">
            <v>10926.989073786688</v>
          </cell>
          <cell r="AP240">
            <v>8430.2600817848943</v>
          </cell>
          <cell r="AS240">
            <v>6758.9240001562803</v>
          </cell>
          <cell r="AT240">
            <v>5578.8380953677479</v>
          </cell>
          <cell r="AW240">
            <v>52871.713982013694</v>
          </cell>
          <cell r="AX240">
            <v>40903.382495899103</v>
          </cell>
          <cell r="BE240">
            <v>18.565042138862772</v>
          </cell>
          <cell r="BF240">
            <v>0</v>
          </cell>
          <cell r="BI240">
            <v>6573.0656210496873</v>
          </cell>
          <cell r="BJ240">
            <v>3548.1788754663376</v>
          </cell>
          <cell r="BM240">
            <v>0</v>
          </cell>
          <cell r="BN240">
            <v>0</v>
          </cell>
        </row>
        <row r="241">
          <cell r="E241">
            <v>11282.679359999998</v>
          </cell>
          <cell r="F241">
            <v>9466.3245751752256</v>
          </cell>
          <cell r="I241">
            <v>34075.181624491088</v>
          </cell>
          <cell r="J241">
            <v>30961.703242757929</v>
          </cell>
          <cell r="M241">
            <v>5638.0907260006297</v>
          </cell>
          <cell r="N241">
            <v>5550.3796995099128</v>
          </cell>
          <cell r="Q241">
            <v>538.824136505414</v>
          </cell>
          <cell r="R241">
            <v>718.75087411650918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  <cell r="AC241">
            <v>35499.923637108637</v>
          </cell>
          <cell r="AD241">
            <v>35936.037897803086</v>
          </cell>
          <cell r="AG241">
            <v>2642.868421335952</v>
          </cell>
          <cell r="AH241">
            <v>2636.2282974135987</v>
          </cell>
          <cell r="AK241">
            <v>97.145233641114615</v>
          </cell>
          <cell r="AL241">
            <v>0</v>
          </cell>
          <cell r="AO241">
            <v>10931.578647450426</v>
          </cell>
          <cell r="AP241">
            <v>8389.7729971839981</v>
          </cell>
          <cell r="AS241">
            <v>6760.953811100163</v>
          </cell>
          <cell r="AT241">
            <v>5579.5692655031189</v>
          </cell>
          <cell r="AW241">
            <v>52938.927258767711</v>
          </cell>
          <cell r="AX241">
            <v>4088.9493599203824</v>
          </cell>
          <cell r="BE241">
            <v>18.645362871813603</v>
          </cell>
          <cell r="BF241">
            <v>0</v>
          </cell>
          <cell r="BI241">
            <v>7411.9195160835279</v>
          </cell>
          <cell r="BJ241">
            <v>4684.3872698624009</v>
          </cell>
          <cell r="BM241">
            <v>0</v>
          </cell>
          <cell r="BN241">
            <v>0</v>
          </cell>
        </row>
        <row r="242">
          <cell r="E242">
            <v>10990.410080000001</v>
          </cell>
          <cell r="F242">
            <v>10723.298958940099</v>
          </cell>
          <cell r="I242">
            <v>29124.172103855035</v>
          </cell>
          <cell r="J242">
            <v>28413.344627820916</v>
          </cell>
          <cell r="M242">
            <v>5879.7005482182376</v>
          </cell>
          <cell r="N242">
            <v>5957.4981885648285</v>
          </cell>
          <cell r="Q242">
            <v>446.54962796754609</v>
          </cell>
          <cell r="R242">
            <v>776.61337642639455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  <cell r="AC242">
            <v>35461.803550694734</v>
          </cell>
          <cell r="AD242">
            <v>35873.766826297033</v>
          </cell>
          <cell r="AG242">
            <v>2195.1818222911015</v>
          </cell>
          <cell r="AH242">
            <v>2190.5306196344304</v>
          </cell>
          <cell r="AK242">
            <v>80.096882482097925</v>
          </cell>
          <cell r="AL242">
            <v>0</v>
          </cell>
          <cell r="AO242">
            <v>10930.903815378764</v>
          </cell>
          <cell r="AP242">
            <v>8430.2600817848943</v>
          </cell>
          <cell r="AS242">
            <v>6760.3232034845487</v>
          </cell>
          <cell r="AT242">
            <v>5662.6935375065013</v>
          </cell>
          <cell r="AW242">
            <v>52960.290537583511</v>
          </cell>
          <cell r="AX242">
            <v>3866.7141399769284</v>
          </cell>
          <cell r="BE242">
            <v>18.597900620524481</v>
          </cell>
          <cell r="BF242">
            <v>0</v>
          </cell>
          <cell r="BI242">
            <v>10249.692529388902</v>
          </cell>
          <cell r="BJ242">
            <v>9000.3421979854502</v>
          </cell>
          <cell r="BM242">
            <v>0</v>
          </cell>
          <cell r="BN242">
            <v>0</v>
          </cell>
        </row>
        <row r="243">
          <cell r="E243">
            <v>11263.673951999997</v>
          </cell>
          <cell r="F243">
            <v>10957.471785993081</v>
          </cell>
          <cell r="I243">
            <v>36629.504300127453</v>
          </cell>
          <cell r="J243">
            <v>35246.745692507982</v>
          </cell>
          <cell r="M243">
            <v>5919.2239238644397</v>
          </cell>
          <cell r="N243">
            <v>6226.7150997756653</v>
          </cell>
          <cell r="Q243">
            <v>444.50229901373541</v>
          </cell>
          <cell r="R243">
            <v>831.42659594022405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  <cell r="AC243">
            <v>35311.779729162488</v>
          </cell>
          <cell r="AD243">
            <v>35729.391805254003</v>
          </cell>
          <cell r="AG243">
            <v>2192.590310339308</v>
          </cell>
          <cell r="AH243">
            <v>2183.7961767009533</v>
          </cell>
          <cell r="AK243">
            <v>79.729844773937728</v>
          </cell>
          <cell r="AL243">
            <v>481.30396268876598</v>
          </cell>
          <cell r="AO243">
            <v>10936.551555886999</v>
          </cell>
          <cell r="AP243">
            <v>8370.4130352718494</v>
          </cell>
          <cell r="AS243">
            <v>6762.0422141484496</v>
          </cell>
          <cell r="AT243">
            <v>5579.5549078147569</v>
          </cell>
          <cell r="AW243">
            <v>52808.086795670031</v>
          </cell>
          <cell r="AX243">
            <v>44039.67596176426</v>
          </cell>
          <cell r="BE243">
            <v>18.512677193484439</v>
          </cell>
          <cell r="BF243">
            <v>0</v>
          </cell>
          <cell r="BI243">
            <v>9798.4545068550269</v>
          </cell>
          <cell r="BJ243">
            <v>11436.758473833748</v>
          </cell>
          <cell r="BM243">
            <v>0</v>
          </cell>
          <cell r="BN243">
            <v>0</v>
          </cell>
        </row>
        <row r="244">
          <cell r="E244">
            <v>15558.498640000003</v>
          </cell>
          <cell r="F244">
            <v>11689.754985086385</v>
          </cell>
          <cell r="I244">
            <v>47859.325089121427</v>
          </cell>
          <cell r="J244">
            <v>40318.116317598586</v>
          </cell>
          <cell r="M244">
            <v>7652.7735816207969</v>
          </cell>
          <cell r="N244">
            <v>7850.6380282293967</v>
          </cell>
          <cell r="Q244">
            <v>123.57703314668474</v>
          </cell>
          <cell r="R244">
            <v>369.16782126675287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  <cell r="AC244">
            <v>46974.111118083973</v>
          </cell>
          <cell r="AD244">
            <v>47200.982971226913</v>
          </cell>
          <cell r="AG244">
            <v>616.76454638926327</v>
          </cell>
          <cell r="AH244">
            <v>612.22208486149532</v>
          </cell>
          <cell r="AK244">
            <v>23.309181014971657</v>
          </cell>
          <cell r="AL244">
            <v>0</v>
          </cell>
          <cell r="AO244">
            <v>14182.732169648236</v>
          </cell>
          <cell r="AP244">
            <v>10290.375841213849</v>
          </cell>
          <cell r="AS244">
            <v>11976.699460476677</v>
          </cell>
          <cell r="AT244">
            <v>9976.7026686605459</v>
          </cell>
          <cell r="AW244">
            <v>45023.218072952746</v>
          </cell>
          <cell r="AX244">
            <v>23217.18487738373</v>
          </cell>
          <cell r="BE244">
            <v>11.654590507485828</v>
          </cell>
          <cell r="BF244">
            <v>0</v>
          </cell>
          <cell r="BI244">
            <v>14022.609326613943</v>
          </cell>
          <cell r="BJ244">
            <v>13064.168278433586</v>
          </cell>
          <cell r="BM244">
            <v>0</v>
          </cell>
          <cell r="BN244">
            <v>0</v>
          </cell>
        </row>
        <row r="245">
          <cell r="E245">
            <v>15382.813439999998</v>
          </cell>
          <cell r="F245">
            <v>13230.96634627765</v>
          </cell>
          <cell r="I245">
            <v>46644.761142629519</v>
          </cell>
          <cell r="J245">
            <v>42149.882125718686</v>
          </cell>
          <cell r="M245">
            <v>8779.1512643093447</v>
          </cell>
          <cell r="N245">
            <v>9077.562131515775</v>
          </cell>
          <cell r="Q245">
            <v>1004.0785599437198</v>
          </cell>
          <cell r="R245">
            <v>445.39756094735304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  <cell r="AC245">
            <v>48620.105000085903</v>
          </cell>
          <cell r="AD245">
            <v>48642.959170862967</v>
          </cell>
          <cell r="AG245">
            <v>615.86942851237598</v>
          </cell>
          <cell r="AH245">
            <v>612.22208486149532</v>
          </cell>
          <cell r="AK245">
            <v>23.864645824014751</v>
          </cell>
          <cell r="AL245">
            <v>0</v>
          </cell>
          <cell r="AO245">
            <v>13940.615691902922</v>
          </cell>
          <cell r="AP245">
            <v>10500.384074488513</v>
          </cell>
          <cell r="AS245">
            <v>11982.78851232229</v>
          </cell>
          <cell r="AT245">
            <v>9984.2438744137798</v>
          </cell>
          <cell r="AW245">
            <v>57464.776100245559</v>
          </cell>
          <cell r="AX245">
            <v>40388.593466180479</v>
          </cell>
          <cell r="BE245">
            <v>11.932322912007375</v>
          </cell>
          <cell r="BF245">
            <v>0</v>
          </cell>
          <cell r="BI245">
            <v>10419.68627269122</v>
          </cell>
          <cell r="BJ245">
            <v>8651.9925984801994</v>
          </cell>
          <cell r="BM245">
            <v>0</v>
          </cell>
          <cell r="BN245">
            <v>0</v>
          </cell>
        </row>
        <row r="246">
          <cell r="E246">
            <v>11069.027583999996</v>
          </cell>
          <cell r="F246">
            <v>8330.5994077122868</v>
          </cell>
          <cell r="I246">
            <v>39967.704075398979</v>
          </cell>
          <cell r="J246">
            <v>34767.972343466143</v>
          </cell>
          <cell r="M246">
            <v>5920.0600901419602</v>
          </cell>
          <cell r="N246">
            <v>6115.6390941840382</v>
          </cell>
          <cell r="Q246">
            <v>415.84067278226536</v>
          </cell>
          <cell r="R246">
            <v>696.47451499035174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  <cell r="AC246">
            <v>33183.650345639886</v>
          </cell>
          <cell r="AD246">
            <v>33346.170659240881</v>
          </cell>
          <cell r="AG246">
            <v>307.06142208663954</v>
          </cell>
          <cell r="AH246">
            <v>306.11104243074766</v>
          </cell>
          <cell r="AK246">
            <v>8.3865537246288753</v>
          </cell>
          <cell r="AL246">
            <v>1925.2158507550639</v>
          </cell>
          <cell r="AO246">
            <v>9703.7386429503949</v>
          </cell>
          <cell r="AP246">
            <v>7350.2743699909061</v>
          </cell>
          <cell r="AS246">
            <v>6594.2875399443437</v>
          </cell>
          <cell r="AT246">
            <v>5445.5428725940219</v>
          </cell>
          <cell r="AW246">
            <v>35379.585104063728</v>
          </cell>
          <cell r="AX246">
            <v>13082.552241607966</v>
          </cell>
          <cell r="BE246">
            <v>16.773107449257751</v>
          </cell>
          <cell r="BF246">
            <v>0</v>
          </cell>
          <cell r="BI246">
            <v>8469.5024781740594</v>
          </cell>
          <cell r="BJ246">
            <v>7479.5823275391986</v>
          </cell>
          <cell r="BM246">
            <v>0</v>
          </cell>
          <cell r="BN246">
            <v>0</v>
          </cell>
        </row>
        <row r="247">
          <cell r="E247">
            <v>17345.71776</v>
          </cell>
          <cell r="F247">
            <v>18506.170004604945</v>
          </cell>
          <cell r="I247">
            <v>65090.871687548039</v>
          </cell>
          <cell r="J247">
            <v>59164.820832217425</v>
          </cell>
          <cell r="M247">
            <v>8981.8031826570787</v>
          </cell>
          <cell r="N247">
            <v>8901.4574120044053</v>
          </cell>
          <cell r="Q247">
            <v>1314.3889973393407</v>
          </cell>
          <cell r="R247">
            <v>1286.3229744896003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  <cell r="AC247">
            <v>63530.187446585987</v>
          </cell>
          <cell r="AD247">
            <v>60356.395939880815</v>
          </cell>
          <cell r="AG247">
            <v>923.0775008632022</v>
          </cell>
          <cell r="AH247">
            <v>918.33312729224281</v>
          </cell>
          <cell r="AK247">
            <v>36.258018812633111</v>
          </cell>
          <cell r="AL247">
            <v>0</v>
          </cell>
          <cell r="AO247">
            <v>18198.365905371473</v>
          </cell>
          <cell r="AP247">
            <v>13048.877457448973</v>
          </cell>
          <cell r="AS247">
            <v>19481.471428929213</v>
          </cell>
          <cell r="AT247">
            <v>16072.977884737782</v>
          </cell>
          <cell r="AW247">
            <v>78994.531271609492</v>
          </cell>
          <cell r="AX247">
            <v>56971.711421422697</v>
          </cell>
          <cell r="BE247">
            <v>15.718089406316562</v>
          </cell>
          <cell r="BF247">
            <v>0</v>
          </cell>
          <cell r="BI247">
            <v>10158.552189234742</v>
          </cell>
          <cell r="BJ247">
            <v>3545.1714037681127</v>
          </cell>
          <cell r="BM247">
            <v>0</v>
          </cell>
          <cell r="BN247">
            <v>0</v>
          </cell>
        </row>
        <row r="248">
          <cell r="E248">
            <v>11116.253975167949</v>
          </cell>
          <cell r="F248">
            <v>8566.8076638920174</v>
          </cell>
          <cell r="I248">
            <v>33450.133486317711</v>
          </cell>
          <cell r="J248">
            <v>28228.853630981328</v>
          </cell>
          <cell r="M248">
            <v>4792.8336740520353</v>
          </cell>
          <cell r="N248">
            <v>4819.1352492119822</v>
          </cell>
          <cell r="Q248">
            <v>363.76289520373433</v>
          </cell>
          <cell r="R248">
            <v>642.66256845810369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  <cell r="AC248">
            <v>29333.41684039653</v>
          </cell>
          <cell r="AD248">
            <v>29490.168942145257</v>
          </cell>
          <cell r="AG248">
            <v>614.98385838623346</v>
          </cell>
          <cell r="AH248">
            <v>612.22208486149532</v>
          </cell>
          <cell r="AK248">
            <v>21.647480656651194</v>
          </cell>
          <cell r="AL248">
            <v>0</v>
          </cell>
          <cell r="AO248">
            <v>8490.3934978052366</v>
          </cell>
          <cell r="AP248">
            <v>6300.2332036175812</v>
          </cell>
          <cell r="AS248">
            <v>6088.1199171318203</v>
          </cell>
          <cell r="AT248">
            <v>5027.7782940003362</v>
          </cell>
          <cell r="AW248">
            <v>32123.6169079508</v>
          </cell>
          <cell r="AX248">
            <v>31212.351065097835</v>
          </cell>
          <cell r="BE248">
            <v>14.431653771100796</v>
          </cell>
          <cell r="BF248">
            <v>0</v>
          </cell>
          <cell r="BI248">
            <v>14803.314849365976</v>
          </cell>
          <cell r="BJ248">
            <v>14707.055891167169</v>
          </cell>
          <cell r="BM248">
            <v>0</v>
          </cell>
          <cell r="BN248">
            <v>0</v>
          </cell>
        </row>
        <row r="249">
          <cell r="E249">
            <v>14397.204159999998</v>
          </cell>
          <cell r="F249">
            <v>12585.680016917058</v>
          </cell>
          <cell r="I249">
            <v>49089.72119619514</v>
          </cell>
          <cell r="J249">
            <v>44137.547155240507</v>
          </cell>
          <cell r="M249">
            <v>8017.0044099894421</v>
          </cell>
          <cell r="N249">
            <v>8156.8001755802488</v>
          </cell>
          <cell r="Q249">
            <v>1005.3956387053543</v>
          </cell>
          <cell r="R249">
            <v>810.79566686067642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  <cell r="AC249">
            <v>48801.995037965367</v>
          </cell>
          <cell r="AD249">
            <v>48985.956944779791</v>
          </cell>
          <cell r="AG249">
            <v>610.70303530585613</v>
          </cell>
          <cell r="AH249">
            <v>612.22208486149532</v>
          </cell>
          <cell r="AK249">
            <v>23.89593961607352</v>
          </cell>
          <cell r="AL249">
            <v>0</v>
          </cell>
          <cell r="AO249">
            <v>13939.077047810742</v>
          </cell>
          <cell r="AP249">
            <v>10510.354057798104</v>
          </cell>
          <cell r="AS249">
            <v>12039.610573931393</v>
          </cell>
          <cell r="AT249">
            <v>9953.2202407044533</v>
          </cell>
          <cell r="AW249">
            <v>57706.378141141075</v>
          </cell>
          <cell r="AX249">
            <v>51238.899368278922</v>
          </cell>
          <cell r="BE249">
            <v>11.94796980803676</v>
          </cell>
          <cell r="BF249">
            <v>0</v>
          </cell>
          <cell r="BI249">
            <v>10361.451164370317</v>
          </cell>
          <cell r="BJ249">
            <v>8158.8271630127556</v>
          </cell>
          <cell r="BM249">
            <v>0</v>
          </cell>
          <cell r="BN249">
            <v>0</v>
          </cell>
        </row>
        <row r="250">
          <cell r="E250">
            <v>20683.899520000006</v>
          </cell>
          <cell r="F250">
            <v>19772.173310807415</v>
          </cell>
          <cell r="I250">
            <v>77436.521516637033</v>
          </cell>
          <cell r="J250">
            <v>75220.494601789556</v>
          </cell>
          <cell r="M250">
            <v>10301.199952532639</v>
          </cell>
          <cell r="N250">
            <v>10767.771679416523</v>
          </cell>
          <cell r="Q250">
            <v>2277.1121778497727</v>
          </cell>
          <cell r="R250">
            <v>1825.9126639592612</v>
          </cell>
          <cell r="U250">
            <v>0</v>
          </cell>
          <cell r="V250">
            <v>0</v>
          </cell>
          <cell r="Y250">
            <v>0</v>
          </cell>
          <cell r="Z250">
            <v>0</v>
          </cell>
          <cell r="AC250">
            <v>64894.972814223853</v>
          </cell>
          <cell r="AD250">
            <v>64184.37783860424</v>
          </cell>
          <cell r="AG250">
            <v>3706.8742990432042</v>
          </cell>
          <cell r="AH250">
            <v>3698.4336146482942</v>
          </cell>
          <cell r="AK250">
            <v>134.53729664011365</v>
          </cell>
          <cell r="AL250">
            <v>483.65151598739885</v>
          </cell>
          <cell r="AO250">
            <v>19004.635757461441</v>
          </cell>
          <cell r="AP250">
            <v>13288.018187979462</v>
          </cell>
          <cell r="AS250">
            <v>19800.826708474036</v>
          </cell>
          <cell r="AT250">
            <v>16844.531705106703</v>
          </cell>
          <cell r="AW250">
            <v>68922.723615521405</v>
          </cell>
          <cell r="AX250">
            <v>41440.454793534598</v>
          </cell>
          <cell r="BE250">
            <v>16.196102080014207</v>
          </cell>
          <cell r="BF250">
            <v>0</v>
          </cell>
          <cell r="BI250">
            <v>29631.671423496999</v>
          </cell>
          <cell r="BJ250">
            <v>28609.917148044213</v>
          </cell>
          <cell r="BM250">
            <v>0</v>
          </cell>
          <cell r="BN250">
            <v>0</v>
          </cell>
        </row>
        <row r="251">
          <cell r="E251">
            <v>10726.423999999999</v>
          </cell>
          <cell r="F251">
            <v>11016.420541397649</v>
          </cell>
          <cell r="I251">
            <v>22596.047215033377</v>
          </cell>
          <cell r="J251">
            <v>19183.167345433103</v>
          </cell>
          <cell r="M251">
            <v>4551.0296452598523</v>
          </cell>
          <cell r="N251">
            <v>4647.5815574665476</v>
          </cell>
          <cell r="Q251">
            <v>565.81085608106002</v>
          </cell>
          <cell r="R251">
            <v>855.48129073490827</v>
          </cell>
          <cell r="U251">
            <v>0</v>
          </cell>
          <cell r="V251">
            <v>0</v>
          </cell>
          <cell r="Y251">
            <v>0</v>
          </cell>
          <cell r="Z251">
            <v>0</v>
          </cell>
          <cell r="AC251">
            <v>33329.399336287381</v>
          </cell>
          <cell r="AD251">
            <v>31157.168286936179</v>
          </cell>
          <cell r="AG251">
            <v>2024.0141222487753</v>
          </cell>
          <cell r="AH251">
            <v>2018.1901027459189</v>
          </cell>
          <cell r="AK251">
            <v>72.84999445275767</v>
          </cell>
          <cell r="AL251">
            <v>0</v>
          </cell>
          <cell r="AO251">
            <v>8844.4796233537436</v>
          </cell>
          <cell r="AP251">
            <v>6344.1599809223935</v>
          </cell>
          <cell r="AS251">
            <v>6581.7652021718322</v>
          </cell>
          <cell r="AT251">
            <v>5685.6865877734372</v>
          </cell>
          <cell r="AW251">
            <v>36503.451575288083</v>
          </cell>
          <cell r="AX251">
            <v>31189.527504298203</v>
          </cell>
          <cell r="BE251">
            <v>16.544089047707683</v>
          </cell>
          <cell r="BF251">
            <v>0</v>
          </cell>
          <cell r="BI251">
            <v>8947.5637331311573</v>
          </cell>
          <cell r="BJ251">
            <v>10008.953249960969</v>
          </cell>
          <cell r="BM251">
            <v>0</v>
          </cell>
          <cell r="BN251">
            <v>0</v>
          </cell>
        </row>
        <row r="252">
          <cell r="E252">
            <v>10279.70752</v>
          </cell>
          <cell r="F252">
            <v>10948.080542311431</v>
          </cell>
          <cell r="I252">
            <v>32445.165347651277</v>
          </cell>
          <cell r="J252">
            <v>28987.646347294696</v>
          </cell>
          <cell r="M252">
            <v>4480.9115950460418</v>
          </cell>
          <cell r="N252">
            <v>4523.0927657486936</v>
          </cell>
          <cell r="Q252">
            <v>563.38654938512093</v>
          </cell>
          <cell r="R252">
            <v>941.33509416550919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  <cell r="AC252">
            <v>32981.677026282123</v>
          </cell>
          <cell r="AD252">
            <v>30419.266333038595</v>
          </cell>
          <cell r="AG252">
            <v>1963.3961955216118</v>
          </cell>
          <cell r="AH252">
            <v>1959.1106715567851</v>
          </cell>
          <cell r="AK252">
            <v>70.946322434778324</v>
          </cell>
          <cell r="AL252">
            <v>0</v>
          </cell>
          <cell r="AO252">
            <v>8136.0894833810098</v>
          </cell>
          <cell r="AP252">
            <v>6038.591220246185</v>
          </cell>
          <cell r="AS252">
            <v>6586.9650402125135</v>
          </cell>
          <cell r="AT252">
            <v>5582.0285479910526</v>
          </cell>
          <cell r="AW252">
            <v>36427.67472780274</v>
          </cell>
          <cell r="AX252">
            <v>46837.722637643732</v>
          </cell>
          <cell r="BE252">
            <v>16.473208608694577</v>
          </cell>
          <cell r="BF252">
            <v>0</v>
          </cell>
          <cell r="BI252">
            <v>11582.292163855633</v>
          </cell>
          <cell r="BJ252">
            <v>13435.724862007346</v>
          </cell>
          <cell r="BM252">
            <v>0</v>
          </cell>
          <cell r="BN252">
            <v>0</v>
          </cell>
        </row>
        <row r="253">
          <cell r="E253">
            <v>15526.694841144797</v>
          </cell>
          <cell r="F253">
            <v>14893.864416654898</v>
          </cell>
          <cell r="I253">
            <v>42021.34483109857</v>
          </cell>
          <cell r="J253">
            <v>42728.209832025386</v>
          </cell>
          <cell r="M253">
            <v>6886.4671965640209</v>
          </cell>
          <cell r="N253">
            <v>7305.6179613304002</v>
          </cell>
          <cell r="Q253">
            <v>1494.288638043605</v>
          </cell>
          <cell r="R253">
            <v>1232.6863561073631</v>
          </cell>
          <cell r="U253">
            <v>0</v>
          </cell>
          <cell r="V253">
            <v>0</v>
          </cell>
          <cell r="Y253">
            <v>0</v>
          </cell>
          <cell r="Z253">
            <v>0</v>
          </cell>
          <cell r="AC253">
            <v>46991.195270233191</v>
          </cell>
          <cell r="AD253">
            <v>47234.403651377783</v>
          </cell>
          <cell r="AG253">
            <v>2585.5193900035529</v>
          </cell>
          <cell r="AH253">
            <v>2577.4549772668956</v>
          </cell>
          <cell r="AK253">
            <v>92.00848022790376</v>
          </cell>
          <cell r="AL253">
            <v>965.62356574785986</v>
          </cell>
          <cell r="AO253">
            <v>10944.176761788875</v>
          </cell>
          <cell r="AP253">
            <v>5366.2603290147545</v>
          </cell>
          <cell r="AS253">
            <v>12322.406917416642</v>
          </cell>
          <cell r="AT253">
            <v>10179.829332247202</v>
          </cell>
          <cell r="AW253">
            <v>55314.810096594461</v>
          </cell>
          <cell r="AX253">
            <v>32882.740970170416</v>
          </cell>
          <cell r="BE253">
            <v>11.616777175414819</v>
          </cell>
          <cell r="BF253">
            <v>0</v>
          </cell>
          <cell r="BI253">
            <v>14699.29474905321</v>
          </cell>
          <cell r="BJ253">
            <v>13771.57793680724</v>
          </cell>
          <cell r="BM253">
            <v>0</v>
          </cell>
          <cell r="BN253">
            <v>0</v>
          </cell>
        </row>
        <row r="254">
          <cell r="E254">
            <v>13065.102400000003</v>
          </cell>
          <cell r="F254">
            <v>12391.597999983542</v>
          </cell>
          <cell r="I254">
            <v>33942.496874678567</v>
          </cell>
          <cell r="J254">
            <v>38643.040967753353</v>
          </cell>
          <cell r="M254">
            <v>4850.0665493634897</v>
          </cell>
          <cell r="N254">
            <v>4979.551668714159</v>
          </cell>
          <cell r="Q254">
            <v>642.73668534149158</v>
          </cell>
          <cell r="R254">
            <v>1102.2482400812942</v>
          </cell>
          <cell r="U254">
            <v>0</v>
          </cell>
          <cell r="V254">
            <v>0</v>
          </cell>
          <cell r="Y254">
            <v>0</v>
          </cell>
          <cell r="Z254">
            <v>0</v>
          </cell>
          <cell r="AC254">
            <v>36792.454342457844</v>
          </cell>
          <cell r="AD254">
            <v>35785.745067933851</v>
          </cell>
          <cell r="AG254">
            <v>2558.9920662008158</v>
          </cell>
          <cell r="AH254">
            <v>2551.7416497027125</v>
          </cell>
          <cell r="AK254">
            <v>91.732639560708336</v>
          </cell>
          <cell r="AL254">
            <v>0</v>
          </cell>
          <cell r="AO254">
            <v>2876.5785493397498</v>
          </cell>
          <cell r="AP254">
            <v>4074.6277889006842</v>
          </cell>
          <cell r="AS254">
            <v>3740.5653963069267</v>
          </cell>
          <cell r="AT254">
            <v>3103.9178308040646</v>
          </cell>
          <cell r="AW254">
            <v>34104.773059917039</v>
          </cell>
          <cell r="AX254">
            <v>62681.791751352306</v>
          </cell>
          <cell r="BE254">
            <v>19.084049680157403</v>
          </cell>
          <cell r="BF254">
            <v>0</v>
          </cell>
          <cell r="BI254">
            <v>16842.555610231841</v>
          </cell>
          <cell r="BJ254">
            <v>19573.28891260676</v>
          </cell>
          <cell r="BM254">
            <v>0</v>
          </cell>
          <cell r="BN254">
            <v>0</v>
          </cell>
        </row>
        <row r="255">
          <cell r="E255">
            <v>29944.493439999991</v>
          </cell>
          <cell r="F255">
            <v>30280.620225511659</v>
          </cell>
          <cell r="I255">
            <v>50353.298038212837</v>
          </cell>
          <cell r="J255">
            <v>48627.117161297676</v>
          </cell>
          <cell r="M255">
            <v>5014.3380432450431</v>
          </cell>
          <cell r="N255">
            <v>5313.7972938447365</v>
          </cell>
          <cell r="Q255">
            <v>1258.9584110394378</v>
          </cell>
          <cell r="R255">
            <v>766.34414484006766</v>
          </cell>
          <cell r="U255">
            <v>22222.8951512108</v>
          </cell>
          <cell r="V255">
            <v>23019.446594368088</v>
          </cell>
          <cell r="Y255">
            <v>0</v>
          </cell>
          <cell r="Z255">
            <v>0</v>
          </cell>
          <cell r="AC255">
            <v>40072.616575870088</v>
          </cell>
          <cell r="AD255">
            <v>38877.990228989074</v>
          </cell>
          <cell r="AG255">
            <v>1552.7620090483063</v>
          </cell>
          <cell r="AH255">
            <v>1534.2285446629071</v>
          </cell>
          <cell r="AK255">
            <v>55.24837527375189</v>
          </cell>
          <cell r="AL255">
            <v>0</v>
          </cell>
          <cell r="AO255">
            <v>1948.7216188887814</v>
          </cell>
          <cell r="AP255">
            <v>4930.1228878736074</v>
          </cell>
          <cell r="AS255">
            <v>6516.8732194198792</v>
          </cell>
          <cell r="AT255">
            <v>5605.4801928941815</v>
          </cell>
          <cell r="AW255">
            <v>54172.992805054331</v>
          </cell>
          <cell r="AX255">
            <v>66615.525804612087</v>
          </cell>
          <cell r="BE255">
            <v>0</v>
          </cell>
          <cell r="BF255">
            <v>0</v>
          </cell>
          <cell r="BI255">
            <v>10968.70021119008</v>
          </cell>
          <cell r="BJ255">
            <v>5993.9549002050699</v>
          </cell>
          <cell r="BM255">
            <v>18878.384415105185</v>
          </cell>
          <cell r="BN255">
            <v>22926.433137632543</v>
          </cell>
        </row>
        <row r="256">
          <cell r="E256">
            <v>75586.404800000018</v>
          </cell>
          <cell r="F256">
            <v>73480.139121779765</v>
          </cell>
          <cell r="I256">
            <v>97169.575584544975</v>
          </cell>
          <cell r="J256">
            <v>106826.46021161595</v>
          </cell>
          <cell r="M256">
            <v>19054.366378204879</v>
          </cell>
          <cell r="N256">
            <v>19635.576977519566</v>
          </cell>
          <cell r="Q256">
            <v>2617.5519666487253</v>
          </cell>
          <cell r="R256">
            <v>1978.5452897378159</v>
          </cell>
          <cell r="U256">
            <v>63184.753461614608</v>
          </cell>
          <cell r="V256">
            <v>58754.546489040033</v>
          </cell>
          <cell r="Y256">
            <v>5567.2528856540594</v>
          </cell>
          <cell r="Z256">
            <v>5845.618681419267</v>
          </cell>
          <cell r="AC256">
            <v>109729.99415083596</v>
          </cell>
          <cell r="AD256">
            <v>109161.05192000634</v>
          </cell>
          <cell r="AG256">
            <v>4126.2887294734901</v>
          </cell>
          <cell r="AH256">
            <v>4056.0937566243783</v>
          </cell>
          <cell r="AK256">
            <v>156.80397299903598</v>
          </cell>
          <cell r="AL256">
            <v>0</v>
          </cell>
          <cell r="AO256">
            <v>6102.830812954031</v>
          </cell>
          <cell r="AP256">
            <v>6866.0011278473994</v>
          </cell>
          <cell r="AS256">
            <v>23793.119651979272</v>
          </cell>
          <cell r="AT256">
            <v>20031.220521319512</v>
          </cell>
          <cell r="AW256">
            <v>151837.8859174244</v>
          </cell>
          <cell r="AX256">
            <v>169118.24257376403</v>
          </cell>
          <cell r="BE256">
            <v>14.773955699903595</v>
          </cell>
          <cell r="BF256">
            <v>0</v>
          </cell>
          <cell r="BI256">
            <v>41611.960737667876</v>
          </cell>
          <cell r="BJ256">
            <v>36684.073226399072</v>
          </cell>
          <cell r="BM256">
            <v>35667.224351157944</v>
          </cell>
          <cell r="BN256">
            <v>32823.822749212763</v>
          </cell>
        </row>
        <row r="257">
          <cell r="E257">
            <v>84183.534687999985</v>
          </cell>
          <cell r="F257">
            <v>79341.74404163468</v>
          </cell>
          <cell r="I257">
            <v>134622.04868687506</v>
          </cell>
          <cell r="J257">
            <v>138530.00487404314</v>
          </cell>
          <cell r="M257">
            <v>22277.887847420709</v>
          </cell>
          <cell r="N257">
            <v>22543.608573174828</v>
          </cell>
          <cell r="Q257">
            <v>3114.5320793690312</v>
          </cell>
          <cell r="R257">
            <v>2478.26107904939</v>
          </cell>
          <cell r="U257">
            <v>108994.74789539073</v>
          </cell>
          <cell r="V257">
            <v>105703.66869548392</v>
          </cell>
          <cell r="Y257">
            <v>2782.0872843264729</v>
          </cell>
          <cell r="Z257">
            <v>2456.5203360979358</v>
          </cell>
          <cell r="AC257">
            <v>128957.09231607695</v>
          </cell>
          <cell r="AD257">
            <v>128515.87715219117</v>
          </cell>
          <cell r="AG257">
            <v>4780.2179159901116</v>
          </cell>
          <cell r="AH257">
            <v>4684.1111712753</v>
          </cell>
          <cell r="AK257">
            <v>182.70962367847127</v>
          </cell>
          <cell r="AL257">
            <v>0</v>
          </cell>
          <cell r="AO257">
            <v>7093.0885502182036</v>
          </cell>
          <cell r="AP257">
            <v>7978.5476068967482</v>
          </cell>
          <cell r="AS257">
            <v>21692.63282538459</v>
          </cell>
          <cell r="AT257">
            <v>18074.426012914853</v>
          </cell>
          <cell r="AW257">
            <v>169559.48615596292</v>
          </cell>
          <cell r="AX257">
            <v>195318.1423464992</v>
          </cell>
          <cell r="BE257">
            <v>17.214767167847132</v>
          </cell>
          <cell r="BF257">
            <v>0</v>
          </cell>
          <cell r="BI257">
            <v>43898.214183802877</v>
          </cell>
          <cell r="BJ257">
            <v>33885.690870665254</v>
          </cell>
          <cell r="BM257">
            <v>42883.961525217885</v>
          </cell>
          <cell r="BN257">
            <v>38729.612590928875</v>
          </cell>
        </row>
        <row r="258">
          <cell r="E258">
            <v>30204.394159999996</v>
          </cell>
          <cell r="F258">
            <v>29217.297983740322</v>
          </cell>
          <cell r="I258">
            <v>55990.759863344312</v>
          </cell>
          <cell r="J258">
            <v>64885.000858865824</v>
          </cell>
          <cell r="M258">
            <v>9059.8453878802902</v>
          </cell>
          <cell r="N258">
            <v>9160.5546593276777</v>
          </cell>
          <cell r="Q258">
            <v>1541.2837605453794</v>
          </cell>
          <cell r="R258">
            <v>1037.1256425261115</v>
          </cell>
          <cell r="U258">
            <v>57555.229163728152</v>
          </cell>
          <cell r="V258">
            <v>56179.377336721969</v>
          </cell>
          <cell r="Y258">
            <v>0</v>
          </cell>
          <cell r="Z258">
            <v>0</v>
          </cell>
          <cell r="AC258">
            <v>55147.489021312365</v>
          </cell>
          <cell r="AD258">
            <v>54460.677029011007</v>
          </cell>
          <cell r="AG258">
            <v>2859.2663731920206</v>
          </cell>
          <cell r="AH258">
            <v>2821.1193670417701</v>
          </cell>
          <cell r="AK258">
            <v>100.80592855656916</v>
          </cell>
          <cell r="AL258">
            <v>0</v>
          </cell>
          <cell r="AO258">
            <v>3040.1129808398155</v>
          </cell>
          <cell r="AP258">
            <v>7550.7929448753857</v>
          </cell>
          <cell r="AS258">
            <v>11299.818676806117</v>
          </cell>
          <cell r="AT258">
            <v>9417.6732661497845</v>
          </cell>
          <cell r="AW258">
            <v>73138.737699767618</v>
          </cell>
          <cell r="AX258">
            <v>84950.708068768407</v>
          </cell>
          <cell r="BE258">
            <v>14.809656701010638</v>
          </cell>
          <cell r="BF258">
            <v>0</v>
          </cell>
          <cell r="BI258">
            <v>25916.042808588027</v>
          </cell>
          <cell r="BJ258">
            <v>26452.374919702444</v>
          </cell>
          <cell r="BM258">
            <v>16325.698155706979</v>
          </cell>
          <cell r="BN258">
            <v>12927.278764922754</v>
          </cell>
        </row>
        <row r="259">
          <cell r="E259">
            <v>31536.469039999996</v>
          </cell>
          <cell r="F259">
            <v>29346.118491608275</v>
          </cell>
          <cell r="I259">
            <v>67523.427391193924</v>
          </cell>
          <cell r="J259">
            <v>77196.232410382567</v>
          </cell>
          <cell r="M259">
            <v>11277.25042736913</v>
          </cell>
          <cell r="N259">
            <v>11492.189588065547</v>
          </cell>
          <cell r="Q259">
            <v>1870.3683048614234</v>
          </cell>
          <cell r="R259">
            <v>1614.342721143536</v>
          </cell>
          <cell r="U259">
            <v>27666.467234620126</v>
          </cell>
          <cell r="V259">
            <v>27347.679168680832</v>
          </cell>
          <cell r="Y259">
            <v>0</v>
          </cell>
          <cell r="Z259">
            <v>0</v>
          </cell>
          <cell r="AC259">
            <v>63061.818767751305</v>
          </cell>
          <cell r="AD259">
            <v>62643.226641379952</v>
          </cell>
          <cell r="AG259">
            <v>2507.2123363709552</v>
          </cell>
          <cell r="AH259">
            <v>2463.4286139614414</v>
          </cell>
          <cell r="AK259">
            <v>92.947551559253682</v>
          </cell>
          <cell r="AL259">
            <v>0</v>
          </cell>
          <cell r="AO259">
            <v>3190.6842470135512</v>
          </cell>
          <cell r="AP259">
            <v>2860.8338032697502</v>
          </cell>
          <cell r="AS259">
            <v>6560.7126497371328</v>
          </cell>
          <cell r="AT259">
            <v>10248.103357235605</v>
          </cell>
          <cell r="AW259">
            <v>60663.18365703609</v>
          </cell>
          <cell r="AX259">
            <v>105068.74686866869</v>
          </cell>
          <cell r="BE259">
            <v>8.7574503559253678</v>
          </cell>
          <cell r="BF259">
            <v>0</v>
          </cell>
          <cell r="BI259">
            <v>32284.09993777813</v>
          </cell>
          <cell r="BJ259">
            <v>30671.089735449608</v>
          </cell>
          <cell r="BM259">
            <v>25929.429740029271</v>
          </cell>
          <cell r="BN259">
            <v>21870.608594423229</v>
          </cell>
        </row>
        <row r="260">
          <cell r="E260">
            <v>14569.804959999996</v>
          </cell>
          <cell r="F260">
            <v>14093.458802673218</v>
          </cell>
          <cell r="I260">
            <v>35066.049456003049</v>
          </cell>
          <cell r="J260">
            <v>39082.584014164291</v>
          </cell>
          <cell r="M260">
            <v>2858.3521638250159</v>
          </cell>
          <cell r="N260">
            <v>2912.5826234211891</v>
          </cell>
          <cell r="Q260">
            <v>723.60248375911112</v>
          </cell>
          <cell r="R260">
            <v>486.11935887901336</v>
          </cell>
          <cell r="U260">
            <v>9815.261005392369</v>
          </cell>
          <cell r="V260">
            <v>9987.0902453453509</v>
          </cell>
          <cell r="Y260">
            <v>0</v>
          </cell>
          <cell r="Z260">
            <v>0</v>
          </cell>
          <cell r="AC260">
            <v>21672.634393813085</v>
          </cell>
          <cell r="AD260">
            <v>24033.340499414255</v>
          </cell>
          <cell r="AG260">
            <v>1113.0419543596549</v>
          </cell>
          <cell r="AH260">
            <v>1088.0717003200923</v>
          </cell>
          <cell r="AK260">
            <v>39.078794173142796</v>
          </cell>
          <cell r="AL260">
            <v>0</v>
          </cell>
          <cell r="AO260">
            <v>2678.4587456550694</v>
          </cell>
          <cell r="AP260">
            <v>1716.5002819618499</v>
          </cell>
          <cell r="AS260">
            <v>2593.4674777438008</v>
          </cell>
          <cell r="AT260">
            <v>2174.3327933748155</v>
          </cell>
          <cell r="AW260">
            <v>20444.521209746978</v>
          </cell>
          <cell r="AX260">
            <v>17915.490194584163</v>
          </cell>
          <cell r="BE260">
            <v>14.727901669257111</v>
          </cell>
          <cell r="BF260">
            <v>0</v>
          </cell>
          <cell r="BI260">
            <v>14860.224361492572</v>
          </cell>
          <cell r="BJ260">
            <v>12207.955594474148</v>
          </cell>
          <cell r="BM260">
            <v>7956.1876281677341</v>
          </cell>
          <cell r="BN260">
            <v>5259.4889985930085</v>
          </cell>
        </row>
        <row r="261">
          <cell r="E261">
            <v>11299.300319999998</v>
          </cell>
          <cell r="F261">
            <v>11120.786562381121</v>
          </cell>
          <cell r="I261">
            <v>22065.516669434837</v>
          </cell>
          <cell r="J261">
            <v>21044.601434179487</v>
          </cell>
          <cell r="M261">
            <v>3840.2968545180574</v>
          </cell>
          <cell r="N261">
            <v>3665.0840098499425</v>
          </cell>
          <cell r="Q261">
            <v>127.80897004733261</v>
          </cell>
          <cell r="R261">
            <v>649.78547096827549</v>
          </cell>
          <cell r="U261">
            <v>0</v>
          </cell>
          <cell r="V261">
            <v>0</v>
          </cell>
          <cell r="Y261">
            <v>0</v>
          </cell>
          <cell r="Z261">
            <v>0</v>
          </cell>
          <cell r="AC261">
            <v>28114.270313393063</v>
          </cell>
          <cell r="AD261">
            <v>27989.119905375926</v>
          </cell>
          <cell r="AG261">
            <v>623.91141672224705</v>
          </cell>
          <cell r="AH261">
            <v>622.93597134657148</v>
          </cell>
          <cell r="AK261">
            <v>22.625411658487618</v>
          </cell>
          <cell r="AL261">
            <v>0</v>
          </cell>
          <cell r="AO261">
            <v>9094.5908302295102</v>
          </cell>
          <cell r="AP261">
            <v>6669.2003033330966</v>
          </cell>
          <cell r="AS261">
            <v>6121.3578622485074</v>
          </cell>
          <cell r="AT261">
            <v>5049.3244515233046</v>
          </cell>
          <cell r="AW261">
            <v>27988.651591840338</v>
          </cell>
          <cell r="AX261">
            <v>9778.9999328588801</v>
          </cell>
          <cell r="BE261">
            <v>15.083607772325086</v>
          </cell>
          <cell r="BF261">
            <v>0</v>
          </cell>
          <cell r="BI261">
            <v>6896.6498323745836</v>
          </cell>
          <cell r="BJ261">
            <v>5557.6020037475355</v>
          </cell>
          <cell r="BM261">
            <v>0</v>
          </cell>
          <cell r="BN261">
            <v>0</v>
          </cell>
        </row>
        <row r="262">
          <cell r="E262">
            <v>6200.9801423072304</v>
          </cell>
          <cell r="F262">
            <v>7262.448314321362</v>
          </cell>
          <cell r="I262">
            <v>16480.856145656755</v>
          </cell>
          <cell r="J262">
            <v>17431.975207588406</v>
          </cell>
          <cell r="M262">
            <v>2466.0529315481781</v>
          </cell>
          <cell r="N262">
            <v>2430.3157565589668</v>
          </cell>
          <cell r="Q262">
            <v>348.90996408500791</v>
          </cell>
          <cell r="R262">
            <v>755.41094441124903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  <cell r="AC262">
            <v>21039.076932859825</v>
          </cell>
          <cell r="AD262">
            <v>20464.674053266092</v>
          </cell>
          <cell r="AG262">
            <v>1721.9858191312364</v>
          </cell>
          <cell r="AH262">
            <v>1716.0585038667716</v>
          </cell>
          <cell r="AK262">
            <v>62.715956688679896</v>
          </cell>
          <cell r="AL262">
            <v>0</v>
          </cell>
          <cell r="AO262">
            <v>6052.0330274689522</v>
          </cell>
          <cell r="AP262">
            <v>4614.8183463301502</v>
          </cell>
          <cell r="AS262">
            <v>3947.9892671902217</v>
          </cell>
          <cell r="AT262">
            <v>3354.4438326181789</v>
          </cell>
          <cell r="AW262">
            <v>20142.161535435058</v>
          </cell>
          <cell r="AX262">
            <v>76995.01692238664</v>
          </cell>
          <cell r="BE262">
            <v>15.783806369639965</v>
          </cell>
          <cell r="BF262">
            <v>0</v>
          </cell>
          <cell r="BI262">
            <v>3270.6919999999991</v>
          </cell>
          <cell r="BJ262">
            <v>2953.353127561616</v>
          </cell>
          <cell r="BM262">
            <v>0</v>
          </cell>
          <cell r="BN262">
            <v>0</v>
          </cell>
        </row>
        <row r="263">
          <cell r="E263">
            <v>7606.619200000001</v>
          </cell>
          <cell r="F263">
            <v>8835.2622452372252</v>
          </cell>
          <cell r="I263">
            <v>20310.790360157771</v>
          </cell>
          <cell r="J263">
            <v>19736.342223363215</v>
          </cell>
          <cell r="M263">
            <v>3637.6426379180189</v>
          </cell>
          <cell r="N263">
            <v>3716.6999376434578</v>
          </cell>
          <cell r="Q263">
            <v>206.63570922775938</v>
          </cell>
          <cell r="R263">
            <v>659.8138794728826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  <cell r="AC263">
            <v>27758.918687795296</v>
          </cell>
          <cell r="AD263">
            <v>26967.824942204545</v>
          </cell>
          <cell r="AG263">
            <v>1021.8079636117423</v>
          </cell>
          <cell r="AH263">
            <v>1019.6558823368204</v>
          </cell>
          <cell r="AK263">
            <v>37.700022787058082</v>
          </cell>
          <cell r="AL263">
            <v>0</v>
          </cell>
          <cell r="AO263">
            <v>8862.0553410634584</v>
          </cell>
          <cell r="AP263">
            <v>6268.5439951486114</v>
          </cell>
          <cell r="AS263">
            <v>5968.0540501301894</v>
          </cell>
          <cell r="AT263">
            <v>4920.3158061763652</v>
          </cell>
          <cell r="AW263">
            <v>28164.017134592323</v>
          </cell>
          <cell r="AX263">
            <v>4924.5904895854601</v>
          </cell>
          <cell r="BE263">
            <v>16.789771393529037</v>
          </cell>
          <cell r="BF263">
            <v>0</v>
          </cell>
          <cell r="BI263">
            <v>7184.3123917117637</v>
          </cell>
          <cell r="BJ263">
            <v>6208.1167355757716</v>
          </cell>
          <cell r="BM263">
            <v>0</v>
          </cell>
          <cell r="BN263">
            <v>0</v>
          </cell>
        </row>
        <row r="264">
          <cell r="E264">
            <v>10724.606880000001</v>
          </cell>
          <cell r="F264">
            <v>10372.835238874486</v>
          </cell>
          <cell r="I264">
            <v>27030.622769226662</v>
          </cell>
          <cell r="J264">
            <v>27419.93153918071</v>
          </cell>
          <cell r="M264">
            <v>5236.8297436483335</v>
          </cell>
          <cell r="N264">
            <v>5655.8870689799114</v>
          </cell>
          <cell r="Q264">
            <v>439.38152700625341</v>
          </cell>
          <cell r="R264">
            <v>710.05834428554624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  <cell r="AC264">
            <v>35906.64643417349</v>
          </cell>
          <cell r="AD264">
            <v>36196.65778542652</v>
          </cell>
          <cell r="AG264">
            <v>2169.8985013891574</v>
          </cell>
          <cell r="AH264">
            <v>2162.3684037308012</v>
          </cell>
          <cell r="AK264">
            <v>80.193471352666378</v>
          </cell>
          <cell r="AL264">
            <v>481.30396268876598</v>
          </cell>
          <cell r="AO264">
            <v>9709.2480589757943</v>
          </cell>
          <cell r="AP264">
            <v>8408.1533512599053</v>
          </cell>
          <cell r="AS264">
            <v>6753.8816765096108</v>
          </cell>
          <cell r="AT264">
            <v>5643.5476115069605</v>
          </cell>
          <cell r="AW264">
            <v>52767.351529903492</v>
          </cell>
          <cell r="AX264">
            <v>54834.54548405479</v>
          </cell>
          <cell r="BE264">
            <v>18.620327838166588</v>
          </cell>
          <cell r="BF264">
            <v>0</v>
          </cell>
          <cell r="BI264">
            <v>8944.9926768611294</v>
          </cell>
          <cell r="BJ264">
            <v>7406.1245758869418</v>
          </cell>
          <cell r="BM264">
            <v>0</v>
          </cell>
          <cell r="BN264">
            <v>0</v>
          </cell>
        </row>
        <row r="265">
          <cell r="E265">
            <v>11907.570399999997</v>
          </cell>
          <cell r="F265">
            <v>12533.45716257809</v>
          </cell>
          <cell r="I265">
            <v>32098.877994029881</v>
          </cell>
          <cell r="J265">
            <v>32624.979441282041</v>
          </cell>
          <cell r="M265">
            <v>5575.1163185795267</v>
          </cell>
          <cell r="N265">
            <v>5524.5717356131545</v>
          </cell>
          <cell r="Q265">
            <v>577.64883845906161</v>
          </cell>
          <cell r="R265">
            <v>1114.3752318603615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  <cell r="AC265">
            <v>36315.279662291767</v>
          </cell>
          <cell r="AD265">
            <v>36110.591937096411</v>
          </cell>
          <cell r="AG265">
            <v>2848.6658390104644</v>
          </cell>
          <cell r="AH265">
            <v>2839.4860295876151</v>
          </cell>
          <cell r="AK265">
            <v>100.80414312534424</v>
          </cell>
          <cell r="AL265">
            <v>0</v>
          </cell>
          <cell r="AO265">
            <v>10667.362461157716</v>
          </cell>
          <cell r="AP265">
            <v>8083.2373963818845</v>
          </cell>
          <cell r="AS265">
            <v>9174.6345501032065</v>
          </cell>
          <cell r="AT265">
            <v>7618.1793678751947</v>
          </cell>
          <cell r="AW265">
            <v>37467.227295781689</v>
          </cell>
          <cell r="AX265">
            <v>67902</v>
          </cell>
          <cell r="BE265">
            <v>18.461772625068846</v>
          </cell>
          <cell r="BF265">
            <v>0</v>
          </cell>
          <cell r="BI265">
            <v>7774.6780977649032</v>
          </cell>
          <cell r="BJ265">
            <v>5344.7770239573047</v>
          </cell>
          <cell r="BM265">
            <v>0</v>
          </cell>
          <cell r="BN265">
            <v>0</v>
          </cell>
        </row>
        <row r="266">
          <cell r="E266">
            <v>6565.930910985112</v>
          </cell>
          <cell r="F266">
            <v>6933.688236909331</v>
          </cell>
          <cell r="I266">
            <v>14145.694600610805</v>
          </cell>
          <cell r="J266">
            <v>13511.39871612491</v>
          </cell>
          <cell r="M266">
            <v>1583.3966367604658</v>
          </cell>
          <cell r="N266">
            <v>1685.6585201348107</v>
          </cell>
          <cell r="Q266">
            <v>214.42033293401221</v>
          </cell>
          <cell r="R266">
            <v>580.69050448864675</v>
          </cell>
          <cell r="U266">
            <v>0</v>
          </cell>
          <cell r="V266">
            <v>0</v>
          </cell>
          <cell r="Y266">
            <v>0</v>
          </cell>
          <cell r="Z266">
            <v>0</v>
          </cell>
          <cell r="AC266">
            <v>14931.899950058976</v>
          </cell>
          <cell r="AD266">
            <v>14414.372568944922</v>
          </cell>
          <cell r="AG266">
            <v>1059.8121798991117</v>
          </cell>
          <cell r="AH266">
            <v>1056.0830963860794</v>
          </cell>
          <cell r="AK266">
            <v>38.904014442899879</v>
          </cell>
          <cell r="AL266">
            <v>0</v>
          </cell>
          <cell r="AO266">
            <v>3629.9633974709773</v>
          </cell>
          <cell r="AP266">
            <v>2083.3306251759204</v>
          </cell>
          <cell r="AS266">
            <v>3154.6401127830386</v>
          </cell>
          <cell r="AT266">
            <v>2595.8331741740917</v>
          </cell>
          <cell r="AW266">
            <v>18913.28407329991</v>
          </cell>
          <cell r="AX266">
            <v>1570</v>
          </cell>
          <cell r="BE266">
            <v>14.250149777159962</v>
          </cell>
          <cell r="BF266">
            <v>0</v>
          </cell>
          <cell r="BI266">
            <v>5443.8034048133122</v>
          </cell>
          <cell r="BJ266">
            <v>2386.1376329419177</v>
          </cell>
          <cell r="BM266">
            <v>0</v>
          </cell>
          <cell r="BN266">
            <v>0</v>
          </cell>
        </row>
        <row r="267">
          <cell r="E267">
            <v>4185.787483756013</v>
          </cell>
          <cell r="F267">
            <v>4274.0705569224565</v>
          </cell>
          <cell r="I267">
            <v>21543.822407080115</v>
          </cell>
          <cell r="J267">
            <v>21479.133948049875</v>
          </cell>
          <cell r="M267">
            <v>2939.9739687304864</v>
          </cell>
          <cell r="N267">
            <v>3037.071415139043</v>
          </cell>
          <cell r="Q267">
            <v>185.15036256013863</v>
          </cell>
          <cell r="R267">
            <v>452.86741970505182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  <cell r="AC267">
            <v>15786.376419031838</v>
          </cell>
          <cell r="AD267">
            <v>15893.893688280943</v>
          </cell>
          <cell r="AG267">
            <v>911.65115308870372</v>
          </cell>
          <cell r="AH267">
            <v>909.14979601932077</v>
          </cell>
          <cell r="AK267">
            <v>33.792627182138119</v>
          </cell>
          <cell r="AL267">
            <v>0</v>
          </cell>
          <cell r="AO267">
            <v>4462.2170793438554</v>
          </cell>
          <cell r="AP267">
            <v>3348.1569913046205</v>
          </cell>
          <cell r="AS267">
            <v>2091.7904323061821</v>
          </cell>
          <cell r="AT267">
            <v>1724.2168282753762</v>
          </cell>
          <cell r="AW267">
            <v>15097.024593517534</v>
          </cell>
          <cell r="AX267">
            <v>40769.511446111181</v>
          </cell>
          <cell r="BE267">
            <v>13.731194392185422</v>
          </cell>
          <cell r="BF267">
            <v>0</v>
          </cell>
          <cell r="BI267">
            <v>5486.4297414637431</v>
          </cell>
          <cell r="BJ267">
            <v>5438.9035963965962</v>
          </cell>
          <cell r="BM267">
            <v>0</v>
          </cell>
          <cell r="BN267">
            <v>0</v>
          </cell>
        </row>
        <row r="268">
          <cell r="E268">
            <v>9498.3187200000011</v>
          </cell>
          <cell r="F268">
            <v>10211.952228092086</v>
          </cell>
          <cell r="I268">
            <v>31419.520748480576</v>
          </cell>
          <cell r="J268">
            <v>30713.623177046422</v>
          </cell>
          <cell r="M268">
            <v>3770.1604472299673</v>
          </cell>
          <cell r="N268">
            <v>3859.1525432534731</v>
          </cell>
          <cell r="Q268">
            <v>195.84437214520813</v>
          </cell>
          <cell r="R268">
            <v>607.47818155212281</v>
          </cell>
          <cell r="U268">
            <v>0</v>
          </cell>
          <cell r="V268">
            <v>0</v>
          </cell>
          <cell r="Y268">
            <v>0</v>
          </cell>
          <cell r="Z268">
            <v>0</v>
          </cell>
          <cell r="AC268">
            <v>26847.687371873588</v>
          </cell>
          <cell r="AD268">
            <v>25902.29822713077</v>
          </cell>
          <cell r="AG268">
            <v>0</v>
          </cell>
          <cell r="AH268">
            <v>0</v>
          </cell>
          <cell r="AK268">
            <v>0</v>
          </cell>
          <cell r="AL268">
            <v>0</v>
          </cell>
          <cell r="AO268">
            <v>6517.2440996356172</v>
          </cell>
          <cell r="AP268">
            <v>6106.9638900378059</v>
          </cell>
          <cell r="AS268">
            <v>5674.042917550536</v>
          </cell>
          <cell r="AT268">
            <v>4677.7252990471052</v>
          </cell>
          <cell r="AW268">
            <v>32293.698238115743</v>
          </cell>
          <cell r="AX268">
            <v>51106.377451179447</v>
          </cell>
          <cell r="BE268">
            <v>16.942393825215646</v>
          </cell>
          <cell r="BF268">
            <v>0</v>
          </cell>
          <cell r="BI268">
            <v>5307.1988170293844</v>
          </cell>
          <cell r="BJ268">
            <v>2916.7273606074064</v>
          </cell>
          <cell r="BM268">
            <v>0</v>
          </cell>
          <cell r="BN268">
            <v>0</v>
          </cell>
        </row>
        <row r="269">
          <cell r="E269">
            <v>4784.5720799999981</v>
          </cell>
          <cell r="F269">
            <v>5627.4262184473637</v>
          </cell>
          <cell r="I269">
            <v>19138.988688649533</v>
          </cell>
          <cell r="J269">
            <v>21732.772935068122</v>
          </cell>
          <cell r="M269">
            <v>2836.7859040200401</v>
          </cell>
          <cell r="N269">
            <v>2863.2422095106413</v>
          </cell>
          <cell r="Q269">
            <v>316.94357899089141</v>
          </cell>
          <cell r="R269">
            <v>895.16554800439258</v>
          </cell>
          <cell r="U269">
            <v>0</v>
          </cell>
          <cell r="V269">
            <v>0</v>
          </cell>
          <cell r="Y269">
            <v>0</v>
          </cell>
          <cell r="Z269">
            <v>0</v>
          </cell>
          <cell r="AC269">
            <v>18392.166470434484</v>
          </cell>
          <cell r="AD269">
            <v>17973.353494539835</v>
          </cell>
          <cell r="AG269">
            <v>1560.6540011137433</v>
          </cell>
          <cell r="AH269">
            <v>1555.0440955481979</v>
          </cell>
          <cell r="AK269">
            <v>56.655975403971972</v>
          </cell>
          <cell r="AL269">
            <v>0</v>
          </cell>
          <cell r="AO269">
            <v>5751.8378349575532</v>
          </cell>
          <cell r="AP269">
            <v>3936.514881240666</v>
          </cell>
          <cell r="AS269">
            <v>2616.3623507534012</v>
          </cell>
          <cell r="AT269">
            <v>2175.6381598325038</v>
          </cell>
          <cell r="AW269">
            <v>16176.741861922725</v>
          </cell>
          <cell r="AX269">
            <v>15010.42214345604</v>
          </cell>
          <cell r="BE269">
            <v>14.635324201083264</v>
          </cell>
          <cell r="BF269">
            <v>0</v>
          </cell>
          <cell r="BI269">
            <v>5418.9782086663308</v>
          </cell>
          <cell r="BJ269">
            <v>5448.0041505427953</v>
          </cell>
          <cell r="BM269">
            <v>0</v>
          </cell>
          <cell r="BN269">
            <v>0</v>
          </cell>
        </row>
        <row r="270">
          <cell r="E270">
            <v>10821.074240000002</v>
          </cell>
          <cell r="F270">
            <v>10539.854571287475</v>
          </cell>
          <cell r="I270">
            <v>33350.836024019336</v>
          </cell>
          <cell r="J270">
            <v>31862.585811194025</v>
          </cell>
          <cell r="M270">
            <v>6080.9703189976699</v>
          </cell>
          <cell r="N270">
            <v>6064.0231663905233</v>
          </cell>
          <cell r="Q270">
            <v>365.87482493842441</v>
          </cell>
          <cell r="R270">
            <v>660.11286999745641</v>
          </cell>
          <cell r="U270">
            <v>0</v>
          </cell>
          <cell r="V270">
            <v>0</v>
          </cell>
          <cell r="Y270">
            <v>0</v>
          </cell>
          <cell r="Z270">
            <v>0</v>
          </cell>
          <cell r="AC270">
            <v>23278.073852204485</v>
          </cell>
          <cell r="AD270">
            <v>25590.840624088702</v>
          </cell>
          <cell r="AG270">
            <v>1798.5625018711498</v>
          </cell>
          <cell r="AH270">
            <v>1793.8107086441814</v>
          </cell>
          <cell r="AK270">
            <v>65.467024720262216</v>
          </cell>
          <cell r="AL270">
            <v>0</v>
          </cell>
          <cell r="AO270">
            <v>1910.6008046059635</v>
          </cell>
          <cell r="AP270">
            <v>4215.1230985436105</v>
          </cell>
          <cell r="AS270">
            <v>6353.9748885847293</v>
          </cell>
          <cell r="AT270">
            <v>5354.4137067457923</v>
          </cell>
          <cell r="AW270">
            <v>41661.085946752632</v>
          </cell>
          <cell r="AX270">
            <v>65760.325419038461</v>
          </cell>
          <cell r="BE270">
            <v>14.366979934179346</v>
          </cell>
          <cell r="BF270">
            <v>0</v>
          </cell>
          <cell r="BI270">
            <v>8835.9358224193038</v>
          </cell>
          <cell r="BJ270">
            <v>7685.1830165232313</v>
          </cell>
          <cell r="BM270">
            <v>0</v>
          </cell>
          <cell r="BN270">
            <v>0</v>
          </cell>
        </row>
        <row r="271">
          <cell r="E271">
            <v>31099.545279999995</v>
          </cell>
          <cell r="F271">
            <v>29557.616109204981</v>
          </cell>
          <cell r="I271">
            <v>51531.838591780841</v>
          </cell>
          <cell r="J271">
            <v>49178.321612736567</v>
          </cell>
          <cell r="M271">
            <v>7571.8575330747508</v>
          </cell>
          <cell r="N271">
            <v>7801.297614318848</v>
          </cell>
          <cell r="Q271">
            <v>1099.4252876355861</v>
          </cell>
          <cell r="R271">
            <v>665.24495911837289</v>
          </cell>
          <cell r="U271">
            <v>23794.429904614866</v>
          </cell>
          <cell r="V271">
            <v>23770.975243696586</v>
          </cell>
          <cell r="Y271">
            <v>0</v>
          </cell>
          <cell r="Z271">
            <v>0</v>
          </cell>
          <cell r="AC271">
            <v>48492.013931842208</v>
          </cell>
          <cell r="AD271">
            <v>47980.001254955285</v>
          </cell>
          <cell r="AG271">
            <v>1509.8182728105974</v>
          </cell>
          <cell r="AH271">
            <v>1463.2107828189739</v>
          </cell>
          <cell r="AK271">
            <v>52.911092905346663</v>
          </cell>
          <cell r="AL271">
            <v>0</v>
          </cell>
          <cell r="AO271">
            <v>3059.8516696158572</v>
          </cell>
          <cell r="AP271">
            <v>2542.9633806842226</v>
          </cell>
          <cell r="AS271">
            <v>5456.4257194548436</v>
          </cell>
          <cell r="AT271">
            <v>4741.0043547012592</v>
          </cell>
          <cell r="AW271">
            <v>49210.355744635053</v>
          </cell>
          <cell r="AX271">
            <v>54361.636879417129</v>
          </cell>
          <cell r="BE271">
            <v>11.468653226336661</v>
          </cell>
          <cell r="BF271">
            <v>0</v>
          </cell>
          <cell r="BI271">
            <v>31482.666541883431</v>
          </cell>
          <cell r="BJ271">
            <v>28953.255231501837</v>
          </cell>
          <cell r="BM271">
            <v>10802.034494217674</v>
          </cell>
          <cell r="BN271">
            <v>9642.080602764403</v>
          </cell>
        </row>
        <row r="272">
          <cell r="E272">
            <v>25786.131359999999</v>
          </cell>
          <cell r="F272">
            <v>24584.348959406678</v>
          </cell>
          <cell r="I272">
            <v>51632.634711901999</v>
          </cell>
          <cell r="J272">
            <v>49152.192273978493</v>
          </cell>
          <cell r="M272">
            <v>7570.9174955653507</v>
          </cell>
          <cell r="N272">
            <v>7816.9859143280428</v>
          </cell>
          <cell r="Q272">
            <v>1278.5576736461314</v>
          </cell>
          <cell r="R272">
            <v>759.01133739527666</v>
          </cell>
          <cell r="U272">
            <v>23565.237955927321</v>
          </cell>
          <cell r="V272">
            <v>23515.429829629247</v>
          </cell>
          <cell r="Y272">
            <v>0</v>
          </cell>
          <cell r="Z272">
            <v>0</v>
          </cell>
          <cell r="AC272">
            <v>50673.625029362767</v>
          </cell>
          <cell r="AD272">
            <v>50294.824486284633</v>
          </cell>
          <cell r="AG272">
            <v>1679.0887754911853</v>
          </cell>
          <cell r="AH272">
            <v>1635.8574107499155</v>
          </cell>
          <cell r="AK272">
            <v>57.189410390712339</v>
          </cell>
          <cell r="AL272">
            <v>0</v>
          </cell>
          <cell r="AO272">
            <v>3060.8028899958667</v>
          </cell>
          <cell r="AP272">
            <v>2542.9633806842226</v>
          </cell>
          <cell r="AS272">
            <v>5266.9833601260098</v>
          </cell>
          <cell r="AT272">
            <v>4581.9690452343084</v>
          </cell>
          <cell r="AW272">
            <v>51398.805945168744</v>
          </cell>
          <cell r="AX272">
            <v>21365.20724139129</v>
          </cell>
          <cell r="BE272">
            <v>12.395992597678088</v>
          </cell>
          <cell r="BF272">
            <v>0</v>
          </cell>
          <cell r="BI272">
            <v>12059.630803769687</v>
          </cell>
          <cell r="BJ272">
            <v>7015.0191451175069</v>
          </cell>
          <cell r="BM272">
            <v>29624.196223838491</v>
          </cell>
          <cell r="BN272">
            <v>34608.026706867524</v>
          </cell>
        </row>
        <row r="273">
          <cell r="E273">
            <v>7235.9632799999981</v>
          </cell>
          <cell r="F273">
            <v>6652.5960209639834</v>
          </cell>
          <cell r="I273">
            <v>24176.11785715555</v>
          </cell>
          <cell r="J273">
            <v>23005.737253115483</v>
          </cell>
          <cell r="M273">
            <v>1006.7671685081914</v>
          </cell>
          <cell r="N273">
            <v>1003.7544837474284</v>
          </cell>
          <cell r="Q273">
            <v>709.07178778014486</v>
          </cell>
          <cell r="R273">
            <v>128.27167274381955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  <cell r="AC273">
            <v>17930.452617678504</v>
          </cell>
          <cell r="AD273">
            <v>18003.949240111186</v>
          </cell>
          <cell r="AG273">
            <v>981.3779548288137</v>
          </cell>
          <cell r="AH273">
            <v>979.55533577839253</v>
          </cell>
          <cell r="AK273">
            <v>35.461593015448976</v>
          </cell>
          <cell r="AL273">
            <v>0</v>
          </cell>
          <cell r="AO273">
            <v>741.00277236789191</v>
          </cell>
          <cell r="AP273">
            <v>840.83053560220719</v>
          </cell>
          <cell r="AS273">
            <v>1359.8736611924617</v>
          </cell>
          <cell r="AT273">
            <v>1128.5024502485819</v>
          </cell>
          <cell r="AW273">
            <v>26496.255540508086</v>
          </cell>
          <cell r="AX273">
            <v>90619.971714278814</v>
          </cell>
          <cell r="BE273">
            <v>14.409356944258931</v>
          </cell>
          <cell r="BF273">
            <v>0</v>
          </cell>
          <cell r="BI273">
            <v>11111.353453096724</v>
          </cell>
          <cell r="BJ273">
            <v>12289.287420286817</v>
          </cell>
          <cell r="BM273">
            <v>0</v>
          </cell>
          <cell r="BN273">
            <v>0</v>
          </cell>
        </row>
        <row r="274">
          <cell r="E274">
            <v>3472.4518400000006</v>
          </cell>
          <cell r="F274">
            <v>3227.5043481443304</v>
          </cell>
          <cell r="I274">
            <v>8386.6448326408063</v>
          </cell>
          <cell r="J274">
            <v>8981.8568256083781</v>
          </cell>
          <cell r="M274">
            <v>891.21148002576126</v>
          </cell>
          <cell r="N274">
            <v>946.56991983228352</v>
          </cell>
          <cell r="Q274">
            <v>43.419729536469632</v>
          </cell>
          <cell r="R274">
            <v>29.358967312133679</v>
          </cell>
          <cell r="U274">
            <v>0</v>
          </cell>
          <cell r="V274">
            <v>0</v>
          </cell>
          <cell r="Y274">
            <v>0</v>
          </cell>
          <cell r="Z274">
            <v>0</v>
          </cell>
          <cell r="AC274">
            <v>6804.7537783064772</v>
          </cell>
          <cell r="AD274">
            <v>6328.6593596443008</v>
          </cell>
          <cell r="AG274">
            <v>0</v>
          </cell>
          <cell r="AH274">
            <v>0</v>
          </cell>
          <cell r="AK274">
            <v>0</v>
          </cell>
          <cell r="AL274">
            <v>0</v>
          </cell>
          <cell r="AO274">
            <v>1573.2167434716457</v>
          </cell>
          <cell r="AP274">
            <v>1302.197418206003</v>
          </cell>
          <cell r="AS274">
            <v>945.74076503083984</v>
          </cell>
          <cell r="AT274">
            <v>786.68674641509119</v>
          </cell>
          <cell r="AW274">
            <v>7232.9063273073871</v>
          </cell>
          <cell r="AX274">
            <v>11648.861964636319</v>
          </cell>
          <cell r="BE274">
            <v>15.037449429038402</v>
          </cell>
          <cell r="BF274">
            <v>0</v>
          </cell>
          <cell r="BI274">
            <v>1571.0022132839158</v>
          </cell>
          <cell r="BJ274">
            <v>1422.9384395277916</v>
          </cell>
          <cell r="BM274">
            <v>0</v>
          </cell>
          <cell r="BN274">
            <v>0</v>
          </cell>
        </row>
        <row r="275">
          <cell r="E275">
            <v>23445.936592000005</v>
          </cell>
          <cell r="F275">
            <v>22501.065244010355</v>
          </cell>
          <cell r="I275">
            <v>50438.642208015335</v>
          </cell>
          <cell r="J275">
            <v>48024.541494310644</v>
          </cell>
          <cell r="M275">
            <v>5517.5213652380808</v>
          </cell>
          <cell r="N275">
            <v>5667.0243412231694</v>
          </cell>
          <cell r="Q275">
            <v>1326.088022101178</v>
          </cell>
          <cell r="R275">
            <v>583.14012284156411</v>
          </cell>
          <cell r="U275">
            <v>23003.878281885489</v>
          </cell>
          <cell r="V275">
            <v>22463.605773881791</v>
          </cell>
          <cell r="Y275">
            <v>1418.9204821484004</v>
          </cell>
          <cell r="Z275">
            <v>1430.4406664600915</v>
          </cell>
          <cell r="AC275">
            <v>45767.543944363453</v>
          </cell>
          <cell r="AD275">
            <v>45496.458948305815</v>
          </cell>
          <cell r="AG275">
            <v>2071.9396362296079</v>
          </cell>
          <cell r="AH275">
            <v>2044.8217634373941</v>
          </cell>
          <cell r="AK275">
            <v>72.711878846116392</v>
          </cell>
          <cell r="AL275">
            <v>0</v>
          </cell>
          <cell r="AO275">
            <v>3027.2505455788469</v>
          </cell>
          <cell r="AP275">
            <v>5022.242339293698</v>
          </cell>
          <cell r="AS275">
            <v>5540.7662915213859</v>
          </cell>
          <cell r="AT275">
            <v>4822.8880169667018</v>
          </cell>
          <cell r="AW275">
            <v>49143.280525237416</v>
          </cell>
          <cell r="AX275">
            <v>22764.943713973182</v>
          </cell>
          <cell r="BE275">
            <v>10.994395807686065</v>
          </cell>
          <cell r="BF275">
            <v>0</v>
          </cell>
          <cell r="BI275">
            <v>16471.450134486153</v>
          </cell>
          <cell r="BJ275">
            <v>17573.978056170079</v>
          </cell>
          <cell r="BM275">
            <v>12335.630277828723</v>
          </cell>
          <cell r="BN275">
            <v>9538.3161252864447</v>
          </cell>
        </row>
        <row r="276">
          <cell r="E276">
            <v>1278.5403616890296</v>
          </cell>
          <cell r="F276">
            <v>1222.1190143342747</v>
          </cell>
          <cell r="I276">
            <v>3167.7838519930056</v>
          </cell>
          <cell r="J276">
            <v>2975.8960983421312</v>
          </cell>
          <cell r="M276">
            <v>442.92453502936212</v>
          </cell>
          <cell r="N276">
            <v>456.45890296546452</v>
          </cell>
          <cell r="Q276">
            <v>28.180238272047507</v>
          </cell>
          <cell r="R276">
            <v>217.98042181147906</v>
          </cell>
          <cell r="U276">
            <v>0</v>
          </cell>
          <cell r="V276">
            <v>0</v>
          </cell>
          <cell r="Y276">
            <v>0</v>
          </cell>
          <cell r="Z276">
            <v>0</v>
          </cell>
          <cell r="AC276">
            <v>2742.9698865235932</v>
          </cell>
          <cell r="AD276">
            <v>2398.8887007244298</v>
          </cell>
          <cell r="AG276">
            <v>0</v>
          </cell>
          <cell r="AH276">
            <v>0</v>
          </cell>
          <cell r="AK276">
            <v>0</v>
          </cell>
          <cell r="AL276">
            <v>0</v>
          </cell>
          <cell r="AO276">
            <v>567.41369388491228</v>
          </cell>
          <cell r="AP276">
            <v>420.01646654932995</v>
          </cell>
          <cell r="AS276">
            <v>512.64378111444819</v>
          </cell>
          <cell r="AT276">
            <v>417.55327249058541</v>
          </cell>
          <cell r="AW276">
            <v>3874.3426820834316</v>
          </cell>
          <cell r="AX276">
            <v>0</v>
          </cell>
          <cell r="BE276">
            <v>14.853933120301388</v>
          </cell>
          <cell r="BF276">
            <v>0</v>
          </cell>
          <cell r="BI276">
            <v>1022.5579801267381</v>
          </cell>
          <cell r="BJ276">
            <v>1424.3068724691741</v>
          </cell>
          <cell r="BM276">
            <v>0</v>
          </cell>
          <cell r="BN276">
            <v>0</v>
          </cell>
        </row>
        <row r="277">
          <cell r="E277">
            <v>3893.7844863435348</v>
          </cell>
          <cell r="F277">
            <v>5040.7876907549771</v>
          </cell>
          <cell r="I277">
            <v>11776.636058779584</v>
          </cell>
          <cell r="J277">
            <v>11949.703569827396</v>
          </cell>
          <cell r="M277">
            <v>1354.0258526320531</v>
          </cell>
          <cell r="N277">
            <v>1335.7245949950388</v>
          </cell>
          <cell r="Q277">
            <v>297.4494129882396</v>
          </cell>
          <cell r="R277">
            <v>548.2882822229866</v>
          </cell>
          <cell r="U277">
            <v>0</v>
          </cell>
          <cell r="V277">
            <v>0</v>
          </cell>
          <cell r="Y277">
            <v>0</v>
          </cell>
          <cell r="Z277">
            <v>0</v>
          </cell>
          <cell r="AC277">
            <v>12362.468200106825</v>
          </cell>
          <cell r="AD277">
            <v>10895.791645772833</v>
          </cell>
          <cell r="AG277">
            <v>1467.4421056502993</v>
          </cell>
          <cell r="AH277">
            <v>1462.5985607341122</v>
          </cell>
          <cell r="AK277">
            <v>53.22636632918698</v>
          </cell>
          <cell r="AL277">
            <v>0</v>
          </cell>
          <cell r="AO277">
            <v>3793.3500501071048</v>
          </cell>
          <cell r="AP277">
            <v>1947.3907554103039</v>
          </cell>
          <cell r="AS277">
            <v>2287.4440914205411</v>
          </cell>
          <cell r="AT277">
            <v>1885.4617974260186</v>
          </cell>
          <cell r="AW277">
            <v>13344.710775290196</v>
          </cell>
          <cell r="AX277">
            <v>40807.846532575546</v>
          </cell>
          <cell r="BE277">
            <v>13.806821056327443</v>
          </cell>
          <cell r="BF277">
            <v>0</v>
          </cell>
          <cell r="BI277">
            <v>3326.5675788932613</v>
          </cell>
          <cell r="BJ277">
            <v>4571.0495239035572</v>
          </cell>
          <cell r="BM277">
            <v>0</v>
          </cell>
          <cell r="BN277">
            <v>0</v>
          </cell>
        </row>
        <row r="278">
          <cell r="E278">
            <v>41435.128919999988</v>
          </cell>
          <cell r="F278">
            <v>39217.29411226722</v>
          </cell>
          <cell r="I278">
            <v>53793.04946249802</v>
          </cell>
          <cell r="J278">
            <v>51606.743393955279</v>
          </cell>
          <cell r="M278">
            <v>10391.56787170146</v>
          </cell>
          <cell r="N278">
            <v>10755.376501645989</v>
          </cell>
          <cell r="Q278">
            <v>1596.586370492369</v>
          </cell>
          <cell r="R278">
            <v>1337.587107108614</v>
          </cell>
          <cell r="U278">
            <v>35546.06847880211</v>
          </cell>
          <cell r="V278">
            <v>34678.50921932808</v>
          </cell>
          <cell r="Y278">
            <v>0</v>
          </cell>
          <cell r="Z278">
            <v>0</v>
          </cell>
          <cell r="AC278">
            <v>72901.169674720702</v>
          </cell>
          <cell r="AD278">
            <v>72740.589015425474</v>
          </cell>
          <cell r="AG278">
            <v>712.65160811032956</v>
          </cell>
          <cell r="AH278">
            <v>673.44429334764493</v>
          </cell>
          <cell r="AK278">
            <v>17.252658734398285</v>
          </cell>
          <cell r="AL278">
            <v>0</v>
          </cell>
          <cell r="AO278">
            <v>4360.7535168118011</v>
          </cell>
          <cell r="AP278">
            <v>3560.1487329579113</v>
          </cell>
          <cell r="AS278">
            <v>8782.3605370044752</v>
          </cell>
          <cell r="AT278">
            <v>7398.2378035017264</v>
          </cell>
          <cell r="AW278">
            <v>85654.300916497246</v>
          </cell>
          <cell r="AX278">
            <v>128462.28361743905</v>
          </cell>
          <cell r="BE278">
            <v>8.6263293671991423</v>
          </cell>
          <cell r="BF278">
            <v>0</v>
          </cell>
          <cell r="BI278">
            <v>29588.650159957182</v>
          </cell>
          <cell r="BJ278">
            <v>23867.799887118847</v>
          </cell>
          <cell r="BM278">
            <v>31449.45322078652</v>
          </cell>
          <cell r="BN278">
            <v>35795.976475155127</v>
          </cell>
        </row>
        <row r="279">
          <cell r="E279">
            <v>26240.952519999992</v>
          </cell>
          <cell r="F279">
            <v>24794.509629907097</v>
          </cell>
          <cell r="I279">
            <v>51107.009063771242</v>
          </cell>
          <cell r="J279">
            <v>50241.245009361657</v>
          </cell>
          <cell r="M279">
            <v>6565.613647952161</v>
          </cell>
          <cell r="N279">
            <v>6629.2825610646469</v>
          </cell>
          <cell r="Q279">
            <v>955.64552021079805</v>
          </cell>
          <cell r="R279">
            <v>845.37708783857647</v>
          </cell>
          <cell r="U279">
            <v>27627.540869101274</v>
          </cell>
          <cell r="V279">
            <v>27242.839139005726</v>
          </cell>
          <cell r="Y279">
            <v>0</v>
          </cell>
          <cell r="Z279">
            <v>0</v>
          </cell>
          <cell r="AC279">
            <v>44568.230007825368</v>
          </cell>
          <cell r="AD279">
            <v>44423.331404492899</v>
          </cell>
          <cell r="AG279">
            <v>1402.5633038266608</v>
          </cell>
          <cell r="AH279">
            <v>1377.4996909383644</v>
          </cell>
          <cell r="AK279">
            <v>50.418816563688864</v>
          </cell>
          <cell r="AL279">
            <v>0</v>
          </cell>
          <cell r="AO279">
            <v>2794.1654756225985</v>
          </cell>
          <cell r="AP279">
            <v>2256.8800003572474</v>
          </cell>
          <cell r="AS279">
            <v>4976.3518482521549</v>
          </cell>
          <cell r="AT279">
            <v>7553.3930352377311</v>
          </cell>
          <cell r="AW279">
            <v>50979.725065488936</v>
          </cell>
          <cell r="AX279">
            <v>29299.968039169016</v>
          </cell>
          <cell r="BE279">
            <v>10.928444140922215</v>
          </cell>
          <cell r="BF279">
            <v>0</v>
          </cell>
          <cell r="BI279">
            <v>39244.444351512611</v>
          </cell>
          <cell r="BJ279">
            <v>40785.654607253418</v>
          </cell>
          <cell r="BM279">
            <v>15738.690359006197</v>
          </cell>
          <cell r="BN279">
            <v>11263.421624874212</v>
          </cell>
        </row>
        <row r="280">
          <cell r="E280">
            <v>6141.9127200000003</v>
          </cell>
          <cell r="F280">
            <v>5932.2418665477362</v>
          </cell>
          <cell r="I280">
            <v>6547.6215372744491</v>
          </cell>
          <cell r="J280">
            <v>8231.5563047160522</v>
          </cell>
          <cell r="M280">
            <v>2394.2066112175726</v>
          </cell>
          <cell r="N280">
            <v>2347.3232287470641</v>
          </cell>
          <cell r="Q280">
            <v>157.19043528525356</v>
          </cell>
          <cell r="R280">
            <v>505.704744291645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  <cell r="AC280">
            <v>19974.284340384784</v>
          </cell>
          <cell r="AD280">
            <v>18784.427494666998</v>
          </cell>
          <cell r="AG280">
            <v>771.52910616443194</v>
          </cell>
          <cell r="AH280">
            <v>767.72649441631518</v>
          </cell>
          <cell r="AK280">
            <v>28.865691505872569</v>
          </cell>
          <cell r="AL280">
            <v>0</v>
          </cell>
          <cell r="AO280">
            <v>5663.5463770277183</v>
          </cell>
          <cell r="AP280">
            <v>3726.3072473401144</v>
          </cell>
          <cell r="AS280">
            <v>3033.1167053151721</v>
          </cell>
          <cell r="AT280">
            <v>2502.7873453399484</v>
          </cell>
          <cell r="AW280">
            <v>16980.405945542007</v>
          </cell>
          <cell r="AX280">
            <v>24813.647396704553</v>
          </cell>
          <cell r="BE280">
            <v>16.318226103523536</v>
          </cell>
          <cell r="BF280">
            <v>0</v>
          </cell>
          <cell r="BI280">
            <v>4845.9876063864313</v>
          </cell>
          <cell r="BJ280">
            <v>4226.9702511219866</v>
          </cell>
          <cell r="BM280">
            <v>0</v>
          </cell>
          <cell r="BN280">
            <v>0</v>
          </cell>
        </row>
        <row r="281">
          <cell r="E281">
            <v>25975.556416000007</v>
          </cell>
          <cell r="F281">
            <v>24440.731399179116</v>
          </cell>
          <cell r="I281">
            <v>56323.923653597478</v>
          </cell>
          <cell r="J281">
            <v>58647.336268525818</v>
          </cell>
          <cell r="M281">
            <v>6726.5935317563435</v>
          </cell>
          <cell r="N281">
            <v>7015.1441139887402</v>
          </cell>
          <cell r="Q281">
            <v>902.12155921818226</v>
          </cell>
          <cell r="R281">
            <v>702.1316020017822</v>
          </cell>
          <cell r="U281">
            <v>27643.308000073877</v>
          </cell>
          <cell r="V281">
            <v>27279.212318403221</v>
          </cell>
          <cell r="Y281">
            <v>0</v>
          </cell>
          <cell r="Z281">
            <v>0</v>
          </cell>
          <cell r="AC281">
            <v>43668.205161489044</v>
          </cell>
          <cell r="AD281">
            <v>44094.643802123072</v>
          </cell>
          <cell r="AG281">
            <v>1247.3931423937195</v>
          </cell>
          <cell r="AH281">
            <v>1224.4441697229906</v>
          </cell>
          <cell r="AK281">
            <v>40.923738256576591</v>
          </cell>
          <cell r="AL281">
            <v>967.3030319747977</v>
          </cell>
          <cell r="AO281">
            <v>2815.6599757363624</v>
          </cell>
          <cell r="AP281">
            <v>5022.242339293698</v>
          </cell>
          <cell r="AS281">
            <v>4972.5369172655774</v>
          </cell>
          <cell r="AT281">
            <v>4233.9485479762316</v>
          </cell>
          <cell r="AW281">
            <v>48866.131723660925</v>
          </cell>
          <cell r="AX281">
            <v>73161.226914925457</v>
          </cell>
          <cell r="BE281">
            <v>10.750252073307598</v>
          </cell>
          <cell r="BF281">
            <v>0</v>
          </cell>
          <cell r="BI281">
            <v>19827.884755092189</v>
          </cell>
          <cell r="BJ281">
            <v>19272.841075197375</v>
          </cell>
          <cell r="BM281">
            <v>13660.445900741694</v>
          </cell>
          <cell r="BN281">
            <v>11201.121101498111</v>
          </cell>
        </row>
        <row r="282">
          <cell r="E282">
            <v>15364.032000000005</v>
          </cell>
          <cell r="F282">
            <v>15004.202626750124</v>
          </cell>
          <cell r="I282">
            <v>36437.529891949627</v>
          </cell>
          <cell r="J282">
            <v>40133.499849811866</v>
          </cell>
          <cell r="M282">
            <v>6627.8278741391914</v>
          </cell>
          <cell r="N282">
            <v>6722.394752764113</v>
          </cell>
          <cell r="Q282">
            <v>1392.2470410667149</v>
          </cell>
          <cell r="R282">
            <v>1108.4438948182915</v>
          </cell>
          <cell r="U282">
            <v>0</v>
          </cell>
          <cell r="V282">
            <v>0</v>
          </cell>
          <cell r="Y282">
            <v>0</v>
          </cell>
          <cell r="Z282">
            <v>0</v>
          </cell>
          <cell r="AC282">
            <v>49506.730515769043</v>
          </cell>
          <cell r="AD282">
            <v>48333.189783343296</v>
          </cell>
          <cell r="AG282">
            <v>1119.716606681164</v>
          </cell>
          <cell r="AH282">
            <v>1117.305304872229</v>
          </cell>
          <cell r="AK282">
            <v>41.176964270151601</v>
          </cell>
          <cell r="AL282">
            <v>0</v>
          </cell>
          <cell r="AO282">
            <v>13036.603448666308</v>
          </cell>
          <cell r="AP282">
            <v>9975.3703886130352</v>
          </cell>
          <cell r="AS282">
            <v>12227.700424249897</v>
          </cell>
          <cell r="AT282">
            <v>10442.248366756599</v>
          </cell>
          <cell r="AW282">
            <v>59821.662188335671</v>
          </cell>
          <cell r="AX282">
            <v>125821.16221837729</v>
          </cell>
          <cell r="BE282">
            <v>12.452321423383866</v>
          </cell>
          <cell r="BF282">
            <v>0</v>
          </cell>
          <cell r="BI282">
            <v>12499.961593761554</v>
          </cell>
          <cell r="BJ282">
            <v>10708.039990522882</v>
          </cell>
          <cell r="BM282">
            <v>0</v>
          </cell>
          <cell r="BN282">
            <v>0</v>
          </cell>
        </row>
        <row r="283">
          <cell r="E283">
            <v>5553.9438434762751</v>
          </cell>
          <cell r="F283">
            <v>5408.9281825351827</v>
          </cell>
          <cell r="I283">
            <v>11711.028924288388</v>
          </cell>
          <cell r="J283">
            <v>11216.393047789663</v>
          </cell>
          <cell r="M283">
            <v>2376.1043388225189</v>
          </cell>
          <cell r="N283">
            <v>2549.2359121551922</v>
          </cell>
          <cell r="Q283">
            <v>306.90398742285009</v>
          </cell>
          <cell r="R283">
            <v>564.16210846169872</v>
          </cell>
          <cell r="U283">
            <v>0</v>
          </cell>
          <cell r="V283">
            <v>0</v>
          </cell>
          <cell r="Y283">
            <v>0</v>
          </cell>
          <cell r="Z283">
            <v>0</v>
          </cell>
          <cell r="AC283">
            <v>14148.508466134646</v>
          </cell>
          <cell r="AD283">
            <v>14261.70771704674</v>
          </cell>
          <cell r="AG283">
            <v>1512.7322397459602</v>
          </cell>
          <cell r="AH283">
            <v>1507.5968839714319</v>
          </cell>
          <cell r="AK283">
            <v>53.786201209892077</v>
          </cell>
          <cell r="AL283">
            <v>0</v>
          </cell>
          <cell r="AO283">
            <v>4499.9145220356886</v>
          </cell>
          <cell r="AP283">
            <v>3360.1179377722715</v>
          </cell>
          <cell r="AS283">
            <v>2328.3561988203396</v>
          </cell>
          <cell r="AT283">
            <v>1918.8478418222121</v>
          </cell>
          <cell r="AW283">
            <v>13440.336197678214</v>
          </cell>
          <cell r="AX283">
            <v>35595.966795727982</v>
          </cell>
          <cell r="BE283">
            <v>14.391688018047869</v>
          </cell>
          <cell r="BF283">
            <v>0</v>
          </cell>
          <cell r="BI283">
            <v>4403.8165264593345</v>
          </cell>
          <cell r="BJ283">
            <v>3622.3064834165434</v>
          </cell>
          <cell r="BM283">
            <v>0</v>
          </cell>
          <cell r="BN283">
            <v>0</v>
          </cell>
        </row>
        <row r="284">
          <cell r="E284">
            <v>12007.105200000002</v>
          </cell>
          <cell r="F284">
            <v>12191.150711426981</v>
          </cell>
          <cell r="I284">
            <v>37854.940156327866</v>
          </cell>
          <cell r="J284">
            <v>39942.126420406421</v>
          </cell>
          <cell r="M284">
            <v>5333.5795706005483</v>
          </cell>
          <cell r="N284">
            <v>5125.2973965628353</v>
          </cell>
          <cell r="Q284">
            <v>427.50674046664898</v>
          </cell>
          <cell r="R284">
            <v>1368.4395915795003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  <cell r="AC284">
            <v>41083.743902491478</v>
          </cell>
          <cell r="AD284">
            <v>40638.25252238079</v>
          </cell>
          <cell r="AG284">
            <v>808.19620164173386</v>
          </cell>
          <cell r="AH284">
            <v>804.15370846557414</v>
          </cell>
          <cell r="AK284">
            <v>29.373387264530731</v>
          </cell>
          <cell r="AL284">
            <v>482.81178287392993</v>
          </cell>
          <cell r="AO284">
            <v>14892.278131214702</v>
          </cell>
          <cell r="AP284">
            <v>9555.3539220637049</v>
          </cell>
          <cell r="AS284">
            <v>9375.0273333828936</v>
          </cell>
          <cell r="AT284">
            <v>7732.136688881923</v>
          </cell>
          <cell r="AW284">
            <v>40925.084130619958</v>
          </cell>
          <cell r="AX284">
            <v>3439.3361331341021</v>
          </cell>
          <cell r="BE284">
            <v>10.465191705812291</v>
          </cell>
          <cell r="BF284">
            <v>0</v>
          </cell>
          <cell r="BI284">
            <v>8767.0850864845816</v>
          </cell>
          <cell r="BJ284">
            <v>5226.0577052965282</v>
          </cell>
          <cell r="BM284">
            <v>0</v>
          </cell>
          <cell r="BN284">
            <v>0</v>
          </cell>
        </row>
        <row r="285">
          <cell r="E285">
            <v>10324.530559999999</v>
          </cell>
          <cell r="F285">
            <v>9978.4913430402339</v>
          </cell>
          <cell r="I285">
            <v>34784.455541025876</v>
          </cell>
          <cell r="J285">
            <v>40843.618501107361</v>
          </cell>
          <cell r="M285">
            <v>5195.3958946920238</v>
          </cell>
          <cell r="N285">
            <v>5109.6090965536414</v>
          </cell>
          <cell r="Q285">
            <v>441.37831054392404</v>
          </cell>
          <cell r="R285">
            <v>638.01999376600384</v>
          </cell>
          <cell r="U285">
            <v>0</v>
          </cell>
          <cell r="V285">
            <v>0</v>
          </cell>
          <cell r="Y285">
            <v>0</v>
          </cell>
          <cell r="Z285">
            <v>0</v>
          </cell>
          <cell r="AC285">
            <v>32897.457782375597</v>
          </cell>
          <cell r="AD285">
            <v>33422.710258363113</v>
          </cell>
          <cell r="AG285">
            <v>2170.6997560569112</v>
          </cell>
          <cell r="AH285">
            <v>2164.2050699853862</v>
          </cell>
          <cell r="AK285">
            <v>76.180934087827112</v>
          </cell>
          <cell r="AL285">
            <v>0</v>
          </cell>
          <cell r="AO285">
            <v>12276.454061813314</v>
          </cell>
          <cell r="AP285">
            <v>8370.4130352718494</v>
          </cell>
          <cell r="AS285">
            <v>6531.855190237864</v>
          </cell>
          <cell r="AT285">
            <v>5390.9634742029766</v>
          </cell>
          <cell r="AW285">
            <v>30710.038735329363</v>
          </cell>
          <cell r="AX285">
            <v>43190.20376935129</v>
          </cell>
          <cell r="BE285">
            <v>16.718186844194623</v>
          </cell>
          <cell r="BF285">
            <v>0</v>
          </cell>
          <cell r="BI285">
            <v>6554.3898028287804</v>
          </cell>
          <cell r="BJ285">
            <v>4908.666810748492</v>
          </cell>
          <cell r="BM285">
            <v>0</v>
          </cell>
          <cell r="BN285">
            <v>0</v>
          </cell>
        </row>
        <row r="286">
          <cell r="E286">
            <v>6167.8623999999982</v>
          </cell>
          <cell r="F286">
            <v>6332.2018756578309</v>
          </cell>
          <cell r="I286">
            <v>5867.1423939682891</v>
          </cell>
          <cell r="J286">
            <v>5873.322903739635</v>
          </cell>
          <cell r="M286">
            <v>1947.4761338779269</v>
          </cell>
          <cell r="N286">
            <v>2033.3169313916148</v>
          </cell>
          <cell r="Q286">
            <v>311.26026527291185</v>
          </cell>
          <cell r="R286">
            <v>769.77077491136492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  <cell r="AC286">
            <v>15463.287171944232</v>
          </cell>
          <cell r="AD286">
            <v>14647.635742131297</v>
          </cell>
          <cell r="AG286">
            <v>1534.1356469366835</v>
          </cell>
          <cell r="AH286">
            <v>1529.636879026446</v>
          </cell>
          <cell r="AK286">
            <v>55.658592292352154</v>
          </cell>
          <cell r="AL286">
            <v>0</v>
          </cell>
          <cell r="AO286">
            <v>4356.216598543062</v>
          </cell>
          <cell r="AP286">
            <v>3161.3527374309642</v>
          </cell>
          <cell r="AS286">
            <v>2161.2104171735327</v>
          </cell>
          <cell r="AT286">
            <v>1810.9753155006033</v>
          </cell>
          <cell r="AW286">
            <v>14527.110969199071</v>
          </cell>
          <cell r="AX286">
            <v>3372.4568904381199</v>
          </cell>
          <cell r="BE286">
            <v>14.515690641858603</v>
          </cell>
          <cell r="BF286">
            <v>0</v>
          </cell>
          <cell r="BI286">
            <v>4084.0596051628768</v>
          </cell>
          <cell r="BJ286">
            <v>1433.511778252433</v>
          </cell>
          <cell r="BM286">
            <v>0</v>
          </cell>
          <cell r="BN286">
            <v>0</v>
          </cell>
        </row>
        <row r="287">
          <cell r="E287">
            <v>9455.4584286645513</v>
          </cell>
          <cell r="F287">
            <v>8475.8314303947955</v>
          </cell>
          <cell r="I287">
            <v>29779.510224765236</v>
          </cell>
          <cell r="J287">
            <v>27210.205713420262</v>
          </cell>
          <cell r="M287">
            <v>4031.6658354027982</v>
          </cell>
          <cell r="N287">
            <v>4175.4343544918902</v>
          </cell>
          <cell r="Q287">
            <v>264.75102594174967</v>
          </cell>
          <cell r="R287">
            <v>768.83761012309481</v>
          </cell>
          <cell r="U287">
            <v>0</v>
          </cell>
          <cell r="V287">
            <v>0</v>
          </cell>
          <cell r="Y287">
            <v>0</v>
          </cell>
          <cell r="Z287">
            <v>0</v>
          </cell>
          <cell r="AC287">
            <v>34979.821787442612</v>
          </cell>
          <cell r="AD287">
            <v>32320.526447539596</v>
          </cell>
          <cell r="AG287">
            <v>1304.0376562485496</v>
          </cell>
          <cell r="AH287">
            <v>1298.9822085548778</v>
          </cell>
          <cell r="AK287">
            <v>48.617380080019586</v>
          </cell>
          <cell r="AL287">
            <v>0</v>
          </cell>
          <cell r="AO287">
            <v>9406.2921632595026</v>
          </cell>
          <cell r="AP287">
            <v>7252.1426416469239</v>
          </cell>
          <cell r="AS287">
            <v>6892.8387442673475</v>
          </cell>
          <cell r="AT287">
            <v>5708.039230231836</v>
          </cell>
          <cell r="AW287">
            <v>31018.473096241596</v>
          </cell>
          <cell r="AX287">
            <v>13996.402728241879</v>
          </cell>
          <cell r="BE287">
            <v>18.322776032007827</v>
          </cell>
          <cell r="BF287">
            <v>0</v>
          </cell>
          <cell r="BI287">
            <v>7816.0788477571705</v>
          </cell>
          <cell r="BJ287">
            <v>4569.0192284508757</v>
          </cell>
          <cell r="BM287">
            <v>0</v>
          </cell>
          <cell r="BN287">
            <v>0</v>
          </cell>
        </row>
        <row r="288">
          <cell r="E288">
            <v>7721.0678400000024</v>
          </cell>
          <cell r="F288">
            <v>8407.0165236012908</v>
          </cell>
          <cell r="I288">
            <v>22240.503673135125</v>
          </cell>
          <cell r="J288">
            <v>22044.966566815528</v>
          </cell>
          <cell r="M288">
            <v>2034.2691463043766</v>
          </cell>
          <cell r="N288">
            <v>2033.3169313916148</v>
          </cell>
          <cell r="Q288">
            <v>373.62560582849437</v>
          </cell>
          <cell r="R288">
            <v>819.83090383539684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  <cell r="AC288">
            <v>23145.504266439781</v>
          </cell>
          <cell r="AD288">
            <v>22141.595411124341</v>
          </cell>
          <cell r="AG288">
            <v>1839.9181076957657</v>
          </cell>
          <cell r="AH288">
            <v>1835.747921457194</v>
          </cell>
          <cell r="AK288">
            <v>65.934416430283704</v>
          </cell>
          <cell r="AL288">
            <v>0</v>
          </cell>
          <cell r="AO288">
            <v>7059.9306442309526</v>
          </cell>
          <cell r="AP288">
            <v>3572.842195600881</v>
          </cell>
          <cell r="AS288">
            <v>6644.7584621372316</v>
          </cell>
          <cell r="AT288">
            <v>5474.5312547901067</v>
          </cell>
          <cell r="AW288">
            <v>26012.384946439895</v>
          </cell>
          <cell r="AX288">
            <v>57478.357564088699</v>
          </cell>
          <cell r="BE288">
            <v>14.68200410757092</v>
          </cell>
          <cell r="BF288">
            <v>0</v>
          </cell>
          <cell r="BI288">
            <v>8341.5693228132041</v>
          </cell>
          <cell r="BJ288">
            <v>7491.3632322449639</v>
          </cell>
          <cell r="BM288">
            <v>0</v>
          </cell>
          <cell r="BN288">
            <v>0</v>
          </cell>
        </row>
        <row r="289">
          <cell r="E289">
            <v>1485.5096799999997</v>
          </cell>
          <cell r="F289">
            <v>1204.7496967795828</v>
          </cell>
          <cell r="I289">
            <v>3071.7660996682598</v>
          </cell>
          <cell r="J289">
            <v>3136.2762800086107</v>
          </cell>
          <cell r="M289">
            <v>523.59839595678307</v>
          </cell>
          <cell r="N289">
            <v>539.45143077736725</v>
          </cell>
          <cell r="Q289">
            <v>0</v>
          </cell>
          <cell r="R289">
            <v>91.829289530757677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  <cell r="AC289">
            <v>3257.8077827916668</v>
          </cell>
          <cell r="AD289">
            <v>3489.2471188820186</v>
          </cell>
          <cell r="AG289">
            <v>0</v>
          </cell>
          <cell r="AH289">
            <v>0</v>
          </cell>
          <cell r="AK289">
            <v>0</v>
          </cell>
          <cell r="AL289">
            <v>0</v>
          </cell>
          <cell r="AO289">
            <v>848.1468665975674</v>
          </cell>
          <cell r="AP289">
            <v>744.67180632300165</v>
          </cell>
          <cell r="AS289">
            <v>250.48136003603827</v>
          </cell>
          <cell r="AT289">
            <v>205.18329515881197</v>
          </cell>
          <cell r="AW289">
            <v>3827.6417088255298</v>
          </cell>
          <cell r="AX289">
            <v>16214.068675681759</v>
          </cell>
          <cell r="BE289">
            <v>15.001856250490315</v>
          </cell>
          <cell r="BF289">
            <v>0</v>
          </cell>
          <cell r="BI289">
            <v>1064.4721044330622</v>
          </cell>
          <cell r="BJ289">
            <v>0</v>
          </cell>
          <cell r="BM289">
            <v>0</v>
          </cell>
          <cell r="BN289">
            <v>0</v>
          </cell>
        </row>
        <row r="290">
          <cell r="E290">
            <v>5355.6699999999983</v>
          </cell>
          <cell r="F290">
            <v>5197.50007627176</v>
          </cell>
          <cell r="I290">
            <v>21269.690577760248</v>
          </cell>
          <cell r="J290">
            <v>21971.017322904459</v>
          </cell>
          <cell r="M290">
            <v>3158.7741878441125</v>
          </cell>
          <cell r="N290">
            <v>3011.2634512422856</v>
          </cell>
          <cell r="Q290">
            <v>176.71903855056465</v>
          </cell>
          <cell r="R290">
            <v>462.78029155399662</v>
          </cell>
          <cell r="U290">
            <v>0</v>
          </cell>
          <cell r="V290">
            <v>0</v>
          </cell>
          <cell r="Y290">
            <v>0</v>
          </cell>
          <cell r="Z290">
            <v>0</v>
          </cell>
          <cell r="AC290">
            <v>18940.8089882557</v>
          </cell>
          <cell r="AD290">
            <v>18179.926824693495</v>
          </cell>
          <cell r="AG290">
            <v>867.55619545530294</v>
          </cell>
          <cell r="AH290">
            <v>866.2942500790158</v>
          </cell>
          <cell r="AK290">
            <v>31.115929732167672</v>
          </cell>
          <cell r="AL290">
            <v>0</v>
          </cell>
          <cell r="AO290">
            <v>5841.9822990398152</v>
          </cell>
          <cell r="AP290">
            <v>3990.142637596266</v>
          </cell>
          <cell r="AS290">
            <v>2609.4024164428438</v>
          </cell>
          <cell r="AT290">
            <v>2152.6133362293122</v>
          </cell>
          <cell r="AW290">
            <v>16205.958473729404</v>
          </cell>
          <cell r="AX290">
            <v>174</v>
          </cell>
          <cell r="BE290">
            <v>15.269023490273273</v>
          </cell>
          <cell r="BF290">
            <v>0</v>
          </cell>
          <cell r="BI290">
            <v>4514.4586975009079</v>
          </cell>
          <cell r="BJ290">
            <v>4149.5892497821869</v>
          </cell>
          <cell r="BM290">
            <v>0</v>
          </cell>
          <cell r="BN290">
            <v>0</v>
          </cell>
        </row>
        <row r="291">
          <cell r="E291">
            <v>11951.559040000004</v>
          </cell>
          <cell r="F291">
            <v>12306.999217736215</v>
          </cell>
          <cell r="I291">
            <v>36305.543245709036</v>
          </cell>
          <cell r="J291">
            <v>37137.890908621259</v>
          </cell>
          <cell r="M291">
            <v>5214.5093469415478</v>
          </cell>
          <cell r="N291">
            <v>5158.9495104641901</v>
          </cell>
          <cell r="Q291">
            <v>430.76759560024959</v>
          </cell>
          <cell r="R291">
            <v>1129.7088146375988</v>
          </cell>
          <cell r="U291">
            <v>0</v>
          </cell>
          <cell r="V291">
            <v>0</v>
          </cell>
          <cell r="Y291">
            <v>0</v>
          </cell>
          <cell r="Z291">
            <v>0</v>
          </cell>
          <cell r="AC291">
            <v>41323.215296134345</v>
          </cell>
          <cell r="AD291">
            <v>40538.931862278085</v>
          </cell>
          <cell r="AG291">
            <v>2116.3989460319426</v>
          </cell>
          <cell r="AH291">
            <v>2110.0234154751433</v>
          </cell>
          <cell r="AK291">
            <v>77.261955257893391</v>
          </cell>
          <cell r="AL291">
            <v>483.65151598739885</v>
          </cell>
          <cell r="AO291">
            <v>14284.811744750987</v>
          </cell>
          <cell r="AP291">
            <v>9502.8014447302558</v>
          </cell>
          <cell r="AS291">
            <v>9195.4455694981461</v>
          </cell>
          <cell r="AT291">
            <v>7679.1270243605186</v>
          </cell>
          <cell r="AW291">
            <v>41094.477774115228</v>
          </cell>
          <cell r="AX291">
            <v>84188.616276012137</v>
          </cell>
          <cell r="BE291">
            <v>10.412226962752829</v>
          </cell>
          <cell r="BF291">
            <v>0</v>
          </cell>
          <cell r="BI291">
            <v>10317.591694402881</v>
          </cell>
          <cell r="BJ291">
            <v>8676.5727516895076</v>
          </cell>
          <cell r="BM291">
            <v>0</v>
          </cell>
          <cell r="BN291">
            <v>0</v>
          </cell>
        </row>
        <row r="292">
          <cell r="E292">
            <v>5482.3802880000003</v>
          </cell>
          <cell r="F292">
            <v>5473.8561322065361</v>
          </cell>
          <cell r="I292">
            <v>28994.387870515384</v>
          </cell>
          <cell r="J292">
            <v>30074.409918738133</v>
          </cell>
          <cell r="M292">
            <v>3333.9560316641891</v>
          </cell>
          <cell r="N292">
            <v>3268.0851846825899</v>
          </cell>
          <cell r="Q292">
            <v>0</v>
          </cell>
          <cell r="R292">
            <v>617.59655946953035</v>
          </cell>
          <cell r="U292">
            <v>0</v>
          </cell>
          <cell r="V292">
            <v>0</v>
          </cell>
          <cell r="Y292">
            <v>0</v>
          </cell>
          <cell r="Z292">
            <v>0</v>
          </cell>
          <cell r="AC292">
            <v>24932.734378258254</v>
          </cell>
          <cell r="AD292">
            <v>23697.770308342788</v>
          </cell>
          <cell r="AG292">
            <v>0</v>
          </cell>
          <cell r="AH292">
            <v>0</v>
          </cell>
          <cell r="AK292">
            <v>0</v>
          </cell>
          <cell r="AL292">
            <v>0</v>
          </cell>
          <cell r="AO292">
            <v>7961.3622846937797</v>
          </cell>
          <cell r="AP292">
            <v>4988.2534447306725</v>
          </cell>
          <cell r="AS292">
            <v>4022.0921181943386</v>
          </cell>
          <cell r="AT292">
            <v>4631.708604970996</v>
          </cell>
          <cell r="AW292">
            <v>26869.597053399753</v>
          </cell>
          <cell r="AX292">
            <v>32309.850753625782</v>
          </cell>
          <cell r="BE292">
            <v>0</v>
          </cell>
          <cell r="BF292">
            <v>0</v>
          </cell>
          <cell r="BI292">
            <v>6807.8960932106147</v>
          </cell>
          <cell r="BJ292">
            <v>8984.8528531648335</v>
          </cell>
          <cell r="BM292">
            <v>0</v>
          </cell>
          <cell r="BN292">
            <v>0</v>
          </cell>
        </row>
        <row r="293">
          <cell r="E293">
            <v>7644.8710399999982</v>
          </cell>
          <cell r="F293">
            <v>7171.6754913768618</v>
          </cell>
          <cell r="I293">
            <v>33412.135648755946</v>
          </cell>
          <cell r="J293">
            <v>32769.259919320437</v>
          </cell>
          <cell r="M293">
            <v>4551.1636170272177</v>
          </cell>
          <cell r="N293">
            <v>4738.4182352830467</v>
          </cell>
          <cell r="Q293">
            <v>0</v>
          </cell>
          <cell r="R293">
            <v>693.18618275903373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  <cell r="AC293">
            <v>27234.974545352947</v>
          </cell>
          <cell r="AD293">
            <v>27489.540416243988</v>
          </cell>
          <cell r="AG293">
            <v>0</v>
          </cell>
          <cell r="AH293">
            <v>0</v>
          </cell>
          <cell r="AK293">
            <v>0</v>
          </cell>
          <cell r="AL293">
            <v>0</v>
          </cell>
          <cell r="AO293">
            <v>11229.894234544299</v>
          </cell>
          <cell r="AP293">
            <v>6696.3276872827737</v>
          </cell>
          <cell r="AS293">
            <v>5512.765581599715</v>
          </cell>
          <cell r="AT293">
            <v>4670.9273105108696</v>
          </cell>
          <cell r="AW293">
            <v>26510.45958099702</v>
          </cell>
          <cell r="AX293">
            <v>82889.567056251268</v>
          </cell>
          <cell r="BE293">
            <v>16.654816915275614</v>
          </cell>
          <cell r="BF293">
            <v>0</v>
          </cell>
          <cell r="BI293">
            <v>6557.4265776257853</v>
          </cell>
          <cell r="BJ293">
            <v>6011.0748200922844</v>
          </cell>
          <cell r="BM293">
            <v>0</v>
          </cell>
          <cell r="BN293">
            <v>0</v>
          </cell>
        </row>
        <row r="294">
          <cell r="E294">
            <v>8247.9351001024679</v>
          </cell>
          <cell r="F294">
            <v>7855.2333257982409</v>
          </cell>
          <cell r="I294">
            <v>29671.024162671903</v>
          </cell>
          <cell r="J294">
            <v>29162.319691562538</v>
          </cell>
          <cell r="M294">
            <v>4309.8662563699763</v>
          </cell>
          <cell r="N294">
            <v>4238.1875545286639</v>
          </cell>
          <cell r="Q294">
            <v>289.48737452002376</v>
          </cell>
          <cell r="R294">
            <v>726.65391820624563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  <cell r="AC294">
            <v>26058.291214563804</v>
          </cell>
          <cell r="AD294">
            <v>26174.46003819428</v>
          </cell>
          <cell r="AG294">
            <v>1423.5048469661231</v>
          </cell>
          <cell r="AH294">
            <v>1419.436903751377</v>
          </cell>
          <cell r="AK294">
            <v>51.592469221076627</v>
          </cell>
          <cell r="AL294">
            <v>0</v>
          </cell>
          <cell r="AO294">
            <v>7279.2981723312914</v>
          </cell>
          <cell r="AP294">
            <v>6265.0006713198873</v>
          </cell>
          <cell r="AS294">
            <v>4376.5349011624112</v>
          </cell>
          <cell r="AT294">
            <v>3613.0430622729764</v>
          </cell>
          <cell r="AW294">
            <v>36967.002981375583</v>
          </cell>
          <cell r="AX294">
            <v>926</v>
          </cell>
          <cell r="BE294">
            <v>16.941024721813079</v>
          </cell>
          <cell r="BF294">
            <v>0</v>
          </cell>
          <cell r="BI294">
            <v>6233.326927166243</v>
          </cell>
          <cell r="BJ294">
            <v>4438.4832679883393</v>
          </cell>
          <cell r="BM294">
            <v>0</v>
          </cell>
          <cell r="BN294">
            <v>0</v>
          </cell>
        </row>
        <row r="295">
          <cell r="E295">
            <v>6569.7113327999978</v>
          </cell>
          <cell r="F295">
            <v>6913.5207230303868</v>
          </cell>
          <cell r="I295">
            <v>44099.528956398084</v>
          </cell>
          <cell r="J295">
            <v>42724.62892140387</v>
          </cell>
          <cell r="M295">
            <v>6425.1393795592721</v>
          </cell>
          <cell r="N295">
            <v>6564.2538471449061</v>
          </cell>
          <cell r="Q295">
            <v>0</v>
          </cell>
          <cell r="R295">
            <v>414.54337135440221</v>
          </cell>
          <cell r="U295">
            <v>0</v>
          </cell>
          <cell r="V295">
            <v>0</v>
          </cell>
          <cell r="Y295">
            <v>0</v>
          </cell>
          <cell r="Z295">
            <v>0</v>
          </cell>
          <cell r="AC295">
            <v>24475.155932008496</v>
          </cell>
          <cell r="AD295">
            <v>22702.125343136122</v>
          </cell>
          <cell r="AG295">
            <v>0</v>
          </cell>
          <cell r="AH295">
            <v>0</v>
          </cell>
          <cell r="AK295">
            <v>0</v>
          </cell>
          <cell r="AL295">
            <v>0</v>
          </cell>
          <cell r="AO295">
            <v>1570.5788582269151</v>
          </cell>
          <cell r="AP295">
            <v>1287.3752114713875</v>
          </cell>
          <cell r="AS295">
            <v>4225.8420779398075</v>
          </cell>
          <cell r="AT295">
            <v>2900.0259647802086</v>
          </cell>
          <cell r="AW295">
            <v>24747.689902025577</v>
          </cell>
          <cell r="AX295">
            <v>11216.296006740944</v>
          </cell>
          <cell r="BE295">
            <v>14.857160677355839</v>
          </cell>
          <cell r="BF295">
            <v>0</v>
          </cell>
          <cell r="BI295">
            <v>6457.0131556937777</v>
          </cell>
          <cell r="BJ295">
            <v>7579.6277830972685</v>
          </cell>
          <cell r="BM295">
            <v>0</v>
          </cell>
          <cell r="BN295">
            <v>0</v>
          </cell>
        </row>
        <row r="296">
          <cell r="E296">
            <v>8488.6012160000009</v>
          </cell>
          <cell r="F296">
            <v>7987.9297071684823</v>
          </cell>
          <cell r="I296">
            <v>24486.087417226274</v>
          </cell>
          <cell r="J296">
            <v>23005.203404926106</v>
          </cell>
          <cell r="M296">
            <v>4832.4156615987231</v>
          </cell>
          <cell r="N296">
            <v>4710.3347575033213</v>
          </cell>
          <cell r="Q296">
            <v>348.3995817546288</v>
          </cell>
          <cell r="R296">
            <v>530.62897822588104</v>
          </cell>
          <cell r="U296">
            <v>0</v>
          </cell>
          <cell r="V296">
            <v>0</v>
          </cell>
          <cell r="Y296">
            <v>0</v>
          </cell>
          <cell r="Z296">
            <v>0</v>
          </cell>
          <cell r="AC296">
            <v>26054.248558183855</v>
          </cell>
          <cell r="AD296">
            <v>26374.788787723581</v>
          </cell>
          <cell r="AG296">
            <v>1717.7117330988342</v>
          </cell>
          <cell r="AH296">
            <v>1713.8545043612701</v>
          </cell>
          <cell r="AK296">
            <v>61.709075853360375</v>
          </cell>
          <cell r="AL296">
            <v>0</v>
          </cell>
          <cell r="AO296">
            <v>8465.5132364358778</v>
          </cell>
          <cell r="AP296">
            <v>6322.6915901642515</v>
          </cell>
          <cell r="AS296">
            <v>4349.2090432952718</v>
          </cell>
          <cell r="AT296">
            <v>3591.4863526059648</v>
          </cell>
          <cell r="AW296">
            <v>37260.331044598577</v>
          </cell>
          <cell r="AX296">
            <v>46506.505692911487</v>
          </cell>
          <cell r="BE296">
            <v>16.927855250988344</v>
          </cell>
          <cell r="BF296">
            <v>0</v>
          </cell>
          <cell r="BI296">
            <v>6914.1955691487956</v>
          </cell>
          <cell r="BJ296">
            <v>6191.7700603440317</v>
          </cell>
          <cell r="BM296">
            <v>0</v>
          </cell>
          <cell r="BN296">
            <v>0</v>
          </cell>
        </row>
        <row r="297">
          <cell r="E297">
            <v>1475.8723966193647</v>
          </cell>
          <cell r="F297">
            <v>1212.5360993418089</v>
          </cell>
          <cell r="I297">
            <v>1880.7789783653197</v>
          </cell>
          <cell r="J297">
            <v>2205.5496723253041</v>
          </cell>
          <cell r="M297">
            <v>684.66679059684566</v>
          </cell>
          <cell r="N297">
            <v>705.43648640117237</v>
          </cell>
          <cell r="Q297">
            <v>0</v>
          </cell>
          <cell r="R297">
            <v>166.1537772150225</v>
          </cell>
          <cell r="U297">
            <v>0</v>
          </cell>
          <cell r="V297">
            <v>0</v>
          </cell>
          <cell r="Y297">
            <v>0</v>
          </cell>
          <cell r="Z297">
            <v>0</v>
          </cell>
          <cell r="AC297">
            <v>3672.481022685733</v>
          </cell>
          <cell r="AD297">
            <v>3990.3780964354924</v>
          </cell>
          <cell r="AG297">
            <v>0</v>
          </cell>
          <cell r="AH297">
            <v>0</v>
          </cell>
          <cell r="AK297">
            <v>0</v>
          </cell>
          <cell r="AL297">
            <v>0</v>
          </cell>
          <cell r="AO297">
            <v>821.67166545597092</v>
          </cell>
          <cell r="AP297">
            <v>407.15454852630847</v>
          </cell>
          <cell r="AS297">
            <v>794.63410376030697</v>
          </cell>
          <cell r="AT297">
            <v>653.65484717689787</v>
          </cell>
          <cell r="AW297">
            <v>4722.3343525966793</v>
          </cell>
          <cell r="AX297">
            <v>1855</v>
          </cell>
          <cell r="BE297">
            <v>14.901105719421562</v>
          </cell>
          <cell r="BF297">
            <v>0</v>
          </cell>
          <cell r="BI297">
            <v>1185.0556363975888</v>
          </cell>
          <cell r="BJ297">
            <v>1105.2318826121978</v>
          </cell>
          <cell r="BM297">
            <v>0</v>
          </cell>
          <cell r="BN297">
            <v>0</v>
          </cell>
        </row>
        <row r="298">
          <cell r="E298">
            <v>7910.2880000000005</v>
          </cell>
          <cell r="F298">
            <v>7458.1996664391963</v>
          </cell>
          <cell r="I298">
            <v>33350.297037609285</v>
          </cell>
          <cell r="J298">
            <v>33687.998775858818</v>
          </cell>
          <cell r="M298">
            <v>4523.4525983551957</v>
          </cell>
          <cell r="N298">
            <v>4681.2336713679024</v>
          </cell>
          <cell r="Q298">
            <v>7.3995521716174659</v>
          </cell>
          <cell r="R298">
            <v>523.16044455459883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  <cell r="AC298">
            <v>28810.820621671617</v>
          </cell>
          <cell r="AD298">
            <v>28279.691725078585</v>
          </cell>
          <cell r="AG298">
            <v>39.065853059080673</v>
          </cell>
          <cell r="AH298">
            <v>38.263880303843457</v>
          </cell>
          <cell r="AK298">
            <v>0</v>
          </cell>
          <cell r="AL298">
            <v>0</v>
          </cell>
          <cell r="AO298">
            <v>11227.144714588347</v>
          </cell>
          <cell r="AP298">
            <v>6744.2052884883806</v>
          </cell>
          <cell r="AS298">
            <v>5689.9832071084611</v>
          </cell>
          <cell r="AT298">
            <v>4698.702775785232</v>
          </cell>
          <cell r="AW298">
            <v>28285.170312316084</v>
          </cell>
          <cell r="AX298">
            <v>40162.559729813482</v>
          </cell>
          <cell r="BE298">
            <v>16.38471674875661</v>
          </cell>
          <cell r="BF298">
            <v>0</v>
          </cell>
          <cell r="BI298">
            <v>8929.5153527052717</v>
          </cell>
          <cell r="BJ298">
            <v>7866.4193475897737</v>
          </cell>
          <cell r="BM298">
            <v>0</v>
          </cell>
          <cell r="BN298">
            <v>0</v>
          </cell>
        </row>
        <row r="299">
          <cell r="E299">
            <v>6918.4191839999985</v>
          </cell>
          <cell r="F299">
            <v>7716.3433912028186</v>
          </cell>
          <cell r="I299">
            <v>34017.130583552891</v>
          </cell>
          <cell r="J299">
            <v>33349.645067364974</v>
          </cell>
          <cell r="M299">
            <v>3466.2901543968846</v>
          </cell>
          <cell r="N299">
            <v>3535.0265820104587</v>
          </cell>
          <cell r="Q299">
            <v>421.71563587586468</v>
          </cell>
          <cell r="R299">
            <v>786.68560215507182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  <cell r="AC299">
            <v>26863.777801269622</v>
          </cell>
          <cell r="AD299">
            <v>25102.048290288079</v>
          </cell>
          <cell r="AG299">
            <v>0</v>
          </cell>
          <cell r="AH299">
            <v>0</v>
          </cell>
          <cell r="AK299">
            <v>0</v>
          </cell>
          <cell r="AL299">
            <v>0</v>
          </cell>
          <cell r="AO299">
            <v>1807.2507054296107</v>
          </cell>
          <cell r="AP299">
            <v>1780.0743664789557</v>
          </cell>
          <cell r="AS299">
            <v>4989.9850502843856</v>
          </cell>
          <cell r="AT299">
            <v>4168.6719777494827</v>
          </cell>
          <cell r="AW299">
            <v>30195.082108125116</v>
          </cell>
          <cell r="AX299">
            <v>0</v>
          </cell>
          <cell r="BE299">
            <v>16.571757975519638</v>
          </cell>
          <cell r="BF299">
            <v>0</v>
          </cell>
          <cell r="BI299">
            <v>4973.6169058544001</v>
          </cell>
          <cell r="BJ299">
            <v>3911.300292430697</v>
          </cell>
          <cell r="BM299">
            <v>0</v>
          </cell>
          <cell r="BN299">
            <v>0</v>
          </cell>
        </row>
        <row r="300">
          <cell r="E300">
            <v>8318.4137600000013</v>
          </cell>
          <cell r="F300">
            <v>7815.0485789004133</v>
          </cell>
          <cell r="I300">
            <v>34194.622958200285</v>
          </cell>
          <cell r="J300">
            <v>31742.622508895991</v>
          </cell>
          <cell r="M300">
            <v>3544.0287977268372</v>
          </cell>
          <cell r="N300">
            <v>3524.9069181228942</v>
          </cell>
          <cell r="Q300">
            <v>0</v>
          </cell>
          <cell r="R300">
            <v>567.66701235810228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  <cell r="AC300">
            <v>26844.961052058876</v>
          </cell>
          <cell r="AD300">
            <v>27019.190471906339</v>
          </cell>
          <cell r="AG300">
            <v>0</v>
          </cell>
          <cell r="AH300">
            <v>0</v>
          </cell>
          <cell r="AK300">
            <v>0</v>
          </cell>
          <cell r="AL300">
            <v>0</v>
          </cell>
          <cell r="AO300">
            <v>7134.3642299272287</v>
          </cell>
          <cell r="AP300">
            <v>6638.81992155851</v>
          </cell>
          <cell r="AS300">
            <v>4990.1311975908129</v>
          </cell>
          <cell r="AT300">
            <v>4115.4240079024985</v>
          </cell>
          <cell r="AW300">
            <v>25111.857688931283</v>
          </cell>
          <cell r="AX300">
            <v>105992.5361646073</v>
          </cell>
          <cell r="BE300">
            <v>16.825628863596378</v>
          </cell>
          <cell r="BF300">
            <v>0</v>
          </cell>
          <cell r="BI300">
            <v>8081.3804011966686</v>
          </cell>
          <cell r="BJ300">
            <v>6793.6992076420056</v>
          </cell>
          <cell r="BM300">
            <v>0</v>
          </cell>
          <cell r="BN300">
            <v>0</v>
          </cell>
        </row>
        <row r="301">
          <cell r="E301">
            <v>27527.831520000007</v>
          </cell>
          <cell r="F301">
            <v>30814.948118475811</v>
          </cell>
          <cell r="I301">
            <v>32287.521115562886</v>
          </cell>
          <cell r="J301">
            <v>35291.929643212366</v>
          </cell>
          <cell r="M301">
            <v>3806.3066223130832</v>
          </cell>
          <cell r="N301">
            <v>3833.3445793567148</v>
          </cell>
          <cell r="Q301">
            <v>173.12155942226804</v>
          </cell>
          <cell r="R301">
            <v>1828.6215807775181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  <cell r="AC301">
            <v>44782.896764166922</v>
          </cell>
          <cell r="AD301">
            <v>44661.192858075854</v>
          </cell>
          <cell r="AG301">
            <v>862.3680113815351</v>
          </cell>
          <cell r="AH301">
            <v>857.11091880609342</v>
          </cell>
          <cell r="AK301">
            <v>30.551028057100471</v>
          </cell>
          <cell r="AL301">
            <v>0</v>
          </cell>
          <cell r="AO301">
            <v>11213.207315216783</v>
          </cell>
          <cell r="AP301">
            <v>7873.029762481332</v>
          </cell>
          <cell r="AS301">
            <v>20181.664571293117</v>
          </cell>
          <cell r="AT301">
            <v>16817.551614414326</v>
          </cell>
          <cell r="AW301">
            <v>59487.676882194814</v>
          </cell>
          <cell r="AX301">
            <v>127370.5094335898</v>
          </cell>
          <cell r="BE301">
            <v>10.884763222840194</v>
          </cell>
          <cell r="BF301">
            <v>0</v>
          </cell>
          <cell r="BI301">
            <v>9811.4171999999962</v>
          </cell>
          <cell r="BJ301">
            <v>9053.8140844653753</v>
          </cell>
          <cell r="BM301">
            <v>0</v>
          </cell>
          <cell r="BN301">
            <v>0</v>
          </cell>
        </row>
        <row r="302">
          <cell r="E302">
            <v>0</v>
          </cell>
          <cell r="F302">
            <v>0</v>
          </cell>
          <cell r="I302">
            <v>0</v>
          </cell>
          <cell r="J302">
            <v>0</v>
          </cell>
          <cell r="M302">
            <v>563.9148320214947</v>
          </cell>
          <cell r="N302">
            <v>580.94769468331845</v>
          </cell>
          <cell r="Q302">
            <v>0</v>
          </cell>
          <cell r="R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  <cell r="AC302">
            <v>598.71900258971482</v>
          </cell>
          <cell r="AD302">
            <v>753.25267663298939</v>
          </cell>
          <cell r="AG302">
            <v>0</v>
          </cell>
          <cell r="AH302">
            <v>0</v>
          </cell>
          <cell r="AK302">
            <v>0</v>
          </cell>
          <cell r="AL302">
            <v>0</v>
          </cell>
          <cell r="AO302">
            <v>0</v>
          </cell>
          <cell r="AP302">
            <v>133.75265847844639</v>
          </cell>
          <cell r="AS302">
            <v>0</v>
          </cell>
          <cell r="AT302">
            <v>0</v>
          </cell>
          <cell r="AW302">
            <v>0</v>
          </cell>
          <cell r="AX302">
            <v>0</v>
          </cell>
          <cell r="BE302">
            <v>14.963534404858827</v>
          </cell>
          <cell r="BF302">
            <v>0</v>
          </cell>
          <cell r="BI302">
            <v>0</v>
          </cell>
          <cell r="BJ302">
            <v>0</v>
          </cell>
          <cell r="BM302">
            <v>0</v>
          </cell>
          <cell r="BN302">
            <v>0</v>
          </cell>
        </row>
        <row r="303"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M303">
            <v>40.281897280612412</v>
          </cell>
          <cell r="N303">
            <v>41.496263905951317</v>
          </cell>
          <cell r="Q303">
            <v>0</v>
          </cell>
          <cell r="R303">
            <v>61.482253795209949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  <cell r="AC303">
            <v>97.233135412901646</v>
          </cell>
          <cell r="AD303">
            <v>82.667812500280377</v>
          </cell>
          <cell r="AG303">
            <v>0</v>
          </cell>
          <cell r="AH303">
            <v>0</v>
          </cell>
          <cell r="AK303">
            <v>0</v>
          </cell>
          <cell r="AL303">
            <v>0</v>
          </cell>
          <cell r="AO303">
            <v>77.641679768354692</v>
          </cell>
          <cell r="AP303">
            <v>69.998146217432378</v>
          </cell>
          <cell r="AS303">
            <v>0</v>
          </cell>
          <cell r="AT303">
            <v>0</v>
          </cell>
          <cell r="AW303">
            <v>92.833706366453612</v>
          </cell>
          <cell r="AX303">
            <v>0</v>
          </cell>
          <cell r="BE303">
            <v>0</v>
          </cell>
          <cell r="BF303">
            <v>0</v>
          </cell>
          <cell r="BI303">
            <v>0</v>
          </cell>
          <cell r="BJ303">
            <v>0</v>
          </cell>
          <cell r="BM303">
            <v>0</v>
          </cell>
          <cell r="BN303">
            <v>0</v>
          </cell>
        </row>
        <row r="304"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M304">
            <v>322.69039107101332</v>
          </cell>
          <cell r="N304">
            <v>331.97011124761053</v>
          </cell>
          <cell r="Q304">
            <v>0</v>
          </cell>
          <cell r="R304">
            <v>360.34372150698005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  <cell r="AC304">
            <v>383.35218730748056</v>
          </cell>
          <cell r="AD304">
            <v>483.68372282772748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O304">
            <v>519.14666250867651</v>
          </cell>
          <cell r="AP304">
            <v>104.99721932614857</v>
          </cell>
          <cell r="AS304">
            <v>0</v>
          </cell>
          <cell r="AT304">
            <v>0</v>
          </cell>
          <cell r="AW304">
            <v>544.06564524284545</v>
          </cell>
          <cell r="AX304">
            <v>0</v>
          </cell>
          <cell r="BE304">
            <v>14.890096059678665</v>
          </cell>
          <cell r="BF304">
            <v>0</v>
          </cell>
          <cell r="BI304">
            <v>0</v>
          </cell>
          <cell r="BJ304">
            <v>0</v>
          </cell>
          <cell r="BM304">
            <v>0</v>
          </cell>
          <cell r="BN304">
            <v>0</v>
          </cell>
        </row>
        <row r="305"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M305">
            <v>201.96799032435985</v>
          </cell>
          <cell r="N305">
            <v>207.4813195297566</v>
          </cell>
          <cell r="Q305">
            <v>0</v>
          </cell>
          <cell r="R305">
            <v>475.96610804283682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  <cell r="AC305">
            <v>496.58344768060101</v>
          </cell>
          <cell r="AD305">
            <v>626.42690217603752</v>
          </cell>
          <cell r="AG305">
            <v>0</v>
          </cell>
          <cell r="AH305">
            <v>0</v>
          </cell>
          <cell r="AK305">
            <v>0</v>
          </cell>
          <cell r="AL305">
            <v>0</v>
          </cell>
          <cell r="AO305">
            <v>519.21049098011042</v>
          </cell>
          <cell r="AP305">
            <v>104.99721932614857</v>
          </cell>
          <cell r="AS305">
            <v>0</v>
          </cell>
          <cell r="AT305">
            <v>0</v>
          </cell>
          <cell r="AW305">
            <v>718.67949113112638</v>
          </cell>
          <cell r="AX305">
            <v>0</v>
          </cell>
          <cell r="BE305">
            <v>14.92786341948278</v>
          </cell>
          <cell r="BF305">
            <v>0</v>
          </cell>
          <cell r="BI305">
            <v>0</v>
          </cell>
          <cell r="BJ305">
            <v>0</v>
          </cell>
          <cell r="BM305">
            <v>0</v>
          </cell>
          <cell r="BN305">
            <v>0</v>
          </cell>
        </row>
        <row r="306">
          <cell r="E306">
            <v>0</v>
          </cell>
          <cell r="F306">
            <v>0</v>
          </cell>
          <cell r="I306">
            <v>0</v>
          </cell>
          <cell r="J306">
            <v>0</v>
          </cell>
          <cell r="M306">
            <v>524.43796694514776</v>
          </cell>
          <cell r="N306">
            <v>539.45143077736725</v>
          </cell>
          <cell r="Q306">
            <v>0</v>
          </cell>
          <cell r="R306">
            <v>634.80704671400792</v>
          </cell>
          <cell r="U306">
            <v>0</v>
          </cell>
          <cell r="V306">
            <v>0</v>
          </cell>
          <cell r="Y306">
            <v>0</v>
          </cell>
          <cell r="Z306">
            <v>0</v>
          </cell>
          <cell r="AC306">
            <v>675.63951116308192</v>
          </cell>
          <cell r="AD306">
            <v>852.35135869854287</v>
          </cell>
          <cell r="AG306">
            <v>0</v>
          </cell>
          <cell r="AH306">
            <v>0</v>
          </cell>
          <cell r="AK306">
            <v>0</v>
          </cell>
          <cell r="AL306">
            <v>0</v>
          </cell>
          <cell r="AO306">
            <v>764.14936512389238</v>
          </cell>
          <cell r="AP306">
            <v>225.90175440394137</v>
          </cell>
          <cell r="AS306">
            <v>0</v>
          </cell>
          <cell r="AT306">
            <v>0</v>
          </cell>
          <cell r="AW306">
            <v>958.53622582295384</v>
          </cell>
          <cell r="AX306">
            <v>10815.869848310092</v>
          </cell>
          <cell r="BE306">
            <v>14.984113531639476</v>
          </cell>
          <cell r="BF306">
            <v>0</v>
          </cell>
          <cell r="BI306">
            <v>0</v>
          </cell>
          <cell r="BJ306">
            <v>0</v>
          </cell>
          <cell r="BM306">
            <v>0</v>
          </cell>
          <cell r="BN306">
            <v>0</v>
          </cell>
        </row>
        <row r="307">
          <cell r="E307">
            <v>0</v>
          </cell>
          <cell r="F307">
            <v>0</v>
          </cell>
          <cell r="I307">
            <v>0</v>
          </cell>
          <cell r="J307">
            <v>0</v>
          </cell>
          <cell r="M307">
            <v>162.02064232897817</v>
          </cell>
          <cell r="N307">
            <v>165.98505562380527</v>
          </cell>
          <cell r="Q307">
            <v>0</v>
          </cell>
          <cell r="R307">
            <v>688.35786637592332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  <cell r="AC307">
            <v>734.14792558672502</v>
          </cell>
          <cell r="AD307">
            <v>926.29027174227213</v>
          </cell>
          <cell r="AG307">
            <v>0</v>
          </cell>
          <cell r="AH307">
            <v>0</v>
          </cell>
          <cell r="AK307">
            <v>0</v>
          </cell>
          <cell r="AL307">
            <v>0</v>
          </cell>
          <cell r="AO307">
            <v>150.25291196001282</v>
          </cell>
          <cell r="AP307">
            <v>69.998146217432378</v>
          </cell>
          <cell r="AS307">
            <v>0</v>
          </cell>
          <cell r="AT307">
            <v>0</v>
          </cell>
          <cell r="AW307">
            <v>1039.3351251293325</v>
          </cell>
          <cell r="AX307">
            <v>0</v>
          </cell>
          <cell r="BE307">
            <v>14.872590225786791</v>
          </cell>
          <cell r="BF307">
            <v>0</v>
          </cell>
          <cell r="BI307">
            <v>0</v>
          </cell>
          <cell r="BJ307">
            <v>0</v>
          </cell>
          <cell r="BM307">
            <v>0</v>
          </cell>
          <cell r="BN307">
            <v>0</v>
          </cell>
        </row>
        <row r="308"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M308">
            <v>202.23583378622033</v>
          </cell>
          <cell r="N308">
            <v>207.4813195297566</v>
          </cell>
          <cell r="Q308">
            <v>0</v>
          </cell>
          <cell r="R308">
            <v>637.75006105186412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  <cell r="AC308">
            <v>747.17050519801955</v>
          </cell>
          <cell r="AD308">
            <v>942.72114130754517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O308">
            <v>590.12370141732663</v>
          </cell>
          <cell r="AP308">
            <v>190.90268129522516</v>
          </cell>
          <cell r="AS308">
            <v>0</v>
          </cell>
          <cell r="AT308">
            <v>0</v>
          </cell>
          <cell r="AW308">
            <v>963.07957235092499</v>
          </cell>
          <cell r="AX308">
            <v>0</v>
          </cell>
          <cell r="BE308">
            <v>14.750128064223032</v>
          </cell>
          <cell r="BF308">
            <v>0</v>
          </cell>
          <cell r="BI308">
            <v>0</v>
          </cell>
          <cell r="BJ308">
            <v>0</v>
          </cell>
          <cell r="BM308">
            <v>0</v>
          </cell>
          <cell r="BN308">
            <v>0</v>
          </cell>
        </row>
        <row r="309"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M309">
            <v>40.490213186978721</v>
          </cell>
          <cell r="N309">
            <v>41.496263905951317</v>
          </cell>
          <cell r="Q309">
            <v>0</v>
          </cell>
          <cell r="R309">
            <v>177.36757952632789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  <cell r="AC309">
            <v>192.79865455833473</v>
          </cell>
          <cell r="AD309">
            <v>243.1768695660422</v>
          </cell>
          <cell r="AG309">
            <v>0</v>
          </cell>
          <cell r="AH309">
            <v>0</v>
          </cell>
          <cell r="AK309">
            <v>0</v>
          </cell>
          <cell r="AL309">
            <v>0</v>
          </cell>
          <cell r="AO309">
            <v>75.110868059500774</v>
          </cell>
          <cell r="AP309">
            <v>54.104625088155998</v>
          </cell>
          <cell r="AS309">
            <v>0</v>
          </cell>
          <cell r="AT309">
            <v>0</v>
          </cell>
          <cell r="AW309">
            <v>267.85322013228819</v>
          </cell>
          <cell r="AX309">
            <v>0</v>
          </cell>
          <cell r="BE309">
            <v>14.924561753039526</v>
          </cell>
          <cell r="BF309">
            <v>0</v>
          </cell>
          <cell r="BI309">
            <v>0</v>
          </cell>
          <cell r="BJ309">
            <v>0</v>
          </cell>
          <cell r="BM309">
            <v>0</v>
          </cell>
          <cell r="BN309">
            <v>0</v>
          </cell>
        </row>
        <row r="310">
          <cell r="E310">
            <v>0</v>
          </cell>
          <cell r="F310">
            <v>0</v>
          </cell>
          <cell r="I310">
            <v>0</v>
          </cell>
          <cell r="J310">
            <v>0</v>
          </cell>
          <cell r="M310">
            <v>201.68517416663479</v>
          </cell>
          <cell r="N310">
            <v>207.4813195297566</v>
          </cell>
          <cell r="Q310">
            <v>0</v>
          </cell>
          <cell r="R310">
            <v>242.10291898883676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  <cell r="AC310">
            <v>277.15302042737153</v>
          </cell>
          <cell r="AD310">
            <v>349.66944293596856</v>
          </cell>
          <cell r="AG310">
            <v>0</v>
          </cell>
          <cell r="AH310">
            <v>0</v>
          </cell>
          <cell r="AK310">
            <v>0</v>
          </cell>
          <cell r="AL310">
            <v>0</v>
          </cell>
          <cell r="AO310">
            <v>346.11486956649463</v>
          </cell>
          <cell r="AP310">
            <v>69.998146217432378</v>
          </cell>
          <cell r="AS310">
            <v>0</v>
          </cell>
          <cell r="AT310">
            <v>0</v>
          </cell>
          <cell r="AW310">
            <v>365.53491277178159</v>
          </cell>
          <cell r="AX310">
            <v>0</v>
          </cell>
          <cell r="BE310">
            <v>14.90359840448013</v>
          </cell>
          <cell r="BF310">
            <v>0</v>
          </cell>
          <cell r="BI310">
            <v>0</v>
          </cell>
          <cell r="BJ310">
            <v>0</v>
          </cell>
          <cell r="BM310">
            <v>0</v>
          </cell>
          <cell r="BN310">
            <v>0</v>
          </cell>
        </row>
        <row r="311">
          <cell r="E311">
            <v>0</v>
          </cell>
          <cell r="F311">
            <v>0</v>
          </cell>
          <cell r="I311">
            <v>0</v>
          </cell>
          <cell r="J311">
            <v>0</v>
          </cell>
          <cell r="M311">
            <v>281.9281308670005</v>
          </cell>
          <cell r="N311">
            <v>290.47384734165922</v>
          </cell>
          <cell r="Q311">
            <v>0</v>
          </cell>
          <cell r="R311">
            <v>0</v>
          </cell>
          <cell r="U311">
            <v>0</v>
          </cell>
          <cell r="V311">
            <v>0</v>
          </cell>
          <cell r="Y311">
            <v>0</v>
          </cell>
          <cell r="Z311">
            <v>0</v>
          </cell>
          <cell r="AC311">
            <v>203.82891641032398</v>
          </cell>
          <cell r="AD311">
            <v>239.78800271820458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O311">
            <v>188.66879365460088</v>
          </cell>
          <cell r="AP311">
            <v>108.22304479867981</v>
          </cell>
          <cell r="AS311">
            <v>0</v>
          </cell>
          <cell r="AT311">
            <v>0</v>
          </cell>
          <cell r="AW311">
            <v>352.22691288134081</v>
          </cell>
          <cell r="AX311">
            <v>0</v>
          </cell>
          <cell r="BE311">
            <v>14.899253395157945</v>
          </cell>
          <cell r="BF311">
            <v>0</v>
          </cell>
          <cell r="BI311">
            <v>0</v>
          </cell>
          <cell r="BJ311">
            <v>0</v>
          </cell>
          <cell r="BM311">
            <v>0</v>
          </cell>
          <cell r="BN311">
            <v>0</v>
          </cell>
        </row>
        <row r="312">
          <cell r="E312">
            <v>0</v>
          </cell>
          <cell r="F312">
            <v>0</v>
          </cell>
          <cell r="I312">
            <v>0</v>
          </cell>
          <cell r="J312">
            <v>0</v>
          </cell>
          <cell r="M312">
            <v>121.23560867263737</v>
          </cell>
          <cell r="N312">
            <v>90.836677816499375</v>
          </cell>
          <cell r="Q312">
            <v>0</v>
          </cell>
          <cell r="R312">
            <v>335.34173889737957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  <cell r="AC312">
            <v>356.92099693803942</v>
          </cell>
          <cell r="AD312">
            <v>450.3085190232664</v>
          </cell>
          <cell r="AG312">
            <v>0</v>
          </cell>
          <cell r="AH312">
            <v>0</v>
          </cell>
          <cell r="AK312">
            <v>0</v>
          </cell>
          <cell r="AL312">
            <v>0</v>
          </cell>
          <cell r="AO312">
            <v>195.79500401428916</v>
          </cell>
          <cell r="AP312">
            <v>38.211103958879605</v>
          </cell>
          <cell r="AS312">
            <v>0</v>
          </cell>
          <cell r="AT312">
            <v>0</v>
          </cell>
          <cell r="AW312">
            <v>506.33723159441604</v>
          </cell>
          <cell r="AX312">
            <v>0</v>
          </cell>
          <cell r="BE312">
            <v>14.917789672286697</v>
          </cell>
          <cell r="BF312">
            <v>0</v>
          </cell>
          <cell r="BI312">
            <v>0</v>
          </cell>
          <cell r="BJ312">
            <v>0</v>
          </cell>
          <cell r="BM312">
            <v>0</v>
          </cell>
          <cell r="BN312">
            <v>0</v>
          </cell>
        </row>
        <row r="313">
          <cell r="E313">
            <v>0</v>
          </cell>
          <cell r="F313">
            <v>0</v>
          </cell>
          <cell r="I313">
            <v>0</v>
          </cell>
          <cell r="J313">
            <v>0</v>
          </cell>
          <cell r="M313">
            <v>120.99764423631009</v>
          </cell>
          <cell r="N313">
            <v>0</v>
          </cell>
          <cell r="Q313">
            <v>0</v>
          </cell>
          <cell r="R313">
            <v>0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  <cell r="AC313">
            <v>133.05612734177757</v>
          </cell>
          <cell r="AD313">
            <v>127.95515422179471</v>
          </cell>
          <cell r="AG313">
            <v>0</v>
          </cell>
          <cell r="AH313">
            <v>0</v>
          </cell>
          <cell r="AK313">
            <v>0</v>
          </cell>
          <cell r="AL313">
            <v>0</v>
          </cell>
          <cell r="AO313">
            <v>0</v>
          </cell>
          <cell r="AP313">
            <v>0</v>
          </cell>
          <cell r="AS313">
            <v>0</v>
          </cell>
          <cell r="AT313">
            <v>0</v>
          </cell>
          <cell r="AW313">
            <v>0</v>
          </cell>
          <cell r="AX313">
            <v>0</v>
          </cell>
          <cell r="BE313">
            <v>14.902840337943504</v>
          </cell>
          <cell r="BF313">
            <v>0</v>
          </cell>
          <cell r="BI313">
            <v>0</v>
          </cell>
          <cell r="BJ313">
            <v>0</v>
          </cell>
          <cell r="BM313">
            <v>0</v>
          </cell>
          <cell r="BN313">
            <v>0</v>
          </cell>
        </row>
        <row r="314">
          <cell r="E314">
            <v>0</v>
          </cell>
          <cell r="F314">
            <v>0</v>
          </cell>
          <cell r="I314">
            <v>0</v>
          </cell>
          <cell r="J314">
            <v>0</v>
          </cell>
          <cell r="M314">
            <v>80.533937238825757</v>
          </cell>
          <cell r="N314">
            <v>82.992527811902633</v>
          </cell>
          <cell r="Q314">
            <v>0</v>
          </cell>
          <cell r="R314">
            <v>74.609448346501608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  <cell r="AC314">
            <v>504.95292503258202</v>
          </cell>
          <cell r="AD314">
            <v>594.59209239332085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O314">
            <v>377.2980733182614</v>
          </cell>
          <cell r="AP314">
            <v>140.01008705723257</v>
          </cell>
          <cell r="AS314">
            <v>0</v>
          </cell>
          <cell r="AT314">
            <v>0</v>
          </cell>
          <cell r="AW314">
            <v>577.49367122827118</v>
          </cell>
          <cell r="AX314">
            <v>0</v>
          </cell>
          <cell r="BE314">
            <v>0</v>
          </cell>
          <cell r="BF314">
            <v>0</v>
          </cell>
          <cell r="BI314">
            <v>0</v>
          </cell>
          <cell r="BJ314">
            <v>0</v>
          </cell>
          <cell r="BM314">
            <v>0</v>
          </cell>
          <cell r="BN314">
            <v>0</v>
          </cell>
        </row>
        <row r="315">
          <cell r="E315">
            <v>0</v>
          </cell>
          <cell r="F315">
            <v>0</v>
          </cell>
          <cell r="I315">
            <v>0</v>
          </cell>
          <cell r="J315">
            <v>0</v>
          </cell>
          <cell r="M315">
            <v>241.82840776738334</v>
          </cell>
          <cell r="N315">
            <v>215.32546953435337</v>
          </cell>
          <cell r="Q315">
            <v>0</v>
          </cell>
          <cell r="R315">
            <v>143.83032267857453</v>
          </cell>
          <cell r="U315">
            <v>0</v>
          </cell>
          <cell r="V315">
            <v>0</v>
          </cell>
          <cell r="Y315">
            <v>0</v>
          </cell>
          <cell r="Z315">
            <v>0</v>
          </cell>
          <cell r="AC315">
            <v>153.0664993959752</v>
          </cell>
          <cell r="AD315">
            <v>193.06271739195913</v>
          </cell>
          <cell r="AG315">
            <v>0</v>
          </cell>
          <cell r="AH315">
            <v>0</v>
          </cell>
          <cell r="AK315">
            <v>0</v>
          </cell>
          <cell r="AL315">
            <v>0</v>
          </cell>
          <cell r="AO315">
            <v>173.08419992468106</v>
          </cell>
          <cell r="AP315">
            <v>34.999073108716189</v>
          </cell>
          <cell r="AS315">
            <v>0</v>
          </cell>
          <cell r="AT315">
            <v>0</v>
          </cell>
          <cell r="AW315">
            <v>217.19428659374711</v>
          </cell>
          <cell r="AX315">
            <v>0</v>
          </cell>
          <cell r="BE315">
            <v>14.918642267619896</v>
          </cell>
          <cell r="BF315">
            <v>0</v>
          </cell>
          <cell r="BI315">
            <v>0</v>
          </cell>
          <cell r="BJ315">
            <v>0</v>
          </cell>
          <cell r="BM315">
            <v>0</v>
          </cell>
          <cell r="BN315">
            <v>0</v>
          </cell>
        </row>
        <row r="316">
          <cell r="E316">
            <v>0</v>
          </cell>
          <cell r="F316">
            <v>0</v>
          </cell>
          <cell r="I316">
            <v>0</v>
          </cell>
          <cell r="J316">
            <v>0</v>
          </cell>
          <cell r="M316">
            <v>686.48718649487319</v>
          </cell>
          <cell r="N316">
            <v>780.58486420847828</v>
          </cell>
          <cell r="Q316">
            <v>0</v>
          </cell>
          <cell r="R316">
            <v>1371.0926432713957</v>
          </cell>
          <cell r="U316">
            <v>0</v>
          </cell>
          <cell r="V316">
            <v>0</v>
          </cell>
          <cell r="Y316">
            <v>0</v>
          </cell>
          <cell r="Z316">
            <v>0</v>
          </cell>
          <cell r="AC316">
            <v>1507.9740234266128</v>
          </cell>
          <cell r="AD316">
            <v>1902.6433491912355</v>
          </cell>
          <cell r="AG316">
            <v>0</v>
          </cell>
          <cell r="AH316">
            <v>0</v>
          </cell>
          <cell r="AK316">
            <v>0</v>
          </cell>
          <cell r="AL316">
            <v>0</v>
          </cell>
          <cell r="AO316">
            <v>1276.4209784295904</v>
          </cell>
          <cell r="AP316">
            <v>346.79249485936634</v>
          </cell>
          <cell r="AS316">
            <v>0</v>
          </cell>
          <cell r="AT316">
            <v>0</v>
          </cell>
          <cell r="AW316">
            <v>2070.2847231577025</v>
          </cell>
          <cell r="AX316">
            <v>513</v>
          </cell>
          <cell r="BE316">
            <v>14.791333309219553</v>
          </cell>
          <cell r="BF316">
            <v>0</v>
          </cell>
          <cell r="BI316">
            <v>0</v>
          </cell>
          <cell r="BJ316">
            <v>0</v>
          </cell>
          <cell r="BM316">
            <v>0</v>
          </cell>
          <cell r="BN316">
            <v>0</v>
          </cell>
        </row>
        <row r="317"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M317">
            <v>484.64397410304548</v>
          </cell>
          <cell r="N317">
            <v>539.45143077736725</v>
          </cell>
          <cell r="Q317">
            <v>0</v>
          </cell>
          <cell r="R317">
            <v>1006.9228255724124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  <cell r="AC317">
            <v>1071.514128641822</v>
          </cell>
          <cell r="AD317">
            <v>1351.952486417629</v>
          </cell>
          <cell r="AG317">
            <v>0</v>
          </cell>
          <cell r="AH317">
            <v>0</v>
          </cell>
          <cell r="AK317">
            <v>0</v>
          </cell>
          <cell r="AL317">
            <v>0</v>
          </cell>
          <cell r="AO317">
            <v>866.59571960303515</v>
          </cell>
          <cell r="AP317">
            <v>315.00545260081356</v>
          </cell>
          <cell r="AS317">
            <v>0</v>
          </cell>
          <cell r="AT317">
            <v>0</v>
          </cell>
          <cell r="AW317">
            <v>1520.3770377059263</v>
          </cell>
          <cell r="AX317">
            <v>0</v>
          </cell>
          <cell r="BE317">
            <v>14.973356012922487</v>
          </cell>
          <cell r="BF317">
            <v>0</v>
          </cell>
          <cell r="BI317">
            <v>0</v>
          </cell>
          <cell r="BJ317">
            <v>0</v>
          </cell>
          <cell r="BM317">
            <v>0</v>
          </cell>
          <cell r="BN317">
            <v>0</v>
          </cell>
        </row>
        <row r="318"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M318">
            <v>201.89774970469421</v>
          </cell>
          <cell r="N318">
            <v>207.4813195297566</v>
          </cell>
          <cell r="Q318">
            <v>0</v>
          </cell>
          <cell r="R318">
            <v>375.07509575028803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  <cell r="AC318">
            <v>399.16838202533268</v>
          </cell>
          <cell r="AD318">
            <v>503.70884511040407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O318">
            <v>415.50041686855434</v>
          </cell>
          <cell r="AP318">
            <v>120.89074045542496</v>
          </cell>
          <cell r="AS318">
            <v>0</v>
          </cell>
          <cell r="AT318">
            <v>0</v>
          </cell>
          <cell r="AW318">
            <v>566.32987111421676</v>
          </cell>
          <cell r="AX318">
            <v>0</v>
          </cell>
          <cell r="BE318">
            <v>14.945478129623563</v>
          </cell>
          <cell r="BF318">
            <v>0</v>
          </cell>
          <cell r="BI318">
            <v>0</v>
          </cell>
          <cell r="BJ318">
            <v>0</v>
          </cell>
          <cell r="BM318">
            <v>0</v>
          </cell>
          <cell r="BN318">
            <v>0</v>
          </cell>
        </row>
        <row r="319">
          <cell r="E319">
            <v>0</v>
          </cell>
          <cell r="F319">
            <v>0</v>
          </cell>
          <cell r="I319">
            <v>0</v>
          </cell>
          <cell r="J319">
            <v>0</v>
          </cell>
          <cell r="M319">
            <v>121.04142686050156</v>
          </cell>
          <cell r="N319">
            <v>124.48879171785394</v>
          </cell>
          <cell r="Q319">
            <v>0</v>
          </cell>
          <cell r="R319">
            <v>171.7916221800586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  <cell r="AC319">
            <v>182.67643741700223</v>
          </cell>
          <cell r="AD319">
            <v>230.54563858773841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O319">
            <v>173.05950630040024</v>
          </cell>
          <cell r="AP319">
            <v>34.999073108716189</v>
          </cell>
          <cell r="AS319">
            <v>0</v>
          </cell>
          <cell r="AT319">
            <v>0</v>
          </cell>
          <cell r="AW319">
            <v>259.38608641507415</v>
          </cell>
          <cell r="AX319">
            <v>0</v>
          </cell>
          <cell r="BE319">
            <v>14.91043279679516</v>
          </cell>
          <cell r="BF319">
            <v>0</v>
          </cell>
          <cell r="BI319">
            <v>0</v>
          </cell>
          <cell r="BJ319">
            <v>0</v>
          </cell>
          <cell r="BM319">
            <v>0</v>
          </cell>
          <cell r="BN319">
            <v>0</v>
          </cell>
        </row>
        <row r="320">
          <cell r="E320">
            <v>0</v>
          </cell>
          <cell r="F320">
            <v>0</v>
          </cell>
          <cell r="I320">
            <v>0</v>
          </cell>
          <cell r="J320">
            <v>0</v>
          </cell>
          <cell r="M320">
            <v>565.43026492663148</v>
          </cell>
          <cell r="N320">
            <v>547.29558078196396</v>
          </cell>
          <cell r="Q320">
            <v>0</v>
          </cell>
          <cell r="R320">
            <v>1215.4739606873688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  <cell r="AC320">
            <v>1293.6305021369631</v>
          </cell>
          <cell r="AD320">
            <v>1632.2015054403182</v>
          </cell>
          <cell r="AG320">
            <v>0</v>
          </cell>
          <cell r="AH320">
            <v>0</v>
          </cell>
          <cell r="AK320">
            <v>0</v>
          </cell>
          <cell r="AL320">
            <v>0</v>
          </cell>
          <cell r="AO320">
            <v>1066.4339434737306</v>
          </cell>
          <cell r="AP320">
            <v>337.33683005278459</v>
          </cell>
          <cell r="AS320">
            <v>0</v>
          </cell>
          <cell r="AT320">
            <v>0</v>
          </cell>
          <cell r="AW320">
            <v>1835.2848253048226</v>
          </cell>
          <cell r="AX320">
            <v>0</v>
          </cell>
          <cell r="BE320">
            <v>14.921505929460677</v>
          </cell>
          <cell r="BF320">
            <v>0</v>
          </cell>
          <cell r="BI320">
            <v>0</v>
          </cell>
          <cell r="BJ320">
            <v>0</v>
          </cell>
          <cell r="BM320">
            <v>0</v>
          </cell>
          <cell r="BN320">
            <v>0</v>
          </cell>
        </row>
        <row r="321">
          <cell r="E321">
            <v>0</v>
          </cell>
          <cell r="F321">
            <v>0</v>
          </cell>
          <cell r="I321">
            <v>0</v>
          </cell>
          <cell r="J321">
            <v>0</v>
          </cell>
          <cell r="M321">
            <v>201.98216772578172</v>
          </cell>
          <cell r="N321">
            <v>207.4813195297566</v>
          </cell>
          <cell r="Q321">
            <v>0</v>
          </cell>
          <cell r="R321">
            <v>441.54576934093649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  <cell r="AC321">
            <v>514.79885025898386</v>
          </cell>
          <cell r="AD321">
            <v>649.53281250220289</v>
          </cell>
          <cell r="AG321">
            <v>0</v>
          </cell>
          <cell r="AH321">
            <v>0</v>
          </cell>
          <cell r="AK321">
            <v>0</v>
          </cell>
          <cell r="AL321">
            <v>0</v>
          </cell>
          <cell r="AO321">
            <v>103.67762292116885</v>
          </cell>
          <cell r="AP321">
            <v>104.99721932614857</v>
          </cell>
          <cell r="AS321">
            <v>0</v>
          </cell>
          <cell r="AT321">
            <v>0</v>
          </cell>
          <cell r="AW321">
            <v>666.68904428137057</v>
          </cell>
          <cell r="AX321">
            <v>0</v>
          </cell>
          <cell r="BE321">
            <v>14.882448245567248</v>
          </cell>
          <cell r="BF321">
            <v>0</v>
          </cell>
          <cell r="BI321">
            <v>0</v>
          </cell>
          <cell r="BJ321">
            <v>0</v>
          </cell>
          <cell r="BM321">
            <v>0</v>
          </cell>
          <cell r="BN321">
            <v>0</v>
          </cell>
        </row>
        <row r="322"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M322">
            <v>241.88658194837865</v>
          </cell>
          <cell r="N322">
            <v>248.97758343570788</v>
          </cell>
          <cell r="Q322">
            <v>0</v>
          </cell>
          <cell r="R322">
            <v>174.16162599321061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  <cell r="AC322">
            <v>205.11765388457448</v>
          </cell>
          <cell r="AD322">
            <v>258.78619565305166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O322">
            <v>139.81882622579724</v>
          </cell>
          <cell r="AP322">
            <v>101.78518847598517</v>
          </cell>
          <cell r="AS322">
            <v>0</v>
          </cell>
          <cell r="AT322">
            <v>0</v>
          </cell>
          <cell r="AW322">
            <v>262.95370400348679</v>
          </cell>
          <cell r="AX322">
            <v>0</v>
          </cell>
          <cell r="BE322">
            <v>14.896802821119998</v>
          </cell>
          <cell r="BF322">
            <v>0</v>
          </cell>
          <cell r="BI322">
            <v>0</v>
          </cell>
          <cell r="BJ322">
            <v>0</v>
          </cell>
          <cell r="BM322">
            <v>0</v>
          </cell>
          <cell r="BN322">
            <v>0</v>
          </cell>
        </row>
        <row r="323">
          <cell r="E323">
            <v>0</v>
          </cell>
          <cell r="F323">
            <v>0</v>
          </cell>
          <cell r="I323">
            <v>0</v>
          </cell>
          <cell r="J323">
            <v>0</v>
          </cell>
          <cell r="M323">
            <v>282.43569625436402</v>
          </cell>
          <cell r="N323">
            <v>290.47384734165922</v>
          </cell>
          <cell r="Q323">
            <v>0</v>
          </cell>
          <cell r="R323">
            <v>365.34666832854538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  <cell r="AC323">
            <v>388.71901027456892</v>
          </cell>
          <cell r="AD323">
            <v>490.35876358861964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O323">
            <v>218.23946814760168</v>
          </cell>
          <cell r="AP323">
            <v>124.11656592795619</v>
          </cell>
          <cell r="AS323">
            <v>0</v>
          </cell>
          <cell r="AT323">
            <v>0</v>
          </cell>
          <cell r="AW323">
            <v>551.65038217294841</v>
          </cell>
          <cell r="AX323">
            <v>0</v>
          </cell>
          <cell r="BE323">
            <v>14.922939279592958</v>
          </cell>
          <cell r="BF323">
            <v>0</v>
          </cell>
          <cell r="BI323">
            <v>0</v>
          </cell>
          <cell r="BJ323">
            <v>0</v>
          </cell>
          <cell r="BM323">
            <v>0</v>
          </cell>
          <cell r="BN323">
            <v>0</v>
          </cell>
        </row>
        <row r="324">
          <cell r="E324">
            <v>0</v>
          </cell>
          <cell r="F324">
            <v>0</v>
          </cell>
          <cell r="I324">
            <v>0</v>
          </cell>
          <cell r="J324">
            <v>0</v>
          </cell>
          <cell r="M324">
            <v>524.34932566809562</v>
          </cell>
          <cell r="N324">
            <v>539.45143077736725</v>
          </cell>
          <cell r="Q324">
            <v>0</v>
          </cell>
          <cell r="R324">
            <v>562.45034444764735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  <cell r="AC324">
            <v>598.38753313898007</v>
          </cell>
          <cell r="AD324">
            <v>754.99845652429974</v>
          </cell>
          <cell r="AG324">
            <v>0</v>
          </cell>
          <cell r="AH324">
            <v>0</v>
          </cell>
          <cell r="AK324">
            <v>0</v>
          </cell>
          <cell r="AL324">
            <v>0</v>
          </cell>
          <cell r="AO324">
            <v>1038.3179165335557</v>
          </cell>
          <cell r="AP324">
            <v>210.00823327466497</v>
          </cell>
          <cell r="AS324">
            <v>0</v>
          </cell>
          <cell r="AT324">
            <v>0</v>
          </cell>
          <cell r="AW324">
            <v>849.25066323256874</v>
          </cell>
          <cell r="AX324">
            <v>4474</v>
          </cell>
          <cell r="BE324">
            <v>14.880582716362932</v>
          </cell>
          <cell r="BF324">
            <v>0</v>
          </cell>
          <cell r="BI324">
            <v>0</v>
          </cell>
          <cell r="BJ324">
            <v>0</v>
          </cell>
          <cell r="BM324">
            <v>0</v>
          </cell>
          <cell r="BN324">
            <v>0</v>
          </cell>
        </row>
        <row r="325">
          <cell r="E325">
            <v>0</v>
          </cell>
          <cell r="F325">
            <v>0</v>
          </cell>
          <cell r="I325">
            <v>0</v>
          </cell>
          <cell r="J325">
            <v>0</v>
          </cell>
          <cell r="M325">
            <v>407.9105323145252</v>
          </cell>
          <cell r="N325">
            <v>381.31052515815861</v>
          </cell>
          <cell r="Q325">
            <v>0</v>
          </cell>
          <cell r="R325">
            <v>216.82329669891351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  <cell r="AC325">
            <v>1045.7151929805182</v>
          </cell>
          <cell r="AD325">
            <v>1061.8449456557753</v>
          </cell>
          <cell r="AG325">
            <v>0</v>
          </cell>
          <cell r="AH325">
            <v>0</v>
          </cell>
          <cell r="AK325">
            <v>0</v>
          </cell>
          <cell r="AL325">
            <v>0</v>
          </cell>
          <cell r="AO325">
            <v>388.40358876714072</v>
          </cell>
          <cell r="AP325">
            <v>350.0183203318976</v>
          </cell>
          <cell r="AS325">
            <v>0</v>
          </cell>
          <cell r="AT325">
            <v>0</v>
          </cell>
          <cell r="AW325">
            <v>1191.6892830453658</v>
          </cell>
          <cell r="AX325">
            <v>74</v>
          </cell>
          <cell r="BE325">
            <v>14.739428215998762</v>
          </cell>
          <cell r="BF325">
            <v>0</v>
          </cell>
          <cell r="BI325">
            <v>0</v>
          </cell>
          <cell r="BJ325">
            <v>0</v>
          </cell>
          <cell r="BM325">
            <v>0</v>
          </cell>
          <cell r="BN325">
            <v>0</v>
          </cell>
        </row>
        <row r="326">
          <cell r="E326">
            <v>0</v>
          </cell>
          <cell r="F326">
            <v>0</v>
          </cell>
          <cell r="I326">
            <v>0</v>
          </cell>
          <cell r="J326">
            <v>0</v>
          </cell>
          <cell r="M326">
            <v>363.40289427526648</v>
          </cell>
          <cell r="N326">
            <v>414.96263905951321</v>
          </cell>
          <cell r="Q326">
            <v>0</v>
          </cell>
          <cell r="R326">
            <v>201.64721946657042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  <cell r="AC326">
            <v>780.94782106481421</v>
          </cell>
          <cell r="AD326">
            <v>985.33870924247231</v>
          </cell>
          <cell r="AG326">
            <v>0</v>
          </cell>
          <cell r="AH326">
            <v>0</v>
          </cell>
          <cell r="AK326">
            <v>0</v>
          </cell>
          <cell r="AL326">
            <v>0</v>
          </cell>
          <cell r="AO326">
            <v>388.11311371562329</v>
          </cell>
          <cell r="AP326">
            <v>350.0183203318976</v>
          </cell>
          <cell r="AS326">
            <v>0</v>
          </cell>
          <cell r="AT326">
            <v>101.97914199922209</v>
          </cell>
          <cell r="AW326">
            <v>1108.0909743097884</v>
          </cell>
          <cell r="AX326">
            <v>877.6892958704176</v>
          </cell>
          <cell r="BE326">
            <v>14.916496794522985</v>
          </cell>
          <cell r="BF326">
            <v>0</v>
          </cell>
          <cell r="BI326">
            <v>108.53864</v>
          </cell>
          <cell r="BJ326">
            <v>409.34790334275846</v>
          </cell>
          <cell r="BM326">
            <v>0</v>
          </cell>
          <cell r="BN326">
            <v>0</v>
          </cell>
        </row>
        <row r="327">
          <cell r="E327">
            <v>0</v>
          </cell>
          <cell r="F327">
            <v>0</v>
          </cell>
          <cell r="I327">
            <v>0</v>
          </cell>
          <cell r="J327">
            <v>0</v>
          </cell>
          <cell r="M327">
            <v>645.69066557827364</v>
          </cell>
          <cell r="N327">
            <v>697.59233639657566</v>
          </cell>
          <cell r="Q327">
            <v>0</v>
          </cell>
          <cell r="R327">
            <v>266.14031354643532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  <cell r="AC327">
            <v>1030.818567356527</v>
          </cell>
          <cell r="AD327">
            <v>1300.6060190261503</v>
          </cell>
          <cell r="AG327">
            <v>0</v>
          </cell>
          <cell r="AH327">
            <v>0</v>
          </cell>
          <cell r="AK327">
            <v>0</v>
          </cell>
          <cell r="AL327">
            <v>0</v>
          </cell>
          <cell r="AO327">
            <v>465.95026033714936</v>
          </cell>
          <cell r="AP327">
            <v>381.80536259045033</v>
          </cell>
          <cell r="AS327">
            <v>0</v>
          </cell>
          <cell r="AT327">
            <v>0</v>
          </cell>
          <cell r="AW327">
            <v>1462.6338915720135</v>
          </cell>
          <cell r="AX327">
            <v>166.26724025787999</v>
          </cell>
          <cell r="BE327">
            <v>14.937595468889825</v>
          </cell>
          <cell r="BF327">
            <v>0</v>
          </cell>
          <cell r="BI327">
            <v>0</v>
          </cell>
          <cell r="BJ327">
            <v>0</v>
          </cell>
          <cell r="BM327">
            <v>0</v>
          </cell>
          <cell r="BN327">
            <v>0</v>
          </cell>
        </row>
        <row r="328">
          <cell r="E328">
            <v>0</v>
          </cell>
          <cell r="F328">
            <v>0</v>
          </cell>
          <cell r="I328">
            <v>0</v>
          </cell>
          <cell r="J328">
            <v>0</v>
          </cell>
          <cell r="M328">
            <v>726.37968731556748</v>
          </cell>
          <cell r="N328">
            <v>739.08860030252708</v>
          </cell>
          <cell r="Q328">
            <v>0</v>
          </cell>
          <cell r="R328">
            <v>266.77629544065695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  <cell r="AC328">
            <v>1072.3280398675277</v>
          </cell>
          <cell r="AD328">
            <v>1352.9794157654583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O328">
            <v>564.10977747762354</v>
          </cell>
          <cell r="AP328">
            <v>381.80536259045033</v>
          </cell>
          <cell r="AS328">
            <v>0</v>
          </cell>
          <cell r="AT328">
            <v>0</v>
          </cell>
          <cell r="AW328">
            <v>1466.232712799517</v>
          </cell>
          <cell r="AX328">
            <v>1012.34480935392</v>
          </cell>
          <cell r="BE328">
            <v>14.773929621743552</v>
          </cell>
          <cell r="BF328">
            <v>0</v>
          </cell>
          <cell r="BI328">
            <v>0</v>
          </cell>
          <cell r="BJ328">
            <v>0</v>
          </cell>
          <cell r="BM328">
            <v>0</v>
          </cell>
          <cell r="BN328">
            <v>0</v>
          </cell>
        </row>
        <row r="329">
          <cell r="E329">
            <v>0</v>
          </cell>
          <cell r="F329">
            <v>0</v>
          </cell>
          <cell r="I329">
            <v>0</v>
          </cell>
          <cell r="J329">
            <v>0</v>
          </cell>
          <cell r="M329">
            <v>686.18419720447537</v>
          </cell>
          <cell r="N329">
            <v>705.43648640117237</v>
          </cell>
          <cell r="Q329">
            <v>0</v>
          </cell>
          <cell r="R329">
            <v>285.53439801634522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  <cell r="AC329">
            <v>1176.3329211450305</v>
          </cell>
          <cell r="AD329">
            <v>1483.9129076137285</v>
          </cell>
          <cell r="AG329">
            <v>0</v>
          </cell>
          <cell r="AH329">
            <v>0</v>
          </cell>
          <cell r="AK329">
            <v>0</v>
          </cell>
          <cell r="AL329">
            <v>0</v>
          </cell>
          <cell r="AO329">
            <v>465.86847387854527</v>
          </cell>
          <cell r="AP329">
            <v>420.01646654932995</v>
          </cell>
          <cell r="AS329">
            <v>0</v>
          </cell>
          <cell r="AT329">
            <v>0</v>
          </cell>
          <cell r="AW329">
            <v>1569.3071845673912</v>
          </cell>
          <cell r="AX329">
            <v>597.59051476338004</v>
          </cell>
          <cell r="BE329">
            <v>14.781917682890223</v>
          </cell>
          <cell r="BF329">
            <v>0</v>
          </cell>
          <cell r="BI329">
            <v>0</v>
          </cell>
          <cell r="BJ329">
            <v>0</v>
          </cell>
          <cell r="BM329">
            <v>0</v>
          </cell>
          <cell r="BN329">
            <v>0</v>
          </cell>
        </row>
        <row r="330">
          <cell r="E330">
            <v>0</v>
          </cell>
          <cell r="F330">
            <v>0</v>
          </cell>
          <cell r="I330">
            <v>0</v>
          </cell>
          <cell r="J330">
            <v>0</v>
          </cell>
          <cell r="M330">
            <v>403.93238795722073</v>
          </cell>
          <cell r="N330">
            <v>414.96263905951321</v>
          </cell>
          <cell r="Q330">
            <v>0</v>
          </cell>
          <cell r="R330">
            <v>250.67952116628328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  <cell r="AC330">
            <v>971.18697226714255</v>
          </cell>
          <cell r="AD330">
            <v>1225.1267119606769</v>
          </cell>
          <cell r="AG330">
            <v>0</v>
          </cell>
          <cell r="AH330">
            <v>0</v>
          </cell>
          <cell r="AK330">
            <v>0</v>
          </cell>
          <cell r="AL330">
            <v>0</v>
          </cell>
          <cell r="AO330">
            <v>465.85072936348314</v>
          </cell>
          <cell r="AP330">
            <v>381.80536259045033</v>
          </cell>
          <cell r="AS330">
            <v>0</v>
          </cell>
          <cell r="AT330">
            <v>101.97914199922209</v>
          </cell>
          <cell r="AW330">
            <v>1377.7514667551618</v>
          </cell>
          <cell r="AX330">
            <v>1877.2151473400577</v>
          </cell>
          <cell r="BE330">
            <v>14.813165121058777</v>
          </cell>
          <cell r="BF330">
            <v>0</v>
          </cell>
          <cell r="BI330">
            <v>108.61072</v>
          </cell>
          <cell r="BJ330">
            <v>510.23686602768385</v>
          </cell>
          <cell r="BM330">
            <v>0</v>
          </cell>
          <cell r="BN330">
            <v>0</v>
          </cell>
        </row>
        <row r="331">
          <cell r="E331">
            <v>0</v>
          </cell>
          <cell r="F331">
            <v>0</v>
          </cell>
          <cell r="I331">
            <v>0</v>
          </cell>
          <cell r="J331">
            <v>0</v>
          </cell>
          <cell r="M331">
            <v>565.38253756690369</v>
          </cell>
          <cell r="N331">
            <v>539.45143077736725</v>
          </cell>
          <cell r="Q331">
            <v>0</v>
          </cell>
          <cell r="R331">
            <v>290.77909927831297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  <cell r="AC331">
            <v>1232.5038357187377</v>
          </cell>
          <cell r="AD331">
            <v>1554.7710326139686</v>
          </cell>
          <cell r="AG331">
            <v>0</v>
          </cell>
          <cell r="AH331">
            <v>0</v>
          </cell>
          <cell r="AK331">
            <v>0</v>
          </cell>
          <cell r="AL331">
            <v>0</v>
          </cell>
          <cell r="AO331">
            <v>466.250470983561</v>
          </cell>
          <cell r="AP331">
            <v>400.91091456989011</v>
          </cell>
          <cell r="AS331">
            <v>0</v>
          </cell>
          <cell r="AT331">
            <v>0</v>
          </cell>
          <cell r="AW331">
            <v>1598.0921079748323</v>
          </cell>
          <cell r="AX331">
            <v>1134.4053772078091</v>
          </cell>
          <cell r="BE331">
            <v>14.85070369623282</v>
          </cell>
          <cell r="BF331">
            <v>0</v>
          </cell>
          <cell r="BI331">
            <v>0</v>
          </cell>
          <cell r="BJ331">
            <v>0</v>
          </cell>
          <cell r="BM331">
            <v>0</v>
          </cell>
          <cell r="BN331">
            <v>0</v>
          </cell>
        </row>
        <row r="332"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M332">
            <v>564.98699626324913</v>
          </cell>
          <cell r="N332">
            <v>479.99135297925477</v>
          </cell>
          <cell r="Q332">
            <v>0</v>
          </cell>
          <cell r="R332">
            <v>252.06888567915468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  <cell r="AC332">
            <v>976.47843523423137</v>
          </cell>
          <cell r="AD332">
            <v>1231.8017527215691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  <cell r="AO332">
            <v>465.8513704947469</v>
          </cell>
          <cell r="AP332">
            <v>420.01646654932995</v>
          </cell>
          <cell r="AS332">
            <v>0</v>
          </cell>
          <cell r="AT332">
            <v>0</v>
          </cell>
          <cell r="AW332">
            <v>1385.25807575257</v>
          </cell>
          <cell r="AX332">
            <v>1098.1467062333913</v>
          </cell>
          <cell r="BE332">
            <v>14.893873900008385</v>
          </cell>
          <cell r="BF332">
            <v>0</v>
          </cell>
          <cell r="BI332">
            <v>542.55784000000006</v>
          </cell>
          <cell r="BJ332">
            <v>538.31277259095475</v>
          </cell>
          <cell r="BM332">
            <v>0</v>
          </cell>
          <cell r="BN332">
            <v>0</v>
          </cell>
        </row>
        <row r="333"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M333">
            <v>846.97001546602996</v>
          </cell>
          <cell r="N333">
            <v>871.42154202497773</v>
          </cell>
          <cell r="Q333">
            <v>0</v>
          </cell>
          <cell r="R333">
            <v>252.87218199675715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  <cell r="AC333">
            <v>979.4200734531986</v>
          </cell>
          <cell r="AD333">
            <v>1235.7554307107127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O333">
            <v>465.84202428320293</v>
          </cell>
          <cell r="AP333">
            <v>400.91091456989011</v>
          </cell>
          <cell r="AS333">
            <v>0</v>
          </cell>
          <cell r="AT333">
            <v>0</v>
          </cell>
          <cell r="AW333">
            <v>1389.7042980048816</v>
          </cell>
          <cell r="AX333">
            <v>0</v>
          </cell>
          <cell r="BE333">
            <v>14.941678330616996</v>
          </cell>
          <cell r="BF333">
            <v>0</v>
          </cell>
          <cell r="BI333">
            <v>387.57496799999996</v>
          </cell>
          <cell r="BJ333">
            <v>201.74148633216268</v>
          </cell>
          <cell r="BM333">
            <v>0</v>
          </cell>
          <cell r="BN333">
            <v>0</v>
          </cell>
        </row>
        <row r="334">
          <cell r="E334">
            <v>0</v>
          </cell>
          <cell r="F334">
            <v>0</v>
          </cell>
          <cell r="I334">
            <v>0</v>
          </cell>
          <cell r="J334">
            <v>0</v>
          </cell>
          <cell r="M334">
            <v>484.48307680625976</v>
          </cell>
          <cell r="N334">
            <v>539.45143077736725</v>
          </cell>
          <cell r="Q334">
            <v>0</v>
          </cell>
          <cell r="R334">
            <v>254.50158211607783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  <cell r="AC334">
            <v>985.51052116753874</v>
          </cell>
          <cell r="AD334">
            <v>1243.611440221609</v>
          </cell>
          <cell r="AG334">
            <v>0</v>
          </cell>
          <cell r="AH334">
            <v>0</v>
          </cell>
          <cell r="AK334">
            <v>0</v>
          </cell>
          <cell r="AL334">
            <v>0</v>
          </cell>
          <cell r="AO334">
            <v>682.0906918214564</v>
          </cell>
          <cell r="AP334">
            <v>330.89897373008995</v>
          </cell>
          <cell r="AS334">
            <v>0</v>
          </cell>
          <cell r="AT334">
            <v>0</v>
          </cell>
          <cell r="AW334">
            <v>1398.5389993633698</v>
          </cell>
          <cell r="AX334">
            <v>0</v>
          </cell>
          <cell r="BE334">
            <v>15.036666355073072</v>
          </cell>
          <cell r="BF334">
            <v>0</v>
          </cell>
          <cell r="BI334">
            <v>0</v>
          </cell>
          <cell r="BJ334">
            <v>0</v>
          </cell>
          <cell r="BM334">
            <v>0</v>
          </cell>
          <cell r="BN334">
            <v>0</v>
          </cell>
        </row>
        <row r="335">
          <cell r="E335">
            <v>0</v>
          </cell>
          <cell r="F335">
            <v>0</v>
          </cell>
          <cell r="I335">
            <v>0</v>
          </cell>
          <cell r="J335">
            <v>0</v>
          </cell>
          <cell r="M335">
            <v>242.32756262581933</v>
          </cell>
          <cell r="N335">
            <v>282.62969733706245</v>
          </cell>
          <cell r="Q335">
            <v>0</v>
          </cell>
          <cell r="R335">
            <v>142.47154783174162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  <cell r="AC335">
            <v>551.94029102860259</v>
          </cell>
          <cell r="AD335">
            <v>696.25809782844851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O335">
            <v>310.6193628224467</v>
          </cell>
          <cell r="AP335">
            <v>241.79527553321776</v>
          </cell>
          <cell r="AS335">
            <v>0</v>
          </cell>
          <cell r="AT335">
            <v>0</v>
          </cell>
          <cell r="AW335">
            <v>782.99706157585877</v>
          </cell>
          <cell r="AX335">
            <v>104</v>
          </cell>
          <cell r="BE335">
            <v>14.892183785958188</v>
          </cell>
          <cell r="BF335">
            <v>0</v>
          </cell>
          <cell r="BI335">
            <v>217.06847999999997</v>
          </cell>
          <cell r="BJ335">
            <v>425.25119165798066</v>
          </cell>
          <cell r="BM335">
            <v>0</v>
          </cell>
          <cell r="BN335">
            <v>0</v>
          </cell>
        </row>
        <row r="336">
          <cell r="E336">
            <v>0</v>
          </cell>
          <cell r="F336">
            <v>0</v>
          </cell>
          <cell r="I336">
            <v>0</v>
          </cell>
          <cell r="J336">
            <v>0</v>
          </cell>
          <cell r="M336">
            <v>524.81369650179136</v>
          </cell>
          <cell r="N336">
            <v>531.60728077277042</v>
          </cell>
          <cell r="Q336">
            <v>0</v>
          </cell>
          <cell r="R336">
            <v>241.57948315521921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  <cell r="AC336">
            <v>935.5909539489362</v>
          </cell>
          <cell r="AD336">
            <v>1180.4552853300906</v>
          </cell>
          <cell r="AG336">
            <v>0</v>
          </cell>
          <cell r="AH336">
            <v>0</v>
          </cell>
          <cell r="AK336">
            <v>0</v>
          </cell>
          <cell r="AL336">
            <v>0</v>
          </cell>
          <cell r="AO336">
            <v>465.77777855551159</v>
          </cell>
          <cell r="AP336">
            <v>381.80536259045033</v>
          </cell>
          <cell r="AS336">
            <v>0</v>
          </cell>
          <cell r="AT336">
            <v>0</v>
          </cell>
          <cell r="AW336">
            <v>1327.5149296186573</v>
          </cell>
          <cell r="AX336">
            <v>1866</v>
          </cell>
          <cell r="BE336">
            <v>14.87257403838341</v>
          </cell>
          <cell r="BF336">
            <v>0</v>
          </cell>
          <cell r="BI336">
            <v>465.13367999999997</v>
          </cell>
          <cell r="BJ336">
            <v>775.93062076982847</v>
          </cell>
          <cell r="BM336">
            <v>0</v>
          </cell>
          <cell r="BN336">
            <v>0</v>
          </cell>
        </row>
        <row r="337">
          <cell r="E337">
            <v>0</v>
          </cell>
          <cell r="F337">
            <v>0</v>
          </cell>
          <cell r="I337">
            <v>0</v>
          </cell>
          <cell r="J337">
            <v>0</v>
          </cell>
          <cell r="M337">
            <v>563.87686016548184</v>
          </cell>
          <cell r="N337">
            <v>588.79184468791516</v>
          </cell>
          <cell r="Q337">
            <v>0</v>
          </cell>
          <cell r="R337">
            <v>86.316046673249829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  <cell r="AC337">
            <v>576.46611994220495</v>
          </cell>
          <cell r="AD337">
            <v>678.80029891534559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O337">
            <v>822.56103649401825</v>
          </cell>
          <cell r="AP337">
            <v>270.55071468551563</v>
          </cell>
          <cell r="AS337">
            <v>0</v>
          </cell>
          <cell r="AT337">
            <v>0</v>
          </cell>
          <cell r="AW337">
            <v>920.75629496656632</v>
          </cell>
          <cell r="AX337">
            <v>0</v>
          </cell>
          <cell r="BE337">
            <v>14.969294223514609</v>
          </cell>
          <cell r="BF337">
            <v>0</v>
          </cell>
          <cell r="BI337">
            <v>0</v>
          </cell>
          <cell r="BJ337">
            <v>0</v>
          </cell>
          <cell r="BM337">
            <v>0</v>
          </cell>
          <cell r="BN337">
            <v>0</v>
          </cell>
        </row>
        <row r="338">
          <cell r="E338">
            <v>0</v>
          </cell>
          <cell r="F338">
            <v>0</v>
          </cell>
          <cell r="I338">
            <v>0</v>
          </cell>
          <cell r="J338">
            <v>0</v>
          </cell>
          <cell r="M338">
            <v>40.501004533521197</v>
          </cell>
          <cell r="N338">
            <v>41.496263905951317</v>
          </cell>
          <cell r="Q338">
            <v>0</v>
          </cell>
          <cell r="R338">
            <v>169.45244794706073</v>
          </cell>
          <cell r="U338">
            <v>0</v>
          </cell>
          <cell r="V338">
            <v>0</v>
          </cell>
          <cell r="Y338">
            <v>0</v>
          </cell>
          <cell r="Z338">
            <v>0</v>
          </cell>
          <cell r="AC338">
            <v>180.30247569212068</v>
          </cell>
          <cell r="AD338">
            <v>227.46485054424971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O338">
            <v>77.64232460747877</v>
          </cell>
          <cell r="AP338">
            <v>69.998146217432378</v>
          </cell>
          <cell r="AS338">
            <v>0</v>
          </cell>
          <cell r="AT338">
            <v>0</v>
          </cell>
          <cell r="AW338">
            <v>255.86102000273931</v>
          </cell>
          <cell r="AX338">
            <v>46.198275030040001</v>
          </cell>
          <cell r="BE338">
            <v>14.884473625151823</v>
          </cell>
          <cell r="BF338">
            <v>0</v>
          </cell>
          <cell r="BI338">
            <v>0</v>
          </cell>
          <cell r="BJ338">
            <v>0</v>
          </cell>
          <cell r="BM338">
            <v>0</v>
          </cell>
          <cell r="BN338">
            <v>0</v>
          </cell>
        </row>
        <row r="339">
          <cell r="E339">
            <v>0</v>
          </cell>
          <cell r="F339">
            <v>0</v>
          </cell>
          <cell r="I339">
            <v>0</v>
          </cell>
          <cell r="J339">
            <v>0</v>
          </cell>
          <cell r="M339">
            <v>195</v>
          </cell>
          <cell r="N339">
            <v>165.98505562380527</v>
          </cell>
          <cell r="Q339">
            <v>0</v>
          </cell>
          <cell r="R339">
            <v>222.08935617467492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  <cell r="AC339">
            <v>0</v>
          </cell>
          <cell r="AD339">
            <v>298.32297554449008</v>
          </cell>
          <cell r="AG339">
            <v>0</v>
          </cell>
          <cell r="AH339">
            <v>0</v>
          </cell>
          <cell r="AK339">
            <v>0</v>
          </cell>
          <cell r="AL339">
            <v>0</v>
          </cell>
          <cell r="AO339">
            <v>184.71263999999996</v>
          </cell>
          <cell r="AP339">
            <v>34.999073108716189</v>
          </cell>
          <cell r="AS339">
            <v>0</v>
          </cell>
          <cell r="AT339">
            <v>0</v>
          </cell>
          <cell r="AW339">
            <v>0</v>
          </cell>
          <cell r="AX339">
            <v>0</v>
          </cell>
          <cell r="BE339">
            <v>14.882788658798839</v>
          </cell>
          <cell r="BF339">
            <v>0</v>
          </cell>
          <cell r="BI339">
            <v>0</v>
          </cell>
          <cell r="BJ339">
            <v>0</v>
          </cell>
          <cell r="BM339">
            <v>0</v>
          </cell>
          <cell r="BN339">
            <v>0</v>
          </cell>
        </row>
        <row r="340">
          <cell r="E340">
            <v>0</v>
          </cell>
          <cell r="F340">
            <v>0</v>
          </cell>
          <cell r="I340">
            <v>0</v>
          </cell>
          <cell r="J340">
            <v>0</v>
          </cell>
          <cell r="M340">
            <v>80.820508227190629</v>
          </cell>
          <cell r="N340">
            <v>82.992527811902633</v>
          </cell>
          <cell r="Q340">
            <v>0</v>
          </cell>
          <cell r="R340">
            <v>211.78791822822819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  <cell r="AC340">
            <v>225.48451155683574</v>
          </cell>
          <cell r="AD340">
            <v>284.45942934879082</v>
          </cell>
          <cell r="AG340">
            <v>0</v>
          </cell>
          <cell r="AH340">
            <v>0</v>
          </cell>
          <cell r="AK340">
            <v>0</v>
          </cell>
          <cell r="AL340">
            <v>0</v>
          </cell>
          <cell r="AO340">
            <v>81.997149140910551</v>
          </cell>
          <cell r="AP340">
            <v>34.999073108716189</v>
          </cell>
          <cell r="AS340">
            <v>0</v>
          </cell>
          <cell r="AT340">
            <v>0</v>
          </cell>
          <cell r="AW340">
            <v>319.82339306552092</v>
          </cell>
          <cell r="AX340">
            <v>0</v>
          </cell>
          <cell r="BE340">
            <v>14.929930177137129</v>
          </cell>
          <cell r="BF340">
            <v>0</v>
          </cell>
          <cell r="BI340">
            <v>0</v>
          </cell>
          <cell r="BJ340">
            <v>0</v>
          </cell>
          <cell r="BM340">
            <v>0</v>
          </cell>
          <cell r="BN340">
            <v>0</v>
          </cell>
        </row>
        <row r="341">
          <cell r="E341">
            <v>0</v>
          </cell>
          <cell r="F341">
            <v>0</v>
          </cell>
          <cell r="I341">
            <v>0</v>
          </cell>
          <cell r="J341">
            <v>0</v>
          </cell>
          <cell r="M341">
            <v>80.900061433719117</v>
          </cell>
          <cell r="N341">
            <v>82.992527811902633</v>
          </cell>
          <cell r="Q341">
            <v>0</v>
          </cell>
          <cell r="R341">
            <v>280.31852430258584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  <cell r="AC341">
            <v>297.54303299550759</v>
          </cell>
          <cell r="AD341">
            <v>375.34267663170777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O341">
            <v>250.73376498527716</v>
          </cell>
          <cell r="AP341">
            <v>104.99721932614857</v>
          </cell>
          <cell r="AS341">
            <v>0</v>
          </cell>
          <cell r="AT341">
            <v>0</v>
          </cell>
          <cell r="AW341">
            <v>423.30794808469</v>
          </cell>
          <cell r="AX341">
            <v>0</v>
          </cell>
          <cell r="BE341">
            <v>14.912533946764558</v>
          </cell>
          <cell r="BF341">
            <v>0</v>
          </cell>
          <cell r="BI341">
            <v>0</v>
          </cell>
          <cell r="BJ341">
            <v>0</v>
          </cell>
          <cell r="BM341">
            <v>0</v>
          </cell>
          <cell r="BN341">
            <v>0</v>
          </cell>
        </row>
        <row r="342">
          <cell r="E342">
            <v>0</v>
          </cell>
          <cell r="F342">
            <v>0</v>
          </cell>
          <cell r="I342">
            <v>0</v>
          </cell>
          <cell r="J342">
            <v>0</v>
          </cell>
          <cell r="M342">
            <v>120.9744905681615</v>
          </cell>
          <cell r="N342">
            <v>124.48879171785394</v>
          </cell>
          <cell r="Q342">
            <v>0</v>
          </cell>
          <cell r="R342">
            <v>33.298197913809716</v>
          </cell>
          <cell r="U342">
            <v>0</v>
          </cell>
          <cell r="V342">
            <v>0</v>
          </cell>
          <cell r="Y342">
            <v>0</v>
          </cell>
          <cell r="Z342">
            <v>0</v>
          </cell>
          <cell r="AC342">
            <v>128.98980257946604</v>
          </cell>
          <cell r="AD342">
            <v>162.7683016309868</v>
          </cell>
          <cell r="AG342">
            <v>0</v>
          </cell>
          <cell r="AH342">
            <v>0</v>
          </cell>
          <cell r="AK342">
            <v>0</v>
          </cell>
          <cell r="AL342">
            <v>0</v>
          </cell>
          <cell r="AO342">
            <v>77.614792348439735</v>
          </cell>
          <cell r="AP342">
            <v>50.892594237992583</v>
          </cell>
          <cell r="AS342">
            <v>0</v>
          </cell>
          <cell r="AT342">
            <v>0</v>
          </cell>
          <cell r="AW342">
            <v>183.0036382703432</v>
          </cell>
          <cell r="AX342">
            <v>0</v>
          </cell>
          <cell r="BE342">
            <v>14.901768705555011</v>
          </cell>
          <cell r="BF342">
            <v>0</v>
          </cell>
          <cell r="BI342">
            <v>0</v>
          </cell>
          <cell r="BJ342">
            <v>0</v>
          </cell>
          <cell r="BM342">
            <v>0</v>
          </cell>
          <cell r="BN342">
            <v>0</v>
          </cell>
        </row>
        <row r="343">
          <cell r="E343">
            <v>0</v>
          </cell>
          <cell r="F343">
            <v>0</v>
          </cell>
          <cell r="I343">
            <v>0</v>
          </cell>
          <cell r="J343">
            <v>0</v>
          </cell>
          <cell r="M343">
            <v>565.1031678522146</v>
          </cell>
          <cell r="N343">
            <v>580.94769468331845</v>
          </cell>
          <cell r="Q343">
            <v>0</v>
          </cell>
          <cell r="R343">
            <v>255.2269230930188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  <cell r="AC343">
            <v>0</v>
          </cell>
          <cell r="AD343">
            <v>1247.2056929390128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O343">
            <v>465.9339219420666</v>
          </cell>
          <cell r="AP343">
            <v>420.01646654932995</v>
          </cell>
          <cell r="AS343">
            <v>0</v>
          </cell>
          <cell r="AT343">
            <v>0</v>
          </cell>
          <cell r="AW343">
            <v>0</v>
          </cell>
          <cell r="AX343">
            <v>0</v>
          </cell>
          <cell r="BE343">
            <v>15.080124928353635</v>
          </cell>
          <cell r="BF343">
            <v>0</v>
          </cell>
          <cell r="BI343">
            <v>0</v>
          </cell>
          <cell r="BJ343">
            <v>0</v>
          </cell>
          <cell r="BM343">
            <v>0</v>
          </cell>
          <cell r="BN343">
            <v>0</v>
          </cell>
        </row>
        <row r="344">
          <cell r="E344">
            <v>0</v>
          </cell>
          <cell r="F344">
            <v>0</v>
          </cell>
          <cell r="I344">
            <v>0</v>
          </cell>
          <cell r="J344">
            <v>0</v>
          </cell>
          <cell r="M344">
            <v>404.14423883876668</v>
          </cell>
          <cell r="N344">
            <v>381.31052515815861</v>
          </cell>
          <cell r="Q344">
            <v>0</v>
          </cell>
          <cell r="R344">
            <v>287.86109747089813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  <cell r="AC344">
            <v>1115.2775792170876</v>
          </cell>
          <cell r="AD344">
            <v>1406.8932065265105</v>
          </cell>
          <cell r="AG344">
            <v>0</v>
          </cell>
          <cell r="AH344">
            <v>0</v>
          </cell>
          <cell r="AK344">
            <v>0</v>
          </cell>
          <cell r="AL344">
            <v>0</v>
          </cell>
          <cell r="AO344">
            <v>388.13249677905844</v>
          </cell>
          <cell r="AP344">
            <v>350.0183203318976</v>
          </cell>
          <cell r="AS344">
            <v>0</v>
          </cell>
          <cell r="AT344">
            <v>0</v>
          </cell>
          <cell r="AW344">
            <v>1582.1622040692127</v>
          </cell>
          <cell r="AX344">
            <v>66</v>
          </cell>
          <cell r="BE344">
            <v>14.867302499507263</v>
          </cell>
          <cell r="BF344">
            <v>0</v>
          </cell>
          <cell r="BI344">
            <v>0</v>
          </cell>
          <cell r="BJ344">
            <v>0</v>
          </cell>
          <cell r="BM344">
            <v>0</v>
          </cell>
          <cell r="BN344">
            <v>0</v>
          </cell>
        </row>
        <row r="345">
          <cell r="E345">
            <v>0</v>
          </cell>
          <cell r="F345">
            <v>0</v>
          </cell>
          <cell r="I345">
            <v>0</v>
          </cell>
          <cell r="J345">
            <v>0</v>
          </cell>
          <cell r="M345">
            <v>604.10606499384653</v>
          </cell>
          <cell r="N345">
            <v>622.44395858926987</v>
          </cell>
          <cell r="Q345">
            <v>0</v>
          </cell>
          <cell r="R345">
            <v>1668.61054461208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  <cell r="AC345">
            <v>1177.0668477235856</v>
          </cell>
          <cell r="AD345">
            <v>1385.8411548960044</v>
          </cell>
          <cell r="AG345">
            <v>0</v>
          </cell>
          <cell r="AH345">
            <v>0</v>
          </cell>
          <cell r="AK345">
            <v>0</v>
          </cell>
          <cell r="AL345">
            <v>0</v>
          </cell>
          <cell r="AO345">
            <v>497.06750642773881</v>
          </cell>
          <cell r="AP345">
            <v>210.2076339005518</v>
          </cell>
          <cell r="AS345">
            <v>0</v>
          </cell>
          <cell r="AT345">
            <v>0</v>
          </cell>
          <cell r="AW345">
            <v>1606.5294762320304</v>
          </cell>
          <cell r="AX345">
            <v>12846</v>
          </cell>
          <cell r="BE345">
            <v>14.996760334156523</v>
          </cell>
          <cell r="BF345">
            <v>0</v>
          </cell>
          <cell r="BI345">
            <v>0</v>
          </cell>
          <cell r="BJ345">
            <v>0</v>
          </cell>
          <cell r="BM345">
            <v>0</v>
          </cell>
          <cell r="BN345">
            <v>0</v>
          </cell>
        </row>
        <row r="346">
          <cell r="E346">
            <v>0</v>
          </cell>
          <cell r="F346">
            <v>0</v>
          </cell>
          <cell r="I346">
            <v>0</v>
          </cell>
          <cell r="J346">
            <v>0</v>
          </cell>
          <cell r="M346">
            <v>966.67960390437861</v>
          </cell>
          <cell r="N346">
            <v>995.91033374283154</v>
          </cell>
          <cell r="Q346">
            <v>0</v>
          </cell>
          <cell r="R346">
            <v>1658.7192529396832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  <cell r="AC346">
            <v>1306.8318533159918</v>
          </cell>
          <cell r="AD346">
            <v>1538.3401630486953</v>
          </cell>
          <cell r="AG346">
            <v>0</v>
          </cell>
          <cell r="AH346">
            <v>0</v>
          </cell>
          <cell r="AK346">
            <v>0</v>
          </cell>
          <cell r="AL346">
            <v>0</v>
          </cell>
          <cell r="AO346">
            <v>600.89092863696146</v>
          </cell>
          <cell r="AP346">
            <v>280.27223899582157</v>
          </cell>
          <cell r="AS346">
            <v>0</v>
          </cell>
          <cell r="AT346">
            <v>0</v>
          </cell>
          <cell r="AW346">
            <v>1607.7141386636843</v>
          </cell>
          <cell r="AX346">
            <v>463.59978007752704</v>
          </cell>
          <cell r="BE346">
            <v>14.693760988742913</v>
          </cell>
          <cell r="BF346">
            <v>0</v>
          </cell>
          <cell r="BI346">
            <v>0</v>
          </cell>
          <cell r="BJ346">
            <v>0</v>
          </cell>
          <cell r="BM346">
            <v>0</v>
          </cell>
          <cell r="BN346">
            <v>0</v>
          </cell>
        </row>
        <row r="347">
          <cell r="E347">
            <v>0</v>
          </cell>
          <cell r="F347">
            <v>0</v>
          </cell>
          <cell r="I347">
            <v>0</v>
          </cell>
          <cell r="J347">
            <v>0</v>
          </cell>
          <cell r="M347">
            <v>287.32759782288315</v>
          </cell>
          <cell r="N347">
            <v>290.47384734165922</v>
          </cell>
          <cell r="Q347">
            <v>0</v>
          </cell>
          <cell r="R347">
            <v>1323.0819652654166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  <cell r="AC347">
            <v>1323.2597552178636</v>
          </cell>
          <cell r="AD347">
            <v>1107.0298369602763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O347">
            <v>919.94499077116507</v>
          </cell>
          <cell r="AP347">
            <v>445.71178948149225</v>
          </cell>
          <cell r="AS347">
            <v>0</v>
          </cell>
          <cell r="AT347">
            <v>0</v>
          </cell>
          <cell r="AW347">
            <v>1282.6237477789032</v>
          </cell>
          <cell r="AX347">
            <v>505.17822760456301</v>
          </cell>
          <cell r="BE347">
            <v>14.78529110089962</v>
          </cell>
          <cell r="BF347">
            <v>0</v>
          </cell>
          <cell r="BI347">
            <v>0</v>
          </cell>
          <cell r="BJ347">
            <v>0</v>
          </cell>
          <cell r="BM347">
            <v>0</v>
          </cell>
          <cell r="BN347">
            <v>0</v>
          </cell>
        </row>
        <row r="348">
          <cell r="E348">
            <v>0</v>
          </cell>
          <cell r="F348">
            <v>0</v>
          </cell>
          <cell r="I348">
            <v>0</v>
          </cell>
          <cell r="J348">
            <v>0</v>
          </cell>
          <cell r="M348">
            <v>644.43322680747565</v>
          </cell>
          <cell r="N348">
            <v>671.78437249981789</v>
          </cell>
          <cell r="Q348">
            <v>0</v>
          </cell>
          <cell r="R348">
            <v>1851.3042190510259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  <cell r="AC348">
            <v>1303.429554098414</v>
          </cell>
          <cell r="AD348">
            <v>1534.3351385921601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O348">
            <v>1727.2244497480729</v>
          </cell>
          <cell r="AP348">
            <v>534.91517599512053</v>
          </cell>
          <cell r="AS348">
            <v>0</v>
          </cell>
          <cell r="AT348">
            <v>76.09382502642508</v>
          </cell>
          <cell r="AW348">
            <v>1812.6012126000956</v>
          </cell>
          <cell r="AX348">
            <v>2455.4814892693239</v>
          </cell>
          <cell r="BE348">
            <v>14.655506203792243</v>
          </cell>
          <cell r="BF348">
            <v>0</v>
          </cell>
          <cell r="BI348">
            <v>0</v>
          </cell>
          <cell r="BJ348">
            <v>0</v>
          </cell>
          <cell r="BM348">
            <v>0</v>
          </cell>
          <cell r="BN348">
            <v>0</v>
          </cell>
        </row>
        <row r="349"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M349">
            <v>241.72925150720502</v>
          </cell>
          <cell r="N349">
            <v>248.97758343570788</v>
          </cell>
          <cell r="Q349">
            <v>0</v>
          </cell>
          <cell r="R349">
            <v>921.8567621570146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  <cell r="AC349">
            <v>654.95621191618159</v>
          </cell>
          <cell r="AD349">
            <v>771.22394022000708</v>
          </cell>
          <cell r="AG349">
            <v>0</v>
          </cell>
          <cell r="AH349">
            <v>0</v>
          </cell>
          <cell r="AK349">
            <v>0</v>
          </cell>
          <cell r="AL349">
            <v>0</v>
          </cell>
          <cell r="AO349">
            <v>1039.4720067291125</v>
          </cell>
          <cell r="AP349">
            <v>239.30216045972236</v>
          </cell>
          <cell r="AS349">
            <v>0</v>
          </cell>
          <cell r="AT349">
            <v>0</v>
          </cell>
          <cell r="AW349">
            <v>886.75305228857394</v>
          </cell>
          <cell r="AX349">
            <v>157</v>
          </cell>
          <cell r="BE349">
            <v>15.00453062955094</v>
          </cell>
          <cell r="BF349">
            <v>0</v>
          </cell>
          <cell r="BI349">
            <v>0</v>
          </cell>
          <cell r="BJ349">
            <v>0</v>
          </cell>
          <cell r="BM349">
            <v>0</v>
          </cell>
          <cell r="BN349">
            <v>0</v>
          </cell>
        </row>
        <row r="350">
          <cell r="E350">
            <v>0</v>
          </cell>
          <cell r="F350">
            <v>0</v>
          </cell>
          <cell r="I350">
            <v>0</v>
          </cell>
          <cell r="J350">
            <v>0</v>
          </cell>
          <cell r="M350">
            <v>563.83186611691883</v>
          </cell>
          <cell r="N350">
            <v>580.94769468331845</v>
          </cell>
          <cell r="Q350">
            <v>0</v>
          </cell>
          <cell r="R350">
            <v>1258.4331414591134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  <cell r="AC350">
            <v>894.51507243680999</v>
          </cell>
          <cell r="AD350">
            <v>1053.116046199224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O350">
            <v>1377.4863791867579</v>
          </cell>
          <cell r="AP350">
            <v>394.77214718983839</v>
          </cell>
          <cell r="AS350">
            <v>0</v>
          </cell>
          <cell r="AT350">
            <v>0</v>
          </cell>
          <cell r="AW350">
            <v>1204.650209378729</v>
          </cell>
          <cell r="AX350">
            <v>4263.2973370112995</v>
          </cell>
          <cell r="BE350">
            <v>14.872814221621118</v>
          </cell>
          <cell r="BF350">
            <v>0</v>
          </cell>
          <cell r="BI350">
            <v>0</v>
          </cell>
          <cell r="BJ350">
            <v>0</v>
          </cell>
          <cell r="BM350">
            <v>0</v>
          </cell>
          <cell r="BN350">
            <v>0</v>
          </cell>
        </row>
        <row r="351">
          <cell r="E351">
            <v>0</v>
          </cell>
          <cell r="F351">
            <v>0</v>
          </cell>
          <cell r="I351">
            <v>0</v>
          </cell>
          <cell r="J351">
            <v>709.96344297371013</v>
          </cell>
          <cell r="M351">
            <v>724.86608608657002</v>
          </cell>
          <cell r="N351">
            <v>705.43648640117237</v>
          </cell>
          <cell r="Q351">
            <v>0</v>
          </cell>
          <cell r="R351">
            <v>217.12459044478223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  <cell r="AC351">
            <v>1279.9893286656998</v>
          </cell>
          <cell r="AD351">
            <v>1507.0188179398938</v>
          </cell>
          <cell r="AG351">
            <v>0</v>
          </cell>
          <cell r="AH351">
            <v>0</v>
          </cell>
          <cell r="AK351">
            <v>0</v>
          </cell>
          <cell r="AL351">
            <v>0</v>
          </cell>
          <cell r="AO351">
            <v>932.45473070340654</v>
          </cell>
          <cell r="AP351">
            <v>372.73470441327447</v>
          </cell>
          <cell r="AS351">
            <v>0</v>
          </cell>
          <cell r="AT351">
            <v>0</v>
          </cell>
          <cell r="AW351">
            <v>1777.5487999752352</v>
          </cell>
          <cell r="AX351">
            <v>512.93150332699588</v>
          </cell>
          <cell r="BE351">
            <v>15.012085951308922</v>
          </cell>
          <cell r="BF351">
            <v>0</v>
          </cell>
          <cell r="BI351">
            <v>0</v>
          </cell>
          <cell r="BJ351">
            <v>0</v>
          </cell>
          <cell r="BM351">
            <v>0</v>
          </cell>
          <cell r="BN351">
            <v>0</v>
          </cell>
        </row>
        <row r="352">
          <cell r="E352">
            <v>0</v>
          </cell>
          <cell r="F352">
            <v>0</v>
          </cell>
          <cell r="I352">
            <v>0</v>
          </cell>
          <cell r="J352">
            <v>0</v>
          </cell>
          <cell r="M352">
            <v>684.7776892228992</v>
          </cell>
          <cell r="N352">
            <v>705.43648640117237</v>
          </cell>
          <cell r="Q352">
            <v>0</v>
          </cell>
          <cell r="R352">
            <v>215.47743837933905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  <cell r="AC352">
            <v>1376.8062387044679</v>
          </cell>
          <cell r="AD352">
            <v>1621.0079755489758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O352">
            <v>1710.2111020744255</v>
          </cell>
          <cell r="AP352">
            <v>477.49883174004503</v>
          </cell>
          <cell r="AS352">
            <v>0</v>
          </cell>
          <cell r="AT352">
            <v>0</v>
          </cell>
          <cell r="AW352">
            <v>1772.2012181654839</v>
          </cell>
          <cell r="AX352">
            <v>573.79253721792861</v>
          </cell>
          <cell r="BE352">
            <v>14.819175229428517</v>
          </cell>
          <cell r="BF352">
            <v>0</v>
          </cell>
          <cell r="BI352">
            <v>0</v>
          </cell>
          <cell r="BJ352">
            <v>0</v>
          </cell>
          <cell r="BM352">
            <v>0</v>
          </cell>
          <cell r="BN352">
            <v>0</v>
          </cell>
        </row>
        <row r="353">
          <cell r="E353">
            <v>0</v>
          </cell>
          <cell r="F353">
            <v>0</v>
          </cell>
          <cell r="I353">
            <v>0</v>
          </cell>
          <cell r="J353">
            <v>0</v>
          </cell>
          <cell r="M353">
            <v>322.20768741676284</v>
          </cell>
          <cell r="N353">
            <v>466.5785668530288</v>
          </cell>
          <cell r="Q353">
            <v>0</v>
          </cell>
          <cell r="R353">
            <v>118.59494871190863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  <cell r="AC353">
            <v>718.31610156188458</v>
          </cell>
          <cell r="AD353">
            <v>845.67631793765077</v>
          </cell>
          <cell r="AG353">
            <v>0</v>
          </cell>
          <cell r="AH353">
            <v>0</v>
          </cell>
          <cell r="AK353">
            <v>0</v>
          </cell>
          <cell r="AL353">
            <v>0</v>
          </cell>
          <cell r="AO353">
            <v>1381.2167650846582</v>
          </cell>
          <cell r="AP353">
            <v>407.42040803003272</v>
          </cell>
          <cell r="AS353">
            <v>0</v>
          </cell>
          <cell r="AT353">
            <v>0</v>
          </cell>
          <cell r="AW353">
            <v>988.73270740377336</v>
          </cell>
          <cell r="AX353">
            <v>0</v>
          </cell>
          <cell r="BE353">
            <v>14.866768064223033</v>
          </cell>
          <cell r="BF353">
            <v>0</v>
          </cell>
          <cell r="BI353">
            <v>0</v>
          </cell>
          <cell r="BJ353">
            <v>0</v>
          </cell>
          <cell r="BM353">
            <v>0</v>
          </cell>
          <cell r="BN353">
            <v>0</v>
          </cell>
        </row>
        <row r="354">
          <cell r="E354">
            <v>0</v>
          </cell>
          <cell r="F354">
            <v>0</v>
          </cell>
          <cell r="I354">
            <v>0</v>
          </cell>
          <cell r="J354">
            <v>0</v>
          </cell>
          <cell r="M354">
            <v>483.32372893368529</v>
          </cell>
          <cell r="N354">
            <v>497.95516687141577</v>
          </cell>
          <cell r="Q354">
            <v>0</v>
          </cell>
          <cell r="R354">
            <v>142.96947170053747</v>
          </cell>
          <cell r="U354">
            <v>0</v>
          </cell>
          <cell r="V354">
            <v>0</v>
          </cell>
          <cell r="Y354">
            <v>0</v>
          </cell>
          <cell r="Z354">
            <v>0</v>
          </cell>
          <cell r="AC354">
            <v>865.68273165295216</v>
          </cell>
          <cell r="AD354">
            <v>1019.227377720848</v>
          </cell>
          <cell r="AG354">
            <v>0</v>
          </cell>
          <cell r="AH354">
            <v>0</v>
          </cell>
          <cell r="AK354">
            <v>0</v>
          </cell>
          <cell r="AL354">
            <v>0</v>
          </cell>
          <cell r="AO354">
            <v>1398.3650588519984</v>
          </cell>
          <cell r="AP354">
            <v>541.40569657328467</v>
          </cell>
          <cell r="AS354">
            <v>0</v>
          </cell>
          <cell r="AT354">
            <v>0</v>
          </cell>
          <cell r="AW354">
            <v>1185.1291105713215</v>
          </cell>
          <cell r="AX354">
            <v>14007.323528173447</v>
          </cell>
          <cell r="BE354">
            <v>14.811841355218327</v>
          </cell>
          <cell r="BF354">
            <v>0</v>
          </cell>
          <cell r="BI354">
            <v>0</v>
          </cell>
          <cell r="BJ354">
            <v>0</v>
          </cell>
          <cell r="BM354">
            <v>0</v>
          </cell>
          <cell r="BN354">
            <v>0</v>
          </cell>
        </row>
        <row r="355">
          <cell r="E355">
            <v>0</v>
          </cell>
          <cell r="F355">
            <v>0</v>
          </cell>
          <cell r="I355">
            <v>0</v>
          </cell>
          <cell r="J355">
            <v>0</v>
          </cell>
          <cell r="M355">
            <v>201.36152742875555</v>
          </cell>
          <cell r="N355">
            <v>207.4813195297566</v>
          </cell>
          <cell r="Q355">
            <v>0</v>
          </cell>
          <cell r="R355">
            <v>81.875104182281476</v>
          </cell>
          <cell r="U355">
            <v>0</v>
          </cell>
          <cell r="V355">
            <v>0</v>
          </cell>
          <cell r="Y355">
            <v>0</v>
          </cell>
          <cell r="Z355">
            <v>0</v>
          </cell>
          <cell r="AC355">
            <v>528.56799534678976</v>
          </cell>
          <cell r="AD355">
            <v>622.31918478471948</v>
          </cell>
          <cell r="AG355">
            <v>0</v>
          </cell>
          <cell r="AH355">
            <v>0</v>
          </cell>
          <cell r="AK355">
            <v>0</v>
          </cell>
          <cell r="AL355">
            <v>0</v>
          </cell>
          <cell r="AO355">
            <v>560.12582394692254</v>
          </cell>
          <cell r="AP355">
            <v>213.45289418963392</v>
          </cell>
          <cell r="AS355">
            <v>0</v>
          </cell>
          <cell r="AT355">
            <v>0</v>
          </cell>
          <cell r="AW355">
            <v>678.09564454340966</v>
          </cell>
          <cell r="AX355">
            <v>0</v>
          </cell>
          <cell r="BE355">
            <v>14.829975790502564</v>
          </cell>
          <cell r="BF355">
            <v>0</v>
          </cell>
          <cell r="BI355">
            <v>0</v>
          </cell>
          <cell r="BJ355">
            <v>0</v>
          </cell>
          <cell r="BM355">
            <v>0</v>
          </cell>
          <cell r="BN355">
            <v>0</v>
          </cell>
        </row>
        <row r="356">
          <cell r="E356">
            <v>0</v>
          </cell>
          <cell r="F356">
            <v>0</v>
          </cell>
          <cell r="I356">
            <v>0</v>
          </cell>
          <cell r="J356">
            <v>0</v>
          </cell>
          <cell r="M356">
            <v>161.09918825480173</v>
          </cell>
          <cell r="N356">
            <v>266.94139732786897</v>
          </cell>
          <cell r="Q356">
            <v>0</v>
          </cell>
          <cell r="R356">
            <v>85.186046212818795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  <cell r="AC356">
            <v>515.98715596979866</v>
          </cell>
          <cell r="AD356">
            <v>607.42870924119052</v>
          </cell>
          <cell r="AG356">
            <v>0</v>
          </cell>
          <cell r="AH356">
            <v>0</v>
          </cell>
          <cell r="AK356">
            <v>0</v>
          </cell>
          <cell r="AL356">
            <v>0</v>
          </cell>
          <cell r="AO356">
            <v>675.02028101185135</v>
          </cell>
          <cell r="AP356">
            <v>197.55937306035753</v>
          </cell>
          <cell r="AS356">
            <v>0</v>
          </cell>
          <cell r="AT356">
            <v>0</v>
          </cell>
          <cell r="AW356">
            <v>707.10694365008851</v>
          </cell>
          <cell r="AX356">
            <v>9046.3807500165422</v>
          </cell>
          <cell r="BE356">
            <v>14.843250085518282</v>
          </cell>
          <cell r="BF356">
            <v>0</v>
          </cell>
          <cell r="BI356">
            <v>0</v>
          </cell>
          <cell r="BJ356">
            <v>0</v>
          </cell>
          <cell r="BM356">
            <v>0</v>
          </cell>
          <cell r="BN356">
            <v>0</v>
          </cell>
        </row>
        <row r="357">
          <cell r="E357">
            <v>0</v>
          </cell>
          <cell r="F357">
            <v>0</v>
          </cell>
          <cell r="I357">
            <v>0</v>
          </cell>
          <cell r="J357">
            <v>0</v>
          </cell>
          <cell r="M357">
            <v>201.38428453424262</v>
          </cell>
          <cell r="N357">
            <v>207.4813195297566</v>
          </cell>
          <cell r="Q357">
            <v>0</v>
          </cell>
          <cell r="R357">
            <v>33.242523502580454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  <cell r="AC357">
            <v>183.00264881535307</v>
          </cell>
          <cell r="AD357">
            <v>215.39843070725232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O357">
            <v>346.13103511256611</v>
          </cell>
          <cell r="AP357">
            <v>70.064605095269769</v>
          </cell>
          <cell r="AS357">
            <v>0</v>
          </cell>
          <cell r="AT357">
            <v>0</v>
          </cell>
          <cell r="AW357">
            <v>274.61708421627702</v>
          </cell>
          <cell r="AX357">
            <v>1009.0004559658757</v>
          </cell>
          <cell r="BE357">
            <v>14.915375049031036</v>
          </cell>
          <cell r="BF357">
            <v>0</v>
          </cell>
          <cell r="BI357">
            <v>0</v>
          </cell>
          <cell r="BJ357">
            <v>0</v>
          </cell>
          <cell r="BM357">
            <v>0</v>
          </cell>
          <cell r="BN357">
            <v>0</v>
          </cell>
        </row>
        <row r="358">
          <cell r="E358">
            <v>0</v>
          </cell>
          <cell r="F358">
            <v>0</v>
          </cell>
          <cell r="I358">
            <v>0</v>
          </cell>
          <cell r="J358">
            <v>0</v>
          </cell>
          <cell r="M358">
            <v>523.54721197552738</v>
          </cell>
          <cell r="N358">
            <v>539.45143077736725</v>
          </cell>
          <cell r="Q358">
            <v>0</v>
          </cell>
          <cell r="R358">
            <v>1256.6458590591196</v>
          </cell>
          <cell r="U358">
            <v>0</v>
          </cell>
          <cell r="V358">
            <v>0</v>
          </cell>
          <cell r="Y358">
            <v>0</v>
          </cell>
          <cell r="Z358">
            <v>0</v>
          </cell>
          <cell r="AC358">
            <v>966.30024341295507</v>
          </cell>
          <cell r="AD358">
            <v>1137.8377173951633</v>
          </cell>
          <cell r="AG358">
            <v>0</v>
          </cell>
          <cell r="AH358">
            <v>0</v>
          </cell>
          <cell r="AK358">
            <v>0</v>
          </cell>
          <cell r="AL358">
            <v>0</v>
          </cell>
          <cell r="AO358">
            <v>917.3389930172109</v>
          </cell>
          <cell r="AP358">
            <v>324.65533977367159</v>
          </cell>
          <cell r="AS358">
            <v>0</v>
          </cell>
          <cell r="AT358">
            <v>0</v>
          </cell>
          <cell r="AW358">
            <v>1181.0944824662283</v>
          </cell>
          <cell r="AX358">
            <v>393</v>
          </cell>
          <cell r="BE358">
            <v>14.801860667130178</v>
          </cell>
          <cell r="BF358">
            <v>0</v>
          </cell>
          <cell r="BI358">
            <v>0</v>
          </cell>
          <cell r="BJ358">
            <v>0</v>
          </cell>
          <cell r="BM358">
            <v>0</v>
          </cell>
          <cell r="BN358">
            <v>0</v>
          </cell>
        </row>
        <row r="359">
          <cell r="E359">
            <v>0</v>
          </cell>
          <cell r="F359">
            <v>0</v>
          </cell>
          <cell r="I359">
            <v>0</v>
          </cell>
          <cell r="J359">
            <v>240.18725607220946</v>
          </cell>
          <cell r="M359">
            <v>483.27532782132926</v>
          </cell>
          <cell r="N359">
            <v>464.30305297006123</v>
          </cell>
          <cell r="Q359">
            <v>0</v>
          </cell>
          <cell r="R359">
            <v>1161.6720642254575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  <cell r="AC359">
            <v>893.51195948380916</v>
          </cell>
          <cell r="AD359">
            <v>1051.9350774492198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O359">
            <v>917.21958741376477</v>
          </cell>
          <cell r="AP359">
            <v>324.65533977367159</v>
          </cell>
          <cell r="AS359">
            <v>0</v>
          </cell>
          <cell r="AT359">
            <v>0</v>
          </cell>
          <cell r="AW359">
            <v>1091.8177000181968</v>
          </cell>
          <cell r="AX359">
            <v>652.11206429892002</v>
          </cell>
          <cell r="BE359">
            <v>14.856135785390151</v>
          </cell>
          <cell r="BF359">
            <v>0</v>
          </cell>
          <cell r="BI359">
            <v>0</v>
          </cell>
          <cell r="BJ359">
            <v>0</v>
          </cell>
          <cell r="BM359">
            <v>0</v>
          </cell>
          <cell r="BN359">
            <v>0</v>
          </cell>
        </row>
        <row r="360">
          <cell r="E360">
            <v>0</v>
          </cell>
          <cell r="F360">
            <v>0</v>
          </cell>
          <cell r="I360">
            <v>0</v>
          </cell>
          <cell r="J360">
            <v>0</v>
          </cell>
          <cell r="M360">
            <v>322.21439751186654</v>
          </cell>
          <cell r="N360">
            <v>298.31799734625594</v>
          </cell>
          <cell r="Q360">
            <v>0</v>
          </cell>
          <cell r="R360">
            <v>475.41373936246481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  <cell r="AC360">
            <v>365.46202978598171</v>
          </cell>
          <cell r="AD360">
            <v>430.28339674058975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O360">
            <v>458.66735270311273</v>
          </cell>
          <cell r="AP360">
            <v>162.32766988683579</v>
          </cell>
          <cell r="AS360">
            <v>0</v>
          </cell>
          <cell r="AT360">
            <v>0</v>
          </cell>
          <cell r="AW360">
            <v>446.81975024798101</v>
          </cell>
          <cell r="AX360">
            <v>619.97413384324</v>
          </cell>
          <cell r="BE360">
            <v>14.910003741095506</v>
          </cell>
          <cell r="BF360">
            <v>0</v>
          </cell>
          <cell r="BI360">
            <v>0</v>
          </cell>
          <cell r="BJ360">
            <v>0</v>
          </cell>
          <cell r="BM360">
            <v>0</v>
          </cell>
          <cell r="BN360">
            <v>0</v>
          </cell>
        </row>
        <row r="361">
          <cell r="E361">
            <v>0</v>
          </cell>
          <cell r="F361">
            <v>0</v>
          </cell>
          <cell r="I361">
            <v>0</v>
          </cell>
          <cell r="J361">
            <v>0</v>
          </cell>
          <cell r="M361">
            <v>404.10460946578189</v>
          </cell>
          <cell r="N361">
            <v>414.96263905951321</v>
          </cell>
          <cell r="Q361">
            <v>0</v>
          </cell>
          <cell r="R361">
            <v>1688.1209324471679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  <cell r="AC361">
            <v>1430.4409588849135</v>
          </cell>
          <cell r="AD361">
            <v>1528.5843342443147</v>
          </cell>
          <cell r="AG361">
            <v>0</v>
          </cell>
          <cell r="AH361">
            <v>0</v>
          </cell>
          <cell r="AK361">
            <v>0</v>
          </cell>
          <cell r="AL361">
            <v>0</v>
          </cell>
          <cell r="AO361">
            <v>917.22827713941024</v>
          </cell>
          <cell r="AP361">
            <v>324.65533977367159</v>
          </cell>
          <cell r="AS361">
            <v>0</v>
          </cell>
          <cell r="AT361">
            <v>0</v>
          </cell>
          <cell r="AW361">
            <v>1586.5082290055184</v>
          </cell>
          <cell r="AX361">
            <v>334.50861855532003</v>
          </cell>
          <cell r="BE361">
            <v>14.899263732122968</v>
          </cell>
          <cell r="BF361">
            <v>0</v>
          </cell>
          <cell r="BI361">
            <v>0</v>
          </cell>
          <cell r="BJ361">
            <v>0</v>
          </cell>
          <cell r="BM361">
            <v>0</v>
          </cell>
          <cell r="BN361">
            <v>0</v>
          </cell>
        </row>
        <row r="362">
          <cell r="E362">
            <v>0</v>
          </cell>
          <cell r="F362">
            <v>0</v>
          </cell>
          <cell r="I362">
            <v>0</v>
          </cell>
          <cell r="J362">
            <v>0</v>
          </cell>
          <cell r="M362">
            <v>40.301455387271048</v>
          </cell>
          <cell r="N362">
            <v>41.496263905951317</v>
          </cell>
          <cell r="Q362">
            <v>0</v>
          </cell>
          <cell r="R362">
            <v>46.415758001389499</v>
          </cell>
          <cell r="U362">
            <v>0</v>
          </cell>
          <cell r="V362">
            <v>0</v>
          </cell>
          <cell r="Y362">
            <v>0</v>
          </cell>
          <cell r="Z362">
            <v>0</v>
          </cell>
          <cell r="AC362">
            <v>640.85591558860256</v>
          </cell>
          <cell r="AD362">
            <v>624.07864111905303</v>
          </cell>
          <cell r="AG362">
            <v>0</v>
          </cell>
          <cell r="AH362">
            <v>0</v>
          </cell>
          <cell r="AK362">
            <v>0</v>
          </cell>
          <cell r="AL362">
            <v>0</v>
          </cell>
          <cell r="AO362">
            <v>163.87806738298579</v>
          </cell>
          <cell r="AP362">
            <v>210.00823327466497</v>
          </cell>
          <cell r="AS362">
            <v>0</v>
          </cell>
          <cell r="AT362">
            <v>0</v>
          </cell>
          <cell r="AW362">
            <v>535.06144986732636</v>
          </cell>
          <cell r="AX362">
            <v>0</v>
          </cell>
          <cell r="BE362">
            <v>14.880059464724161</v>
          </cell>
          <cell r="BF362">
            <v>0</v>
          </cell>
          <cell r="BI362">
            <v>0</v>
          </cell>
          <cell r="BJ362">
            <v>0</v>
          </cell>
          <cell r="BM362">
            <v>0</v>
          </cell>
          <cell r="BN362">
            <v>0</v>
          </cell>
        </row>
        <row r="363">
          <cell r="E363">
            <v>0</v>
          </cell>
          <cell r="F363">
            <v>0</v>
          </cell>
          <cell r="I363">
            <v>0</v>
          </cell>
          <cell r="J363">
            <v>0</v>
          </cell>
          <cell r="M363">
            <v>161.11676974429804</v>
          </cell>
          <cell r="N363">
            <v>165.98505562380527</v>
          </cell>
          <cell r="Q363">
            <v>0</v>
          </cell>
          <cell r="R363">
            <v>75.958121072459846</v>
          </cell>
          <cell r="U363">
            <v>0</v>
          </cell>
          <cell r="V363">
            <v>0</v>
          </cell>
          <cell r="Y363">
            <v>0</v>
          </cell>
          <cell r="Z363">
            <v>0</v>
          </cell>
          <cell r="AC363">
            <v>990.50788894794141</v>
          </cell>
          <cell r="AD363">
            <v>981.99859350374618</v>
          </cell>
          <cell r="AG363">
            <v>0</v>
          </cell>
          <cell r="AH363">
            <v>0</v>
          </cell>
          <cell r="AK363">
            <v>0</v>
          </cell>
          <cell r="AL363">
            <v>0</v>
          </cell>
          <cell r="AO363">
            <v>163.87248409841425</v>
          </cell>
          <cell r="AP363">
            <v>210.00823327466497</v>
          </cell>
          <cell r="AS363">
            <v>0</v>
          </cell>
          <cell r="AT363">
            <v>0</v>
          </cell>
          <cell r="AW363">
            <v>900.71147947721056</v>
          </cell>
          <cell r="AX363">
            <v>0</v>
          </cell>
          <cell r="BE363">
            <v>14.912490180924111</v>
          </cell>
          <cell r="BF363">
            <v>0</v>
          </cell>
          <cell r="BI363">
            <v>0</v>
          </cell>
          <cell r="BJ363">
            <v>0</v>
          </cell>
          <cell r="BM363">
            <v>0</v>
          </cell>
          <cell r="BN363">
            <v>0</v>
          </cell>
        </row>
        <row r="364">
          <cell r="E364">
            <v>0</v>
          </cell>
          <cell r="F364">
            <v>0</v>
          </cell>
          <cell r="I364">
            <v>0</v>
          </cell>
          <cell r="J364">
            <v>0</v>
          </cell>
          <cell r="M364">
            <v>645.45085943226411</v>
          </cell>
          <cell r="N364">
            <v>663.94022249522106</v>
          </cell>
          <cell r="Q364">
            <v>0</v>
          </cell>
          <cell r="R364">
            <v>225.22603537474532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  <cell r="AC364">
            <v>872.6843539567285</v>
          </cell>
          <cell r="AD364">
            <v>1100.8682608732991</v>
          </cell>
          <cell r="AG364">
            <v>0</v>
          </cell>
          <cell r="AH364">
            <v>0</v>
          </cell>
          <cell r="AK364">
            <v>0</v>
          </cell>
          <cell r="AL364">
            <v>0</v>
          </cell>
          <cell r="AO364">
            <v>1005.867249071437</v>
          </cell>
          <cell r="AP364">
            <v>350.0183203318976</v>
          </cell>
          <cell r="AS364">
            <v>0</v>
          </cell>
          <cell r="AT364">
            <v>0</v>
          </cell>
          <cell r="AW364">
            <v>1238.0130531110924</v>
          </cell>
          <cell r="AX364">
            <v>0</v>
          </cell>
          <cell r="BE364">
            <v>14.988087413423616</v>
          </cell>
          <cell r="BF364">
            <v>0</v>
          </cell>
          <cell r="BI364">
            <v>0</v>
          </cell>
          <cell r="BJ364">
            <v>0</v>
          </cell>
          <cell r="BM364">
            <v>0</v>
          </cell>
          <cell r="BN364">
            <v>0</v>
          </cell>
        </row>
        <row r="365">
          <cell r="E365">
            <v>0</v>
          </cell>
          <cell r="F365">
            <v>0</v>
          </cell>
          <cell r="I365">
            <v>0</v>
          </cell>
          <cell r="J365">
            <v>0</v>
          </cell>
          <cell r="M365">
            <v>40.659428784006806</v>
          </cell>
          <cell r="N365">
            <v>41.496263905951317</v>
          </cell>
          <cell r="Q365">
            <v>0</v>
          </cell>
          <cell r="R365">
            <v>74.273793526510303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  <cell r="AC365">
            <v>287.7573098748789</v>
          </cell>
          <cell r="AD365">
            <v>363.01952445775294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  <cell r="AO365">
            <v>75.140310316115389</v>
          </cell>
          <cell r="AP365">
            <v>34.999073108716189</v>
          </cell>
          <cell r="AS365">
            <v>0</v>
          </cell>
          <cell r="AT365">
            <v>0</v>
          </cell>
          <cell r="AW365">
            <v>408.1874831667642</v>
          </cell>
          <cell r="AX365">
            <v>0</v>
          </cell>
          <cell r="BE365">
            <v>14.919487323698247</v>
          </cell>
          <cell r="BF365">
            <v>0</v>
          </cell>
          <cell r="BI365">
            <v>0</v>
          </cell>
          <cell r="BJ365">
            <v>0</v>
          </cell>
          <cell r="BM365">
            <v>0</v>
          </cell>
          <cell r="BN365">
            <v>0</v>
          </cell>
        </row>
        <row r="366">
          <cell r="E366">
            <v>0</v>
          </cell>
          <cell r="F366">
            <v>0</v>
          </cell>
          <cell r="I366">
            <v>0</v>
          </cell>
          <cell r="J366">
            <v>0</v>
          </cell>
          <cell r="M366">
            <v>121.16983374907667</v>
          </cell>
          <cell r="N366">
            <v>124.48879171785394</v>
          </cell>
          <cell r="Q366">
            <v>0</v>
          </cell>
          <cell r="R366">
            <v>68.711101317431755</v>
          </cell>
          <cell r="U366">
            <v>0</v>
          </cell>
          <cell r="V366">
            <v>0</v>
          </cell>
          <cell r="Y366">
            <v>0</v>
          </cell>
          <cell r="Z366">
            <v>0</v>
          </cell>
          <cell r="AC366">
            <v>274.39973385941573</v>
          </cell>
          <cell r="AD366">
            <v>346.33192255552245</v>
          </cell>
          <cell r="AG366">
            <v>0</v>
          </cell>
          <cell r="AH366">
            <v>0</v>
          </cell>
          <cell r="AK366">
            <v>0</v>
          </cell>
          <cell r="AL366">
            <v>0</v>
          </cell>
          <cell r="AO366">
            <v>175.63543735247322</v>
          </cell>
          <cell r="AP366">
            <v>50.892594237992583</v>
          </cell>
          <cell r="AS366">
            <v>0</v>
          </cell>
          <cell r="AT366">
            <v>0</v>
          </cell>
          <cell r="AW366">
            <v>377.54693023860904</v>
          </cell>
          <cell r="AX366">
            <v>0</v>
          </cell>
          <cell r="BE366">
            <v>14.957215325781087</v>
          </cell>
          <cell r="BF366">
            <v>0</v>
          </cell>
          <cell r="BI366">
            <v>0</v>
          </cell>
          <cell r="BJ366">
            <v>0</v>
          </cell>
          <cell r="BM366">
            <v>0</v>
          </cell>
          <cell r="BN366">
            <v>0</v>
          </cell>
        </row>
        <row r="367">
          <cell r="E367">
            <v>0</v>
          </cell>
          <cell r="F367">
            <v>0</v>
          </cell>
          <cell r="I367">
            <v>0</v>
          </cell>
          <cell r="J367">
            <v>0</v>
          </cell>
          <cell r="M367">
            <v>40.531975816132601</v>
          </cell>
          <cell r="N367">
            <v>41.496263905951317</v>
          </cell>
          <cell r="Q367">
            <v>0</v>
          </cell>
          <cell r="R367">
            <v>53.824973390490783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  <cell r="AC367">
            <v>208.3897510762736</v>
          </cell>
          <cell r="AD367">
            <v>262.94525951176138</v>
          </cell>
          <cell r="AG367">
            <v>0</v>
          </cell>
          <cell r="AH367">
            <v>0</v>
          </cell>
          <cell r="AK367">
            <v>0</v>
          </cell>
          <cell r="AL367">
            <v>0</v>
          </cell>
          <cell r="AO367">
            <v>175.60931927213966</v>
          </cell>
          <cell r="AP367">
            <v>50.892594237992583</v>
          </cell>
          <cell r="AS367">
            <v>0</v>
          </cell>
          <cell r="AT367">
            <v>0</v>
          </cell>
          <cell r="AW367">
            <v>295.81168660813279</v>
          </cell>
          <cell r="AX367">
            <v>0</v>
          </cell>
          <cell r="BE367">
            <v>14.935896337186108</v>
          </cell>
          <cell r="BF367">
            <v>0</v>
          </cell>
          <cell r="BI367">
            <v>0</v>
          </cell>
          <cell r="BJ367">
            <v>0</v>
          </cell>
          <cell r="BM367">
            <v>0</v>
          </cell>
          <cell r="BN367">
            <v>0</v>
          </cell>
        </row>
        <row r="368">
          <cell r="E368">
            <v>0</v>
          </cell>
          <cell r="F368">
            <v>0</v>
          </cell>
          <cell r="I368">
            <v>0</v>
          </cell>
          <cell r="J368">
            <v>0</v>
          </cell>
          <cell r="M368">
            <v>363.51961165107514</v>
          </cell>
          <cell r="N368">
            <v>339.8142612522073</v>
          </cell>
          <cell r="Q368">
            <v>0</v>
          </cell>
          <cell r="R368">
            <v>222.47534799071136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  <cell r="AC368">
            <v>861.93198802255199</v>
          </cell>
          <cell r="AD368">
            <v>1087.5181793515144</v>
          </cell>
          <cell r="AG368">
            <v>0</v>
          </cell>
          <cell r="AH368">
            <v>0</v>
          </cell>
          <cell r="AK368">
            <v>0</v>
          </cell>
          <cell r="AL368">
            <v>0</v>
          </cell>
          <cell r="AO368">
            <v>604.4713082222612</v>
          </cell>
          <cell r="AP368">
            <v>280.00637949209738</v>
          </cell>
          <cell r="AS368">
            <v>0</v>
          </cell>
          <cell r="AT368">
            <v>0</v>
          </cell>
          <cell r="AW368">
            <v>1222.8303951162752</v>
          </cell>
          <cell r="AX368">
            <v>0</v>
          </cell>
          <cell r="BE368">
            <v>14.806328890686205</v>
          </cell>
          <cell r="BF368">
            <v>0</v>
          </cell>
          <cell r="BI368">
            <v>0</v>
          </cell>
          <cell r="BJ368">
            <v>0</v>
          </cell>
          <cell r="BM368">
            <v>0</v>
          </cell>
          <cell r="BN368">
            <v>0</v>
          </cell>
        </row>
        <row r="369">
          <cell r="E369">
            <v>0</v>
          </cell>
          <cell r="F369">
            <v>0</v>
          </cell>
          <cell r="I369">
            <v>0</v>
          </cell>
          <cell r="J369">
            <v>0</v>
          </cell>
          <cell r="M369">
            <v>362.50961095020375</v>
          </cell>
          <cell r="N369">
            <v>373.4663751535619</v>
          </cell>
          <cell r="Q369">
            <v>0</v>
          </cell>
          <cell r="R369">
            <v>225.57206796356488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  <cell r="AC369">
            <v>1317.4800895523331</v>
          </cell>
          <cell r="AD369">
            <v>1340.0191934741033</v>
          </cell>
          <cell r="AG369">
            <v>0</v>
          </cell>
          <cell r="AH369">
            <v>0</v>
          </cell>
          <cell r="AK369">
            <v>0</v>
          </cell>
          <cell r="AL369">
            <v>0</v>
          </cell>
          <cell r="AO369">
            <v>310.60095475464885</v>
          </cell>
          <cell r="AP369">
            <v>280.00637949209738</v>
          </cell>
          <cell r="AS369">
            <v>0</v>
          </cell>
          <cell r="AT369">
            <v>0</v>
          </cell>
          <cell r="AW369">
            <v>1329.1133556626837</v>
          </cell>
          <cell r="AX369">
            <v>245.05171972456</v>
          </cell>
          <cell r="BE369">
            <v>15.009059550662551</v>
          </cell>
          <cell r="BF369">
            <v>0</v>
          </cell>
          <cell r="BI369">
            <v>0</v>
          </cell>
          <cell r="BJ369">
            <v>0</v>
          </cell>
          <cell r="BM369">
            <v>0</v>
          </cell>
          <cell r="BN369">
            <v>0</v>
          </cell>
        </row>
        <row r="370">
          <cell r="E370">
            <v>0</v>
          </cell>
          <cell r="F370">
            <v>0</v>
          </cell>
          <cell r="I370">
            <v>0</v>
          </cell>
          <cell r="J370">
            <v>0</v>
          </cell>
          <cell r="M370">
            <v>161.13123025932759</v>
          </cell>
          <cell r="N370">
            <v>165.98505562380527</v>
          </cell>
          <cell r="Q370">
            <v>0</v>
          </cell>
          <cell r="R370">
            <v>270.74764983770501</v>
          </cell>
          <cell r="U370">
            <v>0</v>
          </cell>
          <cell r="V370">
            <v>0</v>
          </cell>
          <cell r="Y370">
            <v>0</v>
          </cell>
          <cell r="Z370">
            <v>0</v>
          </cell>
          <cell r="AC370">
            <v>454.94847229925904</v>
          </cell>
          <cell r="AD370">
            <v>535.54365489312067</v>
          </cell>
          <cell r="AG370">
            <v>0</v>
          </cell>
          <cell r="AH370">
            <v>0</v>
          </cell>
          <cell r="AK370">
            <v>0</v>
          </cell>
          <cell r="AL370">
            <v>0</v>
          </cell>
          <cell r="AO370">
            <v>615.2148026205881</v>
          </cell>
          <cell r="AP370">
            <v>267.32488921298437</v>
          </cell>
          <cell r="AS370">
            <v>0</v>
          </cell>
          <cell r="AT370">
            <v>0</v>
          </cell>
          <cell r="AW370">
            <v>578.38574147201359</v>
          </cell>
          <cell r="AX370">
            <v>3863</v>
          </cell>
          <cell r="BE370">
            <v>14.854621302781695</v>
          </cell>
          <cell r="BF370">
            <v>0</v>
          </cell>
          <cell r="BI370">
            <v>0</v>
          </cell>
          <cell r="BJ370">
            <v>0</v>
          </cell>
          <cell r="BM370">
            <v>0</v>
          </cell>
          <cell r="BN370">
            <v>0</v>
          </cell>
        </row>
        <row r="371">
          <cell r="E371">
            <v>0</v>
          </cell>
          <cell r="F371">
            <v>0</v>
          </cell>
          <cell r="I371">
            <v>0</v>
          </cell>
          <cell r="J371">
            <v>0</v>
          </cell>
          <cell r="M371">
            <v>201.43133322432973</v>
          </cell>
          <cell r="N371">
            <v>207.4813195297566</v>
          </cell>
          <cell r="Q371">
            <v>0</v>
          </cell>
          <cell r="R371">
            <v>333.2515782980451</v>
          </cell>
          <cell r="U371">
            <v>0</v>
          </cell>
          <cell r="V371">
            <v>0</v>
          </cell>
          <cell r="Y371">
            <v>0</v>
          </cell>
          <cell r="Z371">
            <v>0</v>
          </cell>
          <cell r="AC371">
            <v>492.30729910344149</v>
          </cell>
          <cell r="AD371">
            <v>579.70161684979212</v>
          </cell>
          <cell r="AG371">
            <v>0</v>
          </cell>
          <cell r="AH371">
            <v>0</v>
          </cell>
          <cell r="AK371">
            <v>0</v>
          </cell>
          <cell r="AL371">
            <v>0</v>
          </cell>
          <cell r="AO371">
            <v>669.74236881834736</v>
          </cell>
          <cell r="AP371">
            <v>248.21933723354456</v>
          </cell>
          <cell r="AS371">
            <v>0</v>
          </cell>
          <cell r="AT371">
            <v>0</v>
          </cell>
          <cell r="AW371">
            <v>708.32178749279842</v>
          </cell>
          <cell r="AX371">
            <v>0</v>
          </cell>
          <cell r="BE371">
            <v>14.901761347644378</v>
          </cell>
          <cell r="BF371">
            <v>0</v>
          </cell>
          <cell r="BI371">
            <v>0</v>
          </cell>
          <cell r="BJ371">
            <v>0</v>
          </cell>
          <cell r="BM371">
            <v>0</v>
          </cell>
          <cell r="BN371">
            <v>0</v>
          </cell>
        </row>
        <row r="372">
          <cell r="E372">
            <v>0</v>
          </cell>
          <cell r="F372">
            <v>0</v>
          </cell>
          <cell r="I372">
            <v>0</v>
          </cell>
          <cell r="J372">
            <v>0</v>
          </cell>
          <cell r="M372">
            <v>563.88497469909544</v>
          </cell>
          <cell r="N372">
            <v>580.94769468331845</v>
          </cell>
          <cell r="Q372">
            <v>0</v>
          </cell>
          <cell r="R372">
            <v>929.06502551744484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  <cell r="AC372">
            <v>1435.6813867010169</v>
          </cell>
          <cell r="AD372">
            <v>1690.325706527472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O372">
            <v>1826.233417990775</v>
          </cell>
          <cell r="AP372">
            <v>553.58869728386776</v>
          </cell>
          <cell r="AS372">
            <v>0</v>
          </cell>
          <cell r="AT372">
            <v>0</v>
          </cell>
          <cell r="AW372">
            <v>1952.1131551680633</v>
          </cell>
          <cell r="AX372">
            <v>0</v>
          </cell>
          <cell r="BE372">
            <v>15.023628004212453</v>
          </cell>
          <cell r="BF372">
            <v>0</v>
          </cell>
          <cell r="BI372">
            <v>0</v>
          </cell>
          <cell r="BJ372">
            <v>0</v>
          </cell>
          <cell r="BM372">
            <v>0</v>
          </cell>
          <cell r="BN372">
            <v>0</v>
          </cell>
        </row>
        <row r="373">
          <cell r="E373">
            <v>0</v>
          </cell>
          <cell r="F373">
            <v>0</v>
          </cell>
          <cell r="I373">
            <v>0</v>
          </cell>
          <cell r="J373">
            <v>0</v>
          </cell>
          <cell r="M373">
            <v>886.02665350588552</v>
          </cell>
          <cell r="N373">
            <v>879.26569202957444</v>
          </cell>
          <cell r="Q373">
            <v>0</v>
          </cell>
          <cell r="R373">
            <v>737.64400522993628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  <cell r="AC373">
            <v>1040.5637268130695</v>
          </cell>
          <cell r="AD373">
            <v>1225.1267119606769</v>
          </cell>
          <cell r="AG373">
            <v>0</v>
          </cell>
          <cell r="AH373">
            <v>0</v>
          </cell>
          <cell r="AK373">
            <v>0</v>
          </cell>
          <cell r="AL373">
            <v>0</v>
          </cell>
          <cell r="AO373">
            <v>1563.6753070841432</v>
          </cell>
          <cell r="AP373">
            <v>464.66542683090415</v>
          </cell>
          <cell r="AS373">
            <v>0</v>
          </cell>
          <cell r="AT373">
            <v>0</v>
          </cell>
          <cell r="AW373">
            <v>1551.9045379791003</v>
          </cell>
          <cell r="AX373">
            <v>0</v>
          </cell>
          <cell r="BE373">
            <v>14.813165121058777</v>
          </cell>
          <cell r="BF373">
            <v>0</v>
          </cell>
          <cell r="BI373">
            <v>0</v>
          </cell>
          <cell r="BJ373">
            <v>0</v>
          </cell>
          <cell r="BM373">
            <v>0</v>
          </cell>
          <cell r="BN373">
            <v>0</v>
          </cell>
        </row>
        <row r="374">
          <cell r="E374">
            <v>0</v>
          </cell>
          <cell r="F374">
            <v>0</v>
          </cell>
          <cell r="I374">
            <v>0</v>
          </cell>
          <cell r="J374">
            <v>0</v>
          </cell>
          <cell r="M374">
            <v>402.73678714516507</v>
          </cell>
          <cell r="N374">
            <v>414.96263905951321</v>
          </cell>
          <cell r="Q374">
            <v>0</v>
          </cell>
          <cell r="R374">
            <v>315.79008258831482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  <cell r="AC374">
            <v>584.39035789166542</v>
          </cell>
          <cell r="AD374">
            <v>688.04266304581188</v>
          </cell>
          <cell r="AG374">
            <v>0</v>
          </cell>
          <cell r="AH374">
            <v>0</v>
          </cell>
          <cell r="AK374">
            <v>0</v>
          </cell>
          <cell r="AL374">
            <v>0</v>
          </cell>
          <cell r="AO374">
            <v>248.96483968362674</v>
          </cell>
          <cell r="AP374">
            <v>178.22119101611219</v>
          </cell>
          <cell r="AS374">
            <v>0</v>
          </cell>
          <cell r="AT374">
            <v>0</v>
          </cell>
          <cell r="AW374">
            <v>676.96894628615928</v>
          </cell>
          <cell r="AX374">
            <v>0</v>
          </cell>
          <cell r="BE374">
            <v>14.89118847556113</v>
          </cell>
          <cell r="BF374">
            <v>0</v>
          </cell>
          <cell r="BI374">
            <v>0</v>
          </cell>
          <cell r="BJ374">
            <v>0</v>
          </cell>
          <cell r="BM374">
            <v>0</v>
          </cell>
          <cell r="BN374">
            <v>0</v>
          </cell>
        </row>
        <row r="375">
          <cell r="E375">
            <v>0</v>
          </cell>
          <cell r="F375">
            <v>0</v>
          </cell>
          <cell r="I375">
            <v>0</v>
          </cell>
          <cell r="J375">
            <v>0</v>
          </cell>
          <cell r="M375">
            <v>80.53612192095251</v>
          </cell>
          <cell r="N375">
            <v>82.992527811902633</v>
          </cell>
          <cell r="Q375">
            <v>0</v>
          </cell>
          <cell r="R375">
            <v>161.22571413506574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  <cell r="AC375">
            <v>251.08987718150976</v>
          </cell>
          <cell r="AD375">
            <v>295.75565217491618</v>
          </cell>
          <cell r="AG375">
            <v>0</v>
          </cell>
          <cell r="AH375">
            <v>0</v>
          </cell>
          <cell r="AK375">
            <v>0</v>
          </cell>
          <cell r="AL375">
            <v>0</v>
          </cell>
          <cell r="AO375">
            <v>524.76422942548436</v>
          </cell>
          <cell r="AP375">
            <v>69.998146217432378</v>
          </cell>
          <cell r="AS375">
            <v>0</v>
          </cell>
          <cell r="AT375">
            <v>0</v>
          </cell>
          <cell r="AW375">
            <v>340.31764125586949</v>
          </cell>
          <cell r="AX375">
            <v>0</v>
          </cell>
          <cell r="BE375">
            <v>14.904919784443408</v>
          </cell>
          <cell r="BF375">
            <v>0</v>
          </cell>
          <cell r="BI375">
            <v>0</v>
          </cell>
          <cell r="BJ375">
            <v>0</v>
          </cell>
          <cell r="BM375">
            <v>0</v>
          </cell>
          <cell r="BN375">
            <v>0</v>
          </cell>
        </row>
        <row r="376">
          <cell r="E376">
            <v>0</v>
          </cell>
          <cell r="F376">
            <v>0</v>
          </cell>
          <cell r="I376">
            <v>0</v>
          </cell>
          <cell r="J376">
            <v>0</v>
          </cell>
          <cell r="M376">
            <v>362.48245847234273</v>
          </cell>
          <cell r="N376">
            <v>373.4663751535619</v>
          </cell>
          <cell r="Q376">
            <v>0</v>
          </cell>
          <cell r="R376">
            <v>353.94560002853018</v>
          </cell>
          <cell r="U376">
            <v>0</v>
          </cell>
          <cell r="V376">
            <v>0</v>
          </cell>
          <cell r="Y376">
            <v>0</v>
          </cell>
          <cell r="Z376">
            <v>0</v>
          </cell>
          <cell r="AC376">
            <v>558.76221765613684</v>
          </cell>
          <cell r="AD376">
            <v>657.74824728483952</v>
          </cell>
          <cell r="AG376">
            <v>0</v>
          </cell>
          <cell r="AH376">
            <v>0</v>
          </cell>
          <cell r="AK376">
            <v>0</v>
          </cell>
          <cell r="AL376">
            <v>0</v>
          </cell>
          <cell r="AO376">
            <v>519.15754084522587</v>
          </cell>
          <cell r="AP376">
            <v>238.76367242696284</v>
          </cell>
          <cell r="AS376">
            <v>0</v>
          </cell>
          <cell r="AT376">
            <v>0</v>
          </cell>
          <cell r="AW376">
            <v>747.48190238176221</v>
          </cell>
          <cell r="AX376">
            <v>11251</v>
          </cell>
          <cell r="BE376">
            <v>14.903654130002259</v>
          </cell>
          <cell r="BF376">
            <v>0</v>
          </cell>
          <cell r="BI376">
            <v>0</v>
          </cell>
          <cell r="BJ376">
            <v>0</v>
          </cell>
          <cell r="BM376">
            <v>0</v>
          </cell>
          <cell r="BN376">
            <v>0</v>
          </cell>
        </row>
        <row r="377">
          <cell r="E377">
            <v>0</v>
          </cell>
          <cell r="F377">
            <v>0</v>
          </cell>
          <cell r="I377">
            <v>0</v>
          </cell>
          <cell r="J377">
            <v>0</v>
          </cell>
          <cell r="M377">
            <v>281.89135538453331</v>
          </cell>
          <cell r="N377">
            <v>324.12596124301376</v>
          </cell>
          <cell r="Q377">
            <v>0</v>
          </cell>
          <cell r="R377">
            <v>801.88530046476819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  <cell r="AC377">
            <v>1008.0401912594318</v>
          </cell>
          <cell r="AD377">
            <v>1186.6168614170679</v>
          </cell>
          <cell r="AG377">
            <v>0</v>
          </cell>
          <cell r="AH377">
            <v>0</v>
          </cell>
          <cell r="AK377">
            <v>0</v>
          </cell>
          <cell r="AL377">
            <v>0</v>
          </cell>
          <cell r="AO377">
            <v>1021.0426612216365</v>
          </cell>
          <cell r="AP377">
            <v>362.86644373255115</v>
          </cell>
          <cell r="AS377">
            <v>0</v>
          </cell>
          <cell r="AT377">
            <v>0</v>
          </cell>
          <cell r="AW377">
            <v>1682.984544838683</v>
          </cell>
          <cell r="AX377">
            <v>663</v>
          </cell>
          <cell r="BE377">
            <v>14.950203828927387</v>
          </cell>
          <cell r="BF377">
            <v>0</v>
          </cell>
          <cell r="BI377">
            <v>0</v>
          </cell>
          <cell r="BJ377">
            <v>0</v>
          </cell>
          <cell r="BM377">
            <v>0</v>
          </cell>
          <cell r="BN377">
            <v>0</v>
          </cell>
        </row>
        <row r="378">
          <cell r="E378">
            <v>0</v>
          </cell>
          <cell r="F378">
            <v>0</v>
          </cell>
          <cell r="I378">
            <v>0</v>
          </cell>
          <cell r="J378">
            <v>0</v>
          </cell>
          <cell r="M378">
            <v>644.41734104743978</v>
          </cell>
          <cell r="N378">
            <v>663.94022249522106</v>
          </cell>
          <cell r="Q378">
            <v>0</v>
          </cell>
          <cell r="R378">
            <v>586.31216279744206</v>
          </cell>
          <cell r="U378">
            <v>0</v>
          </cell>
          <cell r="V378">
            <v>0</v>
          </cell>
          <cell r="Y378">
            <v>0</v>
          </cell>
          <cell r="Z378">
            <v>0</v>
          </cell>
          <cell r="AC378">
            <v>1075.9040625033476</v>
          </cell>
          <cell r="AD378">
            <v>1266.6660040803831</v>
          </cell>
          <cell r="AG378">
            <v>0</v>
          </cell>
          <cell r="AH378">
            <v>0</v>
          </cell>
          <cell r="AK378">
            <v>0</v>
          </cell>
          <cell r="AL378">
            <v>0</v>
          </cell>
          <cell r="AO378">
            <v>1273.1448228506154</v>
          </cell>
          <cell r="AP378">
            <v>483.77097881034388</v>
          </cell>
          <cell r="AS378">
            <v>0</v>
          </cell>
          <cell r="AT378">
            <v>0</v>
          </cell>
          <cell r="AW378">
            <v>1251.3006504779678</v>
          </cell>
          <cell r="AX378">
            <v>462.711848572767</v>
          </cell>
          <cell r="BE378">
            <v>14.99376099570576</v>
          </cell>
          <cell r="BF378">
            <v>0</v>
          </cell>
          <cell r="BI378">
            <v>0</v>
          </cell>
          <cell r="BJ378">
            <v>0</v>
          </cell>
          <cell r="BM378">
            <v>0</v>
          </cell>
          <cell r="BN378">
            <v>0</v>
          </cell>
        </row>
        <row r="379">
          <cell r="E379">
            <v>0</v>
          </cell>
          <cell r="F379">
            <v>0</v>
          </cell>
          <cell r="I379">
            <v>0</v>
          </cell>
          <cell r="J379">
            <v>0</v>
          </cell>
          <cell r="M379">
            <v>644.31997704732362</v>
          </cell>
          <cell r="N379">
            <v>663.94022249522106</v>
          </cell>
          <cell r="Q379">
            <v>0</v>
          </cell>
          <cell r="R379">
            <v>679.65883030768737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  <cell r="AC379">
            <v>1057.4359613160723</v>
          </cell>
          <cell r="AD379">
            <v>1245.1518342433533</v>
          </cell>
          <cell r="AG379">
            <v>0</v>
          </cell>
          <cell r="AH379">
            <v>0</v>
          </cell>
          <cell r="AK379">
            <v>0</v>
          </cell>
          <cell r="AL379">
            <v>0</v>
          </cell>
          <cell r="AO379">
            <v>796.56074362805907</v>
          </cell>
          <cell r="AP379">
            <v>270.55071468551563</v>
          </cell>
          <cell r="AS379">
            <v>0</v>
          </cell>
          <cell r="AT379">
            <v>0</v>
          </cell>
          <cell r="AW379">
            <v>1436.7940831642964</v>
          </cell>
          <cell r="AX379">
            <v>0</v>
          </cell>
          <cell r="BE379">
            <v>15.055291457907602</v>
          </cell>
          <cell r="BF379">
            <v>0</v>
          </cell>
          <cell r="BI379">
            <v>0</v>
          </cell>
          <cell r="BJ379">
            <v>0</v>
          </cell>
          <cell r="BM379">
            <v>0</v>
          </cell>
          <cell r="BN379">
            <v>0</v>
          </cell>
        </row>
        <row r="380">
          <cell r="E380">
            <v>0</v>
          </cell>
          <cell r="F380">
            <v>0</v>
          </cell>
          <cell r="I380">
            <v>0</v>
          </cell>
          <cell r="J380">
            <v>0</v>
          </cell>
          <cell r="M380">
            <v>523.60796694514784</v>
          </cell>
          <cell r="N380">
            <v>505.7993168760126</v>
          </cell>
          <cell r="Q380">
            <v>0</v>
          </cell>
          <cell r="R380">
            <v>424.66458539349162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  <cell r="AC380">
            <v>661.06099684749063</v>
          </cell>
          <cell r="AD380">
            <v>778.41244565481395</v>
          </cell>
          <cell r="AG380">
            <v>0</v>
          </cell>
          <cell r="AH380">
            <v>0</v>
          </cell>
          <cell r="AK380">
            <v>0</v>
          </cell>
          <cell r="AL380">
            <v>0</v>
          </cell>
          <cell r="AO380">
            <v>408.3400308479421</v>
          </cell>
          <cell r="AP380">
            <v>210.00823327466497</v>
          </cell>
          <cell r="AS380">
            <v>0</v>
          </cell>
          <cell r="AT380">
            <v>0</v>
          </cell>
          <cell r="AW380">
            <v>896.62922368846216</v>
          </cell>
          <cell r="AX380">
            <v>0</v>
          </cell>
          <cell r="BE380">
            <v>14.870321534669065</v>
          </cell>
          <cell r="BF380">
            <v>0</v>
          </cell>
          <cell r="BI380">
            <v>0</v>
          </cell>
          <cell r="BJ380">
            <v>0</v>
          </cell>
          <cell r="BM380">
            <v>0</v>
          </cell>
          <cell r="BN380">
            <v>0</v>
          </cell>
        </row>
        <row r="381">
          <cell r="E381">
            <v>0</v>
          </cell>
          <cell r="F381">
            <v>0</v>
          </cell>
          <cell r="I381">
            <v>0</v>
          </cell>
          <cell r="J381">
            <v>0</v>
          </cell>
          <cell r="M381">
            <v>241.65554449354738</v>
          </cell>
          <cell r="N381">
            <v>248.97758343570788</v>
          </cell>
          <cell r="Q381">
            <v>0</v>
          </cell>
          <cell r="R381">
            <v>105.62533888477101</v>
          </cell>
          <cell r="U381">
            <v>0</v>
          </cell>
          <cell r="V381">
            <v>0</v>
          </cell>
          <cell r="Y381">
            <v>0</v>
          </cell>
          <cell r="Z381">
            <v>0</v>
          </cell>
          <cell r="AC381">
            <v>164.4264723912037</v>
          </cell>
          <cell r="AD381">
            <v>193.57618206587392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O381">
            <v>141.61516072946654</v>
          </cell>
          <cell r="AP381">
            <v>140.01008705723257</v>
          </cell>
          <cell r="AS381">
            <v>0</v>
          </cell>
          <cell r="AT381">
            <v>0</v>
          </cell>
          <cell r="AW381">
            <v>226.74124962699346</v>
          </cell>
          <cell r="AX381">
            <v>462.711848572767</v>
          </cell>
          <cell r="BE381">
            <v>14.909162176001042</v>
          </cell>
          <cell r="BF381">
            <v>0</v>
          </cell>
          <cell r="BI381">
            <v>0</v>
          </cell>
          <cell r="BJ381">
            <v>0</v>
          </cell>
          <cell r="BM381">
            <v>0</v>
          </cell>
          <cell r="BN381">
            <v>0</v>
          </cell>
        </row>
        <row r="382">
          <cell r="E382">
            <v>0</v>
          </cell>
          <cell r="F382">
            <v>0</v>
          </cell>
          <cell r="I382">
            <v>0</v>
          </cell>
          <cell r="J382">
            <v>0</v>
          </cell>
          <cell r="M382">
            <v>121.27822929666856</v>
          </cell>
          <cell r="N382">
            <v>124.48879171785394</v>
          </cell>
          <cell r="Q382">
            <v>0</v>
          </cell>
          <cell r="R382">
            <v>95.269236474032141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  <cell r="AC382">
            <v>369.0361808576273</v>
          </cell>
          <cell r="AD382">
            <v>465.71245924071002</v>
          </cell>
          <cell r="AG382">
            <v>0</v>
          </cell>
          <cell r="AH382">
            <v>0</v>
          </cell>
          <cell r="AK382">
            <v>0</v>
          </cell>
          <cell r="AL382">
            <v>0</v>
          </cell>
          <cell r="AO382">
            <v>271.06900244421615</v>
          </cell>
          <cell r="AP382">
            <v>133.57223073453792</v>
          </cell>
          <cell r="AS382">
            <v>0</v>
          </cell>
          <cell r="AT382">
            <v>0</v>
          </cell>
          <cell r="AW382">
            <v>523.65777543458989</v>
          </cell>
          <cell r="AX382">
            <v>0</v>
          </cell>
          <cell r="BE382">
            <v>14.928176977760687</v>
          </cell>
          <cell r="BF382">
            <v>0</v>
          </cell>
          <cell r="BI382">
            <v>0</v>
          </cell>
          <cell r="BJ382">
            <v>0</v>
          </cell>
          <cell r="BM382">
            <v>0</v>
          </cell>
          <cell r="BN382">
            <v>0</v>
          </cell>
        </row>
        <row r="383">
          <cell r="E383">
            <v>0</v>
          </cell>
          <cell r="F383">
            <v>0</v>
          </cell>
          <cell r="I383">
            <v>0</v>
          </cell>
          <cell r="J383">
            <v>0</v>
          </cell>
          <cell r="M383">
            <v>80.725169526479675</v>
          </cell>
          <cell r="N383">
            <v>82.992527811902633</v>
          </cell>
          <cell r="Q383">
            <v>0</v>
          </cell>
          <cell r="R383">
            <v>40.099578112029668</v>
          </cell>
          <cell r="U383">
            <v>0</v>
          </cell>
          <cell r="V383">
            <v>0</v>
          </cell>
          <cell r="Y383">
            <v>0</v>
          </cell>
          <cell r="Z383">
            <v>0</v>
          </cell>
          <cell r="AC383">
            <v>144.47771255758727</v>
          </cell>
          <cell r="AD383">
            <v>182.27995923974868</v>
          </cell>
          <cell r="AG383">
            <v>0</v>
          </cell>
          <cell r="AH383">
            <v>0</v>
          </cell>
          <cell r="AK383">
            <v>0</v>
          </cell>
          <cell r="AL383">
            <v>0</v>
          </cell>
          <cell r="AO383">
            <v>173.04439843820239</v>
          </cell>
          <cell r="AP383">
            <v>34.999073108716189</v>
          </cell>
          <cell r="AS383">
            <v>0</v>
          </cell>
          <cell r="AT383">
            <v>0</v>
          </cell>
          <cell r="AW383">
            <v>220.30402017653927</v>
          </cell>
          <cell r="AX383">
            <v>0</v>
          </cell>
          <cell r="BE383">
            <v>14.900728705555011</v>
          </cell>
          <cell r="BF383">
            <v>0</v>
          </cell>
          <cell r="BI383">
            <v>0</v>
          </cell>
          <cell r="BJ383">
            <v>0</v>
          </cell>
          <cell r="BM383">
            <v>0</v>
          </cell>
          <cell r="BN383">
            <v>0</v>
          </cell>
        </row>
        <row r="384">
          <cell r="E384">
            <v>0</v>
          </cell>
          <cell r="F384">
            <v>0</v>
          </cell>
          <cell r="I384">
            <v>0</v>
          </cell>
          <cell r="J384">
            <v>0</v>
          </cell>
          <cell r="M384">
            <v>40.564987801201156</v>
          </cell>
          <cell r="N384">
            <v>41.496263905951317</v>
          </cell>
          <cell r="Q384">
            <v>0</v>
          </cell>
          <cell r="R384">
            <v>55.939678880303106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  <cell r="AC384">
            <v>216.52390449611161</v>
          </cell>
          <cell r="AD384">
            <v>273.21455299005709</v>
          </cell>
          <cell r="AG384">
            <v>0</v>
          </cell>
          <cell r="AH384">
            <v>0</v>
          </cell>
          <cell r="AK384">
            <v>0</v>
          </cell>
          <cell r="AL384">
            <v>0</v>
          </cell>
          <cell r="AO384">
            <v>77.685399542747248</v>
          </cell>
          <cell r="AP384">
            <v>69.998146217432378</v>
          </cell>
          <cell r="AS384">
            <v>0</v>
          </cell>
          <cell r="AT384">
            <v>0</v>
          </cell>
          <cell r="AW384">
            <v>307.36457419290656</v>
          </cell>
          <cell r="AX384">
            <v>0</v>
          </cell>
          <cell r="BE384">
            <v>14.894787354970882</v>
          </cell>
          <cell r="BF384">
            <v>0</v>
          </cell>
          <cell r="BI384">
            <v>0</v>
          </cell>
          <cell r="BJ384">
            <v>0</v>
          </cell>
          <cell r="BM384">
            <v>0</v>
          </cell>
          <cell r="BN384">
            <v>0</v>
          </cell>
        </row>
        <row r="385">
          <cell r="E385">
            <v>0</v>
          </cell>
          <cell r="F385">
            <v>0</v>
          </cell>
          <cell r="I385">
            <v>0</v>
          </cell>
          <cell r="J385">
            <v>0</v>
          </cell>
          <cell r="M385">
            <v>121.11292160993582</v>
          </cell>
          <cell r="N385">
            <v>124.48879171785394</v>
          </cell>
          <cell r="Q385">
            <v>0</v>
          </cell>
          <cell r="R385">
            <v>63.120367466644495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  <cell r="AC385">
            <v>244.25505222761996</v>
          </cell>
          <cell r="AD385">
            <v>308.07880434887096</v>
          </cell>
          <cell r="AG385">
            <v>0</v>
          </cell>
          <cell r="AH385">
            <v>0</v>
          </cell>
          <cell r="AK385">
            <v>0</v>
          </cell>
          <cell r="AL385">
            <v>0</v>
          </cell>
          <cell r="AO385">
            <v>346.13969528756616</v>
          </cell>
          <cell r="AP385">
            <v>69.998146217432378</v>
          </cell>
          <cell r="AS385">
            <v>0</v>
          </cell>
          <cell r="AT385">
            <v>0</v>
          </cell>
          <cell r="AW385">
            <v>346.90563050215866</v>
          </cell>
          <cell r="AX385">
            <v>0</v>
          </cell>
          <cell r="BE385">
            <v>14.869847787472978</v>
          </cell>
          <cell r="BF385">
            <v>0</v>
          </cell>
          <cell r="BI385">
            <v>0</v>
          </cell>
          <cell r="BJ385">
            <v>0</v>
          </cell>
          <cell r="BM385">
            <v>0</v>
          </cell>
          <cell r="BN385">
            <v>0</v>
          </cell>
        </row>
        <row r="386">
          <cell r="E386">
            <v>0</v>
          </cell>
          <cell r="F386">
            <v>0</v>
          </cell>
          <cell r="I386">
            <v>0</v>
          </cell>
          <cell r="J386">
            <v>0</v>
          </cell>
          <cell r="M386">
            <v>161.35549832210927</v>
          </cell>
          <cell r="N386">
            <v>165.98505562380527</v>
          </cell>
          <cell r="Q386">
            <v>0</v>
          </cell>
          <cell r="R386">
            <v>55.214337903362136</v>
          </cell>
          <cell r="U386">
            <v>0</v>
          </cell>
          <cell r="V386">
            <v>0</v>
          </cell>
          <cell r="Y386">
            <v>0</v>
          </cell>
          <cell r="Z386">
            <v>0</v>
          </cell>
          <cell r="AC386">
            <v>213.7231706991675</v>
          </cell>
          <cell r="AD386">
            <v>269.56895380526208</v>
          </cell>
          <cell r="AG386">
            <v>0</v>
          </cell>
          <cell r="AH386">
            <v>0</v>
          </cell>
          <cell r="AK386">
            <v>0</v>
          </cell>
          <cell r="AL386">
            <v>0</v>
          </cell>
          <cell r="AO386">
            <v>0</v>
          </cell>
          <cell r="AP386">
            <v>19.105551979439802</v>
          </cell>
          <cell r="AS386">
            <v>0</v>
          </cell>
          <cell r="AT386">
            <v>0</v>
          </cell>
          <cell r="AW386">
            <v>303.36086289485036</v>
          </cell>
          <cell r="AX386">
            <v>0</v>
          </cell>
          <cell r="BE386">
            <v>14.927861577638255</v>
          </cell>
          <cell r="BF386">
            <v>0</v>
          </cell>
          <cell r="BI386">
            <v>0</v>
          </cell>
          <cell r="BJ386">
            <v>0</v>
          </cell>
          <cell r="BM386">
            <v>0</v>
          </cell>
          <cell r="BN386">
            <v>0</v>
          </cell>
        </row>
        <row r="387">
          <cell r="E387">
            <v>0</v>
          </cell>
          <cell r="F387">
            <v>0</v>
          </cell>
          <cell r="I387">
            <v>0</v>
          </cell>
          <cell r="J387">
            <v>0</v>
          </cell>
          <cell r="M387">
            <v>281.80185624007362</v>
          </cell>
          <cell r="N387">
            <v>324.12596124301376</v>
          </cell>
          <cell r="Q387">
            <v>0</v>
          </cell>
          <cell r="R387">
            <v>486.32078750503103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  <cell r="AC387">
            <v>1286.1062689551914</v>
          </cell>
          <cell r="AD387">
            <v>1358.2681019067807</v>
          </cell>
          <cell r="AG387">
            <v>0</v>
          </cell>
          <cell r="AH387">
            <v>0</v>
          </cell>
          <cell r="AK387">
            <v>0</v>
          </cell>
          <cell r="AL387">
            <v>0</v>
          </cell>
          <cell r="AO387">
            <v>1211.6063467379815</v>
          </cell>
          <cell r="AP387">
            <v>340.94766215472168</v>
          </cell>
          <cell r="AS387">
            <v>0</v>
          </cell>
          <cell r="AT387">
            <v>0</v>
          </cell>
          <cell r="AW387">
            <v>1445.3112136464476</v>
          </cell>
          <cell r="AX387">
            <v>1243.4969643074739</v>
          </cell>
          <cell r="BE387">
            <v>14.698380923284269</v>
          </cell>
          <cell r="BF387">
            <v>0</v>
          </cell>
          <cell r="BI387">
            <v>0</v>
          </cell>
          <cell r="BJ387">
            <v>0</v>
          </cell>
          <cell r="BM387">
            <v>0</v>
          </cell>
          <cell r="BN387">
            <v>0</v>
          </cell>
        </row>
        <row r="388">
          <cell r="E388">
            <v>0</v>
          </cell>
          <cell r="F388">
            <v>0</v>
          </cell>
          <cell r="I388">
            <v>0</v>
          </cell>
          <cell r="J388">
            <v>162.99983494802666</v>
          </cell>
          <cell r="M388">
            <v>886.08168668898372</v>
          </cell>
          <cell r="N388">
            <v>912.91780593092903</v>
          </cell>
          <cell r="Q388">
            <v>0</v>
          </cell>
          <cell r="R388">
            <v>701.65171764412855</v>
          </cell>
          <cell r="U388">
            <v>0</v>
          </cell>
          <cell r="V388">
            <v>0</v>
          </cell>
          <cell r="Y388">
            <v>0</v>
          </cell>
          <cell r="Z388">
            <v>0</v>
          </cell>
          <cell r="AC388">
            <v>1092.0249672841273</v>
          </cell>
          <cell r="AD388">
            <v>1285.7155434826216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O388">
            <v>1662.0835415536114</v>
          </cell>
          <cell r="AP388">
            <v>493.72513318545549</v>
          </cell>
          <cell r="AS388">
            <v>0</v>
          </cell>
          <cell r="AT388">
            <v>0</v>
          </cell>
          <cell r="AW388">
            <v>1490.2554981818012</v>
          </cell>
          <cell r="AX388">
            <v>1685.2428615240631</v>
          </cell>
          <cell r="BE388">
            <v>14.76657680777739</v>
          </cell>
          <cell r="BF388">
            <v>0</v>
          </cell>
          <cell r="BI388">
            <v>0</v>
          </cell>
          <cell r="BJ388">
            <v>0</v>
          </cell>
          <cell r="BM388">
            <v>0</v>
          </cell>
          <cell r="BN388">
            <v>0</v>
          </cell>
        </row>
        <row r="389"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M389">
            <v>201.3607992013799</v>
          </cell>
          <cell r="N389">
            <v>207.4813195297566</v>
          </cell>
          <cell r="Q389">
            <v>0</v>
          </cell>
          <cell r="R389">
            <v>272.89424179246168</v>
          </cell>
          <cell r="U389">
            <v>0</v>
          </cell>
          <cell r="V389">
            <v>0</v>
          </cell>
          <cell r="Y389">
            <v>0</v>
          </cell>
          <cell r="Z389">
            <v>0</v>
          </cell>
          <cell r="AC389">
            <v>384.21485470340082</v>
          </cell>
          <cell r="AD389">
            <v>452.36237771892553</v>
          </cell>
          <cell r="AG389">
            <v>0</v>
          </cell>
          <cell r="AH389">
            <v>0</v>
          </cell>
          <cell r="AK389">
            <v>0</v>
          </cell>
          <cell r="AL389">
            <v>0</v>
          </cell>
          <cell r="AO389">
            <v>477.75768392373186</v>
          </cell>
          <cell r="AP389">
            <v>296.16576012509802</v>
          </cell>
          <cell r="AS389">
            <v>0</v>
          </cell>
          <cell r="AT389">
            <v>0</v>
          </cell>
          <cell r="AW389">
            <v>583.9361965255049</v>
          </cell>
          <cell r="AX389">
            <v>25729.556739336098</v>
          </cell>
          <cell r="BE389">
            <v>14.915349762012056</v>
          </cell>
          <cell r="BF389">
            <v>0</v>
          </cell>
          <cell r="BI389">
            <v>0</v>
          </cell>
          <cell r="BJ389">
            <v>0</v>
          </cell>
          <cell r="BM389">
            <v>0</v>
          </cell>
          <cell r="BN389">
            <v>0</v>
          </cell>
        </row>
        <row r="390">
          <cell r="E390">
            <v>0</v>
          </cell>
          <cell r="F390">
            <v>0</v>
          </cell>
          <cell r="I390">
            <v>0</v>
          </cell>
          <cell r="J390">
            <v>0</v>
          </cell>
          <cell r="M390">
            <v>765.27818001868945</v>
          </cell>
          <cell r="N390">
            <v>788.42901421307499</v>
          </cell>
          <cell r="Q390">
            <v>0</v>
          </cell>
          <cell r="R390">
            <v>570.80096540216141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  <cell r="AC390">
            <v>1015.7053309923048</v>
          </cell>
          <cell r="AD390">
            <v>1195.8592255475339</v>
          </cell>
          <cell r="AG390">
            <v>0</v>
          </cell>
          <cell r="AH390">
            <v>0</v>
          </cell>
          <cell r="AK390">
            <v>0</v>
          </cell>
          <cell r="AL390">
            <v>0</v>
          </cell>
          <cell r="AO390">
            <v>1323.8710007374539</v>
          </cell>
          <cell r="AP390">
            <v>503.12813373656769</v>
          </cell>
          <cell r="AS390">
            <v>0</v>
          </cell>
          <cell r="AT390">
            <v>0</v>
          </cell>
          <cell r="AW390">
            <v>1202.3396792401063</v>
          </cell>
          <cell r="AX390">
            <v>1601.483380273947</v>
          </cell>
          <cell r="BE390">
            <v>14.762968340973085</v>
          </cell>
          <cell r="BF390">
            <v>0</v>
          </cell>
          <cell r="BI390">
            <v>0</v>
          </cell>
          <cell r="BJ390">
            <v>0</v>
          </cell>
          <cell r="BM390">
            <v>0</v>
          </cell>
          <cell r="BN390">
            <v>0</v>
          </cell>
        </row>
        <row r="391">
          <cell r="E391">
            <v>0</v>
          </cell>
          <cell r="F391">
            <v>0</v>
          </cell>
          <cell r="I391">
            <v>0</v>
          </cell>
          <cell r="J391">
            <v>0</v>
          </cell>
          <cell r="M391">
            <v>121.12818288142876</v>
          </cell>
          <cell r="N391">
            <v>124.48879171785394</v>
          </cell>
          <cell r="Q391">
            <v>0</v>
          </cell>
          <cell r="R391">
            <v>68.047077781501386</v>
          </cell>
          <cell r="U391">
            <v>0</v>
          </cell>
          <cell r="V391">
            <v>0</v>
          </cell>
          <cell r="Y391">
            <v>0</v>
          </cell>
          <cell r="Z391">
            <v>0</v>
          </cell>
          <cell r="AC391">
            <v>263.67631568294632</v>
          </cell>
          <cell r="AD391">
            <v>332.72510869678064</v>
          </cell>
          <cell r="AG391">
            <v>0</v>
          </cell>
          <cell r="AH391">
            <v>0</v>
          </cell>
          <cell r="AK391">
            <v>0</v>
          </cell>
          <cell r="AL391">
            <v>0</v>
          </cell>
          <cell r="AO391">
            <v>346.14197161899472</v>
          </cell>
          <cell r="AP391">
            <v>69.998146217432378</v>
          </cell>
          <cell r="AS391">
            <v>0</v>
          </cell>
          <cell r="AT391">
            <v>0</v>
          </cell>
          <cell r="AW391">
            <v>374.00332534992521</v>
          </cell>
          <cell r="AX391">
            <v>768.45808960837849</v>
          </cell>
          <cell r="BE391">
            <v>14.909183509208139</v>
          </cell>
          <cell r="BF391">
            <v>0</v>
          </cell>
          <cell r="BI391">
            <v>0</v>
          </cell>
          <cell r="BJ391">
            <v>0</v>
          </cell>
          <cell r="BM391">
            <v>0</v>
          </cell>
          <cell r="BN391">
            <v>0</v>
          </cell>
        </row>
        <row r="392">
          <cell r="E392">
            <v>0</v>
          </cell>
          <cell r="F392">
            <v>0</v>
          </cell>
          <cell r="I392">
            <v>0</v>
          </cell>
          <cell r="J392">
            <v>0</v>
          </cell>
          <cell r="M392">
            <v>201.84072429171735</v>
          </cell>
          <cell r="N392">
            <v>207.4813195297566</v>
          </cell>
          <cell r="Q392">
            <v>0</v>
          </cell>
          <cell r="R392">
            <v>88.891844205293296</v>
          </cell>
          <cell r="U392">
            <v>0</v>
          </cell>
          <cell r="V392">
            <v>0</v>
          </cell>
          <cell r="Y392">
            <v>0</v>
          </cell>
          <cell r="Z392">
            <v>0</v>
          </cell>
          <cell r="AC392">
            <v>356.51401746604631</v>
          </cell>
          <cell r="AD392">
            <v>449.79505434935163</v>
          </cell>
          <cell r="AG392">
            <v>0</v>
          </cell>
          <cell r="AH392">
            <v>0</v>
          </cell>
          <cell r="AK392">
            <v>0</v>
          </cell>
          <cell r="AL392">
            <v>0</v>
          </cell>
          <cell r="AO392">
            <v>113.03255719916619</v>
          </cell>
          <cell r="AP392">
            <v>120.89074045542496</v>
          </cell>
          <cell r="AS392">
            <v>0</v>
          </cell>
          <cell r="AT392">
            <v>0</v>
          </cell>
          <cell r="AW392">
            <v>488.58759445126839</v>
          </cell>
          <cell r="AX392">
            <v>0</v>
          </cell>
          <cell r="BE392">
            <v>14.900779649855355</v>
          </cell>
          <cell r="BF392">
            <v>0</v>
          </cell>
          <cell r="BI392">
            <v>0</v>
          </cell>
          <cell r="BJ392">
            <v>0</v>
          </cell>
          <cell r="BM392">
            <v>0</v>
          </cell>
          <cell r="BN392">
            <v>0</v>
          </cell>
        </row>
        <row r="393">
          <cell r="E393">
            <v>0</v>
          </cell>
          <cell r="F393">
            <v>0</v>
          </cell>
          <cell r="I393">
            <v>0</v>
          </cell>
          <cell r="J393">
            <v>0</v>
          </cell>
          <cell r="M393">
            <v>402.77527916358895</v>
          </cell>
          <cell r="N393">
            <v>414.96263905951321</v>
          </cell>
          <cell r="Q393">
            <v>0</v>
          </cell>
          <cell r="R393">
            <v>824.22640724119594</v>
          </cell>
          <cell r="U393">
            <v>0</v>
          </cell>
          <cell r="V393">
            <v>0</v>
          </cell>
          <cell r="Y393">
            <v>0</v>
          </cell>
          <cell r="Z393">
            <v>0</v>
          </cell>
          <cell r="AC393">
            <v>867.15010827509752</v>
          </cell>
          <cell r="AD393">
            <v>1020.7677717425925</v>
          </cell>
          <cell r="AG393">
            <v>0</v>
          </cell>
          <cell r="AH393">
            <v>0</v>
          </cell>
          <cell r="AK393">
            <v>0</v>
          </cell>
          <cell r="AL393">
            <v>0</v>
          </cell>
          <cell r="AO393">
            <v>745.51731763775626</v>
          </cell>
          <cell r="AP393">
            <v>420.01646654932995</v>
          </cell>
          <cell r="AS393">
            <v>0</v>
          </cell>
          <cell r="AT393">
            <v>0</v>
          </cell>
          <cell r="AW393">
            <v>1185.5279117243911</v>
          </cell>
          <cell r="AX393">
            <v>0</v>
          </cell>
          <cell r="BE393">
            <v>14.83422700965947</v>
          </cell>
          <cell r="BF393">
            <v>0</v>
          </cell>
          <cell r="BI393">
            <v>0</v>
          </cell>
          <cell r="BJ393">
            <v>0</v>
          </cell>
          <cell r="BM393">
            <v>0</v>
          </cell>
          <cell r="BN393">
            <v>0</v>
          </cell>
        </row>
        <row r="394"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M394">
            <v>161.1297217883353</v>
          </cell>
          <cell r="N394">
            <v>165.98505562380527</v>
          </cell>
          <cell r="Q394">
            <v>0</v>
          </cell>
          <cell r="R394">
            <v>83.063608447212346</v>
          </cell>
          <cell r="U394">
            <v>0</v>
          </cell>
          <cell r="V394">
            <v>0</v>
          </cell>
          <cell r="Y394">
            <v>0</v>
          </cell>
          <cell r="Z394">
            <v>0</v>
          </cell>
          <cell r="AC394">
            <v>567.38198180377356</v>
          </cell>
          <cell r="AD394">
            <v>668.01754076313523</v>
          </cell>
          <cell r="AG394">
            <v>0</v>
          </cell>
          <cell r="AH394">
            <v>0</v>
          </cell>
          <cell r="AK394">
            <v>0</v>
          </cell>
          <cell r="AL394">
            <v>0</v>
          </cell>
          <cell r="AO394">
            <v>525.5323822535056</v>
          </cell>
          <cell r="AP394">
            <v>162.32766988683579</v>
          </cell>
          <cell r="AS394">
            <v>0</v>
          </cell>
          <cell r="AT394">
            <v>0</v>
          </cell>
          <cell r="AW394">
            <v>763.90366244189465</v>
          </cell>
          <cell r="AX394">
            <v>0</v>
          </cell>
          <cell r="BE394">
            <v>14.901145076196094</v>
          </cell>
          <cell r="BF394">
            <v>0</v>
          </cell>
          <cell r="BI394">
            <v>0</v>
          </cell>
          <cell r="BJ394">
            <v>0</v>
          </cell>
          <cell r="BM394">
            <v>0</v>
          </cell>
          <cell r="BN394">
            <v>0</v>
          </cell>
        </row>
        <row r="395">
          <cell r="E395">
            <v>0</v>
          </cell>
          <cell r="F395">
            <v>0</v>
          </cell>
          <cell r="I395">
            <v>0</v>
          </cell>
          <cell r="J395">
            <v>0</v>
          </cell>
          <cell r="M395">
            <v>523.6058862955033</v>
          </cell>
          <cell r="N395">
            <v>539.45143077736725</v>
          </cell>
          <cell r="Q395">
            <v>0</v>
          </cell>
          <cell r="R395">
            <v>58.904115956526539</v>
          </cell>
          <cell r="U395">
            <v>0</v>
          </cell>
          <cell r="V395">
            <v>0</v>
          </cell>
          <cell r="Y395">
            <v>0</v>
          </cell>
          <cell r="Z395">
            <v>0</v>
          </cell>
          <cell r="AC395">
            <v>414.40526319598683</v>
          </cell>
          <cell r="AD395">
            <v>487.79144021904574</v>
          </cell>
          <cell r="AG395">
            <v>0</v>
          </cell>
          <cell r="AH395">
            <v>0</v>
          </cell>
          <cell r="AK395">
            <v>0</v>
          </cell>
          <cell r="AL395">
            <v>0</v>
          </cell>
          <cell r="AO395">
            <v>399.6372130835158</v>
          </cell>
          <cell r="AP395">
            <v>140.01008705723257</v>
          </cell>
          <cell r="AS395">
            <v>0</v>
          </cell>
          <cell r="AT395">
            <v>0</v>
          </cell>
          <cell r="AW395">
            <v>541.91419207512843</v>
          </cell>
          <cell r="AX395">
            <v>0</v>
          </cell>
          <cell r="BE395">
            <v>14.892679967681108</v>
          </cell>
          <cell r="BF395">
            <v>0</v>
          </cell>
          <cell r="BI395">
            <v>0</v>
          </cell>
          <cell r="BJ395">
            <v>0</v>
          </cell>
          <cell r="BM395">
            <v>0</v>
          </cell>
          <cell r="BN395">
            <v>0</v>
          </cell>
        </row>
        <row r="396">
          <cell r="E396">
            <v>0</v>
          </cell>
          <cell r="F396">
            <v>0</v>
          </cell>
          <cell r="I396">
            <v>0</v>
          </cell>
          <cell r="J396">
            <v>0</v>
          </cell>
          <cell r="M396">
            <v>322.21127653739961</v>
          </cell>
          <cell r="N396">
            <v>331.97011124761053</v>
          </cell>
          <cell r="Q396">
            <v>0</v>
          </cell>
          <cell r="R396">
            <v>78.79960783777868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  <cell r="AC396">
            <v>578.82705919570128</v>
          </cell>
          <cell r="AD396">
            <v>681.36762228491943</v>
          </cell>
          <cell r="AG396">
            <v>0</v>
          </cell>
          <cell r="AH396">
            <v>0</v>
          </cell>
          <cell r="AK396">
            <v>0</v>
          </cell>
          <cell r="AL396">
            <v>0</v>
          </cell>
          <cell r="AO396">
            <v>665.53993331903871</v>
          </cell>
          <cell r="AP396">
            <v>280.00637949209738</v>
          </cell>
          <cell r="AS396">
            <v>0</v>
          </cell>
          <cell r="AT396">
            <v>0</v>
          </cell>
          <cell r="AW396">
            <v>724.84883507541645</v>
          </cell>
          <cell r="AX396">
            <v>0</v>
          </cell>
          <cell r="BE396">
            <v>14.813590313618674</v>
          </cell>
          <cell r="BF396">
            <v>0</v>
          </cell>
          <cell r="BI396">
            <v>0</v>
          </cell>
          <cell r="BJ396">
            <v>0</v>
          </cell>
          <cell r="BM396">
            <v>0</v>
          </cell>
          <cell r="BN396">
            <v>0</v>
          </cell>
        </row>
        <row r="397">
          <cell r="E397">
            <v>0</v>
          </cell>
          <cell r="F397">
            <v>0</v>
          </cell>
          <cell r="I397">
            <v>0</v>
          </cell>
          <cell r="J397">
            <v>0</v>
          </cell>
          <cell r="M397">
            <v>121.32485384199749</v>
          </cell>
          <cell r="N397">
            <v>90.836677816499375</v>
          </cell>
          <cell r="Q397">
            <v>0</v>
          </cell>
          <cell r="R397">
            <v>129.90871038855909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  <cell r="AC397">
            <v>426.54831789090963</v>
          </cell>
          <cell r="AD397">
            <v>538.11097826269452</v>
          </cell>
          <cell r="AG397">
            <v>0</v>
          </cell>
          <cell r="AH397">
            <v>0</v>
          </cell>
          <cell r="AK397">
            <v>0</v>
          </cell>
          <cell r="AL397">
            <v>0</v>
          </cell>
          <cell r="AO397">
            <v>59.176549783165129</v>
          </cell>
          <cell r="AP397">
            <v>50.892594237992583</v>
          </cell>
          <cell r="AS397">
            <v>0</v>
          </cell>
          <cell r="AT397">
            <v>0</v>
          </cell>
          <cell r="AW397">
            <v>605.42676740088598</v>
          </cell>
          <cell r="AX397">
            <v>0</v>
          </cell>
          <cell r="BE397">
            <v>14.925832334913915</v>
          </cell>
          <cell r="BF397">
            <v>0</v>
          </cell>
          <cell r="BI397">
            <v>0</v>
          </cell>
          <cell r="BJ397">
            <v>0</v>
          </cell>
          <cell r="BM397">
            <v>0</v>
          </cell>
          <cell r="BN397">
            <v>0</v>
          </cell>
        </row>
        <row r="398">
          <cell r="E398">
            <v>0</v>
          </cell>
          <cell r="F398">
            <v>0</v>
          </cell>
          <cell r="I398">
            <v>0</v>
          </cell>
          <cell r="J398">
            <v>0</v>
          </cell>
          <cell r="M398">
            <v>80.693592937113493</v>
          </cell>
          <cell r="N398">
            <v>82.992527811902633</v>
          </cell>
          <cell r="Q398">
            <v>0</v>
          </cell>
          <cell r="R398">
            <v>33.442220151843017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  <cell r="AC398">
            <v>109.89317350242898</v>
          </cell>
          <cell r="AD398">
            <v>138.63546195699192</v>
          </cell>
          <cell r="AG398">
            <v>0</v>
          </cell>
          <cell r="AH398">
            <v>0</v>
          </cell>
          <cell r="AK398">
            <v>0</v>
          </cell>
          <cell r="AL398">
            <v>0</v>
          </cell>
          <cell r="AO398">
            <v>77.644423639258676</v>
          </cell>
          <cell r="AP398">
            <v>50.892594237992583</v>
          </cell>
          <cell r="AS398">
            <v>0</v>
          </cell>
          <cell r="AT398">
            <v>0</v>
          </cell>
          <cell r="AW398">
            <v>155.90649456156478</v>
          </cell>
          <cell r="AX398">
            <v>0</v>
          </cell>
          <cell r="BE398">
            <v>14.910305715634589</v>
          </cell>
          <cell r="BF398">
            <v>0</v>
          </cell>
          <cell r="BI398">
            <v>0</v>
          </cell>
          <cell r="BJ398">
            <v>0</v>
          </cell>
          <cell r="BM398">
            <v>0</v>
          </cell>
          <cell r="BN398">
            <v>0</v>
          </cell>
        </row>
        <row r="399">
          <cell r="E399">
            <v>0</v>
          </cell>
          <cell r="F399">
            <v>0</v>
          </cell>
          <cell r="I399">
            <v>0</v>
          </cell>
          <cell r="J399">
            <v>0</v>
          </cell>
          <cell r="M399">
            <v>161.52069553550666</v>
          </cell>
          <cell r="N399">
            <v>165.98505562380527</v>
          </cell>
          <cell r="Q399">
            <v>0</v>
          </cell>
          <cell r="R399">
            <v>101.86741875345047</v>
          </cell>
          <cell r="U399">
            <v>0</v>
          </cell>
          <cell r="V399">
            <v>0</v>
          </cell>
          <cell r="Y399">
            <v>0</v>
          </cell>
          <cell r="Z399">
            <v>0</v>
          </cell>
          <cell r="AC399">
            <v>334.4517537651264</v>
          </cell>
          <cell r="AD399">
            <v>422.06796195795323</v>
          </cell>
          <cell r="AG399">
            <v>0</v>
          </cell>
          <cell r="AH399">
            <v>0</v>
          </cell>
          <cell r="AK399">
            <v>0</v>
          </cell>
          <cell r="AL399">
            <v>0</v>
          </cell>
          <cell r="AO399">
            <v>250.66353513610355</v>
          </cell>
          <cell r="AP399">
            <v>85.891667346708772</v>
          </cell>
          <cell r="AS399">
            <v>0</v>
          </cell>
          <cell r="AT399">
            <v>0</v>
          </cell>
          <cell r="AW399">
            <v>474.8236797342027</v>
          </cell>
          <cell r="AX399">
            <v>0</v>
          </cell>
          <cell r="BE399">
            <v>14.881109578774353</v>
          </cell>
          <cell r="BF399">
            <v>0</v>
          </cell>
          <cell r="BI399">
            <v>0</v>
          </cell>
          <cell r="BJ399">
            <v>0</v>
          </cell>
          <cell r="BM399">
            <v>0</v>
          </cell>
          <cell r="BN399">
            <v>0</v>
          </cell>
        </row>
        <row r="400">
          <cell r="E400">
            <v>0</v>
          </cell>
          <cell r="F400">
            <v>0</v>
          </cell>
          <cell r="I400">
            <v>0</v>
          </cell>
          <cell r="J400">
            <v>0</v>
          </cell>
          <cell r="M400">
            <v>403.32825816132595</v>
          </cell>
          <cell r="N400">
            <v>414.96263905951321</v>
          </cell>
          <cell r="Q400">
            <v>0</v>
          </cell>
          <cell r="R400">
            <v>140.96856285049415</v>
          </cell>
          <cell r="U400">
            <v>0</v>
          </cell>
          <cell r="V400">
            <v>0</v>
          </cell>
          <cell r="Y400">
            <v>0</v>
          </cell>
          <cell r="Z400">
            <v>0</v>
          </cell>
          <cell r="AC400">
            <v>463.08833572505245</v>
          </cell>
          <cell r="AD400">
            <v>584.32279891502526</v>
          </cell>
          <cell r="AG400">
            <v>0</v>
          </cell>
          <cell r="AH400">
            <v>0</v>
          </cell>
          <cell r="AK400">
            <v>0</v>
          </cell>
          <cell r="AL400">
            <v>0</v>
          </cell>
          <cell r="AO400">
            <v>492.99671045156578</v>
          </cell>
          <cell r="AP400">
            <v>171.79712931578536</v>
          </cell>
          <cell r="AS400">
            <v>0</v>
          </cell>
          <cell r="AT400">
            <v>0</v>
          </cell>
          <cell r="AW400">
            <v>656.96574243422867</v>
          </cell>
          <cell r="AX400">
            <v>0</v>
          </cell>
          <cell r="BE400">
            <v>14.929513067864757</v>
          </cell>
          <cell r="BF400">
            <v>0</v>
          </cell>
          <cell r="BI400">
            <v>0</v>
          </cell>
          <cell r="BJ400">
            <v>0</v>
          </cell>
          <cell r="BM400">
            <v>0</v>
          </cell>
          <cell r="BN400">
            <v>0</v>
          </cell>
        </row>
        <row r="401">
          <cell r="E401">
            <v>0</v>
          </cell>
          <cell r="F401">
            <v>0</v>
          </cell>
          <cell r="I401">
            <v>0</v>
          </cell>
          <cell r="J401">
            <v>0</v>
          </cell>
          <cell r="M401">
            <v>282.57463982740899</v>
          </cell>
          <cell r="N401">
            <v>290.47384734165922</v>
          </cell>
          <cell r="Q401">
            <v>0</v>
          </cell>
          <cell r="R401">
            <v>149.91013770307069</v>
          </cell>
          <cell r="U401">
            <v>0</v>
          </cell>
          <cell r="V401">
            <v>0</v>
          </cell>
          <cell r="Y401">
            <v>0</v>
          </cell>
          <cell r="Z401">
            <v>0</v>
          </cell>
          <cell r="AC401">
            <v>492.51309155207139</v>
          </cell>
          <cell r="AD401">
            <v>621.29225543688972</v>
          </cell>
          <cell r="AG401">
            <v>0</v>
          </cell>
          <cell r="AH401">
            <v>0</v>
          </cell>
          <cell r="AK401">
            <v>0</v>
          </cell>
          <cell r="AL401">
            <v>0</v>
          </cell>
          <cell r="AO401">
            <v>415.42846470836855</v>
          </cell>
          <cell r="AP401">
            <v>120.89074045542496</v>
          </cell>
          <cell r="AS401">
            <v>0</v>
          </cell>
          <cell r="AT401">
            <v>0</v>
          </cell>
          <cell r="AW401">
            <v>698.69206822034596</v>
          </cell>
          <cell r="AX401">
            <v>0</v>
          </cell>
          <cell r="BE401">
            <v>14.92744961985006</v>
          </cell>
          <cell r="BF401">
            <v>0</v>
          </cell>
          <cell r="BI401">
            <v>0</v>
          </cell>
          <cell r="BJ401">
            <v>0</v>
          </cell>
          <cell r="BM401">
            <v>0</v>
          </cell>
          <cell r="BN401">
            <v>0</v>
          </cell>
        </row>
        <row r="402">
          <cell r="E402">
            <v>0</v>
          </cell>
          <cell r="F402">
            <v>0</v>
          </cell>
          <cell r="I402">
            <v>0</v>
          </cell>
          <cell r="J402">
            <v>0</v>
          </cell>
          <cell r="M402">
            <v>80.682337266621886</v>
          </cell>
          <cell r="N402">
            <v>82.992527811902633</v>
          </cell>
          <cell r="Q402">
            <v>0</v>
          </cell>
          <cell r="R402">
            <v>33.548728112833331</v>
          </cell>
          <cell r="U402">
            <v>0</v>
          </cell>
          <cell r="V402">
            <v>0</v>
          </cell>
          <cell r="Y402">
            <v>0</v>
          </cell>
          <cell r="Z402">
            <v>0</v>
          </cell>
          <cell r="AC402">
            <v>110.25035942913343</v>
          </cell>
          <cell r="AD402">
            <v>139.14892663090671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O402">
            <v>173.04700765286478</v>
          </cell>
          <cell r="AP402">
            <v>34.999073108716189</v>
          </cell>
          <cell r="AS402">
            <v>0</v>
          </cell>
          <cell r="AT402">
            <v>0</v>
          </cell>
          <cell r="AW402">
            <v>156.35418377056126</v>
          </cell>
          <cell r="AX402">
            <v>0</v>
          </cell>
          <cell r="BE402">
            <v>14.90288134953787</v>
          </cell>
          <cell r="BF402">
            <v>0</v>
          </cell>
          <cell r="BI402">
            <v>0</v>
          </cell>
          <cell r="BJ402">
            <v>0</v>
          </cell>
          <cell r="BM402">
            <v>0</v>
          </cell>
          <cell r="BN402">
            <v>0</v>
          </cell>
        </row>
        <row r="403">
          <cell r="E403">
            <v>0</v>
          </cell>
          <cell r="F403">
            <v>0</v>
          </cell>
          <cell r="I403">
            <v>0</v>
          </cell>
          <cell r="J403">
            <v>0</v>
          </cell>
          <cell r="M403">
            <v>161.66125434303649</v>
          </cell>
          <cell r="N403">
            <v>165.98505562380527</v>
          </cell>
          <cell r="Q403">
            <v>0</v>
          </cell>
          <cell r="R403">
            <v>122.11208677844147</v>
          </cell>
          <cell r="U403">
            <v>0</v>
          </cell>
          <cell r="V403">
            <v>0</v>
          </cell>
          <cell r="Y403">
            <v>0</v>
          </cell>
          <cell r="Z403">
            <v>0</v>
          </cell>
          <cell r="AC403">
            <v>472.88242213512996</v>
          </cell>
          <cell r="AD403">
            <v>596.64595108898015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O403">
            <v>348.56950025150451</v>
          </cell>
          <cell r="AP403">
            <v>85.891667346708772</v>
          </cell>
          <cell r="AS403">
            <v>0</v>
          </cell>
          <cell r="AT403">
            <v>0</v>
          </cell>
          <cell r="AW403">
            <v>671.12980867535691</v>
          </cell>
          <cell r="AX403">
            <v>0</v>
          </cell>
          <cell r="BE403">
            <v>14.975748658798842</v>
          </cell>
          <cell r="BF403">
            <v>0</v>
          </cell>
          <cell r="BI403">
            <v>0</v>
          </cell>
          <cell r="BJ403">
            <v>0</v>
          </cell>
          <cell r="BM403">
            <v>0</v>
          </cell>
          <cell r="BN403">
            <v>0</v>
          </cell>
        </row>
        <row r="404">
          <cell r="E404">
            <v>0</v>
          </cell>
          <cell r="F404">
            <v>0</v>
          </cell>
          <cell r="I404">
            <v>0</v>
          </cell>
          <cell r="J404">
            <v>0</v>
          </cell>
          <cell r="M404">
            <v>120.96719744283855</v>
          </cell>
          <cell r="N404">
            <v>90.836677816499375</v>
          </cell>
          <cell r="Q404">
            <v>0</v>
          </cell>
          <cell r="R404">
            <v>34.982978449764424</v>
          </cell>
          <cell r="U404">
            <v>0</v>
          </cell>
          <cell r="V404">
            <v>0</v>
          </cell>
          <cell r="Y404">
            <v>0</v>
          </cell>
          <cell r="Z404">
            <v>0</v>
          </cell>
          <cell r="AC404">
            <v>115.59811405023827</v>
          </cell>
          <cell r="AD404">
            <v>145.8239673917989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O404">
            <v>173.06837721754636</v>
          </cell>
          <cell r="AP404">
            <v>34.999073108716189</v>
          </cell>
          <cell r="AS404">
            <v>0</v>
          </cell>
          <cell r="AT404">
            <v>0</v>
          </cell>
          <cell r="AW404">
            <v>163.01605266733409</v>
          </cell>
          <cell r="AX404">
            <v>0</v>
          </cell>
          <cell r="BE404">
            <v>14.905781946007163</v>
          </cell>
          <cell r="BF404">
            <v>0</v>
          </cell>
          <cell r="BI404">
            <v>0</v>
          </cell>
          <cell r="BJ404">
            <v>0</v>
          </cell>
          <cell r="BM404">
            <v>0</v>
          </cell>
          <cell r="BN404">
            <v>0</v>
          </cell>
        </row>
        <row r="405">
          <cell r="E405">
            <v>0</v>
          </cell>
          <cell r="F405">
            <v>0</v>
          </cell>
          <cell r="I405">
            <v>0</v>
          </cell>
          <cell r="J405">
            <v>0</v>
          </cell>
          <cell r="M405">
            <v>161.47378871642184</v>
          </cell>
          <cell r="N405">
            <v>165.98505562380527</v>
          </cell>
          <cell r="Q405">
            <v>0</v>
          </cell>
          <cell r="R405">
            <v>72.50512062551752</v>
          </cell>
          <cell r="U405">
            <v>0</v>
          </cell>
          <cell r="V405">
            <v>0</v>
          </cell>
          <cell r="Y405">
            <v>0</v>
          </cell>
          <cell r="Z405">
            <v>0</v>
          </cell>
          <cell r="AC405">
            <v>282.85073303527645</v>
          </cell>
          <cell r="AD405">
            <v>356.85794837077555</v>
          </cell>
          <cell r="AG405">
            <v>0</v>
          </cell>
          <cell r="AH405">
            <v>0</v>
          </cell>
          <cell r="AK405">
            <v>0</v>
          </cell>
          <cell r="AL405">
            <v>0</v>
          </cell>
          <cell r="AO405">
            <v>175.6155663248361</v>
          </cell>
          <cell r="AP405">
            <v>50.892594237992583</v>
          </cell>
          <cell r="AS405">
            <v>0</v>
          </cell>
          <cell r="AT405">
            <v>0</v>
          </cell>
          <cell r="AW405">
            <v>398.41263918563726</v>
          </cell>
          <cell r="AX405">
            <v>0</v>
          </cell>
          <cell r="BE405">
            <v>14.903100199568478</v>
          </cell>
          <cell r="BF405">
            <v>0</v>
          </cell>
          <cell r="BI405">
            <v>0</v>
          </cell>
          <cell r="BJ405">
            <v>0</v>
          </cell>
          <cell r="BM405">
            <v>0</v>
          </cell>
          <cell r="BN405">
            <v>0</v>
          </cell>
        </row>
        <row r="406"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M406">
            <v>363.28540792733429</v>
          </cell>
          <cell r="N406">
            <v>373.4663751535619</v>
          </cell>
          <cell r="Q406">
            <v>0</v>
          </cell>
          <cell r="R406">
            <v>215.29879921532097</v>
          </cell>
          <cell r="U406">
            <v>0</v>
          </cell>
          <cell r="V406">
            <v>0</v>
          </cell>
          <cell r="Y406">
            <v>0</v>
          </cell>
          <cell r="Z406">
            <v>0</v>
          </cell>
          <cell r="AC406">
            <v>707.22437733200354</v>
          </cell>
          <cell r="AD406">
            <v>892.14487092693878</v>
          </cell>
          <cell r="AG406">
            <v>0</v>
          </cell>
          <cell r="AH406">
            <v>0</v>
          </cell>
          <cell r="AK406">
            <v>0</v>
          </cell>
          <cell r="AL406">
            <v>0</v>
          </cell>
          <cell r="AO406">
            <v>506.48858746721976</v>
          </cell>
          <cell r="AP406">
            <v>203.58417157433814</v>
          </cell>
          <cell r="AS406">
            <v>0</v>
          </cell>
          <cell r="AT406">
            <v>0</v>
          </cell>
          <cell r="AW406">
            <v>1003.2871640767366</v>
          </cell>
          <cell r="AX406">
            <v>2677.7241223033598</v>
          </cell>
          <cell r="BE406">
            <v>14.865011002653564</v>
          </cell>
          <cell r="BF406">
            <v>0</v>
          </cell>
          <cell r="BI406">
            <v>0</v>
          </cell>
          <cell r="BJ406">
            <v>0</v>
          </cell>
          <cell r="BM406">
            <v>0</v>
          </cell>
          <cell r="BN406">
            <v>0</v>
          </cell>
        </row>
        <row r="407"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M407">
            <v>242.06009160965834</v>
          </cell>
          <cell r="N407">
            <v>248.97758343570788</v>
          </cell>
          <cell r="Q407">
            <v>0</v>
          </cell>
          <cell r="R407">
            <v>107.31332677667052</v>
          </cell>
          <cell r="U407">
            <v>0</v>
          </cell>
          <cell r="V407">
            <v>0</v>
          </cell>
          <cell r="Y407">
            <v>0</v>
          </cell>
          <cell r="Z407">
            <v>0</v>
          </cell>
          <cell r="AC407">
            <v>352.4928407306561</v>
          </cell>
          <cell r="AD407">
            <v>444.66040761020378</v>
          </cell>
          <cell r="AG407">
            <v>0</v>
          </cell>
          <cell r="AH407">
            <v>0</v>
          </cell>
          <cell r="AK407">
            <v>0</v>
          </cell>
          <cell r="AL407">
            <v>0</v>
          </cell>
          <cell r="AO407">
            <v>150.27299754292244</v>
          </cell>
          <cell r="AP407">
            <v>69.998146217432378</v>
          </cell>
          <cell r="AS407">
            <v>0</v>
          </cell>
          <cell r="AT407">
            <v>0</v>
          </cell>
          <cell r="AW407">
            <v>500.17075242070484</v>
          </cell>
          <cell r="AX407">
            <v>0</v>
          </cell>
          <cell r="BE407">
            <v>14.887236291566028</v>
          </cell>
          <cell r="BF407">
            <v>0</v>
          </cell>
          <cell r="BI407">
            <v>0</v>
          </cell>
          <cell r="BJ407">
            <v>0</v>
          </cell>
          <cell r="BM407">
            <v>0</v>
          </cell>
          <cell r="BN407">
            <v>0</v>
          </cell>
        </row>
        <row r="408"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M408">
            <v>322.84371437046264</v>
          </cell>
          <cell r="N408">
            <v>331.97011124761053</v>
          </cell>
          <cell r="Q408">
            <v>0</v>
          </cell>
          <cell r="R408">
            <v>164.78518087733318</v>
          </cell>
          <cell r="U408">
            <v>0</v>
          </cell>
          <cell r="V408">
            <v>0</v>
          </cell>
          <cell r="Y408">
            <v>0</v>
          </cell>
          <cell r="Z408">
            <v>0</v>
          </cell>
          <cell r="AC408">
            <v>541.35736509442597</v>
          </cell>
          <cell r="AD408">
            <v>682.90801630666408</v>
          </cell>
          <cell r="AG408">
            <v>0</v>
          </cell>
          <cell r="AH408">
            <v>0</v>
          </cell>
          <cell r="AK408">
            <v>0</v>
          </cell>
          <cell r="AL408">
            <v>0</v>
          </cell>
          <cell r="AO408">
            <v>421.13530649114165</v>
          </cell>
          <cell r="AP408">
            <v>104.99721932614857</v>
          </cell>
          <cell r="AS408">
            <v>0</v>
          </cell>
          <cell r="AT408">
            <v>0</v>
          </cell>
          <cell r="AW408">
            <v>767.98384358104147</v>
          </cell>
          <cell r="AX408">
            <v>0</v>
          </cell>
          <cell r="BE408">
            <v>14.847079967681113</v>
          </cell>
          <cell r="BF408">
            <v>0</v>
          </cell>
          <cell r="BI408">
            <v>0</v>
          </cell>
          <cell r="BJ408">
            <v>0</v>
          </cell>
          <cell r="BM408">
            <v>0</v>
          </cell>
          <cell r="BN408">
            <v>0</v>
          </cell>
        </row>
        <row r="409"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M409">
            <v>121.24327165163001</v>
          </cell>
          <cell r="N409">
            <v>124.48879171785394</v>
          </cell>
          <cell r="Q409">
            <v>0</v>
          </cell>
          <cell r="R409">
            <v>101.40828901345117</v>
          </cell>
          <cell r="U409">
            <v>0</v>
          </cell>
          <cell r="V409">
            <v>0</v>
          </cell>
          <cell r="Y409">
            <v>0</v>
          </cell>
          <cell r="Z409">
            <v>0</v>
          </cell>
          <cell r="AC409">
            <v>334.4517537651264</v>
          </cell>
          <cell r="AD409">
            <v>422.06796195795323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O409">
            <v>150.18051475844911</v>
          </cell>
          <cell r="AP409">
            <v>69.998146217432378</v>
          </cell>
          <cell r="AS409">
            <v>0</v>
          </cell>
          <cell r="AT409">
            <v>0</v>
          </cell>
          <cell r="AW409">
            <v>472.6152235191837</v>
          </cell>
          <cell r="AX409">
            <v>0</v>
          </cell>
          <cell r="BE409">
            <v>14.881109578774353</v>
          </cell>
          <cell r="BF409">
            <v>0</v>
          </cell>
          <cell r="BI409">
            <v>0</v>
          </cell>
          <cell r="BJ409">
            <v>0</v>
          </cell>
          <cell r="BM409">
            <v>0</v>
          </cell>
          <cell r="BN409">
            <v>0</v>
          </cell>
        </row>
        <row r="410"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M410">
            <v>80.975602598393181</v>
          </cell>
          <cell r="N410">
            <v>82.992527811902633</v>
          </cell>
          <cell r="Q410">
            <v>0</v>
          </cell>
          <cell r="R410">
            <v>105.22347972577857</v>
          </cell>
          <cell r="U410">
            <v>0</v>
          </cell>
          <cell r="V410">
            <v>0</v>
          </cell>
          <cell r="Y410">
            <v>0</v>
          </cell>
          <cell r="Z410">
            <v>0</v>
          </cell>
          <cell r="AC410">
            <v>345.50531531215609</v>
          </cell>
          <cell r="AD410">
            <v>435.93150815365249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O410">
            <v>248.20121705717699</v>
          </cell>
          <cell r="AP410">
            <v>69.998146217432378</v>
          </cell>
          <cell r="AS410">
            <v>0</v>
          </cell>
          <cell r="AT410">
            <v>0</v>
          </cell>
          <cell r="AW410">
            <v>490.35215797364719</v>
          </cell>
          <cell r="AX410">
            <v>0</v>
          </cell>
          <cell r="BE410">
            <v>14.927097991248548</v>
          </cell>
          <cell r="BF410">
            <v>0</v>
          </cell>
          <cell r="BI410">
            <v>0</v>
          </cell>
          <cell r="BJ410">
            <v>0</v>
          </cell>
          <cell r="BM410">
            <v>0</v>
          </cell>
          <cell r="BN410">
            <v>0</v>
          </cell>
        </row>
        <row r="411"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M411">
            <v>444.01283046278547</v>
          </cell>
          <cell r="N411">
            <v>422.80678906410992</v>
          </cell>
          <cell r="Q411">
            <v>0</v>
          </cell>
          <cell r="R411">
            <v>232.3701974014657</v>
          </cell>
          <cell r="U411">
            <v>0</v>
          </cell>
          <cell r="V411">
            <v>0</v>
          </cell>
          <cell r="Y411">
            <v>0</v>
          </cell>
          <cell r="Z411">
            <v>0</v>
          </cell>
          <cell r="AC411">
            <v>783.13651912907926</v>
          </cell>
          <cell r="AD411">
            <v>987.90603261204626</v>
          </cell>
          <cell r="AG411">
            <v>0</v>
          </cell>
          <cell r="AH411">
            <v>0</v>
          </cell>
          <cell r="AK411">
            <v>0</v>
          </cell>
          <cell r="AL411">
            <v>0</v>
          </cell>
          <cell r="AO411">
            <v>310.5652583009508</v>
          </cell>
          <cell r="AP411">
            <v>242.54389142061706</v>
          </cell>
          <cell r="AS411">
            <v>0</v>
          </cell>
          <cell r="AT411">
            <v>0</v>
          </cell>
          <cell r="AW411">
            <v>1082.8827081285979</v>
          </cell>
          <cell r="AX411">
            <v>2392</v>
          </cell>
          <cell r="BE411">
            <v>14.955362080595217</v>
          </cell>
          <cell r="BF411">
            <v>0</v>
          </cell>
          <cell r="BI411">
            <v>0</v>
          </cell>
          <cell r="BJ411">
            <v>0</v>
          </cell>
          <cell r="BM411">
            <v>0</v>
          </cell>
          <cell r="BN411">
            <v>0</v>
          </cell>
        </row>
        <row r="412"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M412">
            <v>40.536761744735799</v>
          </cell>
          <cell r="N412">
            <v>41.496263905951317</v>
          </cell>
          <cell r="Q412">
            <v>0</v>
          </cell>
          <cell r="R412">
            <v>69.09734426358736</v>
          </cell>
          <cell r="U412">
            <v>0</v>
          </cell>
          <cell r="V412">
            <v>0</v>
          </cell>
          <cell r="Y412">
            <v>0</v>
          </cell>
          <cell r="Z412">
            <v>0</v>
          </cell>
          <cell r="AC412">
            <v>227.14388517142598</v>
          </cell>
          <cell r="AD412">
            <v>286.51328804445001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O412">
            <v>219.10138150415779</v>
          </cell>
          <cell r="AP412">
            <v>85.891667346708772</v>
          </cell>
          <cell r="AS412">
            <v>0</v>
          </cell>
          <cell r="AT412">
            <v>0</v>
          </cell>
          <cell r="AW412">
            <v>322.01377905132449</v>
          </cell>
          <cell r="AX412">
            <v>948.71119971577991</v>
          </cell>
          <cell r="BE412">
            <v>14.875689440399329</v>
          </cell>
          <cell r="BF412">
            <v>0</v>
          </cell>
          <cell r="BI412">
            <v>0</v>
          </cell>
          <cell r="BJ412">
            <v>0</v>
          </cell>
          <cell r="BM412">
            <v>0</v>
          </cell>
          <cell r="BN412">
            <v>0</v>
          </cell>
        </row>
        <row r="413"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M413">
            <v>443.92674484352057</v>
          </cell>
          <cell r="N413">
            <v>373.4663751535619</v>
          </cell>
          <cell r="Q413">
            <v>0</v>
          </cell>
          <cell r="R413">
            <v>227.79290201418712</v>
          </cell>
          <cell r="U413">
            <v>0</v>
          </cell>
          <cell r="V413">
            <v>0</v>
          </cell>
          <cell r="Y413">
            <v>0</v>
          </cell>
          <cell r="Z413">
            <v>0</v>
          </cell>
          <cell r="AC413">
            <v>764.16456759559412</v>
          </cell>
          <cell r="AD413">
            <v>964.02992527500885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O413">
            <v>924.00319187844229</v>
          </cell>
          <cell r="AP413">
            <v>264.11285836282093</v>
          </cell>
          <cell r="AS413">
            <v>0</v>
          </cell>
          <cell r="AT413">
            <v>0</v>
          </cell>
          <cell r="AW413">
            <v>1061.6052202887843</v>
          </cell>
          <cell r="AX413">
            <v>0</v>
          </cell>
          <cell r="BE413">
            <v>14.838723647583166</v>
          </cell>
          <cell r="BF413">
            <v>0</v>
          </cell>
          <cell r="BI413">
            <v>0</v>
          </cell>
          <cell r="BJ413">
            <v>0</v>
          </cell>
          <cell r="BM413">
            <v>0</v>
          </cell>
          <cell r="BN413">
            <v>0</v>
          </cell>
        </row>
        <row r="414"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M414">
            <v>685.49008092166787</v>
          </cell>
          <cell r="N414">
            <v>705.43648640117237</v>
          </cell>
          <cell r="Q414">
            <v>0</v>
          </cell>
          <cell r="R414">
            <v>203.1857487539304</v>
          </cell>
          <cell r="U414">
            <v>0</v>
          </cell>
          <cell r="V414">
            <v>0</v>
          </cell>
          <cell r="Y414">
            <v>0</v>
          </cell>
          <cell r="Z414">
            <v>0</v>
          </cell>
          <cell r="AC414">
            <v>669.37006533667898</v>
          </cell>
          <cell r="AD414">
            <v>844.39265625286384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O414">
            <v>692.14751979022901</v>
          </cell>
          <cell r="AP414">
            <v>140.01008705723257</v>
          </cell>
          <cell r="AS414">
            <v>0</v>
          </cell>
          <cell r="AT414">
            <v>0</v>
          </cell>
          <cell r="AW414">
            <v>947.00552331392578</v>
          </cell>
          <cell r="AX414">
            <v>0</v>
          </cell>
          <cell r="BE414">
            <v>14.8442016281814</v>
          </cell>
          <cell r="BF414">
            <v>0</v>
          </cell>
          <cell r="BI414">
            <v>0</v>
          </cell>
          <cell r="BJ414">
            <v>0</v>
          </cell>
          <cell r="BM414">
            <v>0</v>
          </cell>
          <cell r="BN414">
            <v>0</v>
          </cell>
        </row>
        <row r="415">
          <cell r="E415">
            <v>0</v>
          </cell>
          <cell r="F415">
            <v>0</v>
          </cell>
          <cell r="I415">
            <v>0</v>
          </cell>
          <cell r="J415">
            <v>0</v>
          </cell>
          <cell r="M415">
            <v>443.49399092222285</v>
          </cell>
          <cell r="N415">
            <v>456.45890296546452</v>
          </cell>
          <cell r="Q415">
            <v>0</v>
          </cell>
          <cell r="R415">
            <v>112.65272683890029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  <cell r="AC415">
            <v>369.92265208333305</v>
          </cell>
          <cell r="AD415">
            <v>466.73938858853961</v>
          </cell>
          <cell r="AG415">
            <v>0</v>
          </cell>
          <cell r="AH415">
            <v>0</v>
          </cell>
          <cell r="AK415">
            <v>0</v>
          </cell>
          <cell r="AL415">
            <v>0</v>
          </cell>
          <cell r="AO415">
            <v>315.61078742195656</v>
          </cell>
          <cell r="AP415">
            <v>69.998146217432378</v>
          </cell>
          <cell r="AS415">
            <v>0</v>
          </cell>
          <cell r="AT415">
            <v>0</v>
          </cell>
          <cell r="AW415">
            <v>525.00602072796869</v>
          </cell>
          <cell r="AX415">
            <v>0</v>
          </cell>
          <cell r="BE415">
            <v>14.915289440399325</v>
          </cell>
          <cell r="BF415">
            <v>0</v>
          </cell>
          <cell r="BI415">
            <v>0</v>
          </cell>
          <cell r="BJ415">
            <v>0</v>
          </cell>
          <cell r="BM415">
            <v>0</v>
          </cell>
          <cell r="BN415">
            <v>0</v>
          </cell>
        </row>
        <row r="416">
          <cell r="E416">
            <v>0</v>
          </cell>
          <cell r="F416">
            <v>0</v>
          </cell>
          <cell r="I416">
            <v>0</v>
          </cell>
          <cell r="J416">
            <v>0</v>
          </cell>
          <cell r="M416">
            <v>242.51816784858892</v>
          </cell>
          <cell r="N416">
            <v>181.67335563299875</v>
          </cell>
          <cell r="Q416">
            <v>0</v>
          </cell>
          <cell r="R416">
            <v>217.76969860368854</v>
          </cell>
          <cell r="U416">
            <v>0</v>
          </cell>
          <cell r="V416">
            <v>0</v>
          </cell>
          <cell r="Y416">
            <v>0</v>
          </cell>
          <cell r="Z416">
            <v>0</v>
          </cell>
          <cell r="AC416">
            <v>714.20710055693041</v>
          </cell>
          <cell r="AD416">
            <v>901.13050272044745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O416">
            <v>829.17272024237457</v>
          </cell>
          <cell r="AP416">
            <v>241.79527553321776</v>
          </cell>
          <cell r="AS416">
            <v>0</v>
          </cell>
          <cell r="AT416">
            <v>0</v>
          </cell>
          <cell r="AW416">
            <v>1014.8393692188141</v>
          </cell>
          <cell r="AX416">
            <v>0</v>
          </cell>
          <cell r="BE416">
            <v>14.926294683502366</v>
          </cell>
          <cell r="BF416">
            <v>0</v>
          </cell>
          <cell r="BI416">
            <v>0</v>
          </cell>
          <cell r="BJ416">
            <v>0</v>
          </cell>
          <cell r="BM416">
            <v>0</v>
          </cell>
          <cell r="BN416">
            <v>0</v>
          </cell>
        </row>
        <row r="417"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M417">
            <v>605.04250940674319</v>
          </cell>
          <cell r="N417">
            <v>622.44395858926987</v>
          </cell>
          <cell r="Q417">
            <v>0</v>
          </cell>
          <cell r="R417">
            <v>225.38353108032425</v>
          </cell>
          <cell r="U417">
            <v>0</v>
          </cell>
          <cell r="V417">
            <v>0</v>
          </cell>
          <cell r="Y417">
            <v>0</v>
          </cell>
          <cell r="Z417">
            <v>0</v>
          </cell>
          <cell r="AC417">
            <v>740.25225977951902</v>
          </cell>
          <cell r="AD417">
            <v>933.99224185099388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O417">
            <v>674.09167961278956</v>
          </cell>
          <cell r="AP417">
            <v>245.00730638338112</v>
          </cell>
          <cell r="AS417">
            <v>0</v>
          </cell>
          <cell r="AT417">
            <v>0</v>
          </cell>
          <cell r="AW417">
            <v>1050.3478281758753</v>
          </cell>
          <cell r="AX417">
            <v>0</v>
          </cell>
          <cell r="BE417">
            <v>14.996253670014513</v>
          </cell>
          <cell r="BF417">
            <v>0</v>
          </cell>
          <cell r="BI417">
            <v>0</v>
          </cell>
          <cell r="BJ417">
            <v>0</v>
          </cell>
          <cell r="BM417">
            <v>0</v>
          </cell>
          <cell r="BN417">
            <v>0</v>
          </cell>
        </row>
        <row r="418"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M418">
            <v>242.15724205738036</v>
          </cell>
          <cell r="N418">
            <v>248.97758343570788</v>
          </cell>
          <cell r="Q418">
            <v>0</v>
          </cell>
          <cell r="R418">
            <v>126.2781050397457</v>
          </cell>
          <cell r="U418">
            <v>0</v>
          </cell>
          <cell r="V418">
            <v>0</v>
          </cell>
          <cell r="Y418">
            <v>0</v>
          </cell>
          <cell r="Z418">
            <v>0</v>
          </cell>
          <cell r="AC418">
            <v>414.82649703324114</v>
          </cell>
          <cell r="AD418">
            <v>523.22050271916589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O418">
            <v>488.69147289090643</v>
          </cell>
          <cell r="AP418">
            <v>104.99721932614857</v>
          </cell>
          <cell r="AS418">
            <v>0</v>
          </cell>
          <cell r="AT418">
            <v>0</v>
          </cell>
          <cell r="AW418">
            <v>588.53810244422436</v>
          </cell>
          <cell r="AX418">
            <v>0</v>
          </cell>
          <cell r="BE418">
            <v>14.860064799446045</v>
          </cell>
          <cell r="BF418">
            <v>0</v>
          </cell>
          <cell r="BI418">
            <v>0</v>
          </cell>
          <cell r="BJ418">
            <v>0</v>
          </cell>
          <cell r="BM418">
            <v>0</v>
          </cell>
          <cell r="BN418">
            <v>0</v>
          </cell>
        </row>
        <row r="419"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M419">
            <v>443.91699162309396</v>
          </cell>
          <cell r="N419">
            <v>456.45890296546452</v>
          </cell>
          <cell r="Q419">
            <v>0</v>
          </cell>
          <cell r="R419">
            <v>229.57977413012728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  <cell r="AC419">
            <v>754.23699061651939</v>
          </cell>
          <cell r="AD419">
            <v>951.45004076409646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O419">
            <v>668.93073593075053</v>
          </cell>
          <cell r="AP419">
            <v>175.0091601659488</v>
          </cell>
          <cell r="AS419">
            <v>0</v>
          </cell>
          <cell r="AT419">
            <v>0</v>
          </cell>
          <cell r="AW419">
            <v>1069.9804978614059</v>
          </cell>
          <cell r="AX419">
            <v>652.80171238100002</v>
          </cell>
          <cell r="BE419">
            <v>14.886703324076944</v>
          </cell>
          <cell r="BF419">
            <v>0</v>
          </cell>
          <cell r="BI419">
            <v>0</v>
          </cell>
          <cell r="BJ419">
            <v>0</v>
          </cell>
          <cell r="BM419">
            <v>0</v>
          </cell>
          <cell r="BN419">
            <v>0</v>
          </cell>
        </row>
        <row r="420"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M420">
            <v>201.89373717342357</v>
          </cell>
          <cell r="N420">
            <v>207.4813195297566</v>
          </cell>
          <cell r="Q420">
            <v>0</v>
          </cell>
          <cell r="R420">
            <v>124.18825798885371</v>
          </cell>
          <cell r="U420">
            <v>0</v>
          </cell>
          <cell r="V420">
            <v>0</v>
          </cell>
          <cell r="Y420">
            <v>0</v>
          </cell>
          <cell r="Z420">
            <v>0</v>
          </cell>
          <cell r="AC420">
            <v>407.8257772201253</v>
          </cell>
          <cell r="AD420">
            <v>514.49160326261449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O420">
            <v>485.81427848689049</v>
          </cell>
          <cell r="AP420">
            <v>155.90360818650896</v>
          </cell>
          <cell r="AS420">
            <v>0</v>
          </cell>
          <cell r="AT420">
            <v>0</v>
          </cell>
          <cell r="AW420">
            <v>578.71950799716672</v>
          </cell>
          <cell r="AX420">
            <v>0</v>
          </cell>
          <cell r="BE420">
            <v>14.923948748524205</v>
          </cell>
          <cell r="BF420">
            <v>0</v>
          </cell>
          <cell r="BI420">
            <v>0</v>
          </cell>
          <cell r="BJ420">
            <v>0</v>
          </cell>
          <cell r="BM420">
            <v>0</v>
          </cell>
          <cell r="BN420">
            <v>0</v>
          </cell>
        </row>
        <row r="421"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M421">
            <v>80.954649364068558</v>
          </cell>
          <cell r="N421">
            <v>82.992527811902633</v>
          </cell>
          <cell r="Q421">
            <v>0</v>
          </cell>
          <cell r="R421">
            <v>87.692951799634486</v>
          </cell>
          <cell r="U421">
            <v>0</v>
          </cell>
          <cell r="V421">
            <v>0</v>
          </cell>
          <cell r="Y421">
            <v>0</v>
          </cell>
          <cell r="Z421">
            <v>0</v>
          </cell>
          <cell r="AC421">
            <v>331.55786967446079</v>
          </cell>
          <cell r="AD421">
            <v>418.47370924054968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O421">
            <v>77.305126530512567</v>
          </cell>
          <cell r="AP421">
            <v>69.998146217432378</v>
          </cell>
          <cell r="AS421">
            <v>0</v>
          </cell>
          <cell r="AT421">
            <v>0</v>
          </cell>
          <cell r="AW421">
            <v>408.6294957410463</v>
          </cell>
          <cell r="AX421">
            <v>0</v>
          </cell>
          <cell r="BE421">
            <v>14.925853303539089</v>
          </cell>
          <cell r="BF421">
            <v>0</v>
          </cell>
          <cell r="BI421">
            <v>0</v>
          </cell>
          <cell r="BJ421">
            <v>0</v>
          </cell>
          <cell r="BM421">
            <v>0</v>
          </cell>
          <cell r="BN421">
            <v>0</v>
          </cell>
        </row>
        <row r="422"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M422">
            <v>726.08198933479252</v>
          </cell>
          <cell r="N422">
            <v>645.97640860306001</v>
          </cell>
          <cell r="Q422">
            <v>0</v>
          </cell>
          <cell r="R422">
            <v>298.70554895218118</v>
          </cell>
          <cell r="U422">
            <v>0</v>
          </cell>
          <cell r="V422">
            <v>0</v>
          </cell>
          <cell r="Y422">
            <v>0</v>
          </cell>
          <cell r="Z422">
            <v>0</v>
          </cell>
          <cell r="AC422">
            <v>981.16998258846684</v>
          </cell>
          <cell r="AD422">
            <v>1237.9633288085465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O422">
            <v>836.59612660959601</v>
          </cell>
          <cell r="AP422">
            <v>264.11285836282093</v>
          </cell>
          <cell r="AS422">
            <v>0</v>
          </cell>
          <cell r="AT422">
            <v>0</v>
          </cell>
          <cell r="AW422">
            <v>1391.9943732886395</v>
          </cell>
          <cell r="AX422">
            <v>0</v>
          </cell>
          <cell r="BE422">
            <v>14.968374311346487</v>
          </cell>
          <cell r="BF422">
            <v>0</v>
          </cell>
          <cell r="BI422">
            <v>0</v>
          </cell>
          <cell r="BJ422">
            <v>0</v>
          </cell>
          <cell r="BM422">
            <v>0</v>
          </cell>
          <cell r="BN422">
            <v>0</v>
          </cell>
        </row>
        <row r="423"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M423">
            <v>282.79025814333983</v>
          </cell>
          <cell r="N423">
            <v>290.47384734165922</v>
          </cell>
          <cell r="Q423">
            <v>0</v>
          </cell>
          <cell r="R423">
            <v>230.06733442859314</v>
          </cell>
          <cell r="U423">
            <v>0</v>
          </cell>
          <cell r="V423">
            <v>0</v>
          </cell>
          <cell r="Y423">
            <v>0</v>
          </cell>
          <cell r="Z423">
            <v>0</v>
          </cell>
          <cell r="AC423">
            <v>755.61231949137891</v>
          </cell>
          <cell r="AD423">
            <v>953.50389945975564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O423">
            <v>310.53982555980821</v>
          </cell>
          <cell r="AP423">
            <v>280.00637949209738</v>
          </cell>
          <cell r="AS423">
            <v>0</v>
          </cell>
          <cell r="AT423">
            <v>0</v>
          </cell>
          <cell r="AW423">
            <v>1072.2902237067624</v>
          </cell>
          <cell r="AX423">
            <v>0</v>
          </cell>
          <cell r="BE423">
            <v>14.918838679336687</v>
          </cell>
          <cell r="BF423">
            <v>0</v>
          </cell>
          <cell r="BI423">
            <v>0</v>
          </cell>
          <cell r="BJ423">
            <v>0</v>
          </cell>
          <cell r="BM423">
            <v>0</v>
          </cell>
          <cell r="BN423">
            <v>0</v>
          </cell>
        </row>
        <row r="424"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M424">
            <v>363.39426832819515</v>
          </cell>
          <cell r="N424">
            <v>407.11848905491649</v>
          </cell>
          <cell r="Q424">
            <v>0</v>
          </cell>
          <cell r="R424">
            <v>205.48861172680293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  <cell r="AC424">
            <v>674.86504611019404</v>
          </cell>
          <cell r="AD424">
            <v>851.32442935071356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O424">
            <v>232.88295146892654</v>
          </cell>
          <cell r="AP424">
            <v>190.90268129522516</v>
          </cell>
          <cell r="AS424">
            <v>0</v>
          </cell>
          <cell r="AT424">
            <v>0</v>
          </cell>
          <cell r="AW424">
            <v>957.60174077774695</v>
          </cell>
          <cell r="AX424">
            <v>0</v>
          </cell>
          <cell r="BE424">
            <v>14.966060382806186</v>
          </cell>
          <cell r="BF424">
            <v>0</v>
          </cell>
          <cell r="BI424">
            <v>0</v>
          </cell>
          <cell r="BJ424">
            <v>0</v>
          </cell>
          <cell r="BM424">
            <v>0</v>
          </cell>
          <cell r="BN424">
            <v>0</v>
          </cell>
        </row>
        <row r="425"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M425">
            <v>322.98024279241105</v>
          </cell>
          <cell r="N425">
            <v>165.98505562380527</v>
          </cell>
          <cell r="Q425">
            <v>0</v>
          </cell>
          <cell r="R425">
            <v>176.02961870278233</v>
          </cell>
          <cell r="U425">
            <v>0</v>
          </cell>
          <cell r="V425">
            <v>0</v>
          </cell>
          <cell r="Y425">
            <v>0</v>
          </cell>
          <cell r="Z425">
            <v>0</v>
          </cell>
          <cell r="AC425">
            <v>578.36370202574653</v>
          </cell>
          <cell r="AD425">
            <v>729.63330163290948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O425">
            <v>310.49950668829149</v>
          </cell>
          <cell r="AP425">
            <v>280.00637949209738</v>
          </cell>
          <cell r="AS425">
            <v>0</v>
          </cell>
          <cell r="AT425">
            <v>0</v>
          </cell>
          <cell r="AW425">
            <v>820.34123022762662</v>
          </cell>
          <cell r="AX425">
            <v>0</v>
          </cell>
          <cell r="BE425">
            <v>14.978580844687427</v>
          </cell>
          <cell r="BF425">
            <v>0</v>
          </cell>
          <cell r="BI425">
            <v>0</v>
          </cell>
          <cell r="BJ425">
            <v>0</v>
          </cell>
          <cell r="BM425">
            <v>0</v>
          </cell>
          <cell r="BN425">
            <v>0</v>
          </cell>
        </row>
        <row r="426"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M426">
            <v>161.35426568401977</v>
          </cell>
          <cell r="N426">
            <v>165.98505562380527</v>
          </cell>
          <cell r="Q426">
            <v>0</v>
          </cell>
          <cell r="R426">
            <v>62.032600539922186</v>
          </cell>
          <cell r="U426">
            <v>0</v>
          </cell>
          <cell r="V426">
            <v>0</v>
          </cell>
          <cell r="Y426">
            <v>0</v>
          </cell>
          <cell r="Z426">
            <v>0</v>
          </cell>
          <cell r="AC426">
            <v>203.82850889786107</v>
          </cell>
          <cell r="AD426">
            <v>257.24580163130724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O426">
            <v>77.633668155360382</v>
          </cell>
          <cell r="AP426">
            <v>69.998146217432378</v>
          </cell>
          <cell r="AS426">
            <v>0</v>
          </cell>
          <cell r="AT426">
            <v>0</v>
          </cell>
          <cell r="AW426">
            <v>289.15997839554399</v>
          </cell>
          <cell r="AX426">
            <v>0</v>
          </cell>
          <cell r="BE426">
            <v>14.873457166678859</v>
          </cell>
          <cell r="BF426">
            <v>0</v>
          </cell>
          <cell r="BI426">
            <v>0</v>
          </cell>
          <cell r="BJ426">
            <v>0</v>
          </cell>
          <cell r="BM426">
            <v>0</v>
          </cell>
          <cell r="BN426">
            <v>0</v>
          </cell>
        </row>
        <row r="427"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M427">
            <v>161.30249594153446</v>
          </cell>
          <cell r="N427">
            <v>165.98505562380527</v>
          </cell>
          <cell r="Q427">
            <v>0</v>
          </cell>
          <cell r="R427">
            <v>47.477081248630611</v>
          </cell>
          <cell r="U427">
            <v>0</v>
          </cell>
          <cell r="V427">
            <v>0</v>
          </cell>
          <cell r="Y427">
            <v>0</v>
          </cell>
          <cell r="Z427">
            <v>0</v>
          </cell>
          <cell r="AC427">
            <v>155.85163582411334</v>
          </cell>
          <cell r="AD427">
            <v>196.65697010936259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O427">
            <v>77.648062026405526</v>
          </cell>
          <cell r="AP427">
            <v>69.998146217432378</v>
          </cell>
          <cell r="AS427">
            <v>0</v>
          </cell>
          <cell r="AT427">
            <v>0</v>
          </cell>
          <cell r="AW427">
            <v>221.20715724841796</v>
          </cell>
          <cell r="AX427">
            <v>0</v>
          </cell>
          <cell r="BE427">
            <v>14.896744889171412</v>
          </cell>
          <cell r="BF427">
            <v>0</v>
          </cell>
          <cell r="BI427">
            <v>0</v>
          </cell>
          <cell r="BJ427">
            <v>0</v>
          </cell>
          <cell r="BM427">
            <v>0</v>
          </cell>
          <cell r="BN427">
            <v>0</v>
          </cell>
        </row>
        <row r="428"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M428">
            <v>685.94264652048628</v>
          </cell>
          <cell r="N428">
            <v>705.43648640117237</v>
          </cell>
          <cell r="Q428">
            <v>0</v>
          </cell>
          <cell r="R428">
            <v>330.54548235159814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  <cell r="AC428">
            <v>1085.6177415418701</v>
          </cell>
          <cell r="AD428">
            <v>1369.6670176676889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O428">
            <v>1299.692698638338</v>
          </cell>
          <cell r="AP428">
            <v>292.68786977121033</v>
          </cell>
          <cell r="AS428">
            <v>0</v>
          </cell>
          <cell r="AT428">
            <v>0</v>
          </cell>
          <cell r="AW428">
            <v>1540.2984231221262</v>
          </cell>
          <cell r="AX428">
            <v>0</v>
          </cell>
          <cell r="BE428">
            <v>14.821733305432575</v>
          </cell>
          <cell r="BF428">
            <v>0</v>
          </cell>
          <cell r="BI428">
            <v>0</v>
          </cell>
          <cell r="BJ428">
            <v>0</v>
          </cell>
          <cell r="BM428">
            <v>0</v>
          </cell>
          <cell r="BN428">
            <v>0</v>
          </cell>
        </row>
        <row r="429"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M429">
            <v>121.17981519687881</v>
          </cell>
          <cell r="N429">
            <v>124.48879171785394</v>
          </cell>
          <cell r="Q429">
            <v>0</v>
          </cell>
          <cell r="R429">
            <v>86.443286826217417</v>
          </cell>
          <cell r="U429">
            <v>0</v>
          </cell>
          <cell r="V429">
            <v>0</v>
          </cell>
          <cell r="Y429">
            <v>0</v>
          </cell>
          <cell r="Z429">
            <v>0</v>
          </cell>
          <cell r="AC429">
            <v>284.127511451256</v>
          </cell>
          <cell r="AD429">
            <v>358.39834239251985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O429">
            <v>155.30410170504069</v>
          </cell>
          <cell r="AP429">
            <v>140.50919434060157</v>
          </cell>
          <cell r="AS429">
            <v>0</v>
          </cell>
          <cell r="AT429">
            <v>0</v>
          </cell>
          <cell r="AW429">
            <v>402.86160662692549</v>
          </cell>
          <cell r="AX429">
            <v>0</v>
          </cell>
          <cell r="BE429">
            <v>14.967430128487479</v>
          </cell>
          <cell r="BF429">
            <v>0</v>
          </cell>
          <cell r="BI429">
            <v>0</v>
          </cell>
          <cell r="BJ429">
            <v>0</v>
          </cell>
          <cell r="BM429">
            <v>0</v>
          </cell>
          <cell r="BN429">
            <v>0</v>
          </cell>
        </row>
        <row r="430"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M430">
            <v>524.665613683027</v>
          </cell>
          <cell r="N430">
            <v>573.10354467872173</v>
          </cell>
          <cell r="Q430">
            <v>0</v>
          </cell>
          <cell r="R430">
            <v>163.52674640035843</v>
          </cell>
          <cell r="U430">
            <v>0</v>
          </cell>
          <cell r="V430">
            <v>0</v>
          </cell>
          <cell r="Y430">
            <v>0</v>
          </cell>
          <cell r="Z430">
            <v>0</v>
          </cell>
          <cell r="AC430">
            <v>874.54761202099348</v>
          </cell>
          <cell r="AD430">
            <v>1103.4355842428731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O430">
            <v>297.18155552060222</v>
          </cell>
          <cell r="AP430">
            <v>210.75684916206427</v>
          </cell>
          <cell r="AS430">
            <v>0</v>
          </cell>
          <cell r="AT430">
            <v>0</v>
          </cell>
          <cell r="AW430">
            <v>1138.0106839681034</v>
          </cell>
          <cell r="AX430">
            <v>0</v>
          </cell>
          <cell r="BE430">
            <v>15.023040975488506</v>
          </cell>
          <cell r="BF430">
            <v>0</v>
          </cell>
          <cell r="BI430">
            <v>0</v>
          </cell>
          <cell r="BJ430">
            <v>0</v>
          </cell>
          <cell r="BM430">
            <v>0</v>
          </cell>
          <cell r="BN430">
            <v>0</v>
          </cell>
        </row>
        <row r="431"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M431">
            <v>322.14363461745575</v>
          </cell>
          <cell r="N431">
            <v>365.62222514896519</v>
          </cell>
          <cell r="Q431">
            <v>0</v>
          </cell>
          <cell r="R431">
            <v>150.11530478984793</v>
          </cell>
          <cell r="U431">
            <v>0</v>
          </cell>
          <cell r="V431">
            <v>0</v>
          </cell>
          <cell r="Y431">
            <v>0</v>
          </cell>
          <cell r="Z431">
            <v>0</v>
          </cell>
          <cell r="AC431">
            <v>1027.3185746750689</v>
          </cell>
          <cell r="AD431">
            <v>1077.9287621288006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O431">
            <v>0</v>
          </cell>
          <cell r="AP431">
            <v>0</v>
          </cell>
          <cell r="AS431">
            <v>0</v>
          </cell>
          <cell r="AT431">
            <v>102.06375127311225</v>
          </cell>
          <cell r="AW431">
            <v>1097.6546609990194</v>
          </cell>
          <cell r="AX431">
            <v>950.07756909603995</v>
          </cell>
          <cell r="BE431">
            <v>14.920406757554842</v>
          </cell>
          <cell r="BF431">
            <v>0</v>
          </cell>
          <cell r="BI431">
            <v>0</v>
          </cell>
          <cell r="BJ431">
            <v>0</v>
          </cell>
          <cell r="BM431">
            <v>0</v>
          </cell>
          <cell r="BN431">
            <v>0</v>
          </cell>
        </row>
        <row r="432"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M432">
            <v>578.62511807756778</v>
          </cell>
          <cell r="N432">
            <v>379.03501127519098</v>
          </cell>
          <cell r="Q432">
            <v>0</v>
          </cell>
          <cell r="R432">
            <v>109.38895375146738</v>
          </cell>
          <cell r="U432">
            <v>0</v>
          </cell>
          <cell r="V432">
            <v>0</v>
          </cell>
          <cell r="Y432">
            <v>0</v>
          </cell>
          <cell r="Z432">
            <v>0</v>
          </cell>
          <cell r="AC432">
            <v>2394.4531508796049</v>
          </cell>
          <cell r="AD432">
            <v>1535.9578523793284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O432">
            <v>170.24042783918719</v>
          </cell>
          <cell r="AP432">
            <v>210.00823327466497</v>
          </cell>
          <cell r="AS432">
            <v>0</v>
          </cell>
          <cell r="AT432">
            <v>0</v>
          </cell>
          <cell r="AW432">
            <v>1298.4411494464416</v>
          </cell>
          <cell r="AX432">
            <v>586.83189306081999</v>
          </cell>
          <cell r="BE432">
            <v>14.989204832947802</v>
          </cell>
          <cell r="BF432">
            <v>0</v>
          </cell>
          <cell r="BI432">
            <v>0</v>
          </cell>
          <cell r="BJ432">
            <v>0</v>
          </cell>
          <cell r="BM432">
            <v>0</v>
          </cell>
          <cell r="BN432">
            <v>0</v>
          </cell>
        </row>
        <row r="433">
          <cell r="E433">
            <v>0</v>
          </cell>
          <cell r="F433">
            <v>0</v>
          </cell>
          <cell r="I433">
            <v>0</v>
          </cell>
          <cell r="J433">
            <v>809.92227956360659</v>
          </cell>
          <cell r="M433">
            <v>684.61061305644307</v>
          </cell>
          <cell r="N433">
            <v>705.43648640117237</v>
          </cell>
          <cell r="Q433">
            <v>0</v>
          </cell>
          <cell r="R433">
            <v>534.5791083767449</v>
          </cell>
          <cell r="U433">
            <v>0</v>
          </cell>
          <cell r="V433">
            <v>0</v>
          </cell>
          <cell r="Y433">
            <v>0</v>
          </cell>
          <cell r="Z433">
            <v>0</v>
          </cell>
          <cell r="AC433">
            <v>928.65320951593662</v>
          </cell>
          <cell r="AD433">
            <v>1093.1662907645773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O433">
            <v>617.02604794027911</v>
          </cell>
          <cell r="AP433">
            <v>124.11656592795619</v>
          </cell>
          <cell r="AS433">
            <v>0</v>
          </cell>
          <cell r="AT433">
            <v>0</v>
          </cell>
          <cell r="AW433">
            <v>1126.4012677993494</v>
          </cell>
          <cell r="AX433">
            <v>6212.6256126637272</v>
          </cell>
          <cell r="BE433">
            <v>14.88322672722896</v>
          </cell>
          <cell r="BF433">
            <v>0</v>
          </cell>
          <cell r="BI433">
            <v>0</v>
          </cell>
          <cell r="BJ433">
            <v>0</v>
          </cell>
          <cell r="BM433">
            <v>0</v>
          </cell>
          <cell r="BN433">
            <v>0</v>
          </cell>
        </row>
        <row r="434"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M434">
            <v>644.43997331394803</v>
          </cell>
          <cell r="N434">
            <v>663.94022249522106</v>
          </cell>
          <cell r="Q434">
            <v>0</v>
          </cell>
          <cell r="R434">
            <v>268.58841979432856</v>
          </cell>
          <cell r="U434">
            <v>0</v>
          </cell>
          <cell r="V434">
            <v>0</v>
          </cell>
          <cell r="Y434">
            <v>0</v>
          </cell>
          <cell r="Z434">
            <v>0</v>
          </cell>
          <cell r="AC434">
            <v>404.68149167108544</v>
          </cell>
          <cell r="AD434">
            <v>476.54656386031189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O434">
            <v>519.16914361169393</v>
          </cell>
          <cell r="AP434">
            <v>104.99721932614857</v>
          </cell>
          <cell r="AS434">
            <v>0</v>
          </cell>
          <cell r="AT434">
            <v>0</v>
          </cell>
          <cell r="AW434">
            <v>573.95690024631006</v>
          </cell>
          <cell r="AX434">
            <v>1613</v>
          </cell>
          <cell r="BE434">
            <v>14.939891906577495</v>
          </cell>
          <cell r="BF434">
            <v>0</v>
          </cell>
          <cell r="BI434">
            <v>0</v>
          </cell>
          <cell r="BJ434">
            <v>0</v>
          </cell>
          <cell r="BM434">
            <v>0</v>
          </cell>
          <cell r="BN434">
            <v>0</v>
          </cell>
        </row>
        <row r="435"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M435">
            <v>765.20832220687396</v>
          </cell>
          <cell r="N435">
            <v>788.42901421307499</v>
          </cell>
          <cell r="Q435">
            <v>0</v>
          </cell>
          <cell r="R435">
            <v>165.67447556873597</v>
          </cell>
          <cell r="U435">
            <v>0</v>
          </cell>
          <cell r="V435">
            <v>0</v>
          </cell>
          <cell r="Y435">
            <v>0</v>
          </cell>
          <cell r="Z435">
            <v>0</v>
          </cell>
          <cell r="AC435">
            <v>1397.7396246587969</v>
          </cell>
          <cell r="AD435">
            <v>1645.6542798968858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O435">
            <v>998.22141465335596</v>
          </cell>
          <cell r="AP435">
            <v>420.01646654932995</v>
          </cell>
          <cell r="AS435">
            <v>0</v>
          </cell>
          <cell r="AT435">
            <v>0</v>
          </cell>
          <cell r="AW435">
            <v>1708.2165236030062</v>
          </cell>
          <cell r="AX435">
            <v>586.83189306081999</v>
          </cell>
          <cell r="BE435">
            <v>14.882988017466863</v>
          </cell>
          <cell r="BF435">
            <v>0</v>
          </cell>
          <cell r="BI435">
            <v>0</v>
          </cell>
          <cell r="BJ435">
            <v>0</v>
          </cell>
          <cell r="BM435">
            <v>0</v>
          </cell>
          <cell r="BN435">
            <v>0</v>
          </cell>
        </row>
        <row r="436"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M436">
            <v>322.22875399441375</v>
          </cell>
          <cell r="N436">
            <v>331.97011124761053</v>
          </cell>
          <cell r="Q436">
            <v>0</v>
          </cell>
          <cell r="R436">
            <v>396.64514718407634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  <cell r="AC436">
            <v>482.86477357169679</v>
          </cell>
          <cell r="AD436">
            <v>568.40539402366699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O436">
            <v>767.28035309802851</v>
          </cell>
          <cell r="AP436">
            <v>175.0091601659488</v>
          </cell>
          <cell r="AS436">
            <v>0</v>
          </cell>
          <cell r="AT436">
            <v>0</v>
          </cell>
          <cell r="AW436">
            <v>843.57091125753004</v>
          </cell>
          <cell r="AX436">
            <v>565.36232111410686</v>
          </cell>
          <cell r="BE436">
            <v>14.900066818847808</v>
          </cell>
          <cell r="BF436">
            <v>0</v>
          </cell>
          <cell r="BI436">
            <v>0</v>
          </cell>
          <cell r="BJ436">
            <v>0</v>
          </cell>
          <cell r="BM436">
            <v>0</v>
          </cell>
          <cell r="BN436">
            <v>0</v>
          </cell>
        </row>
        <row r="437"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M437">
            <v>362.43585192030508</v>
          </cell>
          <cell r="N437">
            <v>373.4663751535619</v>
          </cell>
          <cell r="Q437">
            <v>0</v>
          </cell>
          <cell r="R437">
            <v>536.31647515123655</v>
          </cell>
          <cell r="U437">
            <v>0</v>
          </cell>
          <cell r="V437">
            <v>0</v>
          </cell>
          <cell r="Y437">
            <v>0</v>
          </cell>
          <cell r="Z437">
            <v>0</v>
          </cell>
          <cell r="AC437">
            <v>921.94120640520953</v>
          </cell>
          <cell r="AD437">
            <v>1085.4643206558553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O437">
            <v>1234.8279848997136</v>
          </cell>
          <cell r="AP437">
            <v>222.68972355377795</v>
          </cell>
          <cell r="AS437">
            <v>0</v>
          </cell>
          <cell r="AT437">
            <v>0</v>
          </cell>
          <cell r="AW437">
            <v>1132.285982821739</v>
          </cell>
          <cell r="AX437">
            <v>450.59978007752704</v>
          </cell>
          <cell r="BE437">
            <v>14.778366041034294</v>
          </cell>
          <cell r="BF437">
            <v>0</v>
          </cell>
          <cell r="BI437">
            <v>0</v>
          </cell>
          <cell r="BJ437">
            <v>0</v>
          </cell>
          <cell r="BM437">
            <v>0</v>
          </cell>
          <cell r="BN437">
            <v>0</v>
          </cell>
        </row>
        <row r="438"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M438">
            <v>322.18755713145197</v>
          </cell>
          <cell r="N438">
            <v>331.97011124761053</v>
          </cell>
          <cell r="Q438">
            <v>0</v>
          </cell>
          <cell r="R438">
            <v>327.64689069395581</v>
          </cell>
          <cell r="U438">
            <v>0</v>
          </cell>
          <cell r="V438">
            <v>0</v>
          </cell>
          <cell r="Y438">
            <v>0</v>
          </cell>
          <cell r="Z438">
            <v>0</v>
          </cell>
          <cell r="AC438">
            <v>510.09199783084694</v>
          </cell>
          <cell r="AD438">
            <v>600.75366848029842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O438">
            <v>692.18703979022905</v>
          </cell>
          <cell r="AP438">
            <v>140.01008705723257</v>
          </cell>
          <cell r="AS438">
            <v>0</v>
          </cell>
          <cell r="AT438">
            <v>0</v>
          </cell>
          <cell r="AW438">
            <v>703.78120295813801</v>
          </cell>
          <cell r="AX438">
            <v>0</v>
          </cell>
          <cell r="BE438">
            <v>14.832694683502361</v>
          </cell>
          <cell r="BF438">
            <v>0</v>
          </cell>
          <cell r="BI438">
            <v>0</v>
          </cell>
          <cell r="BJ438">
            <v>0</v>
          </cell>
          <cell r="BM438">
            <v>0</v>
          </cell>
          <cell r="BN438">
            <v>0</v>
          </cell>
        </row>
        <row r="439">
          <cell r="E439">
            <v>0</v>
          </cell>
          <cell r="F439">
            <v>0</v>
          </cell>
          <cell r="I439">
            <v>0</v>
          </cell>
          <cell r="J439">
            <v>0</v>
          </cell>
          <cell r="M439">
            <v>604.17571474069734</v>
          </cell>
          <cell r="N439">
            <v>622.44395858926987</v>
          </cell>
          <cell r="Q439">
            <v>0</v>
          </cell>
          <cell r="R439">
            <v>449.01299641361624</v>
          </cell>
          <cell r="U439">
            <v>0</v>
          </cell>
          <cell r="V439">
            <v>0</v>
          </cell>
          <cell r="Y439">
            <v>0</v>
          </cell>
          <cell r="Z439">
            <v>0</v>
          </cell>
          <cell r="AC439">
            <v>697.34341960356176</v>
          </cell>
          <cell r="AD439">
            <v>821.0300135897412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O439">
            <v>1272.2865181143409</v>
          </cell>
          <cell r="AP439">
            <v>222.68972355377795</v>
          </cell>
          <cell r="AS439">
            <v>0</v>
          </cell>
          <cell r="AT439">
            <v>0</v>
          </cell>
          <cell r="AW439">
            <v>952.51673592912255</v>
          </cell>
          <cell r="AX439">
            <v>786.79253721792861</v>
          </cell>
          <cell r="BE439">
            <v>14.931057160998396</v>
          </cell>
          <cell r="BF439">
            <v>0</v>
          </cell>
          <cell r="BI439">
            <v>0</v>
          </cell>
          <cell r="BJ439">
            <v>0</v>
          </cell>
          <cell r="BM439">
            <v>0</v>
          </cell>
          <cell r="BN439">
            <v>0</v>
          </cell>
        </row>
        <row r="440">
          <cell r="E440">
            <v>0</v>
          </cell>
          <cell r="F440">
            <v>0</v>
          </cell>
          <cell r="I440">
            <v>0</v>
          </cell>
          <cell r="J440">
            <v>0</v>
          </cell>
          <cell r="M440">
            <v>604.13451787773545</v>
          </cell>
          <cell r="N440">
            <v>622.44395858926987</v>
          </cell>
          <cell r="Q440">
            <v>0</v>
          </cell>
          <cell r="R440">
            <v>464.52419380889694</v>
          </cell>
          <cell r="U440">
            <v>0</v>
          </cell>
          <cell r="V440">
            <v>0</v>
          </cell>
          <cell r="Y440">
            <v>0</v>
          </cell>
          <cell r="Z440">
            <v>0</v>
          </cell>
          <cell r="AC440">
            <v>703.75598271428953</v>
          </cell>
          <cell r="AD440">
            <v>828.73198369846295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O440">
            <v>1015.4622189175684</v>
          </cell>
          <cell r="AP440">
            <v>245.00730638338112</v>
          </cell>
          <cell r="AS440">
            <v>0</v>
          </cell>
          <cell r="AT440">
            <v>0</v>
          </cell>
          <cell r="AW440">
            <v>987.82957875562465</v>
          </cell>
          <cell r="AX440">
            <v>0</v>
          </cell>
          <cell r="BE440">
            <v>14.989792611663967</v>
          </cell>
          <cell r="BF440">
            <v>0</v>
          </cell>
          <cell r="BI440">
            <v>0</v>
          </cell>
          <cell r="BJ440">
            <v>0</v>
          </cell>
          <cell r="BM440">
            <v>0</v>
          </cell>
          <cell r="BN440">
            <v>0</v>
          </cell>
        </row>
        <row r="441">
          <cell r="E441">
            <v>0</v>
          </cell>
          <cell r="F441">
            <v>0</v>
          </cell>
          <cell r="I441">
            <v>0</v>
          </cell>
          <cell r="J441">
            <v>0</v>
          </cell>
          <cell r="M441">
            <v>402.7165008111308</v>
          </cell>
          <cell r="N441">
            <v>414.96263905951321</v>
          </cell>
          <cell r="Q441">
            <v>0</v>
          </cell>
          <cell r="R441">
            <v>536.31647515123655</v>
          </cell>
          <cell r="U441">
            <v>0</v>
          </cell>
          <cell r="V441">
            <v>0</v>
          </cell>
          <cell r="Y441">
            <v>0</v>
          </cell>
          <cell r="Z441">
            <v>0</v>
          </cell>
          <cell r="AC441">
            <v>834.71876492884144</v>
          </cell>
          <cell r="AD441">
            <v>982.77138587289835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O441">
            <v>842.46686231595004</v>
          </cell>
          <cell r="AP441">
            <v>210.00823327466497</v>
          </cell>
          <cell r="AS441">
            <v>0</v>
          </cell>
          <cell r="AT441">
            <v>0</v>
          </cell>
          <cell r="AW441">
            <v>1131.3922644486984</v>
          </cell>
          <cell r="AX441">
            <v>0</v>
          </cell>
          <cell r="BE441">
            <v>14.877631508450751</v>
          </cell>
          <cell r="BF441">
            <v>0</v>
          </cell>
          <cell r="BI441">
            <v>0</v>
          </cell>
          <cell r="BJ441">
            <v>0</v>
          </cell>
          <cell r="BM441">
            <v>0</v>
          </cell>
          <cell r="BN441">
            <v>0</v>
          </cell>
        </row>
        <row r="442">
          <cell r="E442">
            <v>0</v>
          </cell>
          <cell r="F442">
            <v>0</v>
          </cell>
          <cell r="I442">
            <v>0</v>
          </cell>
          <cell r="J442">
            <v>0</v>
          </cell>
          <cell r="M442">
            <v>161.11375280231351</v>
          </cell>
          <cell r="N442">
            <v>165.98505562380527</v>
          </cell>
          <cell r="Q442">
            <v>0</v>
          </cell>
          <cell r="R442">
            <v>612.48126602621016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  <cell r="AC442">
            <v>0</v>
          </cell>
          <cell r="AD442">
            <v>625.39997282820798</v>
          </cell>
          <cell r="AG442">
            <v>0</v>
          </cell>
          <cell r="AH442">
            <v>0</v>
          </cell>
          <cell r="AK442">
            <v>0</v>
          </cell>
          <cell r="AL442">
            <v>0</v>
          </cell>
          <cell r="AO442">
            <v>458.61283033045174</v>
          </cell>
          <cell r="AP442">
            <v>219.64432582515519</v>
          </cell>
          <cell r="AS442">
            <v>0</v>
          </cell>
          <cell r="AT442">
            <v>0</v>
          </cell>
          <cell r="AW442">
            <v>0</v>
          </cell>
          <cell r="AX442">
            <v>0</v>
          </cell>
          <cell r="BE442">
            <v>14.90339151223772</v>
          </cell>
          <cell r="BF442">
            <v>0</v>
          </cell>
          <cell r="BI442">
            <v>0</v>
          </cell>
          <cell r="BJ442">
            <v>0</v>
          </cell>
          <cell r="BM442">
            <v>0</v>
          </cell>
          <cell r="BN442">
            <v>0</v>
          </cell>
        </row>
        <row r="443"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M443">
            <v>201.36787341017134</v>
          </cell>
          <cell r="N443">
            <v>207.4813195297566</v>
          </cell>
          <cell r="Q443">
            <v>0</v>
          </cell>
          <cell r="R443">
            <v>538.76288065560584</v>
          </cell>
          <cell r="U443">
            <v>0</v>
          </cell>
          <cell r="V443">
            <v>0</v>
          </cell>
          <cell r="Y443">
            <v>0</v>
          </cell>
          <cell r="Z443">
            <v>0</v>
          </cell>
          <cell r="AC443">
            <v>414.40526319598683</v>
          </cell>
          <cell r="AD443">
            <v>487.79144021904574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O443">
            <v>458.66815001185807</v>
          </cell>
          <cell r="AP443">
            <v>219.64432582515519</v>
          </cell>
          <cell r="AS443">
            <v>0</v>
          </cell>
          <cell r="AT443">
            <v>0</v>
          </cell>
          <cell r="AW443">
            <v>506.33563102117171</v>
          </cell>
          <cell r="AX443">
            <v>0</v>
          </cell>
          <cell r="BE443">
            <v>14.892679967681108</v>
          </cell>
          <cell r="BF443">
            <v>0</v>
          </cell>
          <cell r="BI443">
            <v>0</v>
          </cell>
          <cell r="BJ443">
            <v>0</v>
          </cell>
          <cell r="BM443">
            <v>0</v>
          </cell>
          <cell r="BN443">
            <v>0</v>
          </cell>
        </row>
        <row r="444"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M444">
            <v>443.01613562996283</v>
          </cell>
          <cell r="N444">
            <v>456.45890296546452</v>
          </cell>
          <cell r="Q444">
            <v>0</v>
          </cell>
          <cell r="R444">
            <v>743.87420546516626</v>
          </cell>
          <cell r="U444">
            <v>0</v>
          </cell>
          <cell r="V444">
            <v>0</v>
          </cell>
          <cell r="Y444">
            <v>0</v>
          </cell>
          <cell r="Z444">
            <v>0</v>
          </cell>
          <cell r="AC444">
            <v>571.99245124372305</v>
          </cell>
          <cell r="AD444">
            <v>673.4089198392403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O444">
            <v>458.6407973415557</v>
          </cell>
          <cell r="AP444">
            <v>219.64432582515519</v>
          </cell>
          <cell r="AS444">
            <v>0</v>
          </cell>
          <cell r="AT444">
            <v>0</v>
          </cell>
          <cell r="AW444">
            <v>699.11458324659668</v>
          </cell>
          <cell r="AX444">
            <v>0</v>
          </cell>
          <cell r="BE444">
            <v>14.916487968817204</v>
          </cell>
          <cell r="BF444">
            <v>0</v>
          </cell>
          <cell r="BI444">
            <v>0</v>
          </cell>
          <cell r="BJ444">
            <v>0</v>
          </cell>
          <cell r="BM444">
            <v>0</v>
          </cell>
          <cell r="BN444">
            <v>0</v>
          </cell>
        </row>
        <row r="445"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M445">
            <v>286.08594618487371</v>
          </cell>
          <cell r="N445">
            <v>290.47384734165922</v>
          </cell>
          <cell r="Q445">
            <v>0</v>
          </cell>
          <cell r="R445">
            <v>0</v>
          </cell>
          <cell r="U445">
            <v>0</v>
          </cell>
          <cell r="V445">
            <v>0</v>
          </cell>
          <cell r="Y445">
            <v>0</v>
          </cell>
          <cell r="Z445">
            <v>0</v>
          </cell>
          <cell r="AC445">
            <v>359.93864630408586</v>
          </cell>
          <cell r="AD445">
            <v>267.00163043568818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O445">
            <v>188.70522225440527</v>
          </cell>
          <cell r="AP445">
            <v>108.22304479867981</v>
          </cell>
          <cell r="AS445">
            <v>0</v>
          </cell>
          <cell r="AT445">
            <v>0</v>
          </cell>
          <cell r="AW445">
            <v>277.13061938652078</v>
          </cell>
          <cell r="AX445">
            <v>0</v>
          </cell>
          <cell r="BE445">
            <v>14.891934038383415</v>
          </cell>
          <cell r="BF445">
            <v>0</v>
          </cell>
          <cell r="BI445">
            <v>0</v>
          </cell>
          <cell r="BJ445">
            <v>0</v>
          </cell>
          <cell r="BM445">
            <v>0</v>
          </cell>
          <cell r="BN445">
            <v>0</v>
          </cell>
        </row>
        <row r="446"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M446">
            <v>80.552507036903222</v>
          </cell>
          <cell r="N446">
            <v>82.992527811902633</v>
          </cell>
          <cell r="Q446">
            <v>0</v>
          </cell>
          <cell r="R446">
            <v>0</v>
          </cell>
          <cell r="U446">
            <v>0</v>
          </cell>
          <cell r="V446">
            <v>0</v>
          </cell>
          <cell r="Y446">
            <v>0</v>
          </cell>
          <cell r="Z446">
            <v>0</v>
          </cell>
          <cell r="AC446">
            <v>184.52295888986527</v>
          </cell>
          <cell r="AD446">
            <v>217.19555706595398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O446">
            <v>188.70299980256101</v>
          </cell>
          <cell r="AP446">
            <v>69.998146217432378</v>
          </cell>
          <cell r="AS446">
            <v>0</v>
          </cell>
          <cell r="AT446">
            <v>0</v>
          </cell>
          <cell r="AW446">
            <v>225.6327305661394</v>
          </cell>
          <cell r="AX446">
            <v>0</v>
          </cell>
          <cell r="BE446">
            <v>0</v>
          </cell>
          <cell r="BF446">
            <v>0</v>
          </cell>
          <cell r="BI446">
            <v>0</v>
          </cell>
          <cell r="BJ446">
            <v>0</v>
          </cell>
          <cell r="BM446">
            <v>0</v>
          </cell>
          <cell r="BN446">
            <v>0</v>
          </cell>
        </row>
        <row r="447"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M447">
            <v>80.554379621583308</v>
          </cell>
          <cell r="N447">
            <v>82.992527811902633</v>
          </cell>
          <cell r="Q447">
            <v>0</v>
          </cell>
          <cell r="R447">
            <v>0</v>
          </cell>
          <cell r="U447">
            <v>0</v>
          </cell>
          <cell r="V447">
            <v>0</v>
          </cell>
          <cell r="Y447">
            <v>0</v>
          </cell>
          <cell r="Z447">
            <v>0</v>
          </cell>
          <cell r="AC447">
            <v>105.9384330805435</v>
          </cell>
          <cell r="AD447">
            <v>124.77191576129275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O447">
            <v>188.70526746104233</v>
          </cell>
          <cell r="AP447">
            <v>69.998146217432378</v>
          </cell>
          <cell r="AS447">
            <v>0</v>
          </cell>
          <cell r="AT447">
            <v>0</v>
          </cell>
          <cell r="AW447">
            <v>133.25127522822783</v>
          </cell>
          <cell r="AX447">
            <v>0</v>
          </cell>
          <cell r="BE447">
            <v>0</v>
          </cell>
          <cell r="BF447">
            <v>0</v>
          </cell>
          <cell r="BI447">
            <v>0</v>
          </cell>
          <cell r="BJ447">
            <v>0</v>
          </cell>
          <cell r="BM447">
            <v>0</v>
          </cell>
          <cell r="BN447">
            <v>0</v>
          </cell>
        </row>
        <row r="448"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M448">
            <v>80.55235098817991</v>
          </cell>
          <cell r="N448">
            <v>82.992527811902633</v>
          </cell>
          <cell r="Q448">
            <v>0</v>
          </cell>
          <cell r="R448">
            <v>0</v>
          </cell>
          <cell r="U448">
            <v>0</v>
          </cell>
          <cell r="V448">
            <v>0</v>
          </cell>
          <cell r="Y448">
            <v>0</v>
          </cell>
          <cell r="Z448">
            <v>0</v>
          </cell>
          <cell r="AC448">
            <v>63.230367947049317</v>
          </cell>
          <cell r="AD448">
            <v>74.452377717643813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O448">
            <v>90.755949353368877</v>
          </cell>
          <cell r="AP448">
            <v>69.998146217432378</v>
          </cell>
          <cell r="AS448">
            <v>0</v>
          </cell>
          <cell r="AT448">
            <v>0</v>
          </cell>
          <cell r="AW448">
            <v>79.947866624371443</v>
          </cell>
          <cell r="AX448">
            <v>0</v>
          </cell>
          <cell r="BE448">
            <v>0</v>
          </cell>
          <cell r="BF448">
            <v>0</v>
          </cell>
          <cell r="BI448">
            <v>0</v>
          </cell>
          <cell r="BJ448">
            <v>0</v>
          </cell>
          <cell r="BM448">
            <v>0</v>
          </cell>
          <cell r="BN448">
            <v>0</v>
          </cell>
        </row>
        <row r="449"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M449">
            <v>201.41583238447788</v>
          </cell>
          <cell r="N449">
            <v>207.4813195297566</v>
          </cell>
          <cell r="Q449">
            <v>0</v>
          </cell>
          <cell r="R449">
            <v>61.162830934077903</v>
          </cell>
          <cell r="U449">
            <v>0</v>
          </cell>
          <cell r="V449">
            <v>0</v>
          </cell>
          <cell r="Y449">
            <v>0</v>
          </cell>
          <cell r="Z449">
            <v>0</v>
          </cell>
          <cell r="AC449">
            <v>630.93860408152216</v>
          </cell>
          <cell r="AD449">
            <v>742.98338315469391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O449">
            <v>754.59959201311267</v>
          </cell>
          <cell r="AP449">
            <v>356.44238203222437</v>
          </cell>
          <cell r="AS449">
            <v>0</v>
          </cell>
          <cell r="AT449">
            <v>0</v>
          </cell>
          <cell r="AW449">
            <v>630.70806998007481</v>
          </cell>
          <cell r="AX449">
            <v>0</v>
          </cell>
          <cell r="BE449">
            <v>14.832448060436052</v>
          </cell>
          <cell r="BF449">
            <v>0</v>
          </cell>
          <cell r="BI449">
            <v>0</v>
          </cell>
          <cell r="BJ449">
            <v>0</v>
          </cell>
          <cell r="BM449">
            <v>0</v>
          </cell>
          <cell r="BN449">
            <v>0</v>
          </cell>
        </row>
        <row r="450"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M450">
            <v>322.21606203158206</v>
          </cell>
          <cell r="N450">
            <v>290.47384734165922</v>
          </cell>
          <cell r="Q450">
            <v>0</v>
          </cell>
          <cell r="R450">
            <v>37.058043999392702</v>
          </cell>
          <cell r="U450">
            <v>0</v>
          </cell>
          <cell r="V450">
            <v>0</v>
          </cell>
          <cell r="Y450">
            <v>0</v>
          </cell>
          <cell r="Z450">
            <v>0</v>
          </cell>
          <cell r="AC450">
            <v>823.42489359370916</v>
          </cell>
          <cell r="AD450">
            <v>969.42130435111403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O450">
            <v>754.81199434986695</v>
          </cell>
          <cell r="AP450">
            <v>413.75903797054377</v>
          </cell>
          <cell r="AS450">
            <v>0</v>
          </cell>
          <cell r="AT450">
            <v>0</v>
          </cell>
          <cell r="AW450">
            <v>761.13781607812518</v>
          </cell>
          <cell r="AX450">
            <v>898.85774243230003</v>
          </cell>
          <cell r="BE450">
            <v>14.921709851737432</v>
          </cell>
          <cell r="BF450">
            <v>0</v>
          </cell>
          <cell r="BI450">
            <v>0</v>
          </cell>
          <cell r="BJ450">
            <v>0</v>
          </cell>
          <cell r="BM450">
            <v>0</v>
          </cell>
          <cell r="BN450">
            <v>0</v>
          </cell>
        </row>
        <row r="451"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M451">
            <v>161.09585921537052</v>
          </cell>
          <cell r="N451">
            <v>165.98505562380527</v>
          </cell>
          <cell r="Q451">
            <v>0</v>
          </cell>
          <cell r="R451">
            <v>34.856168583863749</v>
          </cell>
          <cell r="U451">
            <v>0</v>
          </cell>
          <cell r="V451">
            <v>0</v>
          </cell>
          <cell r="Y451">
            <v>0</v>
          </cell>
          <cell r="Z451">
            <v>0</v>
          </cell>
          <cell r="AC451">
            <v>294.03138671483032</v>
          </cell>
          <cell r="AD451">
            <v>346.07519021856507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O451">
            <v>377.39624883211746</v>
          </cell>
          <cell r="AP451">
            <v>178.22119101611219</v>
          </cell>
          <cell r="AS451">
            <v>0</v>
          </cell>
          <cell r="AT451">
            <v>0</v>
          </cell>
          <cell r="AW451">
            <v>359.32139225195613</v>
          </cell>
          <cell r="AX451">
            <v>0</v>
          </cell>
          <cell r="BE451">
            <v>14.946127693960644</v>
          </cell>
          <cell r="BF451">
            <v>0</v>
          </cell>
          <cell r="BI451">
            <v>0</v>
          </cell>
          <cell r="BJ451">
            <v>0</v>
          </cell>
          <cell r="BM451">
            <v>0</v>
          </cell>
          <cell r="BN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M452">
            <v>161.11375280231351</v>
          </cell>
          <cell r="N452">
            <v>165.98505562380527</v>
          </cell>
          <cell r="Q452">
            <v>0</v>
          </cell>
          <cell r="R452">
            <v>62.976439739255227</v>
          </cell>
          <cell r="U452">
            <v>0</v>
          </cell>
          <cell r="V452">
            <v>0</v>
          </cell>
          <cell r="Y452">
            <v>0</v>
          </cell>
          <cell r="Z452">
            <v>0</v>
          </cell>
          <cell r="AC452">
            <v>531.1162890239076</v>
          </cell>
          <cell r="AD452">
            <v>625.39997282820798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O452">
            <v>566.13941519323055</v>
          </cell>
          <cell r="AP452">
            <v>267.32488921298437</v>
          </cell>
          <cell r="AS452">
            <v>0</v>
          </cell>
          <cell r="AT452">
            <v>0</v>
          </cell>
          <cell r="AW452">
            <v>649.43491145828284</v>
          </cell>
          <cell r="AX452">
            <v>447.92240572603998</v>
          </cell>
          <cell r="BE452">
            <v>14.90339151223772</v>
          </cell>
          <cell r="BF452">
            <v>0</v>
          </cell>
          <cell r="BI452">
            <v>0</v>
          </cell>
          <cell r="BJ452">
            <v>0</v>
          </cell>
          <cell r="BM452">
            <v>0</v>
          </cell>
          <cell r="BN452">
            <v>0</v>
          </cell>
        </row>
        <row r="453">
          <cell r="E453">
            <v>0</v>
          </cell>
          <cell r="F453">
            <v>0</v>
          </cell>
          <cell r="I453">
            <v>0</v>
          </cell>
          <cell r="J453">
            <v>0</v>
          </cell>
          <cell r="M453">
            <v>241.67109734964029</v>
          </cell>
          <cell r="N453">
            <v>248.97758343570788</v>
          </cell>
          <cell r="Q453">
            <v>0</v>
          </cell>
          <cell r="R453">
            <v>32.389083466992503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  <cell r="AC453">
            <v>273.5426740284135</v>
          </cell>
          <cell r="AD453">
            <v>321.94235054457022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O453">
            <v>377.34332310927817</v>
          </cell>
          <cell r="AP453">
            <v>178.22119101611219</v>
          </cell>
          <cell r="AS453">
            <v>0</v>
          </cell>
          <cell r="AT453">
            <v>0</v>
          </cell>
          <cell r="AW453">
            <v>470.00458059482088</v>
          </cell>
          <cell r="AX453">
            <v>0</v>
          </cell>
          <cell r="BE453">
            <v>14.916545715634586</v>
          </cell>
          <cell r="BF453">
            <v>0</v>
          </cell>
          <cell r="BI453">
            <v>0</v>
          </cell>
          <cell r="BJ453">
            <v>0</v>
          </cell>
          <cell r="BM453">
            <v>0</v>
          </cell>
          <cell r="BN453">
            <v>0</v>
          </cell>
        </row>
        <row r="454"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M454">
            <v>322.92586530760093</v>
          </cell>
          <cell r="N454">
            <v>331.97011124761053</v>
          </cell>
          <cell r="Q454">
            <v>0</v>
          </cell>
          <cell r="R454">
            <v>113.91627923137858</v>
          </cell>
          <cell r="U454">
            <v>0</v>
          </cell>
          <cell r="V454">
            <v>0</v>
          </cell>
          <cell r="Y454">
            <v>0</v>
          </cell>
          <cell r="Z454">
            <v>0</v>
          </cell>
          <cell r="AC454">
            <v>558.85989644710253</v>
          </cell>
          <cell r="AD454">
            <v>704.9869972849998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O454">
            <v>517.56985973715484</v>
          </cell>
          <cell r="AP454">
            <v>210.00823327466497</v>
          </cell>
          <cell r="AS454">
            <v>0</v>
          </cell>
          <cell r="AT454">
            <v>0</v>
          </cell>
          <cell r="AW454">
            <v>792.81339641862382</v>
          </cell>
          <cell r="AX454">
            <v>0</v>
          </cell>
          <cell r="BE454">
            <v>14.899858636367501</v>
          </cell>
          <cell r="BF454">
            <v>0</v>
          </cell>
          <cell r="BI454">
            <v>0</v>
          </cell>
          <cell r="BJ454">
            <v>0</v>
          </cell>
          <cell r="BM454">
            <v>0</v>
          </cell>
          <cell r="BN454">
            <v>0</v>
          </cell>
        </row>
        <row r="455"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M455">
            <v>282.00615522867054</v>
          </cell>
          <cell r="N455">
            <v>256.82173344030468</v>
          </cell>
          <cell r="Q455">
            <v>0</v>
          </cell>
          <cell r="R455">
            <v>172.36486023235534</v>
          </cell>
          <cell r="U455">
            <v>0</v>
          </cell>
          <cell r="V455">
            <v>0</v>
          </cell>
          <cell r="Y455">
            <v>0</v>
          </cell>
          <cell r="Z455">
            <v>0</v>
          </cell>
          <cell r="AC455">
            <v>906.40714053644945</v>
          </cell>
          <cell r="AD455">
            <v>1066.9795923949232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O455">
            <v>503.98045381528891</v>
          </cell>
          <cell r="AP455">
            <v>264.11285836282093</v>
          </cell>
          <cell r="AS455">
            <v>0</v>
          </cell>
          <cell r="AT455">
            <v>0</v>
          </cell>
          <cell r="AW455">
            <v>1272.6009245629596</v>
          </cell>
          <cell r="AX455">
            <v>0</v>
          </cell>
          <cell r="BE455">
            <v>14.797652477075925</v>
          </cell>
          <cell r="BF455">
            <v>0</v>
          </cell>
          <cell r="BI455">
            <v>0</v>
          </cell>
          <cell r="BJ455">
            <v>0</v>
          </cell>
          <cell r="BM455">
            <v>0</v>
          </cell>
          <cell r="BN455">
            <v>0</v>
          </cell>
        </row>
        <row r="456"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M456">
            <v>645.37656931591277</v>
          </cell>
          <cell r="N456">
            <v>663.94022249522106</v>
          </cell>
          <cell r="Q456">
            <v>0</v>
          </cell>
          <cell r="R456">
            <v>149.31463191545043</v>
          </cell>
          <cell r="U456">
            <v>0</v>
          </cell>
          <cell r="V456">
            <v>0</v>
          </cell>
          <cell r="Y456">
            <v>0</v>
          </cell>
          <cell r="Z456">
            <v>0</v>
          </cell>
          <cell r="AC456">
            <v>734.14792558672502</v>
          </cell>
          <cell r="AD456">
            <v>926.29027174227213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O456">
            <v>611.18276015134211</v>
          </cell>
          <cell r="AP456">
            <v>175.0091601659488</v>
          </cell>
          <cell r="AS456">
            <v>0</v>
          </cell>
          <cell r="AT456">
            <v>0</v>
          </cell>
          <cell r="AW456">
            <v>1039.3351251293325</v>
          </cell>
          <cell r="AX456">
            <v>226</v>
          </cell>
          <cell r="BE456">
            <v>14.872590225786791</v>
          </cell>
          <cell r="BF456">
            <v>0</v>
          </cell>
          <cell r="BI456">
            <v>0</v>
          </cell>
          <cell r="BJ456">
            <v>0</v>
          </cell>
          <cell r="BM456">
            <v>0</v>
          </cell>
          <cell r="BN456">
            <v>0</v>
          </cell>
        </row>
        <row r="457"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M457">
            <v>282.44544926512606</v>
          </cell>
          <cell r="N457">
            <v>290.47384734165922</v>
          </cell>
          <cell r="Q457">
            <v>0</v>
          </cell>
          <cell r="R457">
            <v>85.008819853051705</v>
          </cell>
          <cell r="U457">
            <v>0</v>
          </cell>
          <cell r="V457">
            <v>0</v>
          </cell>
          <cell r="Y457">
            <v>0</v>
          </cell>
          <cell r="Z457">
            <v>0</v>
          </cell>
          <cell r="AC457">
            <v>417.02479250328986</v>
          </cell>
          <cell r="AD457">
            <v>525.99321195830578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O457">
            <v>755.60532606871004</v>
          </cell>
          <cell r="AP457">
            <v>213.22026412482836</v>
          </cell>
          <cell r="AS457">
            <v>0</v>
          </cell>
          <cell r="AT457">
            <v>0</v>
          </cell>
          <cell r="AW457">
            <v>591.65695009211333</v>
          </cell>
          <cell r="AX457">
            <v>0</v>
          </cell>
          <cell r="BE457">
            <v>14.938812934791493</v>
          </cell>
          <cell r="BF457">
            <v>0</v>
          </cell>
          <cell r="BI457">
            <v>0</v>
          </cell>
          <cell r="BJ457">
            <v>0</v>
          </cell>
          <cell r="BM457">
            <v>0</v>
          </cell>
          <cell r="BN457">
            <v>0</v>
          </cell>
        </row>
        <row r="458"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M458">
            <v>282.78831489174075</v>
          </cell>
          <cell r="N458">
            <v>290.47384734165922</v>
          </cell>
          <cell r="Q458">
            <v>0</v>
          </cell>
          <cell r="R458">
            <v>149.41916639517831</v>
          </cell>
          <cell r="U458">
            <v>0</v>
          </cell>
          <cell r="V458">
            <v>0</v>
          </cell>
          <cell r="Y458">
            <v>0</v>
          </cell>
          <cell r="Z458">
            <v>0</v>
          </cell>
          <cell r="AC458">
            <v>733.55958148358968</v>
          </cell>
          <cell r="AD458">
            <v>925.36603532922538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O458">
            <v>844.72890420281612</v>
          </cell>
          <cell r="AP458">
            <v>267.32488921298437</v>
          </cell>
          <cell r="AS458">
            <v>0</v>
          </cell>
          <cell r="AT458">
            <v>0</v>
          </cell>
          <cell r="AW458">
            <v>1039.7841697096151</v>
          </cell>
          <cell r="AX458">
            <v>0</v>
          </cell>
          <cell r="BE458">
            <v>14.857750612479469</v>
          </cell>
          <cell r="BF458">
            <v>0</v>
          </cell>
          <cell r="BI458">
            <v>0</v>
          </cell>
          <cell r="BJ458">
            <v>0</v>
          </cell>
          <cell r="BM458">
            <v>0</v>
          </cell>
          <cell r="BN458">
            <v>0</v>
          </cell>
        </row>
        <row r="459"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M459">
            <v>974.45944183771223</v>
          </cell>
          <cell r="N459">
            <v>962.25821984147717</v>
          </cell>
          <cell r="Q459">
            <v>0</v>
          </cell>
          <cell r="R459">
            <v>219.89075124402927</v>
          </cell>
          <cell r="U459">
            <v>0</v>
          </cell>
          <cell r="V459">
            <v>0</v>
          </cell>
          <cell r="Y459">
            <v>0</v>
          </cell>
          <cell r="Z459">
            <v>0</v>
          </cell>
          <cell r="AC459">
            <v>1288.0145146795919</v>
          </cell>
          <cell r="AD459">
            <v>1361.1948505480952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O459">
            <v>810.21936379075089</v>
          </cell>
          <cell r="AP459">
            <v>280.00637949209738</v>
          </cell>
          <cell r="AS459">
            <v>0</v>
          </cell>
          <cell r="AT459">
            <v>0</v>
          </cell>
          <cell r="AW459">
            <v>1530.6504423715664</v>
          </cell>
          <cell r="AX459">
            <v>0</v>
          </cell>
          <cell r="BE459">
            <v>14.856727779899034</v>
          </cell>
          <cell r="BF459">
            <v>0</v>
          </cell>
          <cell r="BI459">
            <v>0</v>
          </cell>
          <cell r="BJ459">
            <v>0</v>
          </cell>
          <cell r="BM459">
            <v>0</v>
          </cell>
          <cell r="BN459">
            <v>0</v>
          </cell>
        </row>
        <row r="460"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M460">
            <v>443.80722965072994</v>
          </cell>
          <cell r="N460">
            <v>456.45890296546452</v>
          </cell>
          <cell r="Q460">
            <v>0</v>
          </cell>
          <cell r="R460">
            <v>125.90612549072797</v>
          </cell>
          <cell r="U460">
            <v>0</v>
          </cell>
          <cell r="V460">
            <v>0</v>
          </cell>
          <cell r="Y460">
            <v>0</v>
          </cell>
          <cell r="Z460">
            <v>0</v>
          </cell>
          <cell r="AC460">
            <v>617.75862031078088</v>
          </cell>
          <cell r="AD460">
            <v>779.4393750026436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O460">
            <v>97.951524794479425</v>
          </cell>
          <cell r="AP460">
            <v>76.436002540127021</v>
          </cell>
          <cell r="AS460">
            <v>0</v>
          </cell>
          <cell r="AT460">
            <v>0</v>
          </cell>
          <cell r="AW460">
            <v>876.33918894126509</v>
          </cell>
          <cell r="AX460">
            <v>0</v>
          </cell>
          <cell r="BE460">
            <v>14.8899393731053</v>
          </cell>
          <cell r="BF460">
            <v>0</v>
          </cell>
          <cell r="BI460">
            <v>0</v>
          </cell>
          <cell r="BJ460">
            <v>0</v>
          </cell>
          <cell r="BM460">
            <v>0</v>
          </cell>
          <cell r="BN460">
            <v>0</v>
          </cell>
        </row>
        <row r="461"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M461">
            <v>564.81255997090886</v>
          </cell>
          <cell r="N461">
            <v>580.94769468331845</v>
          </cell>
          <cell r="Q461">
            <v>0</v>
          </cell>
          <cell r="R461">
            <v>170.26370528078701</v>
          </cell>
          <cell r="U461">
            <v>0</v>
          </cell>
          <cell r="V461">
            <v>0</v>
          </cell>
          <cell r="Y461">
            <v>0</v>
          </cell>
          <cell r="Z461">
            <v>0</v>
          </cell>
          <cell r="AC461">
            <v>835.23707757425689</v>
          </cell>
          <cell r="AD461">
            <v>1053.6295108731385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O461">
            <v>339.69572265126749</v>
          </cell>
          <cell r="AP461">
            <v>295.89990062137372</v>
          </cell>
          <cell r="AS461">
            <v>0</v>
          </cell>
          <cell r="AT461">
            <v>0</v>
          </cell>
          <cell r="AW461">
            <v>1185.1621061977905</v>
          </cell>
          <cell r="AX461">
            <v>0</v>
          </cell>
          <cell r="BE461">
            <v>14.880065715634586</v>
          </cell>
          <cell r="BF461">
            <v>0</v>
          </cell>
          <cell r="BI461">
            <v>0</v>
          </cell>
          <cell r="BJ461">
            <v>0</v>
          </cell>
          <cell r="BM461">
            <v>0</v>
          </cell>
          <cell r="BN461">
            <v>0</v>
          </cell>
        </row>
        <row r="462"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M462">
            <v>403.64039712908425</v>
          </cell>
          <cell r="N462">
            <v>414.96263905951321</v>
          </cell>
          <cell r="Q462">
            <v>0</v>
          </cell>
          <cell r="R462">
            <v>157.34823384634677</v>
          </cell>
          <cell r="U462">
            <v>0</v>
          </cell>
          <cell r="V462">
            <v>0</v>
          </cell>
          <cell r="Y462">
            <v>0</v>
          </cell>
          <cell r="Z462">
            <v>0</v>
          </cell>
          <cell r="AC462">
            <v>771.99479758204927</v>
          </cell>
          <cell r="AD462">
            <v>974.04248641634706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O462">
            <v>320.93841759826751</v>
          </cell>
          <cell r="AP462">
            <v>241.79527553321776</v>
          </cell>
          <cell r="AS462">
            <v>0</v>
          </cell>
          <cell r="AT462">
            <v>0</v>
          </cell>
          <cell r="AW462">
            <v>1095.3874821603274</v>
          </cell>
          <cell r="AX462">
            <v>1138.4525717187398</v>
          </cell>
          <cell r="BE462">
            <v>14.897249535805159</v>
          </cell>
          <cell r="BF462">
            <v>0</v>
          </cell>
          <cell r="BI462">
            <v>0</v>
          </cell>
          <cell r="BJ462">
            <v>0</v>
          </cell>
          <cell r="BM462">
            <v>0</v>
          </cell>
          <cell r="BN462">
            <v>0</v>
          </cell>
        </row>
        <row r="463"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M463">
            <v>80.877701029874089</v>
          </cell>
          <cell r="N463">
            <v>82.992527811902633</v>
          </cell>
          <cell r="Q463">
            <v>0</v>
          </cell>
          <cell r="R463">
            <v>49.843792976104083</v>
          </cell>
          <cell r="U463">
            <v>0</v>
          </cell>
          <cell r="V463">
            <v>0</v>
          </cell>
          <cell r="Y463">
            <v>0</v>
          </cell>
          <cell r="Z463">
            <v>0</v>
          </cell>
          <cell r="AC463">
            <v>249.00787506600642</v>
          </cell>
          <cell r="AD463">
            <v>314.24038043584841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O463">
            <v>121.15170795831585</v>
          </cell>
          <cell r="AP463">
            <v>85.891667346708772</v>
          </cell>
          <cell r="AS463">
            <v>0</v>
          </cell>
          <cell r="AT463">
            <v>0</v>
          </cell>
          <cell r="AW463">
            <v>346.92554029503253</v>
          </cell>
          <cell r="AX463">
            <v>0</v>
          </cell>
          <cell r="BE463">
            <v>14.878887233972886</v>
          </cell>
          <cell r="BF463">
            <v>0</v>
          </cell>
          <cell r="BI463">
            <v>0</v>
          </cell>
          <cell r="BJ463">
            <v>0</v>
          </cell>
          <cell r="BM463">
            <v>0</v>
          </cell>
          <cell r="BN463">
            <v>0</v>
          </cell>
        </row>
        <row r="464"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M464">
            <v>202.42582258421763</v>
          </cell>
          <cell r="N464">
            <v>207.4813195297566</v>
          </cell>
          <cell r="Q464">
            <v>0</v>
          </cell>
          <cell r="R464">
            <v>177.00066416121558</v>
          </cell>
          <cell r="U464">
            <v>0</v>
          </cell>
          <cell r="V464">
            <v>0</v>
          </cell>
          <cell r="Y464">
            <v>0</v>
          </cell>
          <cell r="Z464">
            <v>0</v>
          </cell>
          <cell r="AC464">
            <v>868.44327782819892</v>
          </cell>
          <cell r="AD464">
            <v>1095.7336141341511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O464">
            <v>320.82829357704236</v>
          </cell>
          <cell r="AP464">
            <v>241.79527553321776</v>
          </cell>
          <cell r="AS464">
            <v>0</v>
          </cell>
          <cell r="AT464">
            <v>0</v>
          </cell>
          <cell r="AW464">
            <v>1232.238738497701</v>
          </cell>
          <cell r="AX464">
            <v>0</v>
          </cell>
          <cell r="BE464">
            <v>14.918180289293842</v>
          </cell>
          <cell r="BF464">
            <v>0</v>
          </cell>
          <cell r="BI464">
            <v>0</v>
          </cell>
          <cell r="BJ464">
            <v>0</v>
          </cell>
          <cell r="BM464">
            <v>0</v>
          </cell>
          <cell r="BN464">
            <v>0</v>
          </cell>
        </row>
        <row r="465"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M465">
            <v>201.97819213927522</v>
          </cell>
          <cell r="N465">
            <v>207.4813195297566</v>
          </cell>
          <cell r="Q465">
            <v>0</v>
          </cell>
          <cell r="R465">
            <v>105.92857465656647</v>
          </cell>
          <cell r="U465">
            <v>0</v>
          </cell>
          <cell r="V465">
            <v>0</v>
          </cell>
          <cell r="Y465">
            <v>0</v>
          </cell>
          <cell r="Z465">
            <v>0</v>
          </cell>
          <cell r="AC465">
            <v>519.86951719513183</v>
          </cell>
          <cell r="AD465">
            <v>655.93058233918111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O465">
            <v>320.92430538911987</v>
          </cell>
          <cell r="AP465">
            <v>241.79527553321776</v>
          </cell>
          <cell r="AS465">
            <v>0</v>
          </cell>
          <cell r="AT465">
            <v>0</v>
          </cell>
          <cell r="AW465">
            <v>737.37360050231109</v>
          </cell>
          <cell r="AX465">
            <v>0</v>
          </cell>
          <cell r="BE465">
            <v>14.862468387909983</v>
          </cell>
          <cell r="BF465">
            <v>0</v>
          </cell>
          <cell r="BI465">
            <v>0</v>
          </cell>
          <cell r="BJ465">
            <v>0</v>
          </cell>
          <cell r="BM465">
            <v>0</v>
          </cell>
          <cell r="BN465">
            <v>0</v>
          </cell>
        </row>
        <row r="466"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M466">
            <v>242.30230296453965</v>
          </cell>
          <cell r="N466">
            <v>248.97758343570788</v>
          </cell>
          <cell r="Q466">
            <v>0</v>
          </cell>
          <cell r="R466">
            <v>106.93325477626639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  <cell r="AC466">
            <v>525.27945838673418</v>
          </cell>
          <cell r="AD466">
            <v>662.62616168702993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O466">
            <v>155.23299847777827</v>
          </cell>
          <cell r="AP466">
            <v>101.78518847598517</v>
          </cell>
          <cell r="AS466">
            <v>0</v>
          </cell>
          <cell r="AT466">
            <v>0</v>
          </cell>
          <cell r="AW466">
            <v>744.45422920999749</v>
          </cell>
          <cell r="AX466">
            <v>0</v>
          </cell>
          <cell r="BE466">
            <v>14.910940839006969</v>
          </cell>
          <cell r="BF466">
            <v>0</v>
          </cell>
          <cell r="BI466">
            <v>0</v>
          </cell>
          <cell r="BJ466">
            <v>0</v>
          </cell>
          <cell r="BM466">
            <v>0</v>
          </cell>
          <cell r="BN466">
            <v>0</v>
          </cell>
        </row>
        <row r="467"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M467">
            <v>242.33229239391784</v>
          </cell>
          <cell r="N467">
            <v>248.97758343570788</v>
          </cell>
          <cell r="Q467">
            <v>0</v>
          </cell>
          <cell r="R467">
            <v>118.6438778724073</v>
          </cell>
          <cell r="U467">
            <v>0</v>
          </cell>
          <cell r="V467">
            <v>0</v>
          </cell>
          <cell r="Y467">
            <v>0</v>
          </cell>
          <cell r="Z467">
            <v>0</v>
          </cell>
          <cell r="AC467">
            <v>582.35348199257385</v>
          </cell>
          <cell r="AD467">
            <v>734.76794837205739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O467">
            <v>692.29913460038813</v>
          </cell>
          <cell r="AP467">
            <v>159.11563903667241</v>
          </cell>
          <cell r="AS467">
            <v>0</v>
          </cell>
          <cell r="AT467">
            <v>0</v>
          </cell>
          <cell r="AW467">
            <v>825.69505014775154</v>
          </cell>
          <cell r="AX467">
            <v>62.267240257879998</v>
          </cell>
          <cell r="BE467">
            <v>14.855029576880865</v>
          </cell>
          <cell r="BF467">
            <v>0</v>
          </cell>
          <cell r="BI467">
            <v>0</v>
          </cell>
          <cell r="BJ467">
            <v>0</v>
          </cell>
          <cell r="BM467">
            <v>0</v>
          </cell>
          <cell r="BN467">
            <v>0</v>
          </cell>
        </row>
        <row r="468"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M468">
            <v>201.66013552151611</v>
          </cell>
          <cell r="N468">
            <v>207.4813195297566</v>
          </cell>
          <cell r="Q468">
            <v>0</v>
          </cell>
          <cell r="R468">
            <v>47.355041354896386</v>
          </cell>
          <cell r="U468">
            <v>0</v>
          </cell>
          <cell r="V468">
            <v>0</v>
          </cell>
          <cell r="Y468">
            <v>0</v>
          </cell>
          <cell r="Z468">
            <v>0</v>
          </cell>
          <cell r="AC468">
            <v>232.44939136995171</v>
          </cell>
          <cell r="AD468">
            <v>293.18832880534222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O468">
            <v>195.88328574571705</v>
          </cell>
          <cell r="AP468">
            <v>38.211103958879605</v>
          </cell>
          <cell r="AS468">
            <v>0</v>
          </cell>
          <cell r="AT468">
            <v>0</v>
          </cell>
          <cell r="AW468">
            <v>329.59178830399361</v>
          </cell>
          <cell r="AX468">
            <v>0</v>
          </cell>
          <cell r="BE468">
            <v>14.895669947143256</v>
          </cell>
          <cell r="BF468">
            <v>0</v>
          </cell>
          <cell r="BI468">
            <v>0</v>
          </cell>
          <cell r="BJ468">
            <v>0</v>
          </cell>
          <cell r="BM468">
            <v>0</v>
          </cell>
          <cell r="BN468">
            <v>0</v>
          </cell>
        </row>
        <row r="469"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M469">
            <v>564.43254706746052</v>
          </cell>
          <cell r="N469">
            <v>547.29558078196396</v>
          </cell>
          <cell r="Q469">
            <v>0</v>
          </cell>
          <cell r="R469">
            <v>97.832496575323447</v>
          </cell>
          <cell r="U469">
            <v>0</v>
          </cell>
          <cell r="V469">
            <v>0</v>
          </cell>
          <cell r="Y469">
            <v>0</v>
          </cell>
          <cell r="Z469">
            <v>0</v>
          </cell>
          <cell r="AC469">
            <v>480.16692760519783</v>
          </cell>
          <cell r="AD469">
            <v>605.83696875205464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O469">
            <v>692.18150113370234</v>
          </cell>
          <cell r="AP469">
            <v>140.01008705723257</v>
          </cell>
          <cell r="AS469">
            <v>0</v>
          </cell>
          <cell r="AT469">
            <v>0</v>
          </cell>
          <cell r="AW469">
            <v>680.90332957465546</v>
          </cell>
          <cell r="AX469">
            <v>2785.3965500600798</v>
          </cell>
          <cell r="BE469">
            <v>14.863810100055076</v>
          </cell>
          <cell r="BF469">
            <v>0</v>
          </cell>
          <cell r="BI469">
            <v>0</v>
          </cell>
          <cell r="BJ469">
            <v>0</v>
          </cell>
          <cell r="BM469">
            <v>0</v>
          </cell>
          <cell r="BN469">
            <v>0</v>
          </cell>
        </row>
        <row r="470"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M470">
            <v>564.79456178959322</v>
          </cell>
          <cell r="N470">
            <v>580.94769468331845</v>
          </cell>
          <cell r="Q470">
            <v>0</v>
          </cell>
          <cell r="R470">
            <v>130.80457378853424</v>
          </cell>
          <cell r="U470">
            <v>0</v>
          </cell>
          <cell r="V470">
            <v>0</v>
          </cell>
          <cell r="Y470">
            <v>0</v>
          </cell>
          <cell r="Z470">
            <v>0</v>
          </cell>
          <cell r="AC470">
            <v>742.94245052567715</v>
          </cell>
          <cell r="AD470">
            <v>937.07302989448249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O470">
            <v>706.38437687883084</v>
          </cell>
          <cell r="AP470">
            <v>175.0091601659488</v>
          </cell>
          <cell r="AS470">
            <v>0</v>
          </cell>
          <cell r="AT470">
            <v>0</v>
          </cell>
          <cell r="AW470">
            <v>910.51461142886956</v>
          </cell>
          <cell r="AX470">
            <v>0</v>
          </cell>
          <cell r="BE470">
            <v>14.953755837258729</v>
          </cell>
          <cell r="BF470">
            <v>0</v>
          </cell>
          <cell r="BI470">
            <v>0</v>
          </cell>
          <cell r="BJ470">
            <v>0</v>
          </cell>
          <cell r="BM470">
            <v>0</v>
          </cell>
          <cell r="BN470">
            <v>0</v>
          </cell>
        </row>
        <row r="471"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M471">
            <v>201.66801538690109</v>
          </cell>
          <cell r="N471">
            <v>207.4813195297566</v>
          </cell>
          <cell r="Q471">
            <v>0</v>
          </cell>
          <cell r="R471">
            <v>46.62958439840493</v>
          </cell>
          <cell r="U471">
            <v>0</v>
          </cell>
          <cell r="V471">
            <v>0</v>
          </cell>
          <cell r="Y471">
            <v>0</v>
          </cell>
          <cell r="Z471">
            <v>0</v>
          </cell>
          <cell r="AC471">
            <v>228.63254326018028</v>
          </cell>
          <cell r="AD471">
            <v>288.56714674010914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O471">
            <v>77.641479445332322</v>
          </cell>
          <cell r="AP471">
            <v>69.998146217432378</v>
          </cell>
          <cell r="AS471">
            <v>0</v>
          </cell>
          <cell r="AT471">
            <v>0</v>
          </cell>
          <cell r="AW471">
            <v>324.71084099169644</v>
          </cell>
          <cell r="AX471">
            <v>0</v>
          </cell>
          <cell r="BE471">
            <v>14.880725947521956</v>
          </cell>
          <cell r="BF471">
            <v>0</v>
          </cell>
          <cell r="BI471">
            <v>0</v>
          </cell>
          <cell r="BJ471">
            <v>0</v>
          </cell>
          <cell r="BM471">
            <v>0</v>
          </cell>
          <cell r="BN471">
            <v>0</v>
          </cell>
        </row>
        <row r="472"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M472">
            <v>403.99934385008123</v>
          </cell>
          <cell r="N472">
            <v>407.11848905491649</v>
          </cell>
          <cell r="Q472">
            <v>0</v>
          </cell>
          <cell r="R472">
            <v>189.88681703383401</v>
          </cell>
          <cell r="U472">
            <v>0</v>
          </cell>
          <cell r="V472">
            <v>0</v>
          </cell>
          <cell r="Y472">
            <v>0</v>
          </cell>
          <cell r="Z472">
            <v>0</v>
          </cell>
          <cell r="AC472">
            <v>932.11155343325959</v>
          </cell>
          <cell r="AD472">
            <v>1175.8341032648575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O472">
            <v>514.30577846345591</v>
          </cell>
          <cell r="AP472">
            <v>120.89074045542496</v>
          </cell>
          <cell r="AS472">
            <v>0</v>
          </cell>
          <cell r="AT472">
            <v>0</v>
          </cell>
          <cell r="AW472">
            <v>1321.830464476612</v>
          </cell>
          <cell r="AX472">
            <v>0</v>
          </cell>
          <cell r="BE472">
            <v>14.814351695475427</v>
          </cell>
          <cell r="BF472">
            <v>0</v>
          </cell>
          <cell r="BI472">
            <v>0</v>
          </cell>
          <cell r="BJ472">
            <v>0</v>
          </cell>
          <cell r="BM472">
            <v>0</v>
          </cell>
          <cell r="BN472">
            <v>0</v>
          </cell>
        </row>
        <row r="473"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M473">
            <v>403.4483637345312</v>
          </cell>
          <cell r="N473">
            <v>381.31052515815861</v>
          </cell>
          <cell r="Q473">
            <v>0</v>
          </cell>
          <cell r="R473">
            <v>119.91120236105326</v>
          </cell>
          <cell r="U473">
            <v>0</v>
          </cell>
          <cell r="V473">
            <v>0</v>
          </cell>
          <cell r="Y473">
            <v>0</v>
          </cell>
          <cell r="Z473">
            <v>0</v>
          </cell>
          <cell r="AC473">
            <v>588.16646057251523</v>
          </cell>
          <cell r="AD473">
            <v>741.95645380686426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O473">
            <v>692.20499437592707</v>
          </cell>
          <cell r="AP473">
            <v>159.11563903667241</v>
          </cell>
          <cell r="AS473">
            <v>0</v>
          </cell>
          <cell r="AT473">
            <v>0</v>
          </cell>
          <cell r="AW473">
            <v>834.58052799990583</v>
          </cell>
          <cell r="AX473">
            <v>0</v>
          </cell>
          <cell r="BE473">
            <v>14.927547095597861</v>
          </cell>
          <cell r="BF473">
            <v>0</v>
          </cell>
          <cell r="BI473">
            <v>0</v>
          </cell>
          <cell r="BJ473">
            <v>0</v>
          </cell>
          <cell r="BM473">
            <v>0</v>
          </cell>
          <cell r="BN473">
            <v>0</v>
          </cell>
        </row>
        <row r="474"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M474">
            <v>483.83086636072039</v>
          </cell>
          <cell r="N474">
            <v>497.95516687141577</v>
          </cell>
          <cell r="Q474">
            <v>0</v>
          </cell>
          <cell r="R474">
            <v>46.954704917697626</v>
          </cell>
          <cell r="U474">
            <v>0</v>
          </cell>
          <cell r="V474">
            <v>0</v>
          </cell>
          <cell r="Y474">
            <v>0</v>
          </cell>
          <cell r="Z474">
            <v>0</v>
          </cell>
          <cell r="AC474">
            <v>220.15007875857057</v>
          </cell>
          <cell r="AD474">
            <v>277.78438858789866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O474">
            <v>0</v>
          </cell>
          <cell r="AP474">
            <v>38.211103958879605</v>
          </cell>
          <cell r="AS474">
            <v>0</v>
          </cell>
          <cell r="AT474">
            <v>0</v>
          </cell>
          <cell r="AW474">
            <v>326.89541688873152</v>
          </cell>
          <cell r="AX474">
            <v>0</v>
          </cell>
          <cell r="BE474">
            <v>14.959557392885765</v>
          </cell>
          <cell r="BF474">
            <v>0</v>
          </cell>
          <cell r="BI474">
            <v>0</v>
          </cell>
          <cell r="BJ474">
            <v>0</v>
          </cell>
          <cell r="BM474">
            <v>0</v>
          </cell>
          <cell r="BN474">
            <v>0</v>
          </cell>
        </row>
        <row r="475">
          <cell r="E475">
            <v>0</v>
          </cell>
          <cell r="F475">
            <v>0</v>
          </cell>
          <cell r="I475">
            <v>0</v>
          </cell>
          <cell r="J475">
            <v>0</v>
          </cell>
          <cell r="M475">
            <v>121.05771998582448</v>
          </cell>
          <cell r="N475">
            <v>90.836677816499375</v>
          </cell>
          <cell r="Q475">
            <v>0</v>
          </cell>
          <cell r="R475">
            <v>41.48507052591502</v>
          </cell>
          <cell r="U475">
            <v>0</v>
          </cell>
          <cell r="V475">
            <v>0</v>
          </cell>
          <cell r="Y475">
            <v>0</v>
          </cell>
          <cell r="Z475">
            <v>0</v>
          </cell>
          <cell r="AC475">
            <v>203.46166556672759</v>
          </cell>
          <cell r="AD475">
            <v>256.73233695739248</v>
          </cell>
          <cell r="AG475">
            <v>0</v>
          </cell>
          <cell r="AH475">
            <v>0</v>
          </cell>
          <cell r="AK475">
            <v>0</v>
          </cell>
          <cell r="AL475">
            <v>0</v>
          </cell>
          <cell r="AO475">
            <v>248.17698486181143</v>
          </cell>
          <cell r="AP475">
            <v>50.892594237992583</v>
          </cell>
          <cell r="AS475">
            <v>0</v>
          </cell>
          <cell r="AT475">
            <v>0</v>
          </cell>
          <cell r="AW475">
            <v>288.71573066956444</v>
          </cell>
          <cell r="AX475">
            <v>0</v>
          </cell>
          <cell r="BE475">
            <v>14.894160427668869</v>
          </cell>
          <cell r="BF475">
            <v>0</v>
          </cell>
          <cell r="BI475">
            <v>0</v>
          </cell>
          <cell r="BJ475">
            <v>0</v>
          </cell>
          <cell r="BM475">
            <v>0</v>
          </cell>
          <cell r="BN475">
            <v>0</v>
          </cell>
        </row>
        <row r="476">
          <cell r="E476">
            <v>0</v>
          </cell>
          <cell r="F476">
            <v>0</v>
          </cell>
          <cell r="I476">
            <v>0</v>
          </cell>
          <cell r="J476">
            <v>0</v>
          </cell>
          <cell r="M476">
            <v>201.65995644039066</v>
          </cell>
          <cell r="N476">
            <v>207.4813195297566</v>
          </cell>
          <cell r="Q476">
            <v>0</v>
          </cell>
          <cell r="R476">
            <v>51.111117464750045</v>
          </cell>
          <cell r="U476">
            <v>0</v>
          </cell>
          <cell r="V476">
            <v>0</v>
          </cell>
          <cell r="Y476">
            <v>0</v>
          </cell>
          <cell r="Z476">
            <v>0</v>
          </cell>
          <cell r="AC476">
            <v>250.62068028702313</v>
          </cell>
          <cell r="AD476">
            <v>316.29423913150754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O476">
            <v>519.18348242014076</v>
          </cell>
          <cell r="AP476">
            <v>66.786115367268962</v>
          </cell>
          <cell r="AS476">
            <v>0</v>
          </cell>
          <cell r="AT476">
            <v>0</v>
          </cell>
          <cell r="AW476">
            <v>355.77965761103258</v>
          </cell>
          <cell r="AX476">
            <v>0</v>
          </cell>
          <cell r="BE476">
            <v>14.864773397051437</v>
          </cell>
          <cell r="BF476">
            <v>0</v>
          </cell>
          <cell r="BI476">
            <v>0</v>
          </cell>
          <cell r="BJ476">
            <v>0</v>
          </cell>
          <cell r="BM476">
            <v>0</v>
          </cell>
          <cell r="BN476">
            <v>0</v>
          </cell>
        </row>
        <row r="477">
          <cell r="E477">
            <v>0</v>
          </cell>
          <cell r="F477">
            <v>0</v>
          </cell>
          <cell r="I477">
            <v>0</v>
          </cell>
          <cell r="J477">
            <v>0</v>
          </cell>
          <cell r="M477">
            <v>282.3434622870065</v>
          </cell>
          <cell r="N477">
            <v>290.47384734165922</v>
          </cell>
          <cell r="Q477">
            <v>0</v>
          </cell>
          <cell r="R477">
            <v>71.334733873595184</v>
          </cell>
          <cell r="U477">
            <v>0</v>
          </cell>
          <cell r="V477">
            <v>0</v>
          </cell>
          <cell r="Y477">
            <v>0</v>
          </cell>
          <cell r="Z477">
            <v>0</v>
          </cell>
          <cell r="AC477">
            <v>349.93354591415499</v>
          </cell>
          <cell r="AD477">
            <v>441.57961956671505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O477">
            <v>155.25566364033244</v>
          </cell>
          <cell r="AP477">
            <v>140.01008705723257</v>
          </cell>
          <cell r="AS477">
            <v>0</v>
          </cell>
          <cell r="AT477">
            <v>0</v>
          </cell>
          <cell r="AW477">
            <v>496.59105675165091</v>
          </cell>
          <cell r="AX477">
            <v>0</v>
          </cell>
          <cell r="BE477">
            <v>14.896227555585616</v>
          </cell>
          <cell r="BF477">
            <v>0</v>
          </cell>
          <cell r="BI477">
            <v>0</v>
          </cell>
          <cell r="BJ477">
            <v>0</v>
          </cell>
          <cell r="BM477">
            <v>0</v>
          </cell>
          <cell r="BN477">
            <v>0</v>
          </cell>
        </row>
        <row r="478">
          <cell r="E478">
            <v>0</v>
          </cell>
          <cell r="F478">
            <v>0</v>
          </cell>
          <cell r="I478">
            <v>0</v>
          </cell>
          <cell r="J478">
            <v>0</v>
          </cell>
          <cell r="M478">
            <v>806.79662679598755</v>
          </cell>
          <cell r="N478">
            <v>863.57739202038101</v>
          </cell>
          <cell r="Q478">
            <v>0</v>
          </cell>
          <cell r="R478">
            <v>212.38243805102502</v>
          </cell>
          <cell r="U478">
            <v>0</v>
          </cell>
          <cell r="V478">
            <v>0</v>
          </cell>
          <cell r="Y478">
            <v>0</v>
          </cell>
          <cell r="Z478">
            <v>0</v>
          </cell>
          <cell r="AC478">
            <v>1044.4533825806739</v>
          </cell>
          <cell r="AD478">
            <v>1317.5503532653381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O478">
            <v>1179.749823971963</v>
          </cell>
          <cell r="AP478">
            <v>385.01739344061377</v>
          </cell>
          <cell r="AS478">
            <v>0</v>
          </cell>
          <cell r="AT478">
            <v>0</v>
          </cell>
          <cell r="AW478">
            <v>1478.1394711540279</v>
          </cell>
          <cell r="AX478">
            <v>0</v>
          </cell>
          <cell r="BE478">
            <v>14.721642910845359</v>
          </cell>
          <cell r="BF478">
            <v>0</v>
          </cell>
          <cell r="BI478">
            <v>0</v>
          </cell>
          <cell r="BJ478">
            <v>0</v>
          </cell>
          <cell r="BM478">
            <v>0</v>
          </cell>
          <cell r="BN478">
            <v>0</v>
          </cell>
        </row>
        <row r="479">
          <cell r="E479">
            <v>0</v>
          </cell>
          <cell r="F479">
            <v>0</v>
          </cell>
          <cell r="I479">
            <v>0</v>
          </cell>
          <cell r="J479">
            <v>0</v>
          </cell>
          <cell r="M479">
            <v>322.18864947251529</v>
          </cell>
          <cell r="N479">
            <v>331.97011124761053</v>
          </cell>
          <cell r="Q479">
            <v>0</v>
          </cell>
          <cell r="R479">
            <v>39.881045463305973</v>
          </cell>
          <cell r="U479">
            <v>0</v>
          </cell>
          <cell r="V479">
            <v>0</v>
          </cell>
          <cell r="Y479">
            <v>0</v>
          </cell>
          <cell r="Z479">
            <v>0</v>
          </cell>
          <cell r="AC479">
            <v>244.59595829657462</v>
          </cell>
          <cell r="AD479">
            <v>288.05368206619431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O479">
            <v>266.69652696929739</v>
          </cell>
          <cell r="AP479">
            <v>69.998146217432378</v>
          </cell>
          <cell r="AS479">
            <v>0</v>
          </cell>
          <cell r="AT479">
            <v>0</v>
          </cell>
          <cell r="AW479">
            <v>333.54295231728571</v>
          </cell>
          <cell r="AX479">
            <v>0</v>
          </cell>
          <cell r="BE479">
            <v>14.854247787472982</v>
          </cell>
          <cell r="BF479">
            <v>0</v>
          </cell>
          <cell r="BI479">
            <v>0</v>
          </cell>
          <cell r="BJ479">
            <v>0</v>
          </cell>
          <cell r="BM479">
            <v>0</v>
          </cell>
          <cell r="BN479">
            <v>0</v>
          </cell>
        </row>
        <row r="480">
          <cell r="E480">
            <v>0</v>
          </cell>
          <cell r="F480">
            <v>0</v>
          </cell>
          <cell r="I480">
            <v>0</v>
          </cell>
          <cell r="J480">
            <v>0</v>
          </cell>
          <cell r="M480">
            <v>322.74745715924809</v>
          </cell>
          <cell r="N480">
            <v>331.97011124761053</v>
          </cell>
          <cell r="Q480">
            <v>0</v>
          </cell>
          <cell r="R480">
            <v>0</v>
          </cell>
          <cell r="U480">
            <v>0</v>
          </cell>
          <cell r="V480">
            <v>0</v>
          </cell>
          <cell r="Y480">
            <v>0</v>
          </cell>
          <cell r="Z480">
            <v>0</v>
          </cell>
          <cell r="AC480">
            <v>222.5740111802823</v>
          </cell>
          <cell r="AD480">
            <v>280.86517663138733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O480">
            <v>0</v>
          </cell>
          <cell r="AP480">
            <v>38.211103958879605</v>
          </cell>
          <cell r="AS480">
            <v>0</v>
          </cell>
          <cell r="AT480">
            <v>0</v>
          </cell>
          <cell r="AW480">
            <v>315.81124935250352</v>
          </cell>
          <cell r="AX480">
            <v>0</v>
          </cell>
          <cell r="BE480">
            <v>14.911496153191006</v>
          </cell>
          <cell r="BF480">
            <v>0</v>
          </cell>
          <cell r="BI480">
            <v>0</v>
          </cell>
          <cell r="BJ480">
            <v>0</v>
          </cell>
          <cell r="BM480">
            <v>0</v>
          </cell>
          <cell r="BN480">
            <v>0</v>
          </cell>
        </row>
        <row r="481">
          <cell r="E481">
            <v>0</v>
          </cell>
          <cell r="F481">
            <v>0</v>
          </cell>
          <cell r="I481">
            <v>0</v>
          </cell>
          <cell r="J481">
            <v>0</v>
          </cell>
          <cell r="M481">
            <v>846.7464999928909</v>
          </cell>
          <cell r="N481">
            <v>871.42154202497773</v>
          </cell>
          <cell r="Q481">
            <v>0</v>
          </cell>
          <cell r="R481">
            <v>150.6112749659182</v>
          </cell>
          <cell r="U481">
            <v>0</v>
          </cell>
          <cell r="V481">
            <v>0</v>
          </cell>
          <cell r="Y481">
            <v>0</v>
          </cell>
          <cell r="Z481">
            <v>0</v>
          </cell>
          <cell r="AC481">
            <v>732.66410313531321</v>
          </cell>
          <cell r="AD481">
            <v>924.23641304661294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O481">
            <v>594.19076267610706</v>
          </cell>
          <cell r="AP481">
            <v>140.01008705723257</v>
          </cell>
          <cell r="AS481">
            <v>0</v>
          </cell>
          <cell r="AT481">
            <v>0</v>
          </cell>
          <cell r="AW481">
            <v>1048.1381969866957</v>
          </cell>
          <cell r="AX481">
            <v>0</v>
          </cell>
          <cell r="BE481">
            <v>14.839613307326072</v>
          </cell>
          <cell r="BF481">
            <v>0</v>
          </cell>
          <cell r="BI481">
            <v>0</v>
          </cell>
          <cell r="BJ481">
            <v>0</v>
          </cell>
          <cell r="BM481">
            <v>0</v>
          </cell>
          <cell r="BN481">
            <v>0</v>
          </cell>
        </row>
        <row r="482">
          <cell r="E482">
            <v>0</v>
          </cell>
          <cell r="F482">
            <v>0</v>
          </cell>
          <cell r="I482">
            <v>0</v>
          </cell>
          <cell r="J482">
            <v>0</v>
          </cell>
          <cell r="M482">
            <v>241.68046027304072</v>
          </cell>
          <cell r="N482">
            <v>248.97758343570788</v>
          </cell>
          <cell r="Q482">
            <v>0</v>
          </cell>
          <cell r="R482">
            <v>535.74951383439702</v>
          </cell>
          <cell r="U482">
            <v>0</v>
          </cell>
          <cell r="V482">
            <v>0</v>
          </cell>
          <cell r="Y482">
            <v>0</v>
          </cell>
          <cell r="Z482">
            <v>0</v>
          </cell>
          <cell r="AC482">
            <v>381.47905820683002</v>
          </cell>
          <cell r="AD482">
            <v>449.28158967543681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O482">
            <v>114.80382291326899</v>
          </cell>
          <cell r="AP482">
            <v>178.42059164199904</v>
          </cell>
          <cell r="AS482">
            <v>0</v>
          </cell>
          <cell r="AT482">
            <v>0</v>
          </cell>
          <cell r="AW482">
            <v>517.85868795772058</v>
          </cell>
          <cell r="AX482">
            <v>0</v>
          </cell>
          <cell r="BE482">
            <v>14.883769627424007</v>
          </cell>
          <cell r="BF482">
            <v>0</v>
          </cell>
          <cell r="BI482">
            <v>0</v>
          </cell>
          <cell r="BJ482">
            <v>0</v>
          </cell>
          <cell r="BM482">
            <v>0</v>
          </cell>
          <cell r="BN482">
            <v>0</v>
          </cell>
        </row>
        <row r="483">
          <cell r="E483">
            <v>0</v>
          </cell>
          <cell r="F483">
            <v>0</v>
          </cell>
          <cell r="I483">
            <v>0</v>
          </cell>
          <cell r="J483">
            <v>0</v>
          </cell>
          <cell r="M483">
            <v>966.53000519493673</v>
          </cell>
          <cell r="N483">
            <v>861.3018781374135</v>
          </cell>
          <cell r="Q483">
            <v>0</v>
          </cell>
          <cell r="R483">
            <v>3906.0528415658782</v>
          </cell>
          <cell r="U483">
            <v>0</v>
          </cell>
          <cell r="V483">
            <v>0</v>
          </cell>
          <cell r="Y483">
            <v>0</v>
          </cell>
          <cell r="Z483">
            <v>0</v>
          </cell>
          <cell r="AC483">
            <v>2231.1500529654927</v>
          </cell>
          <cell r="AD483">
            <v>2626.8852717480399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O483">
            <v>849.01000006133143</v>
          </cell>
          <cell r="AP483">
            <v>770.76593050693748</v>
          </cell>
          <cell r="AS483">
            <v>530.39994295835777</v>
          </cell>
          <cell r="AT483">
            <v>43.930938189946943</v>
          </cell>
          <cell r="AW483">
            <v>3787.8065799895721</v>
          </cell>
          <cell r="AX483">
            <v>1118.80170398836</v>
          </cell>
          <cell r="BE483">
            <v>15.085025349159165</v>
          </cell>
          <cell r="BF483">
            <v>0</v>
          </cell>
          <cell r="BI483">
            <v>113.68574685369929</v>
          </cell>
          <cell r="BJ483">
            <v>3.8506358510061505</v>
          </cell>
          <cell r="BM483">
            <v>0</v>
          </cell>
          <cell r="BN483">
            <v>0</v>
          </cell>
        </row>
        <row r="484">
          <cell r="E484">
            <v>0</v>
          </cell>
          <cell r="F484">
            <v>0</v>
          </cell>
          <cell r="I484">
            <v>0</v>
          </cell>
          <cell r="J484">
            <v>0</v>
          </cell>
          <cell r="M484">
            <v>120.88699273728125</v>
          </cell>
          <cell r="N484">
            <v>158.14090561920852</v>
          </cell>
          <cell r="Q484">
            <v>0</v>
          </cell>
          <cell r="R484">
            <v>1102.1718779462249</v>
          </cell>
          <cell r="U484">
            <v>0</v>
          </cell>
          <cell r="V484">
            <v>0</v>
          </cell>
          <cell r="Y484">
            <v>0</v>
          </cell>
          <cell r="Z484">
            <v>0</v>
          </cell>
          <cell r="AC484">
            <v>783.30037547367658</v>
          </cell>
          <cell r="AD484">
            <v>922.18255435095364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O484">
            <v>248.11887679526737</v>
          </cell>
          <cell r="AP484">
            <v>146.63354938344625</v>
          </cell>
          <cell r="AS484">
            <v>0</v>
          </cell>
          <cell r="AT484">
            <v>0</v>
          </cell>
          <cell r="AW484">
            <v>1051.9570181389681</v>
          </cell>
          <cell r="AX484">
            <v>0</v>
          </cell>
          <cell r="BE484">
            <v>14.950316388865344</v>
          </cell>
          <cell r="BF484">
            <v>0</v>
          </cell>
          <cell r="BI484">
            <v>0</v>
          </cell>
          <cell r="BJ484">
            <v>0</v>
          </cell>
          <cell r="BM484">
            <v>0</v>
          </cell>
          <cell r="BN484">
            <v>0</v>
          </cell>
        </row>
        <row r="485">
          <cell r="E485">
            <v>0</v>
          </cell>
          <cell r="F485">
            <v>0</v>
          </cell>
          <cell r="I485">
            <v>0</v>
          </cell>
          <cell r="J485">
            <v>0</v>
          </cell>
          <cell r="M485">
            <v>161.10969553550666</v>
          </cell>
          <cell r="N485">
            <v>165.98505562380527</v>
          </cell>
          <cell r="Q485">
            <v>0</v>
          </cell>
          <cell r="R485">
            <v>514.5129364415734</v>
          </cell>
          <cell r="U485">
            <v>0</v>
          </cell>
          <cell r="V485">
            <v>0</v>
          </cell>
          <cell r="Y485">
            <v>0</v>
          </cell>
          <cell r="Z485">
            <v>0</v>
          </cell>
          <cell r="AC485">
            <v>358.41847446787233</v>
          </cell>
          <cell r="AD485">
            <v>422.06796195795323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O485">
            <v>323.23054386125978</v>
          </cell>
          <cell r="AP485">
            <v>124.24950767600565</v>
          </cell>
          <cell r="AS485">
            <v>0</v>
          </cell>
          <cell r="AT485">
            <v>0</v>
          </cell>
          <cell r="AW485">
            <v>499.0151724968361</v>
          </cell>
          <cell r="AX485">
            <v>0</v>
          </cell>
          <cell r="BE485">
            <v>14.881109578774353</v>
          </cell>
          <cell r="BF485">
            <v>0</v>
          </cell>
          <cell r="BI485">
            <v>0</v>
          </cell>
          <cell r="BJ485">
            <v>0</v>
          </cell>
          <cell r="BM485">
            <v>0</v>
          </cell>
          <cell r="BN485">
            <v>0</v>
          </cell>
        </row>
        <row r="486">
          <cell r="E486">
            <v>0</v>
          </cell>
          <cell r="F486">
            <v>0</v>
          </cell>
          <cell r="I486">
            <v>0</v>
          </cell>
          <cell r="J486">
            <v>0</v>
          </cell>
          <cell r="M486">
            <v>201.39190491356572</v>
          </cell>
          <cell r="N486">
            <v>207.4813195297566</v>
          </cell>
          <cell r="Q486">
            <v>0</v>
          </cell>
          <cell r="R486">
            <v>402.63384055015126</v>
          </cell>
          <cell r="U486">
            <v>0</v>
          </cell>
          <cell r="V486">
            <v>0</v>
          </cell>
          <cell r="Y486">
            <v>0</v>
          </cell>
          <cell r="Z486">
            <v>0</v>
          </cell>
          <cell r="AC486">
            <v>286.14208804248693</v>
          </cell>
          <cell r="AD486">
            <v>336.8328260880989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O486">
            <v>212.77548317520197</v>
          </cell>
          <cell r="AP486">
            <v>178.42059164199904</v>
          </cell>
          <cell r="AS486">
            <v>0</v>
          </cell>
          <cell r="AT486">
            <v>0</v>
          </cell>
          <cell r="AW486">
            <v>393.70683469753044</v>
          </cell>
          <cell r="AX486">
            <v>0</v>
          </cell>
          <cell r="BE486">
            <v>14.922174773227731</v>
          </cell>
          <cell r="BF486">
            <v>0</v>
          </cell>
          <cell r="BI486">
            <v>0</v>
          </cell>
          <cell r="BJ486">
            <v>0</v>
          </cell>
          <cell r="BM486">
            <v>0</v>
          </cell>
          <cell r="BN486">
            <v>0</v>
          </cell>
        </row>
        <row r="487">
          <cell r="E487">
            <v>0</v>
          </cell>
          <cell r="F487">
            <v>0</v>
          </cell>
          <cell r="I487">
            <v>0</v>
          </cell>
          <cell r="J487">
            <v>0</v>
          </cell>
          <cell r="M487">
            <v>281.92724659090158</v>
          </cell>
          <cell r="N487">
            <v>290.47384734165922</v>
          </cell>
          <cell r="Q487">
            <v>0</v>
          </cell>
          <cell r="R487">
            <v>479.09749589079763</v>
          </cell>
          <cell r="U487">
            <v>0</v>
          </cell>
          <cell r="V487">
            <v>0</v>
          </cell>
          <cell r="Y487">
            <v>0</v>
          </cell>
          <cell r="Z487">
            <v>0</v>
          </cell>
          <cell r="AC487">
            <v>364.15369316383629</v>
          </cell>
          <cell r="AD487">
            <v>428.74300271884539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O487">
            <v>366.24227401266114</v>
          </cell>
          <cell r="AP487">
            <v>194.31411277127543</v>
          </cell>
          <cell r="AS487">
            <v>0</v>
          </cell>
          <cell r="AT487">
            <v>0</v>
          </cell>
          <cell r="AW487">
            <v>463.39666027683205</v>
          </cell>
          <cell r="AX487">
            <v>0</v>
          </cell>
          <cell r="BE487">
            <v>14.856626639397076</v>
          </cell>
          <cell r="BF487">
            <v>0</v>
          </cell>
          <cell r="BI487">
            <v>0</v>
          </cell>
          <cell r="BJ487">
            <v>0</v>
          </cell>
          <cell r="BM487">
            <v>0</v>
          </cell>
          <cell r="BN487">
            <v>0</v>
          </cell>
        </row>
        <row r="488">
          <cell r="E488">
            <v>0</v>
          </cell>
          <cell r="F488">
            <v>0</v>
          </cell>
          <cell r="I488">
            <v>0</v>
          </cell>
          <cell r="J488">
            <v>0</v>
          </cell>
          <cell r="M488">
            <v>322.1345005655163</v>
          </cell>
          <cell r="N488">
            <v>331.97011124761053</v>
          </cell>
          <cell r="Q488">
            <v>0</v>
          </cell>
          <cell r="R488">
            <v>625.19408304865772</v>
          </cell>
          <cell r="U488">
            <v>0</v>
          </cell>
          <cell r="V488">
            <v>0</v>
          </cell>
          <cell r="Y488">
            <v>0</v>
          </cell>
          <cell r="Z488">
            <v>0</v>
          </cell>
          <cell r="AC488">
            <v>1406.6799249101248</v>
          </cell>
          <cell r="AD488">
            <v>1656.180305712139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O488">
            <v>508.65442757792738</v>
          </cell>
          <cell r="AP488">
            <v>340.54886090294804</v>
          </cell>
          <cell r="AS488">
            <v>0</v>
          </cell>
          <cell r="AT488">
            <v>0</v>
          </cell>
          <cell r="AW488">
            <v>1506.9001188193058</v>
          </cell>
          <cell r="AX488">
            <v>3868.1782276045633</v>
          </cell>
          <cell r="BE488">
            <v>14.978183416642544</v>
          </cell>
          <cell r="BF488">
            <v>0</v>
          </cell>
          <cell r="BI488">
            <v>0</v>
          </cell>
          <cell r="BJ488">
            <v>0</v>
          </cell>
          <cell r="BM488">
            <v>0</v>
          </cell>
          <cell r="BN488">
            <v>0</v>
          </cell>
        </row>
        <row r="489">
          <cell r="E489">
            <v>0</v>
          </cell>
          <cell r="F489">
            <v>0</v>
          </cell>
          <cell r="I489">
            <v>0</v>
          </cell>
          <cell r="J489">
            <v>0</v>
          </cell>
          <cell r="M489">
            <v>362.50780078501316</v>
          </cell>
          <cell r="N489">
            <v>407.11848905491649</v>
          </cell>
          <cell r="Q489">
            <v>0</v>
          </cell>
          <cell r="R489">
            <v>44.996589663779105</v>
          </cell>
          <cell r="U489">
            <v>0</v>
          </cell>
          <cell r="V489">
            <v>0</v>
          </cell>
          <cell r="Y489">
            <v>0</v>
          </cell>
          <cell r="Z489">
            <v>0</v>
          </cell>
          <cell r="AC489">
            <v>458.00504019240805</v>
          </cell>
          <cell r="AD489">
            <v>539.24060054530719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O489">
            <v>634.62740822353294</v>
          </cell>
          <cell r="AP489">
            <v>216.69815447871605</v>
          </cell>
          <cell r="AS489">
            <v>0</v>
          </cell>
          <cell r="AT489">
            <v>0</v>
          </cell>
          <cell r="AW489">
            <v>633.53466381225917</v>
          </cell>
          <cell r="AX489">
            <v>4614.3540117232669</v>
          </cell>
          <cell r="BE489">
            <v>14.904244770634946</v>
          </cell>
          <cell r="BF489">
            <v>0</v>
          </cell>
          <cell r="BI489">
            <v>0</v>
          </cell>
          <cell r="BJ489">
            <v>0</v>
          </cell>
          <cell r="BM489">
            <v>0</v>
          </cell>
          <cell r="BN489">
            <v>0</v>
          </cell>
        </row>
        <row r="490"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M490">
            <v>724.98894844807955</v>
          </cell>
          <cell r="N490">
            <v>746.9327503071238</v>
          </cell>
          <cell r="Q490">
            <v>0</v>
          </cell>
          <cell r="R490">
            <v>60.304366581394277</v>
          </cell>
          <cell r="U490">
            <v>0</v>
          </cell>
          <cell r="V490">
            <v>0</v>
          </cell>
          <cell r="Y490">
            <v>0</v>
          </cell>
          <cell r="Z490">
            <v>0</v>
          </cell>
          <cell r="AC490">
            <v>613.68886597591438</v>
          </cell>
          <cell r="AD490">
            <v>722.44479619810227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O490">
            <v>1160.1220877443996</v>
          </cell>
          <cell r="AP490">
            <v>280.27223899582157</v>
          </cell>
          <cell r="AS490">
            <v>0</v>
          </cell>
          <cell r="AT490">
            <v>0</v>
          </cell>
          <cell r="AW490">
            <v>850.06928878807673</v>
          </cell>
          <cell r="AX490">
            <v>512.93150332699588</v>
          </cell>
          <cell r="BE490">
            <v>14.901908475561125</v>
          </cell>
          <cell r="BF490">
            <v>0</v>
          </cell>
          <cell r="BI490">
            <v>0</v>
          </cell>
          <cell r="BJ490">
            <v>0</v>
          </cell>
          <cell r="BM490">
            <v>0</v>
          </cell>
          <cell r="BN490">
            <v>0</v>
          </cell>
        </row>
        <row r="491"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M491">
            <v>443.02232556265534</v>
          </cell>
          <cell r="N491">
            <v>290.47384734165922</v>
          </cell>
          <cell r="Q491">
            <v>0</v>
          </cell>
          <cell r="R491">
            <v>42.961069057436767</v>
          </cell>
          <cell r="U491">
            <v>0</v>
          </cell>
          <cell r="V491">
            <v>0</v>
          </cell>
          <cell r="Y491">
            <v>0</v>
          </cell>
          <cell r="Z491">
            <v>0</v>
          </cell>
          <cell r="AC491">
            <v>436.98443179660359</v>
          </cell>
          <cell r="AD491">
            <v>514.49160326261449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O491">
            <v>533.06828500228892</v>
          </cell>
          <cell r="AP491">
            <v>277.02697870673944</v>
          </cell>
          <cell r="AS491">
            <v>0</v>
          </cell>
          <cell r="AT491">
            <v>0</v>
          </cell>
          <cell r="AW491">
            <v>604.8640184410724</v>
          </cell>
          <cell r="AX491">
            <v>0</v>
          </cell>
          <cell r="BE491">
            <v>14.923948748524205</v>
          </cell>
          <cell r="BF491">
            <v>0</v>
          </cell>
          <cell r="BI491">
            <v>0</v>
          </cell>
          <cell r="BJ491">
            <v>0</v>
          </cell>
          <cell r="BM491">
            <v>0</v>
          </cell>
          <cell r="BN491">
            <v>0</v>
          </cell>
        </row>
        <row r="492"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M492">
            <v>121.07351038013701</v>
          </cell>
          <cell r="N492">
            <v>124.48879171785394</v>
          </cell>
          <cell r="Q492">
            <v>0</v>
          </cell>
          <cell r="R492">
            <v>38.59598246750857</v>
          </cell>
          <cell r="U492">
            <v>0</v>
          </cell>
          <cell r="V492">
            <v>0</v>
          </cell>
          <cell r="Y492">
            <v>0</v>
          </cell>
          <cell r="Z492">
            <v>0</v>
          </cell>
          <cell r="AC492">
            <v>189.29766547640548</v>
          </cell>
          <cell r="AD492">
            <v>238.76107337037499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O492">
            <v>219.10358665221509</v>
          </cell>
          <cell r="AP492">
            <v>66.786115367268962</v>
          </cell>
          <cell r="AS492">
            <v>0</v>
          </cell>
          <cell r="AT492">
            <v>0</v>
          </cell>
          <cell r="AW492">
            <v>268.72824999258171</v>
          </cell>
          <cell r="AX492">
            <v>0</v>
          </cell>
          <cell r="BE492">
            <v>14.896076751553784</v>
          </cell>
          <cell r="BF492">
            <v>0</v>
          </cell>
          <cell r="BI492">
            <v>0</v>
          </cell>
          <cell r="BJ492">
            <v>0</v>
          </cell>
          <cell r="BM492">
            <v>0</v>
          </cell>
          <cell r="BN492">
            <v>0</v>
          </cell>
        </row>
        <row r="493"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M493">
            <v>80.647223572859986</v>
          </cell>
          <cell r="N493">
            <v>82.992527811902633</v>
          </cell>
          <cell r="Q493">
            <v>0</v>
          </cell>
          <cell r="R493">
            <v>5.2978611012934937</v>
          </cell>
          <cell r="U493">
            <v>0</v>
          </cell>
          <cell r="V493">
            <v>0</v>
          </cell>
          <cell r="Y493">
            <v>0</v>
          </cell>
          <cell r="Z493">
            <v>0</v>
          </cell>
          <cell r="AC493">
            <v>75.692439390041201</v>
          </cell>
          <cell r="AD493">
            <v>95.504429348150012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O493">
            <v>155.85258517449222</v>
          </cell>
          <cell r="AP493">
            <v>34.999073108716189</v>
          </cell>
          <cell r="AS493">
            <v>0</v>
          </cell>
          <cell r="AT493">
            <v>0</v>
          </cell>
          <cell r="AW493">
            <v>107.49129999703274</v>
          </cell>
          <cell r="AX493">
            <v>0</v>
          </cell>
          <cell r="BE493">
            <v>14.905449440399329</v>
          </cell>
          <cell r="BF493">
            <v>0</v>
          </cell>
          <cell r="BI493">
            <v>0</v>
          </cell>
          <cell r="BJ493">
            <v>0</v>
          </cell>
          <cell r="BM493">
            <v>0</v>
          </cell>
          <cell r="BN493">
            <v>0</v>
          </cell>
        </row>
        <row r="494"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M494">
            <v>161.50087538699358</v>
          </cell>
          <cell r="N494">
            <v>165.98505562380527</v>
          </cell>
          <cell r="Q494">
            <v>0</v>
          </cell>
          <cell r="R494">
            <v>22.865729007078304</v>
          </cell>
          <cell r="U494">
            <v>0</v>
          </cell>
          <cell r="V494">
            <v>0</v>
          </cell>
          <cell r="Y494">
            <v>0</v>
          </cell>
          <cell r="Z494">
            <v>0</v>
          </cell>
          <cell r="AC494">
            <v>313.54091623563528</v>
          </cell>
          <cell r="AD494">
            <v>395.62453125134175</v>
          </cell>
          <cell r="AG494">
            <v>0</v>
          </cell>
          <cell r="AH494">
            <v>0</v>
          </cell>
          <cell r="AK494">
            <v>0</v>
          </cell>
          <cell r="AL494">
            <v>0</v>
          </cell>
          <cell r="AO494">
            <v>348.68302622525846</v>
          </cell>
          <cell r="AP494">
            <v>104.99721932614857</v>
          </cell>
          <cell r="AS494">
            <v>0</v>
          </cell>
          <cell r="AT494">
            <v>0</v>
          </cell>
          <cell r="AW494">
            <v>463.29424747866284</v>
          </cell>
          <cell r="AX494">
            <v>0</v>
          </cell>
          <cell r="BE494">
            <v>14.914612291944719</v>
          </cell>
          <cell r="BF494">
            <v>0</v>
          </cell>
          <cell r="BI494">
            <v>0</v>
          </cell>
          <cell r="BJ494">
            <v>0</v>
          </cell>
          <cell r="BM494">
            <v>0</v>
          </cell>
          <cell r="BN494">
            <v>0</v>
          </cell>
        </row>
        <row r="495"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M495">
            <v>241.63676663050543</v>
          </cell>
          <cell r="N495">
            <v>248.97758343570788</v>
          </cell>
          <cell r="Q495">
            <v>0</v>
          </cell>
          <cell r="R495">
            <v>135.69222539518123</v>
          </cell>
          <cell r="U495">
            <v>0</v>
          </cell>
          <cell r="V495">
            <v>0</v>
          </cell>
          <cell r="Y495">
            <v>0</v>
          </cell>
          <cell r="Z495">
            <v>0</v>
          </cell>
          <cell r="AC495">
            <v>503.64475683301566</v>
          </cell>
          <cell r="AD495">
            <v>593.05169837157666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O495">
            <v>566.0773246888848</v>
          </cell>
          <cell r="AP495">
            <v>267.32488921298437</v>
          </cell>
          <cell r="AS495">
            <v>0</v>
          </cell>
          <cell r="AT495">
            <v>0</v>
          </cell>
          <cell r="AW495">
            <v>883.88873880781239</v>
          </cell>
          <cell r="AX495">
            <v>0</v>
          </cell>
          <cell r="BE495">
            <v>14.885533305432578</v>
          </cell>
          <cell r="BF495">
            <v>0</v>
          </cell>
          <cell r="BI495">
            <v>0</v>
          </cell>
          <cell r="BJ495">
            <v>0</v>
          </cell>
          <cell r="BM495">
            <v>0</v>
          </cell>
          <cell r="BN495">
            <v>0</v>
          </cell>
        </row>
        <row r="496"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M496">
            <v>483.30921640241468</v>
          </cell>
          <cell r="N496">
            <v>497.95516687141577</v>
          </cell>
          <cell r="Q496">
            <v>0</v>
          </cell>
          <cell r="R496">
            <v>155.18901713271933</v>
          </cell>
          <cell r="U496">
            <v>0</v>
          </cell>
          <cell r="V496">
            <v>0</v>
          </cell>
          <cell r="Y496">
            <v>0</v>
          </cell>
          <cell r="Z496">
            <v>0</v>
          </cell>
          <cell r="AC496">
            <v>827.3048574033503</v>
          </cell>
          <cell r="AD496">
            <v>974.04248641634706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O496">
            <v>754.85239504868343</v>
          </cell>
          <cell r="AP496">
            <v>356.44238203222437</v>
          </cell>
          <cell r="AS496">
            <v>0</v>
          </cell>
          <cell r="AT496">
            <v>0</v>
          </cell>
          <cell r="AW496">
            <v>1010.9719221626001</v>
          </cell>
          <cell r="AX496">
            <v>0</v>
          </cell>
          <cell r="BE496">
            <v>14.897249535805159</v>
          </cell>
          <cell r="BF496">
            <v>0</v>
          </cell>
          <cell r="BI496">
            <v>0</v>
          </cell>
          <cell r="BJ496">
            <v>0</v>
          </cell>
          <cell r="BM496">
            <v>0</v>
          </cell>
          <cell r="BN496">
            <v>0</v>
          </cell>
        </row>
        <row r="497"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M497">
            <v>322.21876687611996</v>
          </cell>
          <cell r="N497">
            <v>331.97011124761053</v>
          </cell>
          <cell r="Q497">
            <v>0</v>
          </cell>
          <cell r="R497">
            <v>233.86080539743233</v>
          </cell>
          <cell r="U497">
            <v>0</v>
          </cell>
          <cell r="V497">
            <v>0</v>
          </cell>
          <cell r="Y497">
            <v>0</v>
          </cell>
          <cell r="Z497">
            <v>0</v>
          </cell>
          <cell r="AC497">
            <v>641.00241778747454</v>
          </cell>
          <cell r="AD497">
            <v>754.79307065473381</v>
          </cell>
          <cell r="AG497">
            <v>0</v>
          </cell>
          <cell r="AH497">
            <v>0</v>
          </cell>
          <cell r="AK497">
            <v>0</v>
          </cell>
          <cell r="AL497">
            <v>0</v>
          </cell>
          <cell r="AO497">
            <v>754.7430073901852</v>
          </cell>
          <cell r="AP497">
            <v>356.44238203222437</v>
          </cell>
          <cell r="AS497">
            <v>0</v>
          </cell>
          <cell r="AT497">
            <v>0</v>
          </cell>
          <cell r="AW497">
            <v>1523.5354769434362</v>
          </cell>
          <cell r="AX497">
            <v>0</v>
          </cell>
          <cell r="BE497">
            <v>14.876534679715386</v>
          </cell>
          <cell r="BF497">
            <v>0</v>
          </cell>
          <cell r="BI497">
            <v>0</v>
          </cell>
          <cell r="BJ497">
            <v>0</v>
          </cell>
          <cell r="BM497">
            <v>0</v>
          </cell>
          <cell r="BN497">
            <v>0</v>
          </cell>
        </row>
        <row r="498"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M498">
            <v>161.12363588812502</v>
          </cell>
          <cell r="N498">
            <v>165.98505562380527</v>
          </cell>
          <cell r="Q498">
            <v>0</v>
          </cell>
          <cell r="R498">
            <v>73.623250059798451</v>
          </cell>
          <cell r="U498">
            <v>0</v>
          </cell>
          <cell r="V498">
            <v>0</v>
          </cell>
          <cell r="Y498">
            <v>0</v>
          </cell>
          <cell r="Z498">
            <v>0</v>
          </cell>
          <cell r="AC498">
            <v>385.20729149732216</v>
          </cell>
          <cell r="AD498">
            <v>453.38930706675512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O498">
            <v>377.2756924153432</v>
          </cell>
          <cell r="AP498">
            <v>178.22119101611219</v>
          </cell>
          <cell r="AS498">
            <v>0</v>
          </cell>
          <cell r="AT498">
            <v>0</v>
          </cell>
          <cell r="AW498">
            <v>479.71509424695796</v>
          </cell>
          <cell r="AX498">
            <v>0</v>
          </cell>
          <cell r="BE498">
            <v>14.904714730258531</v>
          </cell>
          <cell r="BF498">
            <v>0</v>
          </cell>
          <cell r="BI498">
            <v>0</v>
          </cell>
          <cell r="BJ498">
            <v>0</v>
          </cell>
          <cell r="BM498">
            <v>0</v>
          </cell>
          <cell r="BN498">
            <v>0</v>
          </cell>
        </row>
        <row r="499"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M499">
            <v>201.68807503428275</v>
          </cell>
          <cell r="N499">
            <v>207.4813195297566</v>
          </cell>
          <cell r="Q499">
            <v>0</v>
          </cell>
          <cell r="R499">
            <v>51.549921979939164</v>
          </cell>
          <cell r="U499">
            <v>0</v>
          </cell>
          <cell r="V499">
            <v>0</v>
          </cell>
          <cell r="Y499">
            <v>0</v>
          </cell>
          <cell r="Z499">
            <v>0</v>
          </cell>
          <cell r="AC499">
            <v>256.36700483900097</v>
          </cell>
          <cell r="AD499">
            <v>323.48274456631458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O499">
            <v>463.41636095505311</v>
          </cell>
          <cell r="AP499">
            <v>210.00823327466497</v>
          </cell>
          <cell r="AS499">
            <v>0</v>
          </cell>
          <cell r="AT499">
            <v>0</v>
          </cell>
          <cell r="AW499">
            <v>335.78047109825081</v>
          </cell>
          <cell r="AX499">
            <v>0</v>
          </cell>
          <cell r="BE499">
            <v>14.956170543612551</v>
          </cell>
          <cell r="BF499">
            <v>0</v>
          </cell>
          <cell r="BI499">
            <v>0</v>
          </cell>
          <cell r="BJ499">
            <v>0</v>
          </cell>
          <cell r="BM499">
            <v>0</v>
          </cell>
          <cell r="BN499">
            <v>0</v>
          </cell>
        </row>
        <row r="500"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M500">
            <v>967.74353753818286</v>
          </cell>
          <cell r="N500">
            <v>995.91033374283154</v>
          </cell>
          <cell r="Q500">
            <v>0</v>
          </cell>
          <cell r="R500">
            <v>897.77578079099942</v>
          </cell>
          <cell r="U500">
            <v>0</v>
          </cell>
          <cell r="V500">
            <v>0</v>
          </cell>
          <cell r="Y500">
            <v>0</v>
          </cell>
          <cell r="Z500">
            <v>0</v>
          </cell>
          <cell r="AC500">
            <v>955.39996024004188</v>
          </cell>
          <cell r="AD500">
            <v>1205.6150543519152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O500">
            <v>465.82654452530136</v>
          </cell>
          <cell r="AP500">
            <v>420.01646654932995</v>
          </cell>
          <cell r="AS500">
            <v>0</v>
          </cell>
          <cell r="AT500">
            <v>0</v>
          </cell>
          <cell r="AW500">
            <v>1355.6212312242747</v>
          </cell>
          <cell r="AX500">
            <v>317.36206324983999</v>
          </cell>
          <cell r="BE500">
            <v>14.883404750796391</v>
          </cell>
          <cell r="BF500">
            <v>0</v>
          </cell>
          <cell r="BI500">
            <v>0</v>
          </cell>
          <cell r="BJ500">
            <v>0</v>
          </cell>
          <cell r="BM500">
            <v>0</v>
          </cell>
          <cell r="BN500">
            <v>0</v>
          </cell>
        </row>
        <row r="501"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M501">
            <v>323.1878555073406</v>
          </cell>
          <cell r="N501">
            <v>331.97011124761053</v>
          </cell>
          <cell r="Q501">
            <v>0</v>
          </cell>
          <cell r="R501">
            <v>844.25579070923823</v>
          </cell>
          <cell r="U501">
            <v>0</v>
          </cell>
          <cell r="V501">
            <v>0</v>
          </cell>
          <cell r="Y501">
            <v>0</v>
          </cell>
          <cell r="Z501">
            <v>0</v>
          </cell>
          <cell r="AC501">
            <v>818.38773744728599</v>
          </cell>
          <cell r="AD501">
            <v>1032.5774592426324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O501">
            <v>310.63625620879719</v>
          </cell>
          <cell r="AP501">
            <v>280.00637949209738</v>
          </cell>
          <cell r="AS501">
            <v>0</v>
          </cell>
          <cell r="AT501">
            <v>0</v>
          </cell>
          <cell r="AW501">
            <v>1274.7205586705568</v>
          </cell>
          <cell r="AX501">
            <v>0</v>
          </cell>
          <cell r="BE501">
            <v>15.005850360374842</v>
          </cell>
          <cell r="BF501">
            <v>0</v>
          </cell>
          <cell r="BI501">
            <v>0</v>
          </cell>
          <cell r="BJ501">
            <v>0</v>
          </cell>
          <cell r="BM501">
            <v>0</v>
          </cell>
          <cell r="BN501">
            <v>0</v>
          </cell>
        </row>
        <row r="502"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M502">
            <v>565.19433006024906</v>
          </cell>
          <cell r="N502">
            <v>580.94769468331845</v>
          </cell>
          <cell r="Q502">
            <v>0</v>
          </cell>
          <cell r="R502">
            <v>930.44625833863336</v>
          </cell>
          <cell r="U502">
            <v>0</v>
          </cell>
          <cell r="V502">
            <v>0</v>
          </cell>
          <cell r="Y502">
            <v>0</v>
          </cell>
          <cell r="Z502">
            <v>0</v>
          </cell>
          <cell r="AC502">
            <v>990.20439719380192</v>
          </cell>
          <cell r="AD502">
            <v>1249.3622445694548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O502">
            <v>465.68701613549035</v>
          </cell>
          <cell r="AP502">
            <v>420.01646654932995</v>
          </cell>
          <cell r="AS502">
            <v>0</v>
          </cell>
          <cell r="AT502">
            <v>0</v>
          </cell>
          <cell r="AW502">
            <v>1405.0062317303684</v>
          </cell>
          <cell r="AX502">
            <v>359</v>
          </cell>
          <cell r="BE502">
            <v>15.106200072321965</v>
          </cell>
          <cell r="BF502">
            <v>0</v>
          </cell>
          <cell r="BI502">
            <v>0</v>
          </cell>
          <cell r="BJ502">
            <v>0</v>
          </cell>
          <cell r="BM502">
            <v>0</v>
          </cell>
          <cell r="BN502">
            <v>0</v>
          </cell>
        </row>
        <row r="503"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M503">
            <v>927.95241896046423</v>
          </cell>
          <cell r="N503">
            <v>954.41406983688034</v>
          </cell>
          <cell r="Q503">
            <v>0</v>
          </cell>
          <cell r="R503">
            <v>1250.1880681646849</v>
          </cell>
          <cell r="U503">
            <v>0</v>
          </cell>
          <cell r="V503">
            <v>0</v>
          </cell>
          <cell r="Y503">
            <v>0</v>
          </cell>
          <cell r="Z503">
            <v>0</v>
          </cell>
          <cell r="AC503">
            <v>1327.0822535134755</v>
          </cell>
          <cell r="AD503">
            <v>1674.4083016361137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O503">
            <v>661.38030163488315</v>
          </cell>
          <cell r="AP503">
            <v>381.80536259045033</v>
          </cell>
          <cell r="AS503">
            <v>0</v>
          </cell>
          <cell r="AT503">
            <v>0</v>
          </cell>
          <cell r="AW503">
            <v>1887.6876428610985</v>
          </cell>
          <cell r="AX503">
            <v>0</v>
          </cell>
          <cell r="BE503">
            <v>14.882153985946776</v>
          </cell>
          <cell r="BF503">
            <v>0</v>
          </cell>
          <cell r="BI503">
            <v>0</v>
          </cell>
          <cell r="BJ503">
            <v>0</v>
          </cell>
          <cell r="BM503">
            <v>0</v>
          </cell>
          <cell r="BN503">
            <v>0</v>
          </cell>
        </row>
        <row r="504"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M504">
            <v>484.3936912008927</v>
          </cell>
          <cell r="N504">
            <v>497.95516687141577</v>
          </cell>
          <cell r="Q504">
            <v>0</v>
          </cell>
          <cell r="R504">
            <v>901.02886645829858</v>
          </cell>
          <cell r="U504">
            <v>0</v>
          </cell>
          <cell r="V504">
            <v>0</v>
          </cell>
          <cell r="Y504">
            <v>0</v>
          </cell>
          <cell r="Z504">
            <v>0</v>
          </cell>
          <cell r="AC504">
            <v>958.78742388155433</v>
          </cell>
          <cell r="AD504">
            <v>1209.7227717432331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O504">
            <v>465.94080775133023</v>
          </cell>
          <cell r="AP504">
            <v>400.91091456989011</v>
          </cell>
          <cell r="AS504">
            <v>0</v>
          </cell>
          <cell r="AT504">
            <v>0</v>
          </cell>
          <cell r="AW504">
            <v>1360.4285229149873</v>
          </cell>
          <cell r="AX504">
            <v>1254.0517197245599</v>
          </cell>
          <cell r="BE504">
            <v>14.934114818090409</v>
          </cell>
          <cell r="BF504">
            <v>0</v>
          </cell>
          <cell r="BI504">
            <v>0</v>
          </cell>
          <cell r="BJ504">
            <v>0</v>
          </cell>
          <cell r="BM504">
            <v>0</v>
          </cell>
          <cell r="BN504">
            <v>0</v>
          </cell>
        </row>
        <row r="505"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M505">
            <v>241.63094081150078</v>
          </cell>
          <cell r="N505">
            <v>215.32546953435337</v>
          </cell>
          <cell r="Q505">
            <v>0</v>
          </cell>
          <cell r="R505">
            <v>419.69469259824496</v>
          </cell>
          <cell r="U505">
            <v>0</v>
          </cell>
          <cell r="V505">
            <v>0</v>
          </cell>
          <cell r="Y505">
            <v>0</v>
          </cell>
          <cell r="Z505">
            <v>0</v>
          </cell>
          <cell r="AC505">
            <v>653.33182765009303</v>
          </cell>
          <cell r="AD505">
            <v>769.17008152434767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O505">
            <v>421.22249318912861</v>
          </cell>
          <cell r="AP505">
            <v>143.38828909436415</v>
          </cell>
          <cell r="AS505">
            <v>0</v>
          </cell>
          <cell r="AT505">
            <v>0</v>
          </cell>
          <cell r="AW505">
            <v>878.58803584932969</v>
          </cell>
          <cell r="AX505">
            <v>0</v>
          </cell>
          <cell r="BE505">
            <v>14.964571826276512</v>
          </cell>
          <cell r="BF505">
            <v>0</v>
          </cell>
          <cell r="BI505">
            <v>0</v>
          </cell>
          <cell r="BJ505">
            <v>0</v>
          </cell>
          <cell r="BM505">
            <v>0</v>
          </cell>
          <cell r="BN505">
            <v>0</v>
          </cell>
        </row>
        <row r="506"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M506">
            <v>120.82410510177519</v>
          </cell>
          <cell r="N506">
            <v>124.48879171785394</v>
          </cell>
          <cell r="Q506">
            <v>0</v>
          </cell>
          <cell r="R506">
            <v>253.49908566793266</v>
          </cell>
          <cell r="U506">
            <v>0</v>
          </cell>
          <cell r="V506">
            <v>0</v>
          </cell>
          <cell r="Y506">
            <v>0</v>
          </cell>
          <cell r="Z506">
            <v>0</v>
          </cell>
          <cell r="AC506">
            <v>342.30401221984198</v>
          </cell>
          <cell r="AD506">
            <v>403.06976902310612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O506">
            <v>421.19867146858218</v>
          </cell>
          <cell r="AP506">
            <v>143.38828909436415</v>
          </cell>
          <cell r="AS506">
            <v>0</v>
          </cell>
          <cell r="AT506">
            <v>0</v>
          </cell>
          <cell r="AW506">
            <v>537.2430463936505</v>
          </cell>
          <cell r="AX506">
            <v>2437</v>
          </cell>
          <cell r="BE506">
            <v>14.864976059678664</v>
          </cell>
          <cell r="BF506">
            <v>0</v>
          </cell>
          <cell r="BI506">
            <v>0</v>
          </cell>
          <cell r="BJ506">
            <v>0</v>
          </cell>
          <cell r="BM506">
            <v>0</v>
          </cell>
          <cell r="BN506">
            <v>0</v>
          </cell>
        </row>
        <row r="507"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M507">
            <v>161.10964351926555</v>
          </cell>
          <cell r="N507">
            <v>165.98505562380527</v>
          </cell>
          <cell r="Q507">
            <v>0</v>
          </cell>
          <cell r="R507">
            <v>184.93933034634776</v>
          </cell>
          <cell r="U507">
            <v>0</v>
          </cell>
          <cell r="V507">
            <v>0</v>
          </cell>
          <cell r="Y507">
            <v>0</v>
          </cell>
          <cell r="Z507">
            <v>0</v>
          </cell>
          <cell r="AC507">
            <v>230.76275473460683</v>
          </cell>
          <cell r="AD507">
            <v>271.62281250092121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O507">
            <v>248.18309399006546</v>
          </cell>
          <cell r="AP507">
            <v>89.20338651362826</v>
          </cell>
          <cell r="AS507">
            <v>0</v>
          </cell>
          <cell r="AT507">
            <v>0</v>
          </cell>
          <cell r="AW507">
            <v>390.17715083760021</v>
          </cell>
          <cell r="AX507">
            <v>0</v>
          </cell>
          <cell r="BE507">
            <v>14.876987465860244</v>
          </cell>
          <cell r="BF507">
            <v>0</v>
          </cell>
          <cell r="BI507">
            <v>0</v>
          </cell>
          <cell r="BJ507">
            <v>0</v>
          </cell>
          <cell r="BM507">
            <v>0</v>
          </cell>
          <cell r="BN507">
            <v>0</v>
          </cell>
        </row>
        <row r="508"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M508">
            <v>161.07973418062539</v>
          </cell>
          <cell r="N508">
            <v>165.98505562380527</v>
          </cell>
          <cell r="Q508">
            <v>0</v>
          </cell>
          <cell r="R508">
            <v>314.49121698235876</v>
          </cell>
          <cell r="U508">
            <v>0</v>
          </cell>
          <cell r="V508">
            <v>0</v>
          </cell>
          <cell r="Y508">
            <v>0</v>
          </cell>
          <cell r="Z508">
            <v>0</v>
          </cell>
          <cell r="AC508">
            <v>489.3178966824243</v>
          </cell>
          <cell r="AD508">
            <v>576.10736413238862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O508">
            <v>346.07454026542325</v>
          </cell>
          <cell r="AP508">
            <v>108.35598654672927</v>
          </cell>
          <cell r="AS508">
            <v>0</v>
          </cell>
          <cell r="AT508">
            <v>0</v>
          </cell>
          <cell r="AW508">
            <v>660.61347127096678</v>
          </cell>
          <cell r="AX508">
            <v>0</v>
          </cell>
          <cell r="BE508">
            <v>14.955666265347716</v>
          </cell>
          <cell r="BF508">
            <v>0</v>
          </cell>
          <cell r="BI508">
            <v>0</v>
          </cell>
          <cell r="BJ508">
            <v>0</v>
          </cell>
          <cell r="BM508">
            <v>0</v>
          </cell>
          <cell r="BN508">
            <v>0</v>
          </cell>
        </row>
        <row r="509"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M509">
            <v>443.89233774349037</v>
          </cell>
          <cell r="N509">
            <v>456.45890296546452</v>
          </cell>
          <cell r="Q509">
            <v>0</v>
          </cell>
          <cell r="R509">
            <v>0</v>
          </cell>
          <cell r="U509">
            <v>0</v>
          </cell>
          <cell r="V509">
            <v>0</v>
          </cell>
          <cell r="Y509">
            <v>0</v>
          </cell>
          <cell r="Z509">
            <v>0</v>
          </cell>
          <cell r="AC509">
            <v>676.26692245270408</v>
          </cell>
          <cell r="AD509">
            <v>853.37828804637263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O509">
            <v>495.98550130259162</v>
          </cell>
          <cell r="AP509">
            <v>104.99721932614857</v>
          </cell>
          <cell r="AS509">
            <v>0</v>
          </cell>
          <cell r="AT509">
            <v>0</v>
          </cell>
          <cell r="AW509">
            <v>959.91199829470156</v>
          </cell>
          <cell r="AX509">
            <v>0</v>
          </cell>
          <cell r="BE509">
            <v>14.918417170465828</v>
          </cell>
          <cell r="BF509">
            <v>0</v>
          </cell>
          <cell r="BI509">
            <v>0</v>
          </cell>
          <cell r="BJ509">
            <v>0</v>
          </cell>
          <cell r="BM509">
            <v>0</v>
          </cell>
          <cell r="BN509">
            <v>0</v>
          </cell>
        </row>
        <row r="510">
          <cell r="E510">
            <v>0</v>
          </cell>
          <cell r="F510">
            <v>0</v>
          </cell>
          <cell r="I510">
            <v>0</v>
          </cell>
          <cell r="J510">
            <v>0</v>
          </cell>
          <cell r="M510">
            <v>282.20022845862957</v>
          </cell>
          <cell r="N510">
            <v>324.12596124301376</v>
          </cell>
          <cell r="Q510">
            <v>0</v>
          </cell>
          <cell r="R510">
            <v>0</v>
          </cell>
          <cell r="U510">
            <v>0</v>
          </cell>
          <cell r="V510">
            <v>0</v>
          </cell>
          <cell r="Y510">
            <v>0</v>
          </cell>
          <cell r="Z510">
            <v>0</v>
          </cell>
          <cell r="AC510">
            <v>217.24159804437068</v>
          </cell>
          <cell r="AD510">
            <v>274.19013587049517</v>
          </cell>
          <cell r="AG510">
            <v>0</v>
          </cell>
          <cell r="AH510">
            <v>0</v>
          </cell>
          <cell r="AK510">
            <v>0</v>
          </cell>
          <cell r="AL510">
            <v>0</v>
          </cell>
          <cell r="AO510">
            <v>334.43383053754593</v>
          </cell>
          <cell r="AP510">
            <v>69.998146217432378</v>
          </cell>
          <cell r="AS510">
            <v>0</v>
          </cell>
          <cell r="AT510">
            <v>0</v>
          </cell>
          <cell r="AW510">
            <v>305.56445928740595</v>
          </cell>
          <cell r="AX510">
            <v>0</v>
          </cell>
          <cell r="BE510">
            <v>14.905253026789042</v>
          </cell>
          <cell r="BF510">
            <v>0</v>
          </cell>
          <cell r="BI510">
            <v>0</v>
          </cell>
          <cell r="BJ510">
            <v>0</v>
          </cell>
          <cell r="BM510">
            <v>0</v>
          </cell>
          <cell r="BN510">
            <v>0</v>
          </cell>
        </row>
        <row r="511">
          <cell r="E511">
            <v>0</v>
          </cell>
          <cell r="F511">
            <v>0</v>
          </cell>
          <cell r="I511">
            <v>0</v>
          </cell>
          <cell r="J511">
            <v>0</v>
          </cell>
          <cell r="M511">
            <v>80.555992125057827</v>
          </cell>
          <cell r="N511">
            <v>82.992527811902633</v>
          </cell>
          <cell r="Q511">
            <v>0</v>
          </cell>
          <cell r="R511">
            <v>36.337172837655508</v>
          </cell>
          <cell r="U511">
            <v>0</v>
          </cell>
          <cell r="V511">
            <v>0</v>
          </cell>
          <cell r="Y511">
            <v>0</v>
          </cell>
          <cell r="Z511">
            <v>0</v>
          </cell>
          <cell r="AC511">
            <v>218.79164268249636</v>
          </cell>
          <cell r="AD511">
            <v>257.75926630522207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O511">
            <v>70.824849866007867</v>
          </cell>
          <cell r="AP511">
            <v>69.998146217432378</v>
          </cell>
          <cell r="AS511">
            <v>0</v>
          </cell>
          <cell r="AT511">
            <v>0</v>
          </cell>
          <cell r="AW511">
            <v>301.62343449598734</v>
          </cell>
          <cell r="AX511">
            <v>0</v>
          </cell>
          <cell r="BE511">
            <v>14.862984705933707</v>
          </cell>
          <cell r="BF511">
            <v>0</v>
          </cell>
          <cell r="BI511">
            <v>0</v>
          </cell>
          <cell r="BJ511">
            <v>0</v>
          </cell>
          <cell r="BM511">
            <v>0</v>
          </cell>
          <cell r="BN511">
            <v>0</v>
          </cell>
        </row>
        <row r="512">
          <cell r="E512">
            <v>0</v>
          </cell>
          <cell r="F512">
            <v>0</v>
          </cell>
          <cell r="I512">
            <v>0</v>
          </cell>
          <cell r="J512">
            <v>0</v>
          </cell>
          <cell r="M512">
            <v>322.21398138193763</v>
          </cell>
          <cell r="N512">
            <v>165.98505562380527</v>
          </cell>
          <cell r="Q512">
            <v>0</v>
          </cell>
          <cell r="R512">
            <v>42.043972417928337</v>
          </cell>
          <cell r="U512">
            <v>0</v>
          </cell>
          <cell r="V512">
            <v>0</v>
          </cell>
          <cell r="Y512">
            <v>0</v>
          </cell>
          <cell r="Z512">
            <v>0</v>
          </cell>
          <cell r="AC512">
            <v>254.62887537308742</v>
          </cell>
          <cell r="AD512">
            <v>299.86336956623438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O512">
            <v>70.773094050848613</v>
          </cell>
          <cell r="AP512">
            <v>69.998146217432378</v>
          </cell>
          <cell r="AS512">
            <v>0</v>
          </cell>
          <cell r="AT512">
            <v>0</v>
          </cell>
          <cell r="AW512">
            <v>352.00068261846718</v>
          </cell>
          <cell r="AX512">
            <v>0</v>
          </cell>
          <cell r="BE512">
            <v>14.930207877198352</v>
          </cell>
          <cell r="BF512">
            <v>0</v>
          </cell>
          <cell r="BI512">
            <v>0</v>
          </cell>
          <cell r="BJ512">
            <v>0</v>
          </cell>
          <cell r="BM512">
            <v>0</v>
          </cell>
          <cell r="BN512">
            <v>0</v>
          </cell>
        </row>
        <row r="513">
          <cell r="E513">
            <v>0</v>
          </cell>
          <cell r="F513">
            <v>0</v>
          </cell>
          <cell r="I513">
            <v>0</v>
          </cell>
          <cell r="J513">
            <v>0</v>
          </cell>
          <cell r="M513">
            <v>281.92464577884596</v>
          </cell>
          <cell r="N513">
            <v>290.47384734165922</v>
          </cell>
          <cell r="Q513">
            <v>0</v>
          </cell>
          <cell r="R513">
            <v>136.36422553911379</v>
          </cell>
          <cell r="U513">
            <v>0</v>
          </cell>
          <cell r="V513">
            <v>0</v>
          </cell>
          <cell r="Y513">
            <v>0</v>
          </cell>
          <cell r="Z513">
            <v>0</v>
          </cell>
          <cell r="AC513">
            <v>843.87712128386022</v>
          </cell>
          <cell r="AD513">
            <v>993.55414402510883</v>
          </cell>
          <cell r="AG513">
            <v>0</v>
          </cell>
          <cell r="AH513">
            <v>0</v>
          </cell>
          <cell r="AK513">
            <v>0</v>
          </cell>
          <cell r="AL513">
            <v>0</v>
          </cell>
          <cell r="AO513">
            <v>283.03314690549826</v>
          </cell>
          <cell r="AP513">
            <v>280.00637949209738</v>
          </cell>
          <cell r="AS513">
            <v>0</v>
          </cell>
          <cell r="AT513">
            <v>0</v>
          </cell>
          <cell r="AW513">
            <v>1102.6204420819483</v>
          </cell>
          <cell r="AX513">
            <v>0</v>
          </cell>
          <cell r="BE513">
            <v>15.040865709954122</v>
          </cell>
          <cell r="BF513">
            <v>0</v>
          </cell>
          <cell r="BI513">
            <v>0</v>
          </cell>
          <cell r="BJ513">
            <v>0</v>
          </cell>
          <cell r="BM513">
            <v>0</v>
          </cell>
          <cell r="BN513">
            <v>0</v>
          </cell>
        </row>
        <row r="514">
          <cell r="E514">
            <v>0</v>
          </cell>
          <cell r="F514">
            <v>0</v>
          </cell>
          <cell r="I514">
            <v>0</v>
          </cell>
          <cell r="J514">
            <v>0</v>
          </cell>
          <cell r="M514">
            <v>120.80621151483219</v>
          </cell>
          <cell r="N514">
            <v>124.48879171785394</v>
          </cell>
          <cell r="Q514">
            <v>0</v>
          </cell>
          <cell r="R514">
            <v>62.808071182302911</v>
          </cell>
          <cell r="U514">
            <v>0</v>
          </cell>
          <cell r="V514">
            <v>0</v>
          </cell>
          <cell r="Y514">
            <v>0</v>
          </cell>
          <cell r="Z514">
            <v>0</v>
          </cell>
          <cell r="AC514">
            <v>453.9343652494972</v>
          </cell>
          <cell r="AD514">
            <v>534.51672554529102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O514">
            <v>141.61415010735135</v>
          </cell>
          <cell r="AP514">
            <v>140.01008705723257</v>
          </cell>
          <cell r="AS514">
            <v>0</v>
          </cell>
          <cell r="AT514">
            <v>0</v>
          </cell>
          <cell r="AW514">
            <v>529.95279002372445</v>
          </cell>
          <cell r="AX514">
            <v>0</v>
          </cell>
          <cell r="BE514">
            <v>14.826136889928804</v>
          </cell>
          <cell r="BF514">
            <v>0</v>
          </cell>
          <cell r="BI514">
            <v>0</v>
          </cell>
          <cell r="BJ514">
            <v>0</v>
          </cell>
          <cell r="BM514">
            <v>0</v>
          </cell>
          <cell r="BN514">
            <v>0</v>
          </cell>
        </row>
        <row r="515">
          <cell r="E515">
            <v>0</v>
          </cell>
          <cell r="F515">
            <v>0</v>
          </cell>
          <cell r="I515">
            <v>0</v>
          </cell>
          <cell r="J515">
            <v>0</v>
          </cell>
          <cell r="M515">
            <v>281.93010748416282</v>
          </cell>
          <cell r="N515">
            <v>290.47384734165922</v>
          </cell>
          <cell r="Q515">
            <v>0</v>
          </cell>
          <cell r="R515">
            <v>101.524463670043</v>
          </cell>
          <cell r="U515">
            <v>0</v>
          </cell>
          <cell r="V515">
            <v>0</v>
          </cell>
          <cell r="Y515">
            <v>0</v>
          </cell>
          <cell r="Z515">
            <v>0</v>
          </cell>
          <cell r="AC515">
            <v>614.83905379614907</v>
          </cell>
          <cell r="AD515">
            <v>723.98519021984669</v>
          </cell>
          <cell r="AG515">
            <v>0</v>
          </cell>
          <cell r="AH515">
            <v>0</v>
          </cell>
          <cell r="AK515">
            <v>0</v>
          </cell>
          <cell r="AL515">
            <v>0</v>
          </cell>
          <cell r="AO515">
            <v>212.28624320567653</v>
          </cell>
          <cell r="AP515">
            <v>210.00823327466497</v>
          </cell>
          <cell r="AS515">
            <v>0</v>
          </cell>
          <cell r="AT515">
            <v>0</v>
          </cell>
          <cell r="AW515">
            <v>834.65206897947041</v>
          </cell>
          <cell r="AX515">
            <v>0</v>
          </cell>
          <cell r="BE515">
            <v>14.933682267619895</v>
          </cell>
          <cell r="BF515">
            <v>0</v>
          </cell>
          <cell r="BI515">
            <v>0</v>
          </cell>
          <cell r="BJ515">
            <v>0</v>
          </cell>
          <cell r="BM515">
            <v>0</v>
          </cell>
          <cell r="BN515">
            <v>0</v>
          </cell>
        </row>
        <row r="516">
          <cell r="E516">
            <v>0</v>
          </cell>
          <cell r="F516">
            <v>0</v>
          </cell>
          <cell r="I516">
            <v>0</v>
          </cell>
          <cell r="J516">
            <v>0</v>
          </cell>
          <cell r="M516">
            <v>161.11676974429804</v>
          </cell>
          <cell r="N516">
            <v>165.98505562380527</v>
          </cell>
          <cell r="Q516">
            <v>0</v>
          </cell>
          <cell r="R516">
            <v>64.205654752981971</v>
          </cell>
          <cell r="U516">
            <v>0</v>
          </cell>
          <cell r="V516">
            <v>0</v>
          </cell>
          <cell r="Y516">
            <v>0</v>
          </cell>
          <cell r="Z516">
            <v>0</v>
          </cell>
          <cell r="AC516">
            <v>328.68362394940681</v>
          </cell>
          <cell r="AD516">
            <v>387.15236413174785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O516">
            <v>141.56377926182336</v>
          </cell>
          <cell r="AP516">
            <v>140.01008705723257</v>
          </cell>
          <cell r="AS516">
            <v>0</v>
          </cell>
          <cell r="AT516">
            <v>0</v>
          </cell>
          <cell r="AW516">
            <v>528.54787229664703</v>
          </cell>
          <cell r="AX516">
            <v>1148.2882551814464</v>
          </cell>
          <cell r="BE516">
            <v>14.86783950769335</v>
          </cell>
          <cell r="BF516">
            <v>0</v>
          </cell>
          <cell r="BI516">
            <v>0</v>
          </cell>
          <cell r="BJ516">
            <v>0</v>
          </cell>
          <cell r="BM516">
            <v>0</v>
          </cell>
          <cell r="BN516">
            <v>0</v>
          </cell>
        </row>
        <row r="517">
          <cell r="E517">
            <v>0</v>
          </cell>
          <cell r="F517">
            <v>0</v>
          </cell>
          <cell r="I517">
            <v>0</v>
          </cell>
          <cell r="J517">
            <v>0</v>
          </cell>
          <cell r="M517">
            <v>120.87919030111428</v>
          </cell>
          <cell r="N517">
            <v>124.48879171785394</v>
          </cell>
          <cell r="Q517">
            <v>0</v>
          </cell>
          <cell r="R517">
            <v>75.436237017367276</v>
          </cell>
          <cell r="U517">
            <v>0</v>
          </cell>
          <cell r="V517">
            <v>0</v>
          </cell>
          <cell r="Y517">
            <v>0</v>
          </cell>
          <cell r="Z517">
            <v>0</v>
          </cell>
          <cell r="AC517">
            <v>449.54920581067677</v>
          </cell>
          <cell r="AD517">
            <v>529.38207880614323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O517">
            <v>141.56731119671196</v>
          </cell>
          <cell r="AP517">
            <v>140.01008705723257</v>
          </cell>
          <cell r="AS517">
            <v>0</v>
          </cell>
          <cell r="AT517">
            <v>0</v>
          </cell>
          <cell r="AW517">
            <v>619.81874111204684</v>
          </cell>
          <cell r="AX517">
            <v>1728</v>
          </cell>
          <cell r="BE517">
            <v>14.900627740716805</v>
          </cell>
          <cell r="BF517">
            <v>0</v>
          </cell>
          <cell r="BI517">
            <v>0</v>
          </cell>
          <cell r="BJ517">
            <v>0</v>
          </cell>
          <cell r="BM517">
            <v>0</v>
          </cell>
          <cell r="BN517">
            <v>0</v>
          </cell>
        </row>
        <row r="518">
          <cell r="E518">
            <v>0</v>
          </cell>
          <cell r="F518">
            <v>0</v>
          </cell>
          <cell r="I518">
            <v>0</v>
          </cell>
          <cell r="J518">
            <v>0</v>
          </cell>
          <cell r="M518">
            <v>201.40688559100641</v>
          </cell>
          <cell r="N518">
            <v>82.992527811902633</v>
          </cell>
          <cell r="Q518">
            <v>0</v>
          </cell>
          <cell r="R518">
            <v>67.749527378632436</v>
          </cell>
          <cell r="U518">
            <v>0</v>
          </cell>
          <cell r="V518">
            <v>0</v>
          </cell>
          <cell r="Y518">
            <v>0</v>
          </cell>
          <cell r="Z518">
            <v>0</v>
          </cell>
          <cell r="AC518">
            <v>422.23405674562099</v>
          </cell>
          <cell r="AD518">
            <v>497.0338043495118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O518">
            <v>141.5897083141511</v>
          </cell>
          <cell r="AP518">
            <v>140.01008705723257</v>
          </cell>
          <cell r="AS518">
            <v>0</v>
          </cell>
          <cell r="AT518">
            <v>0</v>
          </cell>
          <cell r="AW518">
            <v>563.70228685193854</v>
          </cell>
          <cell r="AX518">
            <v>522</v>
          </cell>
          <cell r="BE518">
            <v>14.873642177894531</v>
          </cell>
          <cell r="BF518">
            <v>0</v>
          </cell>
          <cell r="BI518">
            <v>0</v>
          </cell>
          <cell r="BJ518">
            <v>0</v>
          </cell>
          <cell r="BM518">
            <v>0</v>
          </cell>
          <cell r="BN518">
            <v>0</v>
          </cell>
        </row>
        <row r="519">
          <cell r="E519">
            <v>0</v>
          </cell>
          <cell r="F519">
            <v>0</v>
          </cell>
          <cell r="I519">
            <v>0</v>
          </cell>
          <cell r="J519">
            <v>0</v>
          </cell>
          <cell r="M519">
            <v>80.549854208606433</v>
          </cell>
          <cell r="N519">
            <v>82.992527811902633</v>
          </cell>
          <cell r="Q519">
            <v>0</v>
          </cell>
          <cell r="R519">
            <v>41.095612137824688</v>
          </cell>
          <cell r="U519">
            <v>0</v>
          </cell>
          <cell r="V519">
            <v>0</v>
          </cell>
          <cell r="Y519">
            <v>0</v>
          </cell>
          <cell r="Z519">
            <v>0</v>
          </cell>
          <cell r="AC519">
            <v>249.09780684594679</v>
          </cell>
          <cell r="AD519">
            <v>293.18832880534222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O519">
            <v>70.794716158993467</v>
          </cell>
          <cell r="AP519">
            <v>69.998146217432378</v>
          </cell>
          <cell r="AS519">
            <v>0</v>
          </cell>
          <cell r="AT519">
            <v>0</v>
          </cell>
          <cell r="AW519">
            <v>338.64179104745739</v>
          </cell>
          <cell r="AX519">
            <v>0</v>
          </cell>
          <cell r="BE519">
            <v>14.895669947143256</v>
          </cell>
          <cell r="BF519">
            <v>0</v>
          </cell>
          <cell r="BI519">
            <v>0</v>
          </cell>
          <cell r="BJ519">
            <v>0</v>
          </cell>
          <cell r="BM519">
            <v>0</v>
          </cell>
          <cell r="BN519">
            <v>0</v>
          </cell>
        </row>
        <row r="520">
          <cell r="E520">
            <v>0</v>
          </cell>
          <cell r="F520">
            <v>0</v>
          </cell>
          <cell r="I520">
            <v>0</v>
          </cell>
          <cell r="J520">
            <v>0</v>
          </cell>
          <cell r="M520">
            <v>483.37891816550649</v>
          </cell>
          <cell r="N520">
            <v>497.95516687141577</v>
          </cell>
          <cell r="Q520">
            <v>0</v>
          </cell>
          <cell r="R520">
            <v>911.95094345849088</v>
          </cell>
          <cell r="U520">
            <v>0</v>
          </cell>
          <cell r="V520">
            <v>0</v>
          </cell>
          <cell r="Y520">
            <v>0</v>
          </cell>
          <cell r="Z520">
            <v>0</v>
          </cell>
          <cell r="AC520">
            <v>615.27510986267123</v>
          </cell>
          <cell r="AD520">
            <v>724.49865489376157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O520">
            <v>256.3331461977956</v>
          </cell>
          <cell r="AP520">
            <v>280.00637949209738</v>
          </cell>
          <cell r="AS520">
            <v>0</v>
          </cell>
          <cell r="AT520">
            <v>0</v>
          </cell>
          <cell r="AW520">
            <v>885.39615061429913</v>
          </cell>
          <cell r="AX520">
            <v>0</v>
          </cell>
          <cell r="BE520">
            <v>14.944273531639478</v>
          </cell>
          <cell r="BF520">
            <v>0</v>
          </cell>
          <cell r="BI520">
            <v>0</v>
          </cell>
          <cell r="BJ520">
            <v>0</v>
          </cell>
          <cell r="BM520">
            <v>0</v>
          </cell>
          <cell r="BN520">
            <v>0</v>
          </cell>
        </row>
        <row r="521">
          <cell r="E521">
            <v>0</v>
          </cell>
          <cell r="F521">
            <v>0</v>
          </cell>
          <cell r="I521">
            <v>0</v>
          </cell>
          <cell r="J521">
            <v>0</v>
          </cell>
          <cell r="M521">
            <v>161.34981041955592</v>
          </cell>
          <cell r="N521">
            <v>165.98505562380527</v>
          </cell>
          <cell r="Q521">
            <v>0</v>
          </cell>
          <cell r="R521">
            <v>0</v>
          </cell>
          <cell r="U521">
            <v>0</v>
          </cell>
          <cell r="V521">
            <v>0</v>
          </cell>
          <cell r="Y521">
            <v>0</v>
          </cell>
          <cell r="Z521">
            <v>0</v>
          </cell>
          <cell r="AC521">
            <v>208.74374991566592</v>
          </cell>
          <cell r="AD521">
            <v>263.40737771828464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O521">
            <v>188.67478809863746</v>
          </cell>
          <cell r="AP521">
            <v>69.998146217432378</v>
          </cell>
          <cell r="AS521">
            <v>0</v>
          </cell>
          <cell r="AT521">
            <v>0</v>
          </cell>
          <cell r="AW521">
            <v>278.03335928753063</v>
          </cell>
          <cell r="AX521">
            <v>2313</v>
          </cell>
          <cell r="BE521">
            <v>0</v>
          </cell>
          <cell r="BF521">
            <v>0</v>
          </cell>
          <cell r="BI521">
            <v>0</v>
          </cell>
          <cell r="BJ521">
            <v>0</v>
          </cell>
          <cell r="BM521">
            <v>0</v>
          </cell>
          <cell r="BN521">
            <v>0</v>
          </cell>
        </row>
        <row r="522">
          <cell r="E522">
            <v>0</v>
          </cell>
          <cell r="F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  <cell r="Q522">
            <v>0</v>
          </cell>
          <cell r="R522">
            <v>0</v>
          </cell>
          <cell r="U522">
            <v>0</v>
          </cell>
          <cell r="V522">
            <v>0</v>
          </cell>
          <cell r="Y522">
            <v>0</v>
          </cell>
          <cell r="Z522">
            <v>0</v>
          </cell>
          <cell r="AC522">
            <v>159.30082993579583</v>
          </cell>
          <cell r="AD522">
            <v>187.41460597889647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O522">
            <v>61.552548137959135</v>
          </cell>
          <cell r="AP522">
            <v>70.247654821462717</v>
          </cell>
          <cell r="AS522">
            <v>0</v>
          </cell>
          <cell r="AT522">
            <v>0</v>
          </cell>
          <cell r="AW522">
            <v>220.08270290254512</v>
          </cell>
          <cell r="AX522">
            <v>0</v>
          </cell>
          <cell r="BE522">
            <v>14.892133763526848</v>
          </cell>
          <cell r="BF522">
            <v>0</v>
          </cell>
          <cell r="BI522">
            <v>0</v>
          </cell>
          <cell r="BJ522">
            <v>0</v>
          </cell>
          <cell r="BM522">
            <v>0</v>
          </cell>
          <cell r="BN522">
            <v>0</v>
          </cell>
        </row>
        <row r="523">
          <cell r="E523">
            <v>0</v>
          </cell>
          <cell r="F523">
            <v>0</v>
          </cell>
          <cell r="I523">
            <v>0</v>
          </cell>
          <cell r="J523">
            <v>0</v>
          </cell>
          <cell r="M523">
            <v>281.91554293665104</v>
          </cell>
          <cell r="N523">
            <v>290.47384734165922</v>
          </cell>
          <cell r="Q523">
            <v>0</v>
          </cell>
          <cell r="R523">
            <v>90.289733382184721</v>
          </cell>
          <cell r="U523">
            <v>0</v>
          </cell>
          <cell r="V523">
            <v>0</v>
          </cell>
          <cell r="Y523">
            <v>0</v>
          </cell>
          <cell r="Z523">
            <v>0</v>
          </cell>
          <cell r="AC523">
            <v>645.56446692512282</v>
          </cell>
          <cell r="AD523">
            <v>759.92771739388184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O523">
            <v>525.44260506494993</v>
          </cell>
          <cell r="AP523">
            <v>162.32766988683579</v>
          </cell>
          <cell r="AS523">
            <v>0</v>
          </cell>
          <cell r="AT523">
            <v>0</v>
          </cell>
          <cell r="AW523">
            <v>830.54591364696535</v>
          </cell>
          <cell r="AX523">
            <v>1628.5494534285144</v>
          </cell>
          <cell r="BE523">
            <v>14.903157211541536</v>
          </cell>
          <cell r="BF523">
            <v>0</v>
          </cell>
          <cell r="BI523">
            <v>0</v>
          </cell>
          <cell r="BJ523">
            <v>0</v>
          </cell>
          <cell r="BM523">
            <v>0</v>
          </cell>
          <cell r="BN523">
            <v>0</v>
          </cell>
        </row>
        <row r="524">
          <cell r="E524">
            <v>0</v>
          </cell>
          <cell r="F524">
            <v>0</v>
          </cell>
          <cell r="I524">
            <v>0</v>
          </cell>
          <cell r="J524">
            <v>0</v>
          </cell>
          <cell r="M524">
            <v>121.12253614354948</v>
          </cell>
          <cell r="N524">
            <v>124.48879171785394</v>
          </cell>
          <cell r="Q524">
            <v>0</v>
          </cell>
          <cell r="R524">
            <v>16.739004885328942</v>
          </cell>
          <cell r="U524">
            <v>0</v>
          </cell>
          <cell r="V524">
            <v>0</v>
          </cell>
          <cell r="Y524">
            <v>0</v>
          </cell>
          <cell r="Z524">
            <v>0</v>
          </cell>
          <cell r="AC524">
            <v>245.51018042718621</v>
          </cell>
          <cell r="AD524">
            <v>309.61919837061532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O524">
            <v>0</v>
          </cell>
          <cell r="AP524">
            <v>19.105551979439802</v>
          </cell>
          <cell r="AS524">
            <v>0</v>
          </cell>
          <cell r="AT524">
            <v>0</v>
          </cell>
          <cell r="AW524">
            <v>338.88856931117476</v>
          </cell>
          <cell r="AX524">
            <v>0</v>
          </cell>
          <cell r="BE524">
            <v>14.895957026410349</v>
          </cell>
          <cell r="BF524">
            <v>0</v>
          </cell>
          <cell r="BI524">
            <v>0</v>
          </cell>
          <cell r="BJ524">
            <v>0</v>
          </cell>
          <cell r="BM524">
            <v>0</v>
          </cell>
          <cell r="BN524">
            <v>0</v>
          </cell>
        </row>
        <row r="525">
          <cell r="E525">
            <v>0</v>
          </cell>
          <cell r="F525">
            <v>0</v>
          </cell>
          <cell r="I525">
            <v>0</v>
          </cell>
          <cell r="J525">
            <v>0</v>
          </cell>
          <cell r="M525">
            <v>121.16567573970445</v>
          </cell>
          <cell r="N525">
            <v>90.836677816499375</v>
          </cell>
          <cell r="Q525">
            <v>0</v>
          </cell>
          <cell r="R525">
            <v>17.367971147738551</v>
          </cell>
          <cell r="U525">
            <v>0</v>
          </cell>
          <cell r="V525">
            <v>0</v>
          </cell>
          <cell r="Y525">
            <v>0</v>
          </cell>
          <cell r="Z525">
            <v>0</v>
          </cell>
          <cell r="AC525">
            <v>250.31222853331053</v>
          </cell>
          <cell r="AD525">
            <v>315.78077445759277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O525">
            <v>77.634823639258698</v>
          </cell>
          <cell r="AP525">
            <v>69.910416708696062</v>
          </cell>
          <cell r="AS525">
            <v>0</v>
          </cell>
          <cell r="AT525">
            <v>0</v>
          </cell>
          <cell r="AW525">
            <v>351.78317995198512</v>
          </cell>
          <cell r="AX525">
            <v>0</v>
          </cell>
          <cell r="BE525">
            <v>14.902622955708045</v>
          </cell>
          <cell r="BF525">
            <v>0</v>
          </cell>
          <cell r="BI525">
            <v>0</v>
          </cell>
          <cell r="BJ525">
            <v>0</v>
          </cell>
          <cell r="BM525">
            <v>0</v>
          </cell>
          <cell r="BN525">
            <v>0</v>
          </cell>
        </row>
        <row r="526">
          <cell r="E526">
            <v>0</v>
          </cell>
          <cell r="F526">
            <v>0</v>
          </cell>
          <cell r="I526">
            <v>0</v>
          </cell>
          <cell r="J526">
            <v>0</v>
          </cell>
          <cell r="M526">
            <v>563.83160603571332</v>
          </cell>
          <cell r="N526">
            <v>580.94769468331845</v>
          </cell>
          <cell r="Q526">
            <v>0</v>
          </cell>
          <cell r="R526">
            <v>171.41191144581623</v>
          </cell>
          <cell r="U526">
            <v>0</v>
          </cell>
          <cell r="V526">
            <v>0</v>
          </cell>
          <cell r="Y526">
            <v>0</v>
          </cell>
          <cell r="Z526">
            <v>0</v>
          </cell>
          <cell r="AC526">
            <v>913.53745936378198</v>
          </cell>
          <cell r="AD526">
            <v>1075.7084918514745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O526">
            <v>977.75745938763055</v>
          </cell>
          <cell r="AP526">
            <v>350.0183203318976</v>
          </cell>
          <cell r="AS526">
            <v>0</v>
          </cell>
          <cell r="AT526">
            <v>0</v>
          </cell>
          <cell r="AW526">
            <v>1116.603312620374</v>
          </cell>
          <cell r="AX526">
            <v>0</v>
          </cell>
          <cell r="BE526">
            <v>14.918711231700701</v>
          </cell>
          <cell r="BF526">
            <v>0</v>
          </cell>
          <cell r="BI526">
            <v>0</v>
          </cell>
          <cell r="BJ526">
            <v>0</v>
          </cell>
          <cell r="BM526">
            <v>0</v>
          </cell>
          <cell r="BN526">
            <v>0</v>
          </cell>
        </row>
        <row r="527">
          <cell r="E527">
            <v>0</v>
          </cell>
          <cell r="F527">
            <v>0</v>
          </cell>
          <cell r="I527">
            <v>0</v>
          </cell>
          <cell r="J527">
            <v>0</v>
          </cell>
          <cell r="M527">
            <v>684.64858491245582</v>
          </cell>
          <cell r="N527">
            <v>671.78437249981789</v>
          </cell>
          <cell r="Q527">
            <v>0</v>
          </cell>
          <cell r="R527">
            <v>156.38741010506297</v>
          </cell>
          <cell r="U527">
            <v>0</v>
          </cell>
          <cell r="V527">
            <v>0</v>
          </cell>
          <cell r="Y527">
            <v>0</v>
          </cell>
          <cell r="Z527">
            <v>0</v>
          </cell>
          <cell r="AC527">
            <v>833.84654051407779</v>
          </cell>
          <cell r="AD527">
            <v>981.7444565250687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O527">
            <v>665.57611228584312</v>
          </cell>
          <cell r="AP527">
            <v>280.00637949209738</v>
          </cell>
          <cell r="AS527">
            <v>0</v>
          </cell>
          <cell r="AT527">
            <v>0</v>
          </cell>
          <cell r="AW527">
            <v>1018.9659015154939</v>
          </cell>
          <cell r="AX527">
            <v>0</v>
          </cell>
          <cell r="BE527">
            <v>14.862085394021852</v>
          </cell>
          <cell r="BF527">
            <v>0</v>
          </cell>
          <cell r="BI527">
            <v>0</v>
          </cell>
          <cell r="BJ527">
            <v>0</v>
          </cell>
          <cell r="BM527">
            <v>0</v>
          </cell>
          <cell r="BN527">
            <v>0</v>
          </cell>
        </row>
        <row r="528">
          <cell r="E528">
            <v>0</v>
          </cell>
          <cell r="F528">
            <v>0</v>
          </cell>
          <cell r="I528">
            <v>0</v>
          </cell>
          <cell r="J528">
            <v>0</v>
          </cell>
          <cell r="M528">
            <v>241.69211191105006</v>
          </cell>
          <cell r="N528">
            <v>316.28181123841705</v>
          </cell>
          <cell r="Q528">
            <v>0</v>
          </cell>
          <cell r="R528">
            <v>136.31437055939517</v>
          </cell>
          <cell r="U528">
            <v>0</v>
          </cell>
          <cell r="V528">
            <v>0</v>
          </cell>
          <cell r="Y528">
            <v>0</v>
          </cell>
          <cell r="Z528">
            <v>0</v>
          </cell>
          <cell r="AC528">
            <v>726.46940682580464</v>
          </cell>
          <cell r="AD528">
            <v>855.43214674203159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O528">
            <v>831.94293134477789</v>
          </cell>
          <cell r="AP528">
            <v>350.0183203318976</v>
          </cell>
          <cell r="AS528">
            <v>0</v>
          </cell>
          <cell r="AT528">
            <v>0</v>
          </cell>
          <cell r="AW528">
            <v>887.95280134870791</v>
          </cell>
          <cell r="AX528">
            <v>0</v>
          </cell>
          <cell r="BE528">
            <v>14.954321904931453</v>
          </cell>
          <cell r="BF528">
            <v>0</v>
          </cell>
          <cell r="BI528">
            <v>0</v>
          </cell>
          <cell r="BJ528">
            <v>0</v>
          </cell>
          <cell r="BM528">
            <v>0</v>
          </cell>
          <cell r="BN528">
            <v>0</v>
          </cell>
        </row>
        <row r="529">
          <cell r="E529">
            <v>0</v>
          </cell>
          <cell r="F529">
            <v>0</v>
          </cell>
          <cell r="I529">
            <v>0</v>
          </cell>
          <cell r="J529">
            <v>0</v>
          </cell>
          <cell r="M529">
            <v>241.63020218087689</v>
          </cell>
          <cell r="N529">
            <v>248.97758343570788</v>
          </cell>
          <cell r="Q529">
            <v>0</v>
          </cell>
          <cell r="R529">
            <v>73.623250059798451</v>
          </cell>
          <cell r="U529">
            <v>0</v>
          </cell>
          <cell r="V529">
            <v>0</v>
          </cell>
          <cell r="Y529">
            <v>0</v>
          </cell>
          <cell r="Z529">
            <v>0</v>
          </cell>
          <cell r="AC529">
            <v>392.43590458260508</v>
          </cell>
          <cell r="AD529">
            <v>462.0668600559149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O529">
            <v>499.11775268688967</v>
          </cell>
          <cell r="AP529">
            <v>210.00823327466497</v>
          </cell>
          <cell r="AS529">
            <v>0</v>
          </cell>
          <cell r="AT529">
            <v>0</v>
          </cell>
          <cell r="AW529">
            <v>479.7050807957396</v>
          </cell>
          <cell r="AX529">
            <v>0</v>
          </cell>
          <cell r="BE529">
            <v>14.883311142543381</v>
          </cell>
          <cell r="BF529">
            <v>0</v>
          </cell>
          <cell r="BI529">
            <v>0</v>
          </cell>
          <cell r="BJ529">
            <v>0</v>
          </cell>
          <cell r="BM529">
            <v>0</v>
          </cell>
          <cell r="BN529">
            <v>0</v>
          </cell>
        </row>
        <row r="530">
          <cell r="E530">
            <v>0</v>
          </cell>
          <cell r="F530">
            <v>0</v>
          </cell>
          <cell r="I530">
            <v>0</v>
          </cell>
          <cell r="J530">
            <v>0</v>
          </cell>
          <cell r="M530">
            <v>684.61196547871214</v>
          </cell>
          <cell r="N530">
            <v>705.43648640117237</v>
          </cell>
          <cell r="Q530">
            <v>0</v>
          </cell>
          <cell r="R530">
            <v>210.66430026313546</v>
          </cell>
          <cell r="U530">
            <v>0</v>
          </cell>
          <cell r="V530">
            <v>0</v>
          </cell>
          <cell r="Y530">
            <v>0</v>
          </cell>
          <cell r="Z530">
            <v>0</v>
          </cell>
          <cell r="AC530">
            <v>983.86913985343051</v>
          </cell>
          <cell r="AD530">
            <v>1158.3763043517547</v>
          </cell>
          <cell r="AG530">
            <v>0</v>
          </cell>
          <cell r="AH530">
            <v>0</v>
          </cell>
          <cell r="AK530">
            <v>0</v>
          </cell>
          <cell r="AL530">
            <v>0</v>
          </cell>
          <cell r="AO530">
            <v>1173.3057064126292</v>
          </cell>
          <cell r="AP530">
            <v>420.01646654932995</v>
          </cell>
          <cell r="AS530">
            <v>0</v>
          </cell>
          <cell r="AT530">
            <v>0</v>
          </cell>
          <cell r="AW530">
            <v>1372.4733852486627</v>
          </cell>
          <cell r="AX530">
            <v>0</v>
          </cell>
          <cell r="BE530">
            <v>15.069042267619899</v>
          </cell>
          <cell r="BF530">
            <v>0</v>
          </cell>
          <cell r="BI530">
            <v>0</v>
          </cell>
          <cell r="BJ530">
            <v>0</v>
          </cell>
          <cell r="BM530">
            <v>0</v>
          </cell>
          <cell r="BN530">
            <v>0</v>
          </cell>
        </row>
        <row r="531">
          <cell r="E531">
            <v>0</v>
          </cell>
          <cell r="F531">
            <v>0</v>
          </cell>
          <cell r="I531">
            <v>0</v>
          </cell>
          <cell r="J531">
            <v>0</v>
          </cell>
          <cell r="M531">
            <v>241.67515461644712</v>
          </cell>
          <cell r="N531">
            <v>215.32546953435337</v>
          </cell>
          <cell r="Q531">
            <v>0</v>
          </cell>
          <cell r="R531">
            <v>72.955207539500293</v>
          </cell>
          <cell r="U531">
            <v>0</v>
          </cell>
          <cell r="V531">
            <v>0</v>
          </cell>
          <cell r="Y531">
            <v>0</v>
          </cell>
          <cell r="Z531">
            <v>0</v>
          </cell>
          <cell r="AC531">
            <v>413.38115106294271</v>
          </cell>
          <cell r="AD531">
            <v>486.76451087121609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O531">
            <v>377.35643913240148</v>
          </cell>
          <cell r="AP531">
            <v>140.01008705723257</v>
          </cell>
          <cell r="AS531">
            <v>0</v>
          </cell>
          <cell r="AT531">
            <v>0</v>
          </cell>
          <cell r="AW531">
            <v>475.23797835891025</v>
          </cell>
          <cell r="AX531">
            <v>0</v>
          </cell>
          <cell r="BE531">
            <v>14.861326957222829</v>
          </cell>
          <cell r="BF531">
            <v>0</v>
          </cell>
          <cell r="BI531">
            <v>0</v>
          </cell>
          <cell r="BJ531">
            <v>0</v>
          </cell>
          <cell r="BM531">
            <v>0</v>
          </cell>
          <cell r="BN531">
            <v>0</v>
          </cell>
        </row>
        <row r="532">
          <cell r="E532">
            <v>0</v>
          </cell>
          <cell r="F532">
            <v>0</v>
          </cell>
          <cell r="I532">
            <v>0</v>
          </cell>
          <cell r="J532">
            <v>0</v>
          </cell>
          <cell r="M532">
            <v>523.52164079139607</v>
          </cell>
          <cell r="N532">
            <v>573.10354467872173</v>
          </cell>
          <cell r="Q532">
            <v>0</v>
          </cell>
          <cell r="R532">
            <v>112.59297070712063</v>
          </cell>
          <cell r="U532">
            <v>0</v>
          </cell>
          <cell r="V532">
            <v>0</v>
          </cell>
          <cell r="Y532">
            <v>0</v>
          </cell>
          <cell r="Z532">
            <v>0</v>
          </cell>
          <cell r="AC532">
            <v>821.80984359033914</v>
          </cell>
          <cell r="AD532">
            <v>967.57283152502077</v>
          </cell>
          <cell r="AG532">
            <v>0</v>
          </cell>
          <cell r="AH532">
            <v>0</v>
          </cell>
          <cell r="AK532">
            <v>0</v>
          </cell>
          <cell r="AL532">
            <v>0</v>
          </cell>
          <cell r="AO532">
            <v>1074.1705998676096</v>
          </cell>
          <cell r="AP532">
            <v>525.01368587547859</v>
          </cell>
          <cell r="AS532">
            <v>0</v>
          </cell>
          <cell r="AT532">
            <v>0</v>
          </cell>
          <cell r="AW532">
            <v>1089.0140092172496</v>
          </cell>
          <cell r="AX532">
            <v>731</v>
          </cell>
          <cell r="BE532">
            <v>14.893257438884534</v>
          </cell>
          <cell r="BF532">
            <v>0</v>
          </cell>
          <cell r="BI532">
            <v>0</v>
          </cell>
          <cell r="BJ532">
            <v>0</v>
          </cell>
          <cell r="BM532">
            <v>0</v>
          </cell>
          <cell r="BN532">
            <v>0</v>
          </cell>
        </row>
        <row r="533">
          <cell r="E533">
            <v>0</v>
          </cell>
          <cell r="F533">
            <v>0</v>
          </cell>
          <cell r="I533">
            <v>0</v>
          </cell>
          <cell r="J533">
            <v>0</v>
          </cell>
          <cell r="M533">
            <v>523.56375314020147</v>
          </cell>
          <cell r="N533">
            <v>539.45143077736725</v>
          </cell>
          <cell r="Q533">
            <v>0</v>
          </cell>
          <cell r="R533">
            <v>170.38873032528849</v>
          </cell>
          <cell r="U533">
            <v>0</v>
          </cell>
          <cell r="V533">
            <v>0</v>
          </cell>
          <cell r="Y533">
            <v>0</v>
          </cell>
          <cell r="Z533">
            <v>0</v>
          </cell>
          <cell r="AC533">
            <v>1033.5859314949603</v>
          </cell>
          <cell r="AD533">
            <v>1216.9112771780403</v>
          </cell>
          <cell r="AG533">
            <v>0</v>
          </cell>
          <cell r="AH533">
            <v>0</v>
          </cell>
          <cell r="AK533">
            <v>0</v>
          </cell>
          <cell r="AL533">
            <v>0</v>
          </cell>
          <cell r="AO533">
            <v>1079.2096277830474</v>
          </cell>
          <cell r="AP533">
            <v>280.00637949209738</v>
          </cell>
          <cell r="AS533">
            <v>0</v>
          </cell>
          <cell r="AT533">
            <v>0</v>
          </cell>
          <cell r="AW533">
            <v>1398.1511162060949</v>
          </cell>
          <cell r="AX533">
            <v>565.06921889578678</v>
          </cell>
          <cell r="BE533">
            <v>15.022857435854961</v>
          </cell>
          <cell r="BF533">
            <v>0</v>
          </cell>
          <cell r="BI533">
            <v>0</v>
          </cell>
          <cell r="BJ533">
            <v>0</v>
          </cell>
          <cell r="BM533">
            <v>0</v>
          </cell>
          <cell r="BN533">
            <v>0</v>
          </cell>
        </row>
        <row r="534">
          <cell r="E534">
            <v>0</v>
          </cell>
          <cell r="F534">
            <v>0</v>
          </cell>
          <cell r="I534">
            <v>0</v>
          </cell>
          <cell r="J534">
            <v>0</v>
          </cell>
          <cell r="M534">
            <v>684.70562072083681</v>
          </cell>
          <cell r="N534">
            <v>705.43648640117237</v>
          </cell>
          <cell r="Q534">
            <v>0</v>
          </cell>
          <cell r="R534">
            <v>192.20101676767237</v>
          </cell>
          <cell r="U534">
            <v>0</v>
          </cell>
          <cell r="V534">
            <v>0</v>
          </cell>
          <cell r="Y534">
            <v>0</v>
          </cell>
          <cell r="Z534">
            <v>0</v>
          </cell>
          <cell r="AC534">
            <v>1164.051669580723</v>
          </cell>
          <cell r="AD534">
            <v>1370.6939470155182</v>
          </cell>
          <cell r="AG534">
            <v>0</v>
          </cell>
          <cell r="AH534">
            <v>0</v>
          </cell>
          <cell r="AK534">
            <v>0</v>
          </cell>
          <cell r="AL534">
            <v>0</v>
          </cell>
          <cell r="AO534">
            <v>1591.2728061083164</v>
          </cell>
          <cell r="AP534">
            <v>547.1646355835411</v>
          </cell>
          <cell r="AS534">
            <v>0</v>
          </cell>
          <cell r="AT534">
            <v>0</v>
          </cell>
          <cell r="AW534">
            <v>1590.0598089705659</v>
          </cell>
          <cell r="AX534">
            <v>600.79253721792861</v>
          </cell>
          <cell r="BE534">
            <v>14.832846132653151</v>
          </cell>
          <cell r="BF534">
            <v>0</v>
          </cell>
          <cell r="BI534">
            <v>0</v>
          </cell>
          <cell r="BJ534">
            <v>0</v>
          </cell>
          <cell r="BM534">
            <v>0</v>
          </cell>
          <cell r="BN534">
            <v>0</v>
          </cell>
        </row>
        <row r="535">
          <cell r="E535">
            <v>0</v>
          </cell>
          <cell r="F535">
            <v>0</v>
          </cell>
          <cell r="I535">
            <v>0</v>
          </cell>
          <cell r="J535">
            <v>0</v>
          </cell>
          <cell r="M535">
            <v>443.05509579455673</v>
          </cell>
          <cell r="N535">
            <v>456.45890296546452</v>
          </cell>
          <cell r="Q535">
            <v>0</v>
          </cell>
          <cell r="R535">
            <v>105.18480159325006</v>
          </cell>
          <cell r="U535">
            <v>0</v>
          </cell>
          <cell r="V535">
            <v>0</v>
          </cell>
          <cell r="Y535">
            <v>0</v>
          </cell>
          <cell r="Z535">
            <v>0</v>
          </cell>
          <cell r="AC535">
            <v>637.15993498486819</v>
          </cell>
          <cell r="AD535">
            <v>750.17188858950078</v>
          </cell>
          <cell r="AG535">
            <v>0</v>
          </cell>
          <cell r="AH535">
            <v>0</v>
          </cell>
          <cell r="AK535">
            <v>0</v>
          </cell>
          <cell r="AL535">
            <v>0</v>
          </cell>
          <cell r="AO535">
            <v>571.01003356241142</v>
          </cell>
          <cell r="AP535">
            <v>229.11378525410473</v>
          </cell>
          <cell r="AS535">
            <v>0</v>
          </cell>
          <cell r="AT535">
            <v>0</v>
          </cell>
          <cell r="AW535">
            <v>863.93447929192791</v>
          </cell>
          <cell r="AX535">
            <v>491.59978007752704</v>
          </cell>
          <cell r="BE535">
            <v>14.902333855145702</v>
          </cell>
          <cell r="BF535">
            <v>0</v>
          </cell>
          <cell r="BI535">
            <v>0</v>
          </cell>
          <cell r="BJ535">
            <v>0</v>
          </cell>
          <cell r="BM535">
            <v>0</v>
          </cell>
          <cell r="BN535">
            <v>0</v>
          </cell>
        </row>
        <row r="536">
          <cell r="E536">
            <v>0</v>
          </cell>
          <cell r="F536">
            <v>0</v>
          </cell>
          <cell r="I536">
            <v>0</v>
          </cell>
          <cell r="J536">
            <v>0</v>
          </cell>
          <cell r="M536">
            <v>684.6846841837887</v>
          </cell>
          <cell r="N536">
            <v>580.94769468331845</v>
          </cell>
          <cell r="Q536">
            <v>0</v>
          </cell>
          <cell r="R536">
            <v>75.552702314923835</v>
          </cell>
          <cell r="U536">
            <v>0</v>
          </cell>
          <cell r="V536">
            <v>0</v>
          </cell>
          <cell r="Y536">
            <v>0</v>
          </cell>
          <cell r="Z536">
            <v>0</v>
          </cell>
          <cell r="AC536">
            <v>409.43424273154767</v>
          </cell>
          <cell r="AD536">
            <v>482.14332880598312</v>
          </cell>
          <cell r="AG536">
            <v>0</v>
          </cell>
          <cell r="AH536">
            <v>0</v>
          </cell>
          <cell r="AK536">
            <v>0</v>
          </cell>
          <cell r="AL536">
            <v>0</v>
          </cell>
          <cell r="AO536">
            <v>484.68602055393831</v>
          </cell>
          <cell r="AP536">
            <v>190.90268129522516</v>
          </cell>
          <cell r="AS536">
            <v>0</v>
          </cell>
          <cell r="AT536">
            <v>0</v>
          </cell>
          <cell r="AW536">
            <v>626.34979717840702</v>
          </cell>
          <cell r="AX536">
            <v>409.59978007752704</v>
          </cell>
          <cell r="BE536">
            <v>14.842675371590516</v>
          </cell>
          <cell r="BF536">
            <v>0</v>
          </cell>
          <cell r="BI536">
            <v>0</v>
          </cell>
          <cell r="BJ536">
            <v>0</v>
          </cell>
          <cell r="BM536">
            <v>0</v>
          </cell>
          <cell r="BN536">
            <v>0</v>
          </cell>
        </row>
        <row r="537">
          <cell r="E537">
            <v>0</v>
          </cell>
          <cell r="F537">
            <v>0</v>
          </cell>
          <cell r="I537">
            <v>0</v>
          </cell>
          <cell r="J537">
            <v>0</v>
          </cell>
          <cell r="M537">
            <v>563.92762801680851</v>
          </cell>
          <cell r="N537">
            <v>614.59980858467304</v>
          </cell>
          <cell r="Q537">
            <v>0</v>
          </cell>
          <cell r="R537">
            <v>193.64851403730424</v>
          </cell>
          <cell r="U537">
            <v>0</v>
          </cell>
          <cell r="V537">
            <v>0</v>
          </cell>
          <cell r="Y537">
            <v>0</v>
          </cell>
          <cell r="Z537">
            <v>0</v>
          </cell>
          <cell r="AC537">
            <v>1241.839214416098</v>
          </cell>
          <cell r="AD537">
            <v>1461.8339266353926</v>
          </cell>
          <cell r="AG537">
            <v>0</v>
          </cell>
          <cell r="AH537">
            <v>0</v>
          </cell>
          <cell r="AK537">
            <v>0</v>
          </cell>
          <cell r="AL537">
            <v>0</v>
          </cell>
          <cell r="AO537">
            <v>1470.0879503521492</v>
          </cell>
          <cell r="AP537">
            <v>477.16648936610869</v>
          </cell>
          <cell r="AS537">
            <v>0</v>
          </cell>
          <cell r="AT537">
            <v>0</v>
          </cell>
          <cell r="AW537">
            <v>1604.987952303471</v>
          </cell>
          <cell r="AX537">
            <v>0</v>
          </cell>
          <cell r="BE537">
            <v>15.076664331884341</v>
          </cell>
          <cell r="BF537">
            <v>0</v>
          </cell>
          <cell r="BI537">
            <v>0</v>
          </cell>
          <cell r="BJ537">
            <v>0</v>
          </cell>
          <cell r="BM537">
            <v>0</v>
          </cell>
          <cell r="BN537">
            <v>0</v>
          </cell>
        </row>
        <row r="538">
          <cell r="E538">
            <v>0</v>
          </cell>
          <cell r="F538">
            <v>0</v>
          </cell>
          <cell r="I538">
            <v>0</v>
          </cell>
          <cell r="J538">
            <v>0</v>
          </cell>
          <cell r="M538">
            <v>644.37152514226705</v>
          </cell>
          <cell r="N538">
            <v>663.94022249522106</v>
          </cell>
          <cell r="Q538">
            <v>0</v>
          </cell>
          <cell r="R538">
            <v>95.335164999892882</v>
          </cell>
          <cell r="U538">
            <v>0</v>
          </cell>
          <cell r="V538">
            <v>0</v>
          </cell>
          <cell r="Y538">
            <v>0</v>
          </cell>
          <cell r="Z538">
            <v>0</v>
          </cell>
          <cell r="AC538">
            <v>577.42544328855365</v>
          </cell>
          <cell r="AD538">
            <v>679.92992119795815</v>
          </cell>
          <cell r="AG538">
            <v>0</v>
          </cell>
          <cell r="AH538">
            <v>0</v>
          </cell>
          <cell r="AK538">
            <v>0</v>
          </cell>
          <cell r="AL538">
            <v>0</v>
          </cell>
          <cell r="AO538">
            <v>958.37536845404122</v>
          </cell>
          <cell r="AP538">
            <v>280.00637949209738</v>
          </cell>
          <cell r="AS538">
            <v>0</v>
          </cell>
          <cell r="AT538">
            <v>0</v>
          </cell>
          <cell r="AW538">
            <v>790.6845448525637</v>
          </cell>
          <cell r="AX538">
            <v>409.59978007752704</v>
          </cell>
          <cell r="BE538">
            <v>14.994205303160394</v>
          </cell>
          <cell r="BF538">
            <v>0</v>
          </cell>
          <cell r="BI538">
            <v>0</v>
          </cell>
          <cell r="BJ538">
            <v>0</v>
          </cell>
          <cell r="BM538">
            <v>0</v>
          </cell>
          <cell r="BN538">
            <v>0</v>
          </cell>
        </row>
        <row r="539">
          <cell r="E539">
            <v>0</v>
          </cell>
          <cell r="F539">
            <v>0</v>
          </cell>
          <cell r="I539">
            <v>0</v>
          </cell>
          <cell r="J539">
            <v>0</v>
          </cell>
          <cell r="M539">
            <v>281.94009460245661</v>
          </cell>
          <cell r="N539">
            <v>256.82173344030468</v>
          </cell>
          <cell r="Q539">
            <v>0</v>
          </cell>
          <cell r="R539">
            <v>49.962103303886096</v>
          </cell>
          <cell r="U539">
            <v>0</v>
          </cell>
          <cell r="V539">
            <v>0</v>
          </cell>
          <cell r="Y539">
            <v>0</v>
          </cell>
          <cell r="Z539">
            <v>0</v>
          </cell>
          <cell r="AC539">
            <v>395.4302923355371</v>
          </cell>
          <cell r="AD539">
            <v>465.71245924071002</v>
          </cell>
          <cell r="AG539">
            <v>0</v>
          </cell>
          <cell r="AH539">
            <v>0</v>
          </cell>
          <cell r="AK539">
            <v>0</v>
          </cell>
          <cell r="AL539">
            <v>0</v>
          </cell>
          <cell r="AO539">
            <v>754.72280081717599</v>
          </cell>
          <cell r="AP539">
            <v>280.00637949209738</v>
          </cell>
          <cell r="AS539">
            <v>0</v>
          </cell>
          <cell r="AT539">
            <v>0</v>
          </cell>
          <cell r="AW539">
            <v>483.29672487162799</v>
          </cell>
          <cell r="AX539">
            <v>0</v>
          </cell>
          <cell r="BE539">
            <v>14.928176977760687</v>
          </cell>
          <cell r="BF539">
            <v>0</v>
          </cell>
          <cell r="BI539">
            <v>0</v>
          </cell>
          <cell r="BJ539">
            <v>0</v>
          </cell>
          <cell r="BM539">
            <v>0</v>
          </cell>
          <cell r="BN539">
            <v>0</v>
          </cell>
        </row>
        <row r="540">
          <cell r="E540">
            <v>0</v>
          </cell>
          <cell r="F540">
            <v>0</v>
          </cell>
          <cell r="I540">
            <v>0</v>
          </cell>
          <cell r="J540">
            <v>0</v>
          </cell>
          <cell r="M540">
            <v>281.87549043099381</v>
          </cell>
          <cell r="N540">
            <v>248.97758343570788</v>
          </cell>
          <cell r="Q540">
            <v>0</v>
          </cell>
          <cell r="R540">
            <v>93.67321437612847</v>
          </cell>
          <cell r="U540">
            <v>0</v>
          </cell>
          <cell r="V540">
            <v>0</v>
          </cell>
          <cell r="Y540">
            <v>0</v>
          </cell>
          <cell r="Z540">
            <v>0</v>
          </cell>
          <cell r="AC540">
            <v>745.79267375277652</v>
          </cell>
          <cell r="AD540">
            <v>878.02459239428231</v>
          </cell>
          <cell r="AG540">
            <v>0</v>
          </cell>
          <cell r="AH540">
            <v>0</v>
          </cell>
          <cell r="AK540">
            <v>0</v>
          </cell>
          <cell r="AL540">
            <v>0</v>
          </cell>
          <cell r="AO540">
            <v>566.01625447996219</v>
          </cell>
          <cell r="AP540">
            <v>248.21933723354456</v>
          </cell>
          <cell r="AS540">
            <v>0</v>
          </cell>
          <cell r="AT540">
            <v>0</v>
          </cell>
          <cell r="AW540">
            <v>906.12803328139046</v>
          </cell>
          <cell r="AX540">
            <v>0</v>
          </cell>
          <cell r="BE540">
            <v>14.852705715634585</v>
          </cell>
          <cell r="BF540">
            <v>0</v>
          </cell>
          <cell r="BI540">
            <v>0</v>
          </cell>
          <cell r="BJ540">
            <v>0</v>
          </cell>
          <cell r="BM540">
            <v>0</v>
          </cell>
          <cell r="BN540">
            <v>0</v>
          </cell>
        </row>
        <row r="541">
          <cell r="E541">
            <v>0</v>
          </cell>
          <cell r="F541">
            <v>0</v>
          </cell>
          <cell r="I541">
            <v>0</v>
          </cell>
          <cell r="J541">
            <v>0</v>
          </cell>
          <cell r="M541">
            <v>684.64218691479914</v>
          </cell>
          <cell r="N541">
            <v>705.43648640117237</v>
          </cell>
          <cell r="Q541">
            <v>0</v>
          </cell>
          <cell r="R541">
            <v>68.715079998817146</v>
          </cell>
          <cell r="U541">
            <v>0</v>
          </cell>
          <cell r="V541">
            <v>0</v>
          </cell>
          <cell r="Y541">
            <v>0</v>
          </cell>
          <cell r="Z541">
            <v>0</v>
          </cell>
          <cell r="AC541">
            <v>543.76191495304818</v>
          </cell>
          <cell r="AD541">
            <v>640.29044837173683</v>
          </cell>
          <cell r="AG541">
            <v>0</v>
          </cell>
          <cell r="AH541">
            <v>0</v>
          </cell>
          <cell r="AK541">
            <v>0</v>
          </cell>
          <cell r="AL541">
            <v>0</v>
          </cell>
          <cell r="AO541">
            <v>566.07806682146406</v>
          </cell>
          <cell r="AP541">
            <v>210.00823327466497</v>
          </cell>
          <cell r="AS541">
            <v>0</v>
          </cell>
          <cell r="AT541">
            <v>0</v>
          </cell>
          <cell r="AW541">
            <v>664.46639020388102</v>
          </cell>
          <cell r="AX541">
            <v>0</v>
          </cell>
          <cell r="BE541">
            <v>14.833279511480328</v>
          </cell>
          <cell r="BF541">
            <v>0</v>
          </cell>
          <cell r="BI541">
            <v>0</v>
          </cell>
          <cell r="BJ541">
            <v>0</v>
          </cell>
          <cell r="BM541">
            <v>0</v>
          </cell>
          <cell r="BN541">
            <v>0</v>
          </cell>
        </row>
        <row r="542">
          <cell r="E542">
            <v>0</v>
          </cell>
          <cell r="F542">
            <v>0</v>
          </cell>
          <cell r="I542">
            <v>0</v>
          </cell>
          <cell r="J542">
            <v>0</v>
          </cell>
          <cell r="M542">
            <v>483.30557526553679</v>
          </cell>
          <cell r="N542">
            <v>565.25939467412491</v>
          </cell>
          <cell r="Q542">
            <v>0</v>
          </cell>
          <cell r="R542">
            <v>193.53649778515091</v>
          </cell>
          <cell r="U542">
            <v>0</v>
          </cell>
          <cell r="V542">
            <v>0</v>
          </cell>
          <cell r="Y542">
            <v>0</v>
          </cell>
          <cell r="Z542">
            <v>0</v>
          </cell>
          <cell r="AC542">
            <v>1184.480755249077</v>
          </cell>
          <cell r="AD542">
            <v>1394.5700543525559</v>
          </cell>
          <cell r="AG542">
            <v>0</v>
          </cell>
          <cell r="AH542">
            <v>0</v>
          </cell>
          <cell r="AK542">
            <v>0</v>
          </cell>
          <cell r="AL542">
            <v>0</v>
          </cell>
          <cell r="AO542">
            <v>603.34882349277416</v>
          </cell>
          <cell r="AP542">
            <v>630.02469982399498</v>
          </cell>
          <cell r="AS542">
            <v>0</v>
          </cell>
          <cell r="AT542">
            <v>0</v>
          </cell>
          <cell r="AW542">
            <v>1497.7235265640888</v>
          </cell>
          <cell r="AX542">
            <v>0</v>
          </cell>
          <cell r="BE542">
            <v>14.873939365531353</v>
          </cell>
          <cell r="BF542">
            <v>0</v>
          </cell>
          <cell r="BI542">
            <v>0</v>
          </cell>
          <cell r="BJ542">
            <v>0</v>
          </cell>
          <cell r="BM542">
            <v>0</v>
          </cell>
          <cell r="BN542">
            <v>0</v>
          </cell>
        </row>
        <row r="543">
          <cell r="E543">
            <v>0</v>
          </cell>
          <cell r="F543">
            <v>0</v>
          </cell>
          <cell r="I543">
            <v>0</v>
          </cell>
          <cell r="J543">
            <v>0</v>
          </cell>
          <cell r="M543">
            <v>201.5681766861901</v>
          </cell>
          <cell r="N543">
            <v>207.4813195297566</v>
          </cell>
          <cell r="Q543">
            <v>0</v>
          </cell>
          <cell r="R543">
            <v>24.832232965398848</v>
          </cell>
          <cell r="U543">
            <v>0</v>
          </cell>
          <cell r="V543">
            <v>0</v>
          </cell>
          <cell r="Y543">
            <v>0</v>
          </cell>
          <cell r="Z543">
            <v>0</v>
          </cell>
          <cell r="AC543">
            <v>144.10749922124316</v>
          </cell>
          <cell r="AD543">
            <v>181.76649456583385</v>
          </cell>
          <cell r="AG543">
            <v>0</v>
          </cell>
          <cell r="AH543">
            <v>0</v>
          </cell>
          <cell r="AK543">
            <v>0</v>
          </cell>
          <cell r="AL543">
            <v>0</v>
          </cell>
          <cell r="AO543">
            <v>173.04780367966762</v>
          </cell>
          <cell r="AP543">
            <v>34.999073108716189</v>
          </cell>
          <cell r="AS543">
            <v>0</v>
          </cell>
          <cell r="AT543">
            <v>0</v>
          </cell>
          <cell r="AW543">
            <v>204.31663144116277</v>
          </cell>
          <cell r="AX543">
            <v>0</v>
          </cell>
          <cell r="BE543">
            <v>14.90491316516407</v>
          </cell>
          <cell r="BF543">
            <v>0</v>
          </cell>
          <cell r="BI543">
            <v>0</v>
          </cell>
          <cell r="BJ543">
            <v>0</v>
          </cell>
          <cell r="BM543">
            <v>0</v>
          </cell>
          <cell r="BN543">
            <v>0</v>
          </cell>
        </row>
        <row r="544">
          <cell r="E544">
            <v>0</v>
          </cell>
          <cell r="F544">
            <v>0</v>
          </cell>
          <cell r="I544">
            <v>0</v>
          </cell>
          <cell r="J544">
            <v>0</v>
          </cell>
          <cell r="M544">
            <v>80.653290500946468</v>
          </cell>
          <cell r="N544">
            <v>82.992527811902633</v>
          </cell>
          <cell r="Q544">
            <v>0</v>
          </cell>
          <cell r="R544">
            <v>14.140342254968589</v>
          </cell>
          <cell r="U544">
            <v>0</v>
          </cell>
          <cell r="V544">
            <v>0</v>
          </cell>
          <cell r="Y544">
            <v>0</v>
          </cell>
          <cell r="Z544">
            <v>0</v>
          </cell>
          <cell r="AC544">
            <v>83.456974006109959</v>
          </cell>
          <cell r="AD544">
            <v>105.26025815253092</v>
          </cell>
          <cell r="AG544">
            <v>0</v>
          </cell>
          <cell r="AH544">
            <v>0</v>
          </cell>
          <cell r="AK544">
            <v>0</v>
          </cell>
          <cell r="AL544">
            <v>0</v>
          </cell>
          <cell r="AO544">
            <v>173.05293031679847</v>
          </cell>
          <cell r="AP544">
            <v>34.999073108716189</v>
          </cell>
          <cell r="AS544">
            <v>0</v>
          </cell>
          <cell r="AT544">
            <v>0</v>
          </cell>
          <cell r="AW544">
            <v>116.37775940992799</v>
          </cell>
          <cell r="AX544">
            <v>0</v>
          </cell>
          <cell r="BE544">
            <v>14.91476272760765</v>
          </cell>
          <cell r="BF544">
            <v>0</v>
          </cell>
          <cell r="BI544">
            <v>0</v>
          </cell>
          <cell r="BJ544">
            <v>0</v>
          </cell>
          <cell r="BM544">
            <v>0</v>
          </cell>
          <cell r="BN544">
            <v>0</v>
          </cell>
        </row>
        <row r="545">
          <cell r="E545">
            <v>0</v>
          </cell>
          <cell r="F545">
            <v>0</v>
          </cell>
          <cell r="I545">
            <v>0</v>
          </cell>
          <cell r="J545">
            <v>0</v>
          </cell>
          <cell r="M545">
            <v>403.25346622629041</v>
          </cell>
          <cell r="N545">
            <v>414.96263905951321</v>
          </cell>
          <cell r="Q545">
            <v>0</v>
          </cell>
          <cell r="R545">
            <v>69.410127185354924</v>
          </cell>
          <cell r="U545">
            <v>0</v>
          </cell>
          <cell r="V545">
            <v>0</v>
          </cell>
          <cell r="Y545">
            <v>0</v>
          </cell>
          <cell r="Z545">
            <v>0</v>
          </cell>
          <cell r="AC545">
            <v>402.12761266814744</v>
          </cell>
          <cell r="AD545">
            <v>507.30309782780745</v>
          </cell>
          <cell r="AG545">
            <v>0</v>
          </cell>
          <cell r="AH545">
            <v>0</v>
          </cell>
          <cell r="AK545">
            <v>0</v>
          </cell>
          <cell r="AL545">
            <v>0</v>
          </cell>
          <cell r="AO545">
            <v>155.32268557593761</v>
          </cell>
          <cell r="AP545">
            <v>159.11563903667241</v>
          </cell>
          <cell r="AS545">
            <v>0</v>
          </cell>
          <cell r="AT545">
            <v>0</v>
          </cell>
          <cell r="AW545">
            <v>570.76492957259075</v>
          </cell>
          <cell r="AX545">
            <v>0</v>
          </cell>
          <cell r="BE545">
            <v>14.844256613178755</v>
          </cell>
          <cell r="BF545">
            <v>0</v>
          </cell>
          <cell r="BI545">
            <v>0</v>
          </cell>
          <cell r="BJ545">
            <v>0</v>
          </cell>
          <cell r="BM545">
            <v>0</v>
          </cell>
          <cell r="BN545">
            <v>0</v>
          </cell>
        </row>
        <row r="546">
          <cell r="E546">
            <v>0</v>
          </cell>
          <cell r="F546">
            <v>0</v>
          </cell>
          <cell r="I546">
            <v>0</v>
          </cell>
          <cell r="J546">
            <v>0</v>
          </cell>
          <cell r="M546">
            <v>40.522933545156349</v>
          </cell>
          <cell r="N546">
            <v>41.496263905951317</v>
          </cell>
          <cell r="Q546">
            <v>0</v>
          </cell>
          <cell r="R546">
            <v>35.524123675829109</v>
          </cell>
          <cell r="U546">
            <v>0</v>
          </cell>
          <cell r="V546">
            <v>0</v>
          </cell>
          <cell r="Y546">
            <v>0</v>
          </cell>
          <cell r="Z546">
            <v>0</v>
          </cell>
          <cell r="AC546">
            <v>205.8385801035935</v>
          </cell>
          <cell r="AD546">
            <v>259.8131250008812</v>
          </cell>
          <cell r="AG546">
            <v>0</v>
          </cell>
          <cell r="AH546">
            <v>0</v>
          </cell>
          <cell r="AK546">
            <v>0</v>
          </cell>
          <cell r="AL546">
            <v>0</v>
          </cell>
          <cell r="AO546">
            <v>77.666349123298133</v>
          </cell>
          <cell r="AP546">
            <v>69.998146217432378</v>
          </cell>
          <cell r="AS546">
            <v>0</v>
          </cell>
          <cell r="AT546">
            <v>0</v>
          </cell>
          <cell r="AW546">
            <v>292.24757589477679</v>
          </cell>
          <cell r="AX546">
            <v>0</v>
          </cell>
          <cell r="BE546">
            <v>14.915437118029198</v>
          </cell>
          <cell r="BF546">
            <v>0</v>
          </cell>
          <cell r="BI546">
            <v>0</v>
          </cell>
          <cell r="BJ546">
            <v>0</v>
          </cell>
          <cell r="BM546">
            <v>0</v>
          </cell>
          <cell r="BN546">
            <v>0</v>
          </cell>
        </row>
        <row r="547">
          <cell r="E547">
            <v>0</v>
          </cell>
          <cell r="F547">
            <v>0</v>
          </cell>
          <cell r="I547">
            <v>0</v>
          </cell>
          <cell r="J547">
            <v>0</v>
          </cell>
          <cell r="M547">
            <v>362.77837054199324</v>
          </cell>
          <cell r="N547">
            <v>373.4663751535619</v>
          </cell>
          <cell r="Q547">
            <v>0</v>
          </cell>
          <cell r="R547">
            <v>43.342304765810759</v>
          </cell>
          <cell r="U547">
            <v>0</v>
          </cell>
          <cell r="V547">
            <v>0</v>
          </cell>
          <cell r="Y547">
            <v>0</v>
          </cell>
          <cell r="Z547">
            <v>0</v>
          </cell>
          <cell r="AC547">
            <v>251.21025095120046</v>
          </cell>
          <cell r="AD547">
            <v>316.80770380542231</v>
          </cell>
          <cell r="AG547">
            <v>0</v>
          </cell>
          <cell r="AH547">
            <v>0</v>
          </cell>
          <cell r="AK547">
            <v>0</v>
          </cell>
          <cell r="AL547">
            <v>0</v>
          </cell>
          <cell r="AO547">
            <v>346.13213297363768</v>
          </cell>
          <cell r="AP547">
            <v>69.998146217432378</v>
          </cell>
          <cell r="AS547">
            <v>0</v>
          </cell>
          <cell r="AT547">
            <v>0</v>
          </cell>
          <cell r="AW547">
            <v>356.22585164624246</v>
          </cell>
          <cell r="AX547">
            <v>0</v>
          </cell>
          <cell r="BE547">
            <v>14.888904522696</v>
          </cell>
          <cell r="BF547">
            <v>0</v>
          </cell>
          <cell r="BI547">
            <v>0</v>
          </cell>
          <cell r="BJ547">
            <v>0</v>
          </cell>
          <cell r="BM547">
            <v>0</v>
          </cell>
          <cell r="BN547">
            <v>0</v>
          </cell>
        </row>
        <row r="548">
          <cell r="E548">
            <v>0</v>
          </cell>
          <cell r="F548">
            <v>0</v>
          </cell>
          <cell r="I548">
            <v>0</v>
          </cell>
          <cell r="J548">
            <v>0</v>
          </cell>
          <cell r="M548">
            <v>282.46087162564675</v>
          </cell>
          <cell r="N548">
            <v>290.47384734165922</v>
          </cell>
          <cell r="Q548">
            <v>0</v>
          </cell>
          <cell r="R548">
            <v>72.716478488584684</v>
          </cell>
          <cell r="U548">
            <v>0</v>
          </cell>
          <cell r="V548">
            <v>0</v>
          </cell>
          <cell r="Y548">
            <v>0</v>
          </cell>
          <cell r="Z548">
            <v>0</v>
          </cell>
          <cell r="AC548">
            <v>421.17436509264445</v>
          </cell>
          <cell r="AD548">
            <v>531.43593750180241</v>
          </cell>
          <cell r="AG548">
            <v>0</v>
          </cell>
          <cell r="AH548">
            <v>0</v>
          </cell>
          <cell r="AK548">
            <v>0</v>
          </cell>
          <cell r="AL548">
            <v>0</v>
          </cell>
          <cell r="AO548">
            <v>519.20753814431782</v>
          </cell>
          <cell r="AP548">
            <v>104.99721932614857</v>
          </cell>
          <cell r="AS548">
            <v>0</v>
          </cell>
          <cell r="AT548">
            <v>0</v>
          </cell>
          <cell r="AW548">
            <v>597.8619325120435</v>
          </cell>
          <cell r="AX548">
            <v>0</v>
          </cell>
          <cell r="BE548">
            <v>14.958438129623568</v>
          </cell>
          <cell r="BF548">
            <v>0</v>
          </cell>
          <cell r="BI548">
            <v>0</v>
          </cell>
          <cell r="BJ548">
            <v>0</v>
          </cell>
          <cell r="BM548">
            <v>0</v>
          </cell>
          <cell r="BN548">
            <v>0</v>
          </cell>
        </row>
        <row r="549">
          <cell r="E549">
            <v>0</v>
          </cell>
          <cell r="F549">
            <v>0</v>
          </cell>
          <cell r="I549">
            <v>0</v>
          </cell>
          <cell r="J549">
            <v>0</v>
          </cell>
          <cell r="M549">
            <v>564.39886492663129</v>
          </cell>
          <cell r="N549">
            <v>547.29558078196396</v>
          </cell>
          <cell r="Q549">
            <v>0</v>
          </cell>
          <cell r="R549">
            <v>78.377792123516031</v>
          </cell>
          <cell r="U549">
            <v>0</v>
          </cell>
          <cell r="V549">
            <v>0</v>
          </cell>
          <cell r="Y549">
            <v>0</v>
          </cell>
          <cell r="Z549">
            <v>0</v>
          </cell>
          <cell r="AC549">
            <v>454.16246394389395</v>
          </cell>
          <cell r="AD549">
            <v>573.02657608890001</v>
          </cell>
          <cell r="AG549">
            <v>0</v>
          </cell>
          <cell r="AH549">
            <v>0</v>
          </cell>
          <cell r="AK549">
            <v>0</v>
          </cell>
          <cell r="AL549">
            <v>0</v>
          </cell>
          <cell r="AO549">
            <v>686.0506006645553</v>
          </cell>
          <cell r="AP549">
            <v>155.90360818650896</v>
          </cell>
          <cell r="AS549">
            <v>0</v>
          </cell>
          <cell r="AT549">
            <v>0</v>
          </cell>
          <cell r="AW549">
            <v>644.56184723037723</v>
          </cell>
          <cell r="AX549">
            <v>0</v>
          </cell>
          <cell r="BE549">
            <v>14.875689440399329</v>
          </cell>
          <cell r="BF549">
            <v>0</v>
          </cell>
          <cell r="BI549">
            <v>0</v>
          </cell>
          <cell r="BJ549">
            <v>0</v>
          </cell>
          <cell r="BM549">
            <v>0</v>
          </cell>
          <cell r="BN549">
            <v>0</v>
          </cell>
        </row>
        <row r="550">
          <cell r="E550">
            <v>0</v>
          </cell>
          <cell r="F550">
            <v>0</v>
          </cell>
          <cell r="I550">
            <v>0</v>
          </cell>
          <cell r="J550">
            <v>0</v>
          </cell>
          <cell r="M550">
            <v>689.1705525692098</v>
          </cell>
          <cell r="N550">
            <v>705.43648640117237</v>
          </cell>
          <cell r="Q550">
            <v>0</v>
          </cell>
          <cell r="R550">
            <v>1274.490187872731</v>
          </cell>
          <cell r="U550">
            <v>0</v>
          </cell>
          <cell r="V550">
            <v>0</v>
          </cell>
          <cell r="Y550">
            <v>0</v>
          </cell>
          <cell r="Z550">
            <v>0</v>
          </cell>
          <cell r="AC550">
            <v>1237.5520186858262</v>
          </cell>
          <cell r="AD550">
            <v>1561.446073374861</v>
          </cell>
          <cell r="AG550">
            <v>0</v>
          </cell>
          <cell r="AH550">
            <v>0</v>
          </cell>
          <cell r="AK550">
            <v>0</v>
          </cell>
          <cell r="AL550">
            <v>0</v>
          </cell>
          <cell r="AO550">
            <v>0</v>
          </cell>
          <cell r="AP550">
            <v>0</v>
          </cell>
          <cell r="AS550">
            <v>203.38208000000003</v>
          </cell>
          <cell r="AT550">
            <v>0</v>
          </cell>
          <cell r="AW550">
            <v>2943.5193608996819</v>
          </cell>
          <cell r="AX550">
            <v>0</v>
          </cell>
          <cell r="BE550">
            <v>14.914461671150605</v>
          </cell>
          <cell r="BF550">
            <v>0</v>
          </cell>
          <cell r="BI550">
            <v>610.77768785698208</v>
          </cell>
          <cell r="BJ550">
            <v>458.63902600529144</v>
          </cell>
          <cell r="BM550">
            <v>0</v>
          </cell>
          <cell r="BN550">
            <v>0</v>
          </cell>
        </row>
        <row r="551">
          <cell r="E551">
            <v>0</v>
          </cell>
          <cell r="F551">
            <v>0</v>
          </cell>
          <cell r="I551">
            <v>0</v>
          </cell>
          <cell r="J551">
            <v>0</v>
          </cell>
          <cell r="M551">
            <v>484.11751834916544</v>
          </cell>
          <cell r="N551">
            <v>497.95516687141577</v>
          </cell>
          <cell r="Q551">
            <v>0</v>
          </cell>
          <cell r="R551">
            <v>98.81229822580022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  <cell r="AC551">
            <v>684.09238520581175</v>
          </cell>
          <cell r="AD551">
            <v>863.13411685075334</v>
          </cell>
          <cell r="AG551">
            <v>0</v>
          </cell>
          <cell r="AH551">
            <v>0</v>
          </cell>
          <cell r="AK551">
            <v>0</v>
          </cell>
          <cell r="AL551">
            <v>0</v>
          </cell>
          <cell r="AO551">
            <v>417.91974268594197</v>
          </cell>
          <cell r="AP551">
            <v>79.467605646381955</v>
          </cell>
          <cell r="AS551">
            <v>0</v>
          </cell>
          <cell r="AT551">
            <v>0</v>
          </cell>
          <cell r="AW551">
            <v>812.38022778679738</v>
          </cell>
          <cell r="AX551">
            <v>0</v>
          </cell>
          <cell r="BE551">
            <v>14.820004659177531</v>
          </cell>
          <cell r="BF551">
            <v>0</v>
          </cell>
          <cell r="BI551">
            <v>0</v>
          </cell>
          <cell r="BJ551">
            <v>0</v>
          </cell>
          <cell r="BM551">
            <v>0</v>
          </cell>
          <cell r="BN551">
            <v>0</v>
          </cell>
        </row>
        <row r="552">
          <cell r="E552">
            <v>0</v>
          </cell>
          <cell r="F552">
            <v>0</v>
          </cell>
          <cell r="I552">
            <v>0</v>
          </cell>
          <cell r="J552">
            <v>0</v>
          </cell>
          <cell r="M552">
            <v>161.38941529188992</v>
          </cell>
          <cell r="N552">
            <v>165.98505562380527</v>
          </cell>
          <cell r="Q552">
            <v>0</v>
          </cell>
          <cell r="R552">
            <v>7.1061890670656078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  <cell r="AC552">
            <v>228.28398876586837</v>
          </cell>
          <cell r="AD552">
            <v>288.05368206619431</v>
          </cell>
          <cell r="AG552">
            <v>0</v>
          </cell>
          <cell r="AH552">
            <v>0</v>
          </cell>
          <cell r="AK552">
            <v>0</v>
          </cell>
          <cell r="AL552">
            <v>0</v>
          </cell>
          <cell r="AO552">
            <v>0</v>
          </cell>
          <cell r="AP552">
            <v>38.211103958879605</v>
          </cell>
          <cell r="AS552">
            <v>0</v>
          </cell>
          <cell r="AT552">
            <v>0</v>
          </cell>
          <cell r="AW552">
            <v>323.81960286959804</v>
          </cell>
          <cell r="AX552">
            <v>0</v>
          </cell>
          <cell r="BE552">
            <v>14.854247787472982</v>
          </cell>
          <cell r="BF552">
            <v>0</v>
          </cell>
          <cell r="BI552">
            <v>0</v>
          </cell>
          <cell r="BJ552">
            <v>0</v>
          </cell>
          <cell r="BM552">
            <v>0</v>
          </cell>
          <cell r="BN552">
            <v>0</v>
          </cell>
        </row>
        <row r="553">
          <cell r="E553">
            <v>0</v>
          </cell>
          <cell r="F553">
            <v>0</v>
          </cell>
          <cell r="I553">
            <v>0</v>
          </cell>
          <cell r="J553">
            <v>0</v>
          </cell>
          <cell r="M553">
            <v>201.50986696931824</v>
          </cell>
          <cell r="N553">
            <v>207.4813195297566</v>
          </cell>
          <cell r="Q553">
            <v>0</v>
          </cell>
          <cell r="R553">
            <v>44.249130553655633</v>
          </cell>
          <cell r="U553">
            <v>0</v>
          </cell>
          <cell r="V553">
            <v>0</v>
          </cell>
          <cell r="Y553">
            <v>0</v>
          </cell>
          <cell r="Z553">
            <v>0</v>
          </cell>
          <cell r="AC553">
            <v>111.5454483039928</v>
          </cell>
          <cell r="AD553">
            <v>140.68932065265108</v>
          </cell>
          <cell r="AG553">
            <v>0</v>
          </cell>
          <cell r="AH553">
            <v>0</v>
          </cell>
          <cell r="AK553">
            <v>0</v>
          </cell>
          <cell r="AL553">
            <v>0</v>
          </cell>
          <cell r="AO553">
            <v>173.0589553832541</v>
          </cell>
          <cell r="AP553">
            <v>34.999073108716189</v>
          </cell>
          <cell r="AS553">
            <v>0</v>
          </cell>
          <cell r="AT553">
            <v>0</v>
          </cell>
          <cell r="AW553">
            <v>158.12146139796221</v>
          </cell>
          <cell r="AX553">
            <v>0</v>
          </cell>
          <cell r="BE553">
            <v>14.91683665804144</v>
          </cell>
          <cell r="BF553">
            <v>0</v>
          </cell>
          <cell r="BI553">
            <v>0</v>
          </cell>
          <cell r="BJ553">
            <v>0</v>
          </cell>
          <cell r="BM553">
            <v>0</v>
          </cell>
          <cell r="BN553">
            <v>0</v>
          </cell>
        </row>
        <row r="554">
          <cell r="E554">
            <v>0</v>
          </cell>
          <cell r="F554">
            <v>0</v>
          </cell>
          <cell r="I554">
            <v>0</v>
          </cell>
          <cell r="J554">
            <v>0</v>
          </cell>
          <cell r="M554">
            <v>322.79566557464807</v>
          </cell>
          <cell r="N554">
            <v>331.97011124761053</v>
          </cell>
          <cell r="Q554">
            <v>0</v>
          </cell>
          <cell r="R554">
            <v>54.930737271197138</v>
          </cell>
          <cell r="U554">
            <v>0</v>
          </cell>
          <cell r="V554">
            <v>0</v>
          </cell>
          <cell r="Y554">
            <v>0</v>
          </cell>
          <cell r="Z554">
            <v>0</v>
          </cell>
          <cell r="AC554">
            <v>504.31712432480714</v>
          </cell>
          <cell r="AD554">
            <v>636.18273098041846</v>
          </cell>
          <cell r="AG554">
            <v>0</v>
          </cell>
          <cell r="AH554">
            <v>0</v>
          </cell>
          <cell r="AK554">
            <v>0</v>
          </cell>
          <cell r="AL554">
            <v>0</v>
          </cell>
          <cell r="AO554">
            <v>428.78097297018331</v>
          </cell>
          <cell r="AP554">
            <v>171.79712931578536</v>
          </cell>
          <cell r="AS554">
            <v>0</v>
          </cell>
          <cell r="AT554">
            <v>0</v>
          </cell>
          <cell r="AW554">
            <v>715.60226587673594</v>
          </cell>
          <cell r="AX554">
            <v>0</v>
          </cell>
          <cell r="BE554">
            <v>14.998792336807405</v>
          </cell>
          <cell r="BF554">
            <v>0</v>
          </cell>
          <cell r="BI554">
            <v>0</v>
          </cell>
          <cell r="BJ554">
            <v>0</v>
          </cell>
          <cell r="BM554">
            <v>0</v>
          </cell>
          <cell r="BN554">
            <v>0</v>
          </cell>
        </row>
        <row r="555">
          <cell r="E555">
            <v>0</v>
          </cell>
          <cell r="F555">
            <v>0</v>
          </cell>
          <cell r="I555">
            <v>0</v>
          </cell>
          <cell r="J555">
            <v>0</v>
          </cell>
          <cell r="M555">
            <v>241.66579169304669</v>
          </cell>
          <cell r="N555">
            <v>248.97758343570788</v>
          </cell>
          <cell r="Q555">
            <v>0</v>
          </cell>
          <cell r="R555">
            <v>407.20308968376133</v>
          </cell>
          <cell r="U555">
            <v>0</v>
          </cell>
          <cell r="V555">
            <v>0</v>
          </cell>
          <cell r="Y555">
            <v>0</v>
          </cell>
          <cell r="Z555">
            <v>0</v>
          </cell>
          <cell r="AC555">
            <v>559.09584986351865</v>
          </cell>
          <cell r="AD555">
            <v>658.26171195875418</v>
          </cell>
          <cell r="AG555">
            <v>0</v>
          </cell>
          <cell r="AH555">
            <v>0</v>
          </cell>
          <cell r="AK555">
            <v>0</v>
          </cell>
          <cell r="AL555">
            <v>0</v>
          </cell>
          <cell r="AO555">
            <v>1140.7534478477478</v>
          </cell>
          <cell r="AP555">
            <v>315.00545260081356</v>
          </cell>
          <cell r="AS555">
            <v>0</v>
          </cell>
          <cell r="AT555">
            <v>0</v>
          </cell>
          <cell r="AW555">
            <v>859.57780712275962</v>
          </cell>
          <cell r="AX555">
            <v>2033.5207633537796</v>
          </cell>
          <cell r="BE555">
            <v>14.915288520423813</v>
          </cell>
          <cell r="BF555">
            <v>0</v>
          </cell>
          <cell r="BI555">
            <v>0</v>
          </cell>
          <cell r="BJ555">
            <v>0</v>
          </cell>
          <cell r="BM555">
            <v>0</v>
          </cell>
          <cell r="BN555">
            <v>0</v>
          </cell>
        </row>
        <row r="556">
          <cell r="E556">
            <v>0</v>
          </cell>
          <cell r="F556">
            <v>0</v>
          </cell>
          <cell r="I556">
            <v>0</v>
          </cell>
          <cell r="J556">
            <v>0</v>
          </cell>
          <cell r="M556">
            <v>402.81970103349977</v>
          </cell>
          <cell r="N556">
            <v>414.96263905951321</v>
          </cell>
          <cell r="Q556">
            <v>0</v>
          </cell>
          <cell r="R556">
            <v>420.35876339535849</v>
          </cell>
          <cell r="U556">
            <v>0</v>
          </cell>
          <cell r="V556">
            <v>0</v>
          </cell>
          <cell r="Y556">
            <v>0</v>
          </cell>
          <cell r="Z556">
            <v>0</v>
          </cell>
          <cell r="AC556">
            <v>683.38782896734301</v>
          </cell>
          <cell r="AD556">
            <v>804.59914402446793</v>
          </cell>
          <cell r="AG556">
            <v>0</v>
          </cell>
          <cell r="AH556">
            <v>0</v>
          </cell>
          <cell r="AK556">
            <v>0</v>
          </cell>
          <cell r="AL556">
            <v>0</v>
          </cell>
          <cell r="AO556">
            <v>778.17560509895929</v>
          </cell>
          <cell r="AP556">
            <v>273.58231779177055</v>
          </cell>
          <cell r="AS556">
            <v>0</v>
          </cell>
          <cell r="AT556">
            <v>0</v>
          </cell>
          <cell r="AW556">
            <v>893.36784601480383</v>
          </cell>
          <cell r="AX556">
            <v>1232.2225258459014</v>
          </cell>
          <cell r="BE556">
            <v>14.836571646825771</v>
          </cell>
          <cell r="BF556">
            <v>0</v>
          </cell>
          <cell r="BI556">
            <v>0</v>
          </cell>
          <cell r="BJ556">
            <v>0</v>
          </cell>
          <cell r="BM556">
            <v>0</v>
          </cell>
          <cell r="BN556">
            <v>0</v>
          </cell>
        </row>
        <row r="557">
          <cell r="E557">
            <v>0</v>
          </cell>
          <cell r="F557">
            <v>0</v>
          </cell>
          <cell r="I557">
            <v>0</v>
          </cell>
          <cell r="J557">
            <v>0</v>
          </cell>
          <cell r="M557">
            <v>483.31410592907935</v>
          </cell>
          <cell r="N557">
            <v>497.95516687141577</v>
          </cell>
          <cell r="Q557">
            <v>0</v>
          </cell>
          <cell r="R557">
            <v>119.85889570431331</v>
          </cell>
          <cell r="U557">
            <v>0</v>
          </cell>
          <cell r="V557">
            <v>0</v>
          </cell>
          <cell r="Y557">
            <v>0</v>
          </cell>
          <cell r="Z557">
            <v>0</v>
          </cell>
          <cell r="AC557">
            <v>758.73755574843915</v>
          </cell>
          <cell r="AD557">
            <v>893.42853261172593</v>
          </cell>
          <cell r="AG557">
            <v>0</v>
          </cell>
          <cell r="AH557">
            <v>0</v>
          </cell>
          <cell r="AK557">
            <v>0</v>
          </cell>
          <cell r="AL557">
            <v>0</v>
          </cell>
          <cell r="AO557">
            <v>431.26714797964695</v>
          </cell>
          <cell r="AP557">
            <v>350.0183203318976</v>
          </cell>
          <cell r="AS557">
            <v>0</v>
          </cell>
          <cell r="AT557">
            <v>0</v>
          </cell>
          <cell r="AW557">
            <v>927.39368208088331</v>
          </cell>
          <cell r="AX557">
            <v>0</v>
          </cell>
          <cell r="BE557">
            <v>14.886399507693355</v>
          </cell>
          <cell r="BF557">
            <v>0</v>
          </cell>
          <cell r="BI557">
            <v>0</v>
          </cell>
          <cell r="BJ557">
            <v>0</v>
          </cell>
          <cell r="BM557">
            <v>0</v>
          </cell>
          <cell r="BN557">
            <v>0</v>
          </cell>
        </row>
        <row r="558">
          <cell r="E558">
            <v>0</v>
          </cell>
          <cell r="F558">
            <v>0</v>
          </cell>
          <cell r="I558">
            <v>0</v>
          </cell>
          <cell r="J558">
            <v>0</v>
          </cell>
          <cell r="M558">
            <v>362.45052050029904</v>
          </cell>
          <cell r="N558">
            <v>41.496263905951317</v>
          </cell>
          <cell r="Q558">
            <v>0</v>
          </cell>
          <cell r="R558">
            <v>126.6533381288678</v>
          </cell>
          <cell r="U558">
            <v>0</v>
          </cell>
          <cell r="V558">
            <v>0</v>
          </cell>
          <cell r="Y558">
            <v>0</v>
          </cell>
          <cell r="Z558">
            <v>0</v>
          </cell>
          <cell r="AC558">
            <v>413.02085499642089</v>
          </cell>
          <cell r="AD558">
            <v>486.25104619730138</v>
          </cell>
          <cell r="AG558">
            <v>0</v>
          </cell>
          <cell r="AH558">
            <v>0</v>
          </cell>
          <cell r="AK558">
            <v>0</v>
          </cell>
          <cell r="AL558">
            <v>0</v>
          </cell>
          <cell r="AO558">
            <v>188.67278992022653</v>
          </cell>
          <cell r="AP558">
            <v>69.998146217432378</v>
          </cell>
          <cell r="AS558">
            <v>0</v>
          </cell>
          <cell r="AT558">
            <v>0</v>
          </cell>
          <cell r="AW558">
            <v>980.25423512587895</v>
          </cell>
          <cell r="AX558">
            <v>0</v>
          </cell>
          <cell r="BE558">
            <v>14.921410451993701</v>
          </cell>
          <cell r="BF558">
            <v>0</v>
          </cell>
          <cell r="BI558">
            <v>0</v>
          </cell>
          <cell r="BJ558">
            <v>0</v>
          </cell>
          <cell r="BM558">
            <v>0</v>
          </cell>
          <cell r="BN558">
            <v>0</v>
          </cell>
        </row>
        <row r="559">
          <cell r="E559">
            <v>0</v>
          </cell>
          <cell r="F559">
            <v>0</v>
          </cell>
          <cell r="I559">
            <v>0</v>
          </cell>
          <cell r="J559">
            <v>0</v>
          </cell>
          <cell r="M559">
            <v>80.553599377966606</v>
          </cell>
          <cell r="N559">
            <v>82.992527811902633</v>
          </cell>
          <cell r="Q559">
            <v>0</v>
          </cell>
          <cell r="R559">
            <v>34.269094523100414</v>
          </cell>
          <cell r="U559">
            <v>0</v>
          </cell>
          <cell r="V559">
            <v>0</v>
          </cell>
          <cell r="Y559">
            <v>0</v>
          </cell>
          <cell r="Z559">
            <v>0</v>
          </cell>
          <cell r="AC559">
            <v>146.53888836479658</v>
          </cell>
          <cell r="AD559">
            <v>172.52413043536779</v>
          </cell>
          <cell r="AG559">
            <v>0</v>
          </cell>
          <cell r="AH559">
            <v>0</v>
          </cell>
          <cell r="AK559">
            <v>0</v>
          </cell>
          <cell r="AL559">
            <v>0</v>
          </cell>
          <cell r="AO559">
            <v>188.68472582918599</v>
          </cell>
          <cell r="AP559">
            <v>69.998146217432378</v>
          </cell>
          <cell r="AS559">
            <v>0</v>
          </cell>
          <cell r="AT559">
            <v>0</v>
          </cell>
          <cell r="AW559">
            <v>265.174750366453</v>
          </cell>
          <cell r="AX559">
            <v>0</v>
          </cell>
          <cell r="BE559">
            <v>14.891828475561132</v>
          </cell>
          <cell r="BF559">
            <v>0</v>
          </cell>
          <cell r="BI559">
            <v>0</v>
          </cell>
          <cell r="BJ559">
            <v>0</v>
          </cell>
          <cell r="BM559">
            <v>0</v>
          </cell>
          <cell r="BN559">
            <v>0</v>
          </cell>
        </row>
        <row r="560">
          <cell r="E560">
            <v>0</v>
          </cell>
          <cell r="F560">
            <v>0</v>
          </cell>
          <cell r="I560">
            <v>0</v>
          </cell>
          <cell r="J560">
            <v>0</v>
          </cell>
          <cell r="M560">
            <v>281.94633655139012</v>
          </cell>
          <cell r="N560">
            <v>290.47384734165922</v>
          </cell>
          <cell r="Q560">
            <v>0</v>
          </cell>
          <cell r="R560">
            <v>54.977301514763212</v>
          </cell>
          <cell r="U560">
            <v>0</v>
          </cell>
          <cell r="V560">
            <v>0</v>
          </cell>
          <cell r="Y560">
            <v>0</v>
          </cell>
          <cell r="Z560">
            <v>0</v>
          </cell>
          <cell r="AC560">
            <v>338.92134513568953</v>
          </cell>
          <cell r="AD560">
            <v>398.96205163178792</v>
          </cell>
          <cell r="AG560">
            <v>0</v>
          </cell>
          <cell r="AH560">
            <v>0</v>
          </cell>
          <cell r="AK560">
            <v>0</v>
          </cell>
          <cell r="AL560">
            <v>0</v>
          </cell>
          <cell r="AO560">
            <v>377.37859573177769</v>
          </cell>
          <cell r="AP560">
            <v>140.01008705723257</v>
          </cell>
          <cell r="AS560">
            <v>0</v>
          </cell>
          <cell r="AT560">
            <v>0</v>
          </cell>
          <cell r="AW560">
            <v>425.53763640410449</v>
          </cell>
          <cell r="AX560">
            <v>0</v>
          </cell>
          <cell r="BE560">
            <v>14.939119509586845</v>
          </cell>
          <cell r="BF560">
            <v>0</v>
          </cell>
          <cell r="BI560">
            <v>0</v>
          </cell>
          <cell r="BJ560">
            <v>0</v>
          </cell>
          <cell r="BM560">
            <v>0</v>
          </cell>
          <cell r="BN560">
            <v>0</v>
          </cell>
        </row>
        <row r="561">
          <cell r="E561">
            <v>0</v>
          </cell>
          <cell r="F561">
            <v>0</v>
          </cell>
          <cell r="I561">
            <v>0</v>
          </cell>
          <cell r="J561">
            <v>0</v>
          </cell>
          <cell r="M561">
            <v>402.77527916358895</v>
          </cell>
          <cell r="N561">
            <v>482.26686686222234</v>
          </cell>
          <cell r="Q561">
            <v>0</v>
          </cell>
          <cell r="R561">
            <v>191.56292963608922</v>
          </cell>
          <cell r="U561">
            <v>0</v>
          </cell>
          <cell r="V561">
            <v>0</v>
          </cell>
          <cell r="Y561">
            <v>0</v>
          </cell>
          <cell r="Z561">
            <v>0</v>
          </cell>
          <cell r="AC561">
            <v>1269.7555156885358</v>
          </cell>
          <cell r="AD561">
            <v>1494.6956657659391</v>
          </cell>
          <cell r="AG561">
            <v>0</v>
          </cell>
          <cell r="AH561">
            <v>0</v>
          </cell>
          <cell r="AK561">
            <v>0</v>
          </cell>
          <cell r="AL561">
            <v>0</v>
          </cell>
          <cell r="AO561">
            <v>1464.806137133842</v>
          </cell>
          <cell r="AP561">
            <v>483.59055106643552</v>
          </cell>
          <cell r="AS561">
            <v>0</v>
          </cell>
          <cell r="AT561">
            <v>0</v>
          </cell>
          <cell r="AW561">
            <v>1482.0656215976169</v>
          </cell>
          <cell r="AX561">
            <v>0</v>
          </cell>
          <cell r="BE561">
            <v>14.889329541485621</v>
          </cell>
          <cell r="BF561">
            <v>0</v>
          </cell>
          <cell r="BI561">
            <v>0</v>
          </cell>
          <cell r="BJ561">
            <v>0</v>
          </cell>
          <cell r="BM561">
            <v>0</v>
          </cell>
          <cell r="BN561">
            <v>0</v>
          </cell>
        </row>
        <row r="562">
          <cell r="E562">
            <v>0</v>
          </cell>
          <cell r="F562">
            <v>0</v>
          </cell>
          <cell r="I562">
            <v>0</v>
          </cell>
          <cell r="J562">
            <v>0</v>
          </cell>
          <cell r="M562">
            <v>322.22303220789126</v>
          </cell>
          <cell r="N562">
            <v>298.31799734625594</v>
          </cell>
          <cell r="Q562">
            <v>0</v>
          </cell>
          <cell r="R562">
            <v>88.549096578329468</v>
          </cell>
          <cell r="U562">
            <v>0</v>
          </cell>
          <cell r="V562">
            <v>0</v>
          </cell>
          <cell r="Y562">
            <v>0</v>
          </cell>
          <cell r="Z562">
            <v>0</v>
          </cell>
          <cell r="AC562">
            <v>560.84029869304595</v>
          </cell>
          <cell r="AD562">
            <v>660.31557065441359</v>
          </cell>
          <cell r="AG562">
            <v>0</v>
          </cell>
          <cell r="AH562">
            <v>0</v>
          </cell>
          <cell r="AK562">
            <v>0</v>
          </cell>
          <cell r="AL562">
            <v>0</v>
          </cell>
          <cell r="AO562">
            <v>754.77593599729948</v>
          </cell>
          <cell r="AP562">
            <v>280.00637949209738</v>
          </cell>
          <cell r="AS562">
            <v>0</v>
          </cell>
          <cell r="AT562">
            <v>0</v>
          </cell>
          <cell r="AW562">
            <v>685.35049652140412</v>
          </cell>
          <cell r="AX562">
            <v>0</v>
          </cell>
          <cell r="BE562">
            <v>14.961826082109996</v>
          </cell>
          <cell r="BF562">
            <v>0</v>
          </cell>
          <cell r="BI562">
            <v>0</v>
          </cell>
          <cell r="BJ562">
            <v>0</v>
          </cell>
          <cell r="BM562">
            <v>0</v>
          </cell>
          <cell r="BN562">
            <v>0</v>
          </cell>
        </row>
        <row r="563">
          <cell r="E563">
            <v>0</v>
          </cell>
          <cell r="F563">
            <v>0</v>
          </cell>
          <cell r="I563">
            <v>0</v>
          </cell>
          <cell r="J563">
            <v>0</v>
          </cell>
          <cell r="M563">
            <v>644.46707897719239</v>
          </cell>
          <cell r="N563">
            <v>663.94022249522106</v>
          </cell>
          <cell r="Q563">
            <v>0</v>
          </cell>
          <cell r="R563">
            <v>788.95519638174892</v>
          </cell>
          <cell r="U563">
            <v>0</v>
          </cell>
          <cell r="V563">
            <v>0</v>
          </cell>
          <cell r="Y563">
            <v>0</v>
          </cell>
          <cell r="Z563">
            <v>0</v>
          </cell>
          <cell r="AC563">
            <v>1102.3497361678476</v>
          </cell>
          <cell r="AD563">
            <v>1298.0386956565762</v>
          </cell>
          <cell r="AG563">
            <v>0</v>
          </cell>
          <cell r="AH563">
            <v>0</v>
          </cell>
          <cell r="AK563">
            <v>0</v>
          </cell>
          <cell r="AL563">
            <v>0</v>
          </cell>
          <cell r="AO563">
            <v>1121.7203299112016</v>
          </cell>
          <cell r="AP563">
            <v>375.36750626775569</v>
          </cell>
          <cell r="AS563">
            <v>0</v>
          </cell>
          <cell r="AT563">
            <v>0</v>
          </cell>
          <cell r="AW563">
            <v>1665.4919857027721</v>
          </cell>
          <cell r="AX563">
            <v>2116</v>
          </cell>
          <cell r="BE563">
            <v>14.908109492835957</v>
          </cell>
          <cell r="BF563">
            <v>0</v>
          </cell>
          <cell r="BI563">
            <v>0</v>
          </cell>
          <cell r="BJ563">
            <v>0</v>
          </cell>
          <cell r="BM563">
            <v>0</v>
          </cell>
          <cell r="BN563">
            <v>0</v>
          </cell>
        </row>
        <row r="564">
          <cell r="E564">
            <v>0</v>
          </cell>
          <cell r="F564">
            <v>0</v>
          </cell>
          <cell r="I564">
            <v>0</v>
          </cell>
          <cell r="J564">
            <v>0</v>
          </cell>
          <cell r="M564">
            <v>322.18318776719843</v>
          </cell>
          <cell r="N564">
            <v>298.31799734625594</v>
          </cell>
          <cell r="Q564">
            <v>0</v>
          </cell>
          <cell r="R564">
            <v>353.53637484826538</v>
          </cell>
          <cell r="U564">
            <v>0</v>
          </cell>
          <cell r="V564">
            <v>0</v>
          </cell>
          <cell r="Y564">
            <v>0</v>
          </cell>
          <cell r="Z564">
            <v>0</v>
          </cell>
          <cell r="AC564">
            <v>550.3027559508796</v>
          </cell>
          <cell r="AD564">
            <v>647.99241848045858</v>
          </cell>
          <cell r="AG564">
            <v>0</v>
          </cell>
          <cell r="AH564">
            <v>0</v>
          </cell>
          <cell r="AK564">
            <v>0</v>
          </cell>
          <cell r="AL564">
            <v>0</v>
          </cell>
          <cell r="AO564">
            <v>610.36859389940321</v>
          </cell>
          <cell r="AP564">
            <v>241.79527553321776</v>
          </cell>
          <cell r="AS564">
            <v>0</v>
          </cell>
          <cell r="AT564">
            <v>0</v>
          </cell>
          <cell r="AW564">
            <v>750.09404925966487</v>
          </cell>
          <cell r="AX564">
            <v>0</v>
          </cell>
          <cell r="BE564">
            <v>14.847153901901873</v>
          </cell>
          <cell r="BF564">
            <v>0</v>
          </cell>
          <cell r="BI564">
            <v>0</v>
          </cell>
          <cell r="BJ564">
            <v>0</v>
          </cell>
          <cell r="BM564">
            <v>0</v>
          </cell>
          <cell r="BN564">
            <v>0</v>
          </cell>
        </row>
        <row r="565">
          <cell r="E565">
            <v>0</v>
          </cell>
          <cell r="F565">
            <v>0</v>
          </cell>
          <cell r="I565">
            <v>0</v>
          </cell>
          <cell r="J565">
            <v>0</v>
          </cell>
          <cell r="M565">
            <v>161.85657253090071</v>
          </cell>
          <cell r="N565">
            <v>165.98505562380527</v>
          </cell>
          <cell r="Q565">
            <v>0</v>
          </cell>
          <cell r="R565">
            <v>106.28605689191836</v>
          </cell>
          <cell r="U565">
            <v>0</v>
          </cell>
          <cell r="V565">
            <v>0</v>
          </cell>
          <cell r="Y565">
            <v>0</v>
          </cell>
          <cell r="Z565">
            <v>0</v>
          </cell>
          <cell r="AC565">
            <v>615.63890112571698</v>
          </cell>
          <cell r="AD565">
            <v>776.87205163306976</v>
          </cell>
          <cell r="AG565">
            <v>0</v>
          </cell>
          <cell r="AH565">
            <v>0</v>
          </cell>
          <cell r="AK565">
            <v>0</v>
          </cell>
          <cell r="AL565">
            <v>0</v>
          </cell>
          <cell r="AO565">
            <v>110.65351525177014</v>
          </cell>
          <cell r="AP565">
            <v>105.37148223219407</v>
          </cell>
          <cell r="AS565">
            <v>0</v>
          </cell>
          <cell r="AT565">
            <v>0</v>
          </cell>
          <cell r="AW565">
            <v>873.65380100610196</v>
          </cell>
          <cell r="AX565">
            <v>0</v>
          </cell>
          <cell r="BE565">
            <v>14.96193477701471</v>
          </cell>
          <cell r="BF565">
            <v>0</v>
          </cell>
          <cell r="BI565">
            <v>122.97719672316512</v>
          </cell>
          <cell r="BJ565">
            <v>0</v>
          </cell>
          <cell r="BM565">
            <v>0</v>
          </cell>
          <cell r="BN565">
            <v>0</v>
          </cell>
        </row>
        <row r="566">
          <cell r="E566">
            <v>0</v>
          </cell>
          <cell r="F566">
            <v>0</v>
          </cell>
          <cell r="I566">
            <v>0</v>
          </cell>
          <cell r="J566">
            <v>0</v>
          </cell>
          <cell r="M566">
            <v>281.88407311077742</v>
          </cell>
          <cell r="N566">
            <v>290.47384734165922</v>
          </cell>
          <cell r="Q566">
            <v>0</v>
          </cell>
          <cell r="R566">
            <v>104.34821003558179</v>
          </cell>
          <cell r="U566">
            <v>0</v>
          </cell>
          <cell r="V566">
            <v>0</v>
          </cell>
          <cell r="Y566">
            <v>0</v>
          </cell>
          <cell r="Z566">
            <v>0</v>
          </cell>
          <cell r="AC566">
            <v>798.59508114619939</v>
          </cell>
          <cell r="AD566">
            <v>777.89898098089918</v>
          </cell>
          <cell r="AG566">
            <v>0</v>
          </cell>
          <cell r="AH566">
            <v>0</v>
          </cell>
          <cell r="AK566">
            <v>0</v>
          </cell>
          <cell r="AL566">
            <v>0</v>
          </cell>
          <cell r="AO566">
            <v>208.43854762144508</v>
          </cell>
          <cell r="AP566">
            <v>209.79307545827689</v>
          </cell>
          <cell r="AS566">
            <v>0</v>
          </cell>
          <cell r="AT566">
            <v>0</v>
          </cell>
          <cell r="AW566">
            <v>1243.7716926269925</v>
          </cell>
          <cell r="AX566">
            <v>955</v>
          </cell>
          <cell r="BE566">
            <v>14.860512615450945</v>
          </cell>
          <cell r="BF566">
            <v>0</v>
          </cell>
          <cell r="BI566">
            <v>666.72120000000007</v>
          </cell>
          <cell r="BJ566">
            <v>1828.8589526150299</v>
          </cell>
          <cell r="BM566">
            <v>0</v>
          </cell>
          <cell r="BN566">
            <v>0</v>
          </cell>
        </row>
        <row r="567">
          <cell r="E567">
            <v>0</v>
          </cell>
          <cell r="F567">
            <v>0</v>
          </cell>
          <cell r="I567">
            <v>0</v>
          </cell>
          <cell r="J567">
            <v>0</v>
          </cell>
          <cell r="M567">
            <v>40.281897280612412</v>
          </cell>
          <cell r="N567">
            <v>41.496263905951317</v>
          </cell>
          <cell r="Q567">
            <v>0</v>
          </cell>
          <cell r="R567">
            <v>59.69550911117237</v>
          </cell>
          <cell r="U567">
            <v>0</v>
          </cell>
          <cell r="V567">
            <v>0</v>
          </cell>
          <cell r="Y567">
            <v>0</v>
          </cell>
          <cell r="Z567">
            <v>0</v>
          </cell>
          <cell r="AC567">
            <v>371.19956848194562</v>
          </cell>
          <cell r="AD567">
            <v>436.95843750148197</v>
          </cell>
          <cell r="AG567">
            <v>0</v>
          </cell>
          <cell r="AH567">
            <v>0</v>
          </cell>
          <cell r="AK567">
            <v>0</v>
          </cell>
          <cell r="AL567">
            <v>0</v>
          </cell>
          <cell r="AO567">
            <v>77.623554283750565</v>
          </cell>
          <cell r="AP567">
            <v>89.103698196872188</v>
          </cell>
          <cell r="AS567">
            <v>0</v>
          </cell>
          <cell r="AT567">
            <v>0</v>
          </cell>
          <cell r="AW567">
            <v>699.73880979520845</v>
          </cell>
          <cell r="AX567">
            <v>0</v>
          </cell>
          <cell r="BE567">
            <v>14.919379373105304</v>
          </cell>
          <cell r="BF567">
            <v>0</v>
          </cell>
          <cell r="BI567">
            <v>0</v>
          </cell>
          <cell r="BJ567">
            <v>0</v>
          </cell>
          <cell r="BM567">
            <v>0</v>
          </cell>
          <cell r="BN567">
            <v>0</v>
          </cell>
        </row>
        <row r="568">
          <cell r="E568">
            <v>0</v>
          </cell>
          <cell r="F568">
            <v>0</v>
          </cell>
          <cell r="I568">
            <v>0</v>
          </cell>
          <cell r="J568">
            <v>0</v>
          </cell>
          <cell r="M568">
            <v>1010</v>
          </cell>
          <cell r="N568">
            <v>995.91033374283154</v>
          </cell>
          <cell r="Q568">
            <v>0</v>
          </cell>
          <cell r="R568">
            <v>300.20388498108292</v>
          </cell>
          <cell r="U568">
            <v>0</v>
          </cell>
          <cell r="V568">
            <v>0</v>
          </cell>
          <cell r="Y568">
            <v>0</v>
          </cell>
          <cell r="Z568">
            <v>0</v>
          </cell>
          <cell r="AC568">
            <v>0</v>
          </cell>
          <cell r="AD568">
            <v>2392.3859551711575</v>
          </cell>
          <cell r="AG568">
            <v>0</v>
          </cell>
          <cell r="AH568">
            <v>0</v>
          </cell>
          <cell r="AK568">
            <v>0</v>
          </cell>
          <cell r="AL568">
            <v>0</v>
          </cell>
          <cell r="AO568">
            <v>1066.4139679999998</v>
          </cell>
          <cell r="AP568">
            <v>343.76089175311137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E568">
            <v>14.953460533940721</v>
          </cell>
          <cell r="BF568">
            <v>0</v>
          </cell>
          <cell r="BI568">
            <v>0</v>
          </cell>
          <cell r="BJ568">
            <v>0</v>
          </cell>
          <cell r="BM568">
            <v>0</v>
          </cell>
          <cell r="BN568">
            <v>0</v>
          </cell>
        </row>
        <row r="569">
          <cell r="E569">
            <v>0</v>
          </cell>
          <cell r="F569">
            <v>0</v>
          </cell>
          <cell r="I569">
            <v>0</v>
          </cell>
          <cell r="J569">
            <v>0</v>
          </cell>
          <cell r="M569">
            <v>282.29226878345185</v>
          </cell>
          <cell r="N569">
            <v>290.47384734165922</v>
          </cell>
          <cell r="Q569">
            <v>0</v>
          </cell>
          <cell r="R569">
            <v>50.297316143181931</v>
          </cell>
          <cell r="U569">
            <v>0</v>
          </cell>
          <cell r="V569">
            <v>0</v>
          </cell>
          <cell r="Y569">
            <v>0</v>
          </cell>
          <cell r="Z569">
            <v>0</v>
          </cell>
          <cell r="AC569">
            <v>291.49477880271337</v>
          </cell>
          <cell r="AD569">
            <v>367.64070652298608</v>
          </cell>
          <cell r="AG569">
            <v>0</v>
          </cell>
          <cell r="AH569">
            <v>0</v>
          </cell>
          <cell r="AK569">
            <v>0</v>
          </cell>
          <cell r="AL569">
            <v>0</v>
          </cell>
          <cell r="AO569">
            <v>0</v>
          </cell>
          <cell r="AP569">
            <v>38.211103958879605</v>
          </cell>
          <cell r="AS569">
            <v>0</v>
          </cell>
          <cell r="AT569">
            <v>0</v>
          </cell>
          <cell r="AW569">
            <v>413.53609553490145</v>
          </cell>
          <cell r="AX569">
            <v>0</v>
          </cell>
          <cell r="BE569">
            <v>14.886610637124893</v>
          </cell>
          <cell r="BF569">
            <v>0</v>
          </cell>
          <cell r="BI569">
            <v>0</v>
          </cell>
          <cell r="BJ569">
            <v>0</v>
          </cell>
          <cell r="BM569">
            <v>0</v>
          </cell>
          <cell r="BN569">
            <v>0</v>
          </cell>
        </row>
        <row r="570">
          <cell r="E570">
            <v>0</v>
          </cell>
          <cell r="F570">
            <v>0</v>
          </cell>
          <cell r="I570">
            <v>0</v>
          </cell>
          <cell r="J570">
            <v>0</v>
          </cell>
          <cell r="M570">
            <v>322.59601561634224</v>
          </cell>
          <cell r="N570">
            <v>331.97011124761053</v>
          </cell>
          <cell r="Q570">
            <v>0</v>
          </cell>
          <cell r="R570">
            <v>56.247057566634041</v>
          </cell>
          <cell r="U570">
            <v>0</v>
          </cell>
          <cell r="V570">
            <v>0</v>
          </cell>
          <cell r="Y570">
            <v>0</v>
          </cell>
          <cell r="Z570">
            <v>0</v>
          </cell>
          <cell r="AC570">
            <v>326.05463706655598</v>
          </cell>
          <cell r="AD570">
            <v>411.28520380574275</v>
          </cell>
          <cell r="AG570">
            <v>0</v>
          </cell>
          <cell r="AH570">
            <v>0</v>
          </cell>
          <cell r="AK570">
            <v>0</v>
          </cell>
          <cell r="AL570">
            <v>0</v>
          </cell>
          <cell r="AO570">
            <v>152.73741816856531</v>
          </cell>
          <cell r="AP570">
            <v>85.891667346708772</v>
          </cell>
          <cell r="AS570">
            <v>0</v>
          </cell>
          <cell r="AT570">
            <v>0</v>
          </cell>
          <cell r="AW570">
            <v>462.35205329509427</v>
          </cell>
          <cell r="AX570">
            <v>0</v>
          </cell>
          <cell r="BE570">
            <v>14.878344339458287</v>
          </cell>
          <cell r="BF570">
            <v>0</v>
          </cell>
          <cell r="BI570">
            <v>0</v>
          </cell>
          <cell r="BJ570">
            <v>0</v>
          </cell>
          <cell r="BM570">
            <v>0</v>
          </cell>
          <cell r="BN570">
            <v>0</v>
          </cell>
        </row>
        <row r="571">
          <cell r="E571">
            <v>0</v>
          </cell>
          <cell r="F571">
            <v>0</v>
          </cell>
          <cell r="I571">
            <v>0</v>
          </cell>
          <cell r="J571">
            <v>0</v>
          </cell>
          <cell r="M571">
            <v>201.89048640306211</v>
          </cell>
          <cell r="N571">
            <v>207.4813195297566</v>
          </cell>
          <cell r="Q571">
            <v>0</v>
          </cell>
          <cell r="R571">
            <v>67.599795807119889</v>
          </cell>
          <cell r="U571">
            <v>0</v>
          </cell>
          <cell r="V571">
            <v>0</v>
          </cell>
          <cell r="Y571">
            <v>0</v>
          </cell>
          <cell r="Z571">
            <v>0</v>
          </cell>
          <cell r="AC571">
            <v>391.51425205746193</v>
          </cell>
          <cell r="AD571">
            <v>493.95301630602313</v>
          </cell>
          <cell r="AG571">
            <v>0</v>
          </cell>
          <cell r="AH571">
            <v>0</v>
          </cell>
          <cell r="AK571">
            <v>0</v>
          </cell>
          <cell r="AL571">
            <v>0</v>
          </cell>
          <cell r="AO571">
            <v>0</v>
          </cell>
          <cell r="AP571">
            <v>38.211103958879605</v>
          </cell>
          <cell r="AS571">
            <v>0</v>
          </cell>
          <cell r="AT571">
            <v>0</v>
          </cell>
          <cell r="AW571">
            <v>555.61693282761917</v>
          </cell>
          <cell r="AX571">
            <v>0</v>
          </cell>
          <cell r="BE571">
            <v>14.955362080595217</v>
          </cell>
          <cell r="BF571">
            <v>0</v>
          </cell>
          <cell r="BI571">
            <v>0</v>
          </cell>
          <cell r="BJ571">
            <v>0</v>
          </cell>
          <cell r="BM571">
            <v>0</v>
          </cell>
          <cell r="BN571">
            <v>0</v>
          </cell>
        </row>
        <row r="572">
          <cell r="E572">
            <v>0</v>
          </cell>
          <cell r="F572">
            <v>0</v>
          </cell>
          <cell r="I572">
            <v>0</v>
          </cell>
          <cell r="J572">
            <v>0</v>
          </cell>
          <cell r="M572">
            <v>161.57274839159959</v>
          </cell>
          <cell r="N572">
            <v>165.98505562380527</v>
          </cell>
          <cell r="Q572">
            <v>0</v>
          </cell>
          <cell r="R572">
            <v>62.885643837813099</v>
          </cell>
          <cell r="U572">
            <v>0</v>
          </cell>
          <cell r="V572">
            <v>0</v>
          </cell>
          <cell r="Y572">
            <v>0</v>
          </cell>
          <cell r="Z572">
            <v>0</v>
          </cell>
          <cell r="AC572">
            <v>364.22527350339175</v>
          </cell>
          <cell r="AD572">
            <v>459.55088315373246</v>
          </cell>
          <cell r="AG572">
            <v>0</v>
          </cell>
          <cell r="AH572">
            <v>0</v>
          </cell>
          <cell r="AK572">
            <v>0</v>
          </cell>
          <cell r="AL572">
            <v>0</v>
          </cell>
          <cell r="AO572">
            <v>152.80209107770824</v>
          </cell>
          <cell r="AP572">
            <v>85.891667346708772</v>
          </cell>
          <cell r="AS572">
            <v>0</v>
          </cell>
          <cell r="AT572">
            <v>0</v>
          </cell>
          <cell r="AW572">
            <v>517.03908093873372</v>
          </cell>
          <cell r="AX572">
            <v>0</v>
          </cell>
          <cell r="BE572">
            <v>14.847370543612548</v>
          </cell>
          <cell r="BF572">
            <v>0</v>
          </cell>
          <cell r="BI572">
            <v>0</v>
          </cell>
          <cell r="BJ572">
            <v>0</v>
          </cell>
          <cell r="BM572">
            <v>0</v>
          </cell>
          <cell r="BN572">
            <v>0</v>
          </cell>
        </row>
        <row r="573">
          <cell r="E573">
            <v>0</v>
          </cell>
          <cell r="F573">
            <v>0</v>
          </cell>
          <cell r="I573">
            <v>0</v>
          </cell>
          <cell r="J573">
            <v>0</v>
          </cell>
          <cell r="M573">
            <v>927.90756702761132</v>
          </cell>
          <cell r="N573">
            <v>879.26569202957444</v>
          </cell>
          <cell r="Q573">
            <v>0</v>
          </cell>
          <cell r="R573">
            <v>217.2841521001917</v>
          </cell>
          <cell r="U573">
            <v>0</v>
          </cell>
          <cell r="V573">
            <v>0</v>
          </cell>
          <cell r="Y573">
            <v>0</v>
          </cell>
          <cell r="Z573">
            <v>0</v>
          </cell>
          <cell r="AC573">
            <v>0</v>
          </cell>
          <cell r="AD573">
            <v>1588.6597010923444</v>
          </cell>
          <cell r="AG573">
            <v>0</v>
          </cell>
          <cell r="AH573">
            <v>0</v>
          </cell>
          <cell r="AK573">
            <v>0</v>
          </cell>
          <cell r="AL573">
            <v>0</v>
          </cell>
          <cell r="AO573">
            <v>1026.7275540822329</v>
          </cell>
          <cell r="AP573">
            <v>299.11193147153716</v>
          </cell>
          <cell r="AS573">
            <v>0</v>
          </cell>
          <cell r="AT573">
            <v>0</v>
          </cell>
          <cell r="AW573">
            <v>0</v>
          </cell>
          <cell r="AX573">
            <v>1071.3379979466276</v>
          </cell>
          <cell r="BE573">
            <v>14.770968894473178</v>
          </cell>
          <cell r="BF573">
            <v>0</v>
          </cell>
          <cell r="BI573">
            <v>0</v>
          </cell>
          <cell r="BJ573">
            <v>0</v>
          </cell>
          <cell r="BM573">
            <v>0</v>
          </cell>
          <cell r="BN573">
            <v>0</v>
          </cell>
        </row>
        <row r="574">
          <cell r="E574">
            <v>0</v>
          </cell>
          <cell r="F574">
            <v>0</v>
          </cell>
          <cell r="I574">
            <v>0</v>
          </cell>
          <cell r="J574">
            <v>0</v>
          </cell>
          <cell r="M574">
            <v>40.451987591536621</v>
          </cell>
          <cell r="N574">
            <v>41.496263905951317</v>
          </cell>
          <cell r="Q574">
            <v>0</v>
          </cell>
          <cell r="R574">
            <v>24.632024435795756</v>
          </cell>
          <cell r="U574">
            <v>0</v>
          </cell>
          <cell r="V574">
            <v>0</v>
          </cell>
          <cell r="Y574">
            <v>0</v>
          </cell>
          <cell r="Z574">
            <v>0</v>
          </cell>
          <cell r="AC574">
            <v>142.83846378607117</v>
          </cell>
          <cell r="AD574">
            <v>180.22610054408952</v>
          </cell>
          <cell r="AG574">
            <v>0</v>
          </cell>
          <cell r="AH574">
            <v>0</v>
          </cell>
          <cell r="AK574">
            <v>0</v>
          </cell>
          <cell r="AL574">
            <v>0</v>
          </cell>
          <cell r="AO574">
            <v>173.05802595038108</v>
          </cell>
          <cell r="AP574">
            <v>33.798859682931521</v>
          </cell>
          <cell r="AS574">
            <v>0</v>
          </cell>
          <cell r="AT574">
            <v>0</v>
          </cell>
          <cell r="AW574">
            <v>202.55705456454277</v>
          </cell>
          <cell r="AX574">
            <v>0</v>
          </cell>
          <cell r="BE574">
            <v>14.898214683502363</v>
          </cell>
          <cell r="BF574">
            <v>0</v>
          </cell>
          <cell r="BI574">
            <v>0</v>
          </cell>
          <cell r="BJ574">
            <v>0</v>
          </cell>
          <cell r="BM574">
            <v>0</v>
          </cell>
          <cell r="BN57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A608"/>
  <sheetViews>
    <sheetView zoomScale="75" zoomScaleNormal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V19" sqref="V19"/>
    </sheetView>
  </sheetViews>
  <sheetFormatPr defaultColWidth="9.19921875" defaultRowHeight="14" x14ac:dyDescent="0.3"/>
  <cols>
    <col min="1" max="1" width="3.3984375" style="13" customWidth="1"/>
    <col min="2" max="2" width="29.3984375" style="56" customWidth="1"/>
    <col min="3" max="3" width="11.19921875" style="13" customWidth="1"/>
    <col min="4" max="4" width="2.296875" style="14" hidden="1" customWidth="1"/>
    <col min="5" max="5" width="10.69921875" style="12" customWidth="1"/>
    <col min="6" max="8" width="10.69921875" style="59" customWidth="1"/>
    <col min="9" max="9" width="10.69921875" style="12" customWidth="1"/>
    <col min="10" max="10" width="10.69921875" style="59" customWidth="1"/>
    <col min="11" max="11" width="10.69921875" style="12" customWidth="1"/>
    <col min="12" max="12" width="10.69921875" style="59" customWidth="1"/>
    <col min="13" max="13" width="10.69921875" style="12" customWidth="1"/>
    <col min="14" max="14" width="10.69921875" style="59" customWidth="1"/>
    <col min="15" max="15" width="10.69921875" style="12" customWidth="1"/>
    <col min="16" max="16" width="10.69921875" style="59" customWidth="1"/>
    <col min="17" max="17" width="10.69921875" style="12" customWidth="1"/>
    <col min="18" max="18" width="10.69921875" style="59" customWidth="1"/>
    <col min="19" max="19" width="10.69921875" style="12" customWidth="1"/>
    <col min="20" max="20" width="10.69921875" style="59" customWidth="1"/>
    <col min="21" max="21" width="10.69921875" style="12" customWidth="1"/>
    <col min="22" max="22" width="10.69921875" style="59" customWidth="1"/>
    <col min="23" max="23" width="10.69921875" style="12" customWidth="1"/>
    <col min="24" max="24" width="10.69921875" style="59" customWidth="1"/>
    <col min="25" max="25" width="10.69921875" style="12" customWidth="1"/>
    <col min="26" max="26" width="10.69921875" style="59" customWidth="1"/>
    <col min="27" max="27" width="10.69921875" style="12" customWidth="1"/>
    <col min="28" max="28" width="10.69921875" style="59" customWidth="1"/>
    <col min="29" max="29" width="10.69921875" style="8" customWidth="1"/>
    <col min="30" max="30" width="10.69921875" style="59" customWidth="1"/>
    <col min="31" max="31" width="10.69921875" style="12" customWidth="1"/>
    <col min="32" max="32" width="10.69921875" style="59" customWidth="1"/>
    <col min="33" max="52" width="10.69921875" style="12" customWidth="1"/>
    <col min="53" max="56" width="10.69921875" style="12" hidden="1" customWidth="1"/>
    <col min="57" max="68" width="10.69921875" style="12" customWidth="1"/>
    <col min="69" max="72" width="10.69921875" style="13" customWidth="1"/>
    <col min="73" max="73" width="10.69921875" style="14" customWidth="1"/>
    <col min="74" max="74" width="11.59765625" style="69" customWidth="1"/>
    <col min="75" max="75" width="14" style="135" customWidth="1"/>
    <col min="76" max="76" width="14.09765625" style="15" customWidth="1"/>
    <col min="77" max="77" width="11.8984375" style="15" customWidth="1"/>
    <col min="78" max="78" width="9.19921875" style="15" customWidth="1"/>
    <col min="79" max="79" width="9.19921875" style="13" customWidth="1"/>
    <col min="80" max="16384" width="9.19921875" style="13"/>
  </cols>
  <sheetData>
    <row r="1" spans="1:79" ht="20.45" x14ac:dyDescent="0.3">
      <c r="A1" s="1"/>
      <c r="B1" s="2"/>
      <c r="C1" s="3"/>
      <c r="D1" s="4"/>
      <c r="E1" s="3"/>
      <c r="F1" s="5"/>
      <c r="G1" s="5"/>
      <c r="H1" s="5"/>
      <c r="I1" s="3"/>
      <c r="J1" s="5"/>
      <c r="K1" s="3"/>
      <c r="L1" s="5"/>
      <c r="M1" s="3"/>
      <c r="N1" s="5"/>
      <c r="O1" s="3"/>
      <c r="P1" s="5"/>
      <c r="Q1" s="3"/>
      <c r="R1" s="5"/>
      <c r="S1" s="3"/>
      <c r="T1" s="5"/>
      <c r="U1" s="3"/>
      <c r="V1" s="5"/>
      <c r="W1" s="3"/>
      <c r="X1" s="5"/>
      <c r="Y1" s="6"/>
      <c r="Z1" s="7"/>
      <c r="AA1" s="3"/>
      <c r="AB1" s="5"/>
      <c r="AD1" s="7"/>
      <c r="AE1" s="9"/>
      <c r="AF1" s="10"/>
      <c r="AG1" s="11"/>
      <c r="AH1" s="11"/>
      <c r="AI1" s="11"/>
      <c r="AJ1" s="11"/>
      <c r="AK1" s="11"/>
      <c r="AL1" s="11"/>
    </row>
    <row r="2" spans="1:79" ht="20.45" x14ac:dyDescent="0.3">
      <c r="A2" s="16" t="s">
        <v>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</row>
    <row r="3" spans="1:79" ht="20.45" x14ac:dyDescent="0.3">
      <c r="A3" s="18" t="s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BI3" s="15"/>
      <c r="BJ3" s="15"/>
      <c r="BK3" s="15"/>
      <c r="BL3" s="15"/>
      <c r="BM3" s="15"/>
      <c r="BN3" s="15"/>
      <c r="BO3" s="15"/>
      <c r="BP3" s="15"/>
      <c r="BQ3" s="20"/>
    </row>
    <row r="4" spans="1:79" ht="20.45" x14ac:dyDescent="0.3">
      <c r="A4" s="21" t="s">
        <v>2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3"/>
      <c r="AD4" s="22"/>
      <c r="AE4" s="22"/>
      <c r="AF4" s="22"/>
      <c r="AG4" s="22"/>
      <c r="AH4" s="22"/>
      <c r="AI4" s="22"/>
      <c r="AJ4" s="22"/>
      <c r="AK4" s="22"/>
      <c r="AL4" s="22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</row>
    <row r="5" spans="1:79" ht="20.95" thickBot="1" x14ac:dyDescent="0.35">
      <c r="A5" s="25"/>
      <c r="B5" s="26"/>
      <c r="C5" s="25"/>
      <c r="D5" s="27"/>
      <c r="E5" s="25" t="s">
        <v>3</v>
      </c>
      <c r="F5" s="25" t="s">
        <v>4</v>
      </c>
      <c r="G5" s="25" t="s">
        <v>5</v>
      </c>
      <c r="H5" s="25" t="s">
        <v>6</v>
      </c>
      <c r="I5" s="25" t="s">
        <v>7</v>
      </c>
      <c r="J5" s="25" t="s">
        <v>8</v>
      </c>
      <c r="K5" s="25" t="s">
        <v>9</v>
      </c>
      <c r="L5" s="25" t="s">
        <v>10</v>
      </c>
      <c r="M5" s="25" t="s">
        <v>11</v>
      </c>
      <c r="N5" s="25" t="s">
        <v>12</v>
      </c>
      <c r="O5" s="25" t="s">
        <v>13</v>
      </c>
      <c r="P5" s="25" t="s">
        <v>14</v>
      </c>
      <c r="Q5" s="25" t="s">
        <v>15</v>
      </c>
      <c r="R5" s="25" t="s">
        <v>16</v>
      </c>
      <c r="S5" s="25" t="s">
        <v>17</v>
      </c>
      <c r="T5" s="25" t="s">
        <v>18</v>
      </c>
      <c r="U5" s="25" t="s">
        <v>19</v>
      </c>
      <c r="V5" s="25" t="s">
        <v>20</v>
      </c>
      <c r="W5" s="25" t="s">
        <v>21</v>
      </c>
      <c r="X5" s="25" t="s">
        <v>22</v>
      </c>
      <c r="Y5" s="25" t="s">
        <v>23</v>
      </c>
      <c r="Z5" s="25" t="s">
        <v>24</v>
      </c>
      <c r="AA5" s="25" t="s">
        <v>25</v>
      </c>
      <c r="AB5" s="25" t="s">
        <v>26</v>
      </c>
      <c r="AC5" s="25" t="s">
        <v>27</v>
      </c>
      <c r="AD5" s="25" t="s">
        <v>28</v>
      </c>
      <c r="AE5" s="25" t="s">
        <v>29</v>
      </c>
      <c r="AF5" s="25" t="s">
        <v>30</v>
      </c>
      <c r="AG5" s="25" t="s">
        <v>31</v>
      </c>
      <c r="AH5" s="25" t="s">
        <v>32</v>
      </c>
      <c r="AI5" s="25" t="s">
        <v>33</v>
      </c>
      <c r="AJ5" s="25" t="s">
        <v>34</v>
      </c>
      <c r="AK5" s="25" t="s">
        <v>35</v>
      </c>
      <c r="AL5" s="25" t="s">
        <v>36</v>
      </c>
      <c r="AM5" s="25" t="s">
        <v>37</v>
      </c>
      <c r="AN5" s="25" t="s">
        <v>38</v>
      </c>
      <c r="AO5" s="25" t="s">
        <v>39</v>
      </c>
      <c r="AP5" s="25" t="s">
        <v>40</v>
      </c>
      <c r="AQ5" s="25" t="s">
        <v>41</v>
      </c>
      <c r="AR5" s="25" t="s">
        <v>42</v>
      </c>
      <c r="AS5" s="25" t="s">
        <v>43</v>
      </c>
      <c r="AT5" s="25" t="s">
        <v>44</v>
      </c>
      <c r="AU5" s="25" t="s">
        <v>45</v>
      </c>
      <c r="AV5" s="25" t="s">
        <v>46</v>
      </c>
      <c r="AW5" s="25" t="s">
        <v>47</v>
      </c>
      <c r="AX5" s="25" t="s">
        <v>48</v>
      </c>
      <c r="AY5" s="25" t="s">
        <v>49</v>
      </c>
      <c r="AZ5" s="25" t="s">
        <v>50</v>
      </c>
      <c r="BA5" s="25" t="s">
        <v>51</v>
      </c>
      <c r="BB5" s="25" t="s">
        <v>52</v>
      </c>
      <c r="BC5" s="25" t="s">
        <v>53</v>
      </c>
      <c r="BD5" s="25" t="s">
        <v>54</v>
      </c>
      <c r="BE5" s="25" t="s">
        <v>55</v>
      </c>
      <c r="BF5" s="25" t="s">
        <v>56</v>
      </c>
      <c r="BG5" s="25" t="s">
        <v>57</v>
      </c>
      <c r="BH5" s="25" t="s">
        <v>58</v>
      </c>
      <c r="BI5" s="25" t="s">
        <v>59</v>
      </c>
      <c r="BJ5" s="25" t="s">
        <v>60</v>
      </c>
      <c r="BK5" s="25" t="s">
        <v>61</v>
      </c>
      <c r="BL5" s="25" t="s">
        <v>62</v>
      </c>
      <c r="BM5" s="25" t="s">
        <v>63</v>
      </c>
      <c r="BN5" s="25" t="s">
        <v>64</v>
      </c>
      <c r="BO5" s="25" t="s">
        <v>65</v>
      </c>
      <c r="BP5" s="25" t="s">
        <v>66</v>
      </c>
      <c r="BQ5" s="25" t="s">
        <v>67</v>
      </c>
      <c r="BR5" s="25" t="s">
        <v>68</v>
      </c>
      <c r="BS5" s="25" t="s">
        <v>69</v>
      </c>
      <c r="BT5" s="25" t="s">
        <v>70</v>
      </c>
      <c r="BU5" s="25" t="s">
        <v>71</v>
      </c>
      <c r="BV5" s="128" t="s">
        <v>72</v>
      </c>
      <c r="BW5" s="121" t="s">
        <v>73</v>
      </c>
      <c r="BY5" s="15" t="s">
        <v>695</v>
      </c>
    </row>
    <row r="6" spans="1:79" ht="15.6" thickBot="1" x14ac:dyDescent="0.35">
      <c r="A6" s="401" t="s">
        <v>74</v>
      </c>
      <c r="B6" s="404" t="s">
        <v>75</v>
      </c>
      <c r="C6" s="407" t="s">
        <v>76</v>
      </c>
      <c r="D6" s="410" t="s">
        <v>77</v>
      </c>
      <c r="E6" s="28" t="s">
        <v>78</v>
      </c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380" t="s">
        <v>79</v>
      </c>
      <c r="BV6" s="94"/>
      <c r="BW6" s="125"/>
      <c r="BX6" s="80"/>
      <c r="BY6" s="80"/>
    </row>
    <row r="7" spans="1:79" ht="36" customHeight="1" x14ac:dyDescent="0.3">
      <c r="A7" s="402"/>
      <c r="B7" s="405"/>
      <c r="C7" s="408"/>
      <c r="D7" s="411"/>
      <c r="E7" s="383" t="s">
        <v>80</v>
      </c>
      <c r="F7" s="384"/>
      <c r="G7" s="384"/>
      <c r="H7" s="385"/>
      <c r="I7" s="386" t="s">
        <v>81</v>
      </c>
      <c r="J7" s="387"/>
      <c r="K7" s="387"/>
      <c r="L7" s="388"/>
      <c r="M7" s="389" t="s">
        <v>82</v>
      </c>
      <c r="N7" s="387"/>
      <c r="O7" s="387"/>
      <c r="P7" s="390"/>
      <c r="Q7" s="386" t="s">
        <v>83</v>
      </c>
      <c r="R7" s="387"/>
      <c r="S7" s="387"/>
      <c r="T7" s="388"/>
      <c r="U7" s="389" t="s">
        <v>84</v>
      </c>
      <c r="V7" s="387"/>
      <c r="W7" s="387"/>
      <c r="X7" s="390"/>
      <c r="Y7" s="386" t="s">
        <v>85</v>
      </c>
      <c r="Z7" s="387"/>
      <c r="AA7" s="387"/>
      <c r="AB7" s="388"/>
      <c r="AC7" s="389" t="s">
        <v>86</v>
      </c>
      <c r="AD7" s="387"/>
      <c r="AE7" s="387"/>
      <c r="AF7" s="390"/>
      <c r="AG7" s="386" t="s">
        <v>87</v>
      </c>
      <c r="AH7" s="387"/>
      <c r="AI7" s="387"/>
      <c r="AJ7" s="388"/>
      <c r="AK7" s="389" t="s">
        <v>88</v>
      </c>
      <c r="AL7" s="387"/>
      <c r="AM7" s="387"/>
      <c r="AN7" s="390"/>
      <c r="AO7" s="391" t="s">
        <v>89</v>
      </c>
      <c r="AP7" s="392"/>
      <c r="AQ7" s="392"/>
      <c r="AR7" s="393"/>
      <c r="AS7" s="394" t="s">
        <v>90</v>
      </c>
      <c r="AT7" s="392"/>
      <c r="AU7" s="392"/>
      <c r="AV7" s="395"/>
      <c r="AW7" s="398" t="s">
        <v>91</v>
      </c>
      <c r="AX7" s="399"/>
      <c r="AY7" s="399"/>
      <c r="AZ7" s="400"/>
      <c r="BA7" s="394" t="s">
        <v>92</v>
      </c>
      <c r="BB7" s="392"/>
      <c r="BC7" s="392"/>
      <c r="BD7" s="395"/>
      <c r="BE7" s="391" t="s">
        <v>93</v>
      </c>
      <c r="BF7" s="392"/>
      <c r="BG7" s="392"/>
      <c r="BH7" s="393"/>
      <c r="BI7" s="394" t="s">
        <v>94</v>
      </c>
      <c r="BJ7" s="392"/>
      <c r="BK7" s="392"/>
      <c r="BL7" s="395"/>
      <c r="BM7" s="391" t="s">
        <v>95</v>
      </c>
      <c r="BN7" s="392"/>
      <c r="BO7" s="392"/>
      <c r="BP7" s="393"/>
      <c r="BQ7" s="394" t="s">
        <v>96</v>
      </c>
      <c r="BR7" s="392"/>
      <c r="BS7" s="392"/>
      <c r="BT7" s="393"/>
      <c r="BU7" s="381"/>
      <c r="BV7" s="94"/>
      <c r="BW7" s="125"/>
      <c r="BX7" s="80"/>
      <c r="BY7" s="80"/>
    </row>
    <row r="8" spans="1:79" ht="65.55" thickBot="1" x14ac:dyDescent="0.35">
      <c r="A8" s="403"/>
      <c r="B8" s="406"/>
      <c r="C8" s="409"/>
      <c r="D8" s="412"/>
      <c r="E8" s="30" t="s">
        <v>97</v>
      </c>
      <c r="F8" s="31" t="s">
        <v>98</v>
      </c>
      <c r="G8" s="31" t="s">
        <v>99</v>
      </c>
      <c r="H8" s="32" t="s">
        <v>100</v>
      </c>
      <c r="I8" s="33" t="s">
        <v>97</v>
      </c>
      <c r="J8" s="31" t="s">
        <v>98</v>
      </c>
      <c r="K8" s="31" t="s">
        <v>99</v>
      </c>
      <c r="L8" s="34" t="s">
        <v>100</v>
      </c>
      <c r="M8" s="30" t="s">
        <v>97</v>
      </c>
      <c r="N8" s="31" t="s">
        <v>98</v>
      </c>
      <c r="O8" s="31" t="s">
        <v>99</v>
      </c>
      <c r="P8" s="32" t="s">
        <v>100</v>
      </c>
      <c r="Q8" s="33" t="s">
        <v>97</v>
      </c>
      <c r="R8" s="31" t="s">
        <v>98</v>
      </c>
      <c r="S8" s="31" t="s">
        <v>99</v>
      </c>
      <c r="T8" s="34" t="s">
        <v>100</v>
      </c>
      <c r="U8" s="30" t="s">
        <v>97</v>
      </c>
      <c r="V8" s="31" t="s">
        <v>98</v>
      </c>
      <c r="W8" s="31" t="s">
        <v>99</v>
      </c>
      <c r="X8" s="32" t="s">
        <v>100</v>
      </c>
      <c r="Y8" s="33" t="s">
        <v>97</v>
      </c>
      <c r="Z8" s="31" t="s">
        <v>98</v>
      </c>
      <c r="AA8" s="31" t="s">
        <v>99</v>
      </c>
      <c r="AB8" s="34" t="s">
        <v>100</v>
      </c>
      <c r="AC8" s="35" t="s">
        <v>97</v>
      </c>
      <c r="AD8" s="31" t="s">
        <v>98</v>
      </c>
      <c r="AE8" s="31" t="s">
        <v>99</v>
      </c>
      <c r="AF8" s="32" t="s">
        <v>100</v>
      </c>
      <c r="AG8" s="33" t="s">
        <v>97</v>
      </c>
      <c r="AH8" s="31" t="s">
        <v>98</v>
      </c>
      <c r="AI8" s="31" t="s">
        <v>99</v>
      </c>
      <c r="AJ8" s="34" t="s">
        <v>100</v>
      </c>
      <c r="AK8" s="30" t="s">
        <v>97</v>
      </c>
      <c r="AL8" s="31" t="s">
        <v>98</v>
      </c>
      <c r="AM8" s="31" t="s">
        <v>99</v>
      </c>
      <c r="AN8" s="32" t="s">
        <v>100</v>
      </c>
      <c r="AO8" s="33" t="s">
        <v>97</v>
      </c>
      <c r="AP8" s="31" t="s">
        <v>98</v>
      </c>
      <c r="AQ8" s="31" t="s">
        <v>99</v>
      </c>
      <c r="AR8" s="34" t="s">
        <v>100</v>
      </c>
      <c r="AS8" s="30" t="s">
        <v>97</v>
      </c>
      <c r="AT8" s="31" t="s">
        <v>98</v>
      </c>
      <c r="AU8" s="31" t="s">
        <v>99</v>
      </c>
      <c r="AV8" s="32" t="s">
        <v>100</v>
      </c>
      <c r="AW8" s="30" t="s">
        <v>97</v>
      </c>
      <c r="AX8" s="31" t="s">
        <v>98</v>
      </c>
      <c r="AY8" s="31" t="s">
        <v>99</v>
      </c>
      <c r="AZ8" s="32" t="s">
        <v>100</v>
      </c>
      <c r="BA8" s="30" t="s">
        <v>97</v>
      </c>
      <c r="BB8" s="31" t="s">
        <v>98</v>
      </c>
      <c r="BC8" s="31" t="s">
        <v>99</v>
      </c>
      <c r="BD8" s="32" t="s">
        <v>100</v>
      </c>
      <c r="BE8" s="33" t="s">
        <v>97</v>
      </c>
      <c r="BF8" s="31" t="s">
        <v>98</v>
      </c>
      <c r="BG8" s="31" t="s">
        <v>99</v>
      </c>
      <c r="BH8" s="34" t="s">
        <v>100</v>
      </c>
      <c r="BI8" s="30" t="s">
        <v>97</v>
      </c>
      <c r="BJ8" s="31" t="s">
        <v>98</v>
      </c>
      <c r="BK8" s="31" t="s">
        <v>99</v>
      </c>
      <c r="BL8" s="32" t="s">
        <v>100</v>
      </c>
      <c r="BM8" s="33" t="s">
        <v>97</v>
      </c>
      <c r="BN8" s="31" t="s">
        <v>98</v>
      </c>
      <c r="BO8" s="31" t="s">
        <v>99</v>
      </c>
      <c r="BP8" s="34" t="s">
        <v>100</v>
      </c>
      <c r="BQ8" s="30" t="s">
        <v>97</v>
      </c>
      <c r="BR8" s="31" t="s">
        <v>98</v>
      </c>
      <c r="BS8" s="31" t="s">
        <v>99</v>
      </c>
      <c r="BT8" s="34" t="s">
        <v>100</v>
      </c>
      <c r="BU8" s="382"/>
      <c r="BV8" s="129" t="s">
        <v>694</v>
      </c>
      <c r="BW8" s="126" t="s">
        <v>682</v>
      </c>
      <c r="BX8" s="122"/>
      <c r="BY8" s="80"/>
    </row>
    <row r="9" spans="1:79" x14ac:dyDescent="0.3">
      <c r="A9" s="137">
        <v>1</v>
      </c>
      <c r="B9" s="138" t="s">
        <v>101</v>
      </c>
      <c r="C9" s="188">
        <v>372.8</v>
      </c>
      <c r="D9" s="184">
        <v>2</v>
      </c>
      <c r="E9" s="139">
        <f>[1]побуд.звіт!E9+'[2]звіт 2018+01.2019'!E9</f>
        <v>1227.7679052348014</v>
      </c>
      <c r="F9" s="139">
        <f>[1]побуд.звіт!F9+'[2]звіт 2018+01.2019'!F9</f>
        <v>1266.5841989356038</v>
      </c>
      <c r="G9" s="140">
        <f>IF((F9-E9)&lt;0,F9-E9,0)</f>
        <v>0</v>
      </c>
      <c r="H9" s="141">
        <f>IF((F9-E9)&gt;0,F9-E9,0)</f>
        <v>38.816293700802362</v>
      </c>
      <c r="I9" s="139">
        <f>[1]побуд.звіт!I9+'[2]звіт 2018+01.2019'!I9</f>
        <v>3396.2732918513625</v>
      </c>
      <c r="J9" s="139">
        <f>[1]побуд.звіт!J9+'[2]звіт 2018+01.2019'!J9</f>
        <v>3398.0615910195834</v>
      </c>
      <c r="K9" s="140">
        <f>IF((J9-I9)&lt;0,J9-I9,0)</f>
        <v>0</v>
      </c>
      <c r="L9" s="141">
        <f>IF((J9-I9)&gt;0,J9-I9,0)</f>
        <v>1.788299168220874</v>
      </c>
      <c r="M9" s="139">
        <f>[1]побуд.звіт!M9+'[2]звіт 2018+01.2019'!M9</f>
        <v>644.38468525126882</v>
      </c>
      <c r="N9" s="139">
        <f>[1]побуд.звіт!N9+'[2]звіт 2018+01.2019'!N9</f>
        <v>697.59233639657566</v>
      </c>
      <c r="O9" s="140">
        <f>IF((N9-M9)&lt;0,N9-M9,0)</f>
        <v>0</v>
      </c>
      <c r="P9" s="141">
        <f>IF((N9-M9)&gt;0,N9-M9,0)</f>
        <v>53.207651145306841</v>
      </c>
      <c r="Q9" s="139">
        <f>[1]побуд.звіт!Q9+'[2]звіт 2018+01.2019'!Q9</f>
        <v>0</v>
      </c>
      <c r="R9" s="139">
        <f>[1]побуд.звіт!R9+'[2]звіт 2018+01.2019'!R9</f>
        <v>1238.4468403934147</v>
      </c>
      <c r="S9" s="140">
        <f>IF((R9-Q9)&lt;0,R9-Q9,0)</f>
        <v>0</v>
      </c>
      <c r="T9" s="141">
        <f>IF((R9-Q9)&gt;0,R9-Q9,0)</f>
        <v>1238.4468403934147</v>
      </c>
      <c r="U9" s="139">
        <f>[1]побуд.звіт!U9+'[2]звіт 2018+01.2019'!U9</f>
        <v>0</v>
      </c>
      <c r="V9" s="139">
        <f>[1]побуд.звіт!V9+'[2]звіт 2018+01.2019'!V9</f>
        <v>0</v>
      </c>
      <c r="W9" s="140">
        <f>IF((V9-U9)&lt;0,V9-U9,0)</f>
        <v>0</v>
      </c>
      <c r="X9" s="141">
        <f>IF((V9-U9)&gt;0,V9-U9,0)</f>
        <v>0</v>
      </c>
      <c r="Y9" s="139">
        <f>[1]побуд.звіт!Y9+'[2]звіт 2018+01.2019'!Y9</f>
        <v>0</v>
      </c>
      <c r="Z9" s="139">
        <f>[1]побуд.звіт!Z9+'[2]звіт 2018+01.2019'!Z9</f>
        <v>0</v>
      </c>
      <c r="AA9" s="140">
        <f>IF((Z9-Y9)&lt;0,Z9-Y9,0)</f>
        <v>0</v>
      </c>
      <c r="AB9" s="141">
        <f>IF((Z9-Y9)&gt;0,Z9-Y9,0)</f>
        <v>0</v>
      </c>
      <c r="AC9" s="139">
        <f>[1]побуд.звіт!AC9+'[2]звіт 2018+01.2019'!AC9</f>
        <v>5108.3818188510531</v>
      </c>
      <c r="AD9" s="139">
        <f>[1]побуд.звіт!AD9+'[2]звіт 2018+01.2019'!AD9</f>
        <v>5070.1553739342062</v>
      </c>
      <c r="AE9" s="140">
        <f>IF((AD9-AC9)&lt;0,AD9-AC9,0)</f>
        <v>-38.226444916846958</v>
      </c>
      <c r="AF9" s="141">
        <f>IF((AD9-AC9)&gt;0,AD9-AC9,0)</f>
        <v>0</v>
      </c>
      <c r="AG9" s="139">
        <f>[1]побуд.звіт!AG9+'[2]звіт 2018+01.2019'!AG9</f>
        <v>0</v>
      </c>
      <c r="AH9" s="139">
        <f>[1]побуд.звіт!AH9+'[2]звіт 2018+01.2019'!AH9</f>
        <v>0</v>
      </c>
      <c r="AI9" s="140">
        <f>IF((AH9-AG9)&lt;0,AH9-AG9,0)</f>
        <v>0</v>
      </c>
      <c r="AJ9" s="141">
        <f>IF((AH9-AG9)&gt;0,AH9-AG9,0)</f>
        <v>0</v>
      </c>
      <c r="AK9" s="139">
        <f>[1]побуд.звіт!AK9+'[2]звіт 2018+01.2019'!AK9</f>
        <v>0</v>
      </c>
      <c r="AL9" s="139">
        <f>[1]побуд.звіт!AL9+'[2]звіт 2018+01.2019'!AL9</f>
        <v>0</v>
      </c>
      <c r="AM9" s="140">
        <f>IF((AL9-AK9)&lt;0,AL9-AK9,0)</f>
        <v>0</v>
      </c>
      <c r="AN9" s="141">
        <f>IF((AL9-AK9)&gt;0,AL9-AK9,0)</f>
        <v>0</v>
      </c>
      <c r="AO9" s="139">
        <f>[1]побуд.звіт!AO9+'[2]звіт 2018+01.2019'!AO9</f>
        <v>1052.0887156586252</v>
      </c>
      <c r="AP9" s="139">
        <f>[1]побуд.звіт!AP9+'[2]звіт 2018+01.2019'!AP9</f>
        <v>996.88373159757305</v>
      </c>
      <c r="AQ9" s="140">
        <f>IF((AP9-AO9)&lt;0,AP9-AO9,0)</f>
        <v>-55.204984061052187</v>
      </c>
      <c r="AR9" s="141">
        <f>IF((AP9-AO9)&gt;0,AP9-AO9,0)</f>
        <v>0</v>
      </c>
      <c r="AS9" s="139">
        <f>[1]побуд.звіт!AS9+'[2]звіт 2018+01.2019'!AS9</f>
        <v>217.75247999999996</v>
      </c>
      <c r="AT9" s="139">
        <f>[1]побуд.звіт!AT9+'[2]звіт 2018+01.2019'!AT9</f>
        <v>0</v>
      </c>
      <c r="AU9" s="140">
        <f>IF((AT9-AS9)&lt;0,AT9-AS9,0)</f>
        <v>-217.75247999999996</v>
      </c>
      <c r="AV9" s="141">
        <f>IF((AT9-AS9)&gt;0,AT9-AS9,0)</f>
        <v>0</v>
      </c>
      <c r="AW9" s="139">
        <f>[1]побуд.звіт!AW9+'[2]звіт 2018+01.2019'!AW9</f>
        <v>5696.728331986882</v>
      </c>
      <c r="AX9" s="139">
        <f>[1]побуд.звіт!AX9+'[2]звіт 2018+01.2019'!AX9</f>
        <v>1208.9787282263446</v>
      </c>
      <c r="AY9" s="140">
        <f>IF((AX9-AW9)&lt;0,AX9-AW9,0)</f>
        <v>-4487.7496037605379</v>
      </c>
      <c r="AZ9" s="141">
        <f>IF((AX9-AW9)&gt;0,AX9-AW9,0)</f>
        <v>0</v>
      </c>
      <c r="BA9" s="38">
        <v>0</v>
      </c>
      <c r="BB9" s="36"/>
      <c r="BC9" s="36">
        <f>IF((BB9-BA9)&lt;0,BB9-BA9,0)</f>
        <v>0</v>
      </c>
      <c r="BD9" s="37">
        <f>IF((BB9-BA9)&gt;0,BB9-BA9,0)</f>
        <v>0</v>
      </c>
      <c r="BE9" s="139">
        <f>[1]побуд.звіт!BE9+'[2]звіт 2018+01.2019'!BE9</f>
        <v>16.036827099384833</v>
      </c>
      <c r="BF9" s="139">
        <f>[1]побуд.звіт!BF9+'[2]звіт 2018+01.2019'!BF9</f>
        <v>0</v>
      </c>
      <c r="BG9" s="140">
        <f>IF((BF9-BE9)&lt;0,BF9-BE9,0)</f>
        <v>-16.036827099384833</v>
      </c>
      <c r="BH9" s="141">
        <f>IF((BF9-BE9)&gt;0,BF9-BE9,0)</f>
        <v>0</v>
      </c>
      <c r="BI9" s="139">
        <f>[1]побуд.звіт!BI9+'[2]звіт 2018+01.2019'!BI9</f>
        <v>0</v>
      </c>
      <c r="BJ9" s="139">
        <f>[1]побуд.звіт!BJ9+'[2]звіт 2018+01.2019'!BJ9</f>
        <v>0</v>
      </c>
      <c r="BK9" s="140">
        <f>IF((BJ9-BI9)&lt;0,BJ9-BI9,0)</f>
        <v>0</v>
      </c>
      <c r="BL9" s="141">
        <f>IF((BJ9-BI9)&gt;0,BJ9-BI9,0)</f>
        <v>0</v>
      </c>
      <c r="BM9" s="139">
        <f>[1]побуд.звіт!BM9+'[2]звіт 2018+01.2019'!BM9</f>
        <v>0</v>
      </c>
      <c r="BN9" s="139">
        <f>[1]побуд.звіт!BN9+'[2]звіт 2018+01.2019'!BN9</f>
        <v>0</v>
      </c>
      <c r="BO9" s="140">
        <f>IF((BN9-BM9)&lt;0,BN9-BM9,0)</f>
        <v>0</v>
      </c>
      <c r="BP9" s="141">
        <f>IF((BN9-BM9)&gt;0,BN9-BM9,0)</f>
        <v>0</v>
      </c>
      <c r="BQ9" s="142">
        <f>E9+I9+M9+Q9+U9+Y9+AC9+AG9+AK9+AO9+AS9+AW9+BA9+BE9+BI9+BM9</f>
        <v>17359.414055933375</v>
      </c>
      <c r="BR9" s="140">
        <f>F9+J9+N9+R9+V9+Z9+AD9+AH9+AL9+AP9+AT9+AX9+BB9+BF9+BJ9+BN9</f>
        <v>13876.702800503301</v>
      </c>
      <c r="BS9" s="140">
        <f>IF((BR9-BQ9)&lt;0,BR9-BQ9,0)</f>
        <v>-3482.7112554300747</v>
      </c>
      <c r="BT9" s="141">
        <f>IF((BR9-BQ9)&gt;0,BR9-BQ9,0)</f>
        <v>0</v>
      </c>
      <c r="BU9" s="143">
        <f>BR9/BQ9</f>
        <v>0.79937622063691149</v>
      </c>
      <c r="BV9" s="132">
        <v>921</v>
      </c>
      <c r="BW9" s="144">
        <f>IF((BV9-BX9)&lt;0,0,BV9-BX9)</f>
        <v>0</v>
      </c>
      <c r="BX9" s="132">
        <f t="shared" ref="BX9:BX72" si="0">BQ9/14</f>
        <v>1239.9581468523841</v>
      </c>
      <c r="BY9" s="145">
        <v>3</v>
      </c>
      <c r="CA9" s="39"/>
    </row>
    <row r="10" spans="1:79" x14ac:dyDescent="0.3">
      <c r="A10" s="163">
        <f>A9+1</f>
        <v>2</v>
      </c>
      <c r="B10" s="164" t="s">
        <v>102</v>
      </c>
      <c r="C10" s="189">
        <v>1842.6</v>
      </c>
      <c r="D10" s="185">
        <v>5</v>
      </c>
      <c r="E10" s="165">
        <f>[1]побуд.звіт!E10+'[2]звіт 2018+01.2019'!E10</f>
        <v>9500.0586400000011</v>
      </c>
      <c r="F10" s="165">
        <f>[1]побуд.звіт!F10+'[2]звіт 2018+01.2019'!F10</f>
        <v>9373.8256774489964</v>
      </c>
      <c r="G10" s="166">
        <f t="shared" ref="G10:G73" si="1">IF((F10-E10)&lt;0,F10-E10,0)</f>
        <v>-126.23296255100468</v>
      </c>
      <c r="H10" s="167">
        <f t="shared" ref="H10:H73" si="2">IF((F10-E10)&gt;0,F10-E10,0)</f>
        <v>0</v>
      </c>
      <c r="I10" s="165">
        <f>[1]побуд.звіт!I10+'[2]звіт 2018+01.2019'!I10</f>
        <v>22721.121579205712</v>
      </c>
      <c r="J10" s="165">
        <f>[1]побуд.звіт!J10+'[2]звіт 2018+01.2019'!J10</f>
        <v>21268.826783085493</v>
      </c>
      <c r="K10" s="166">
        <f t="shared" ref="K10:K73" si="3">IF((J10-I10)&lt;0,J10-I10,0)</f>
        <v>-1452.294796120219</v>
      </c>
      <c r="L10" s="167">
        <f t="shared" ref="L10:L73" si="4">IF((J10-I10)&gt;0,J10-I10,0)</f>
        <v>0</v>
      </c>
      <c r="M10" s="165">
        <f>[1]побуд.звіт!M10+'[2]звіт 2018+01.2019'!M10</f>
        <v>2657.7853405279902</v>
      </c>
      <c r="N10" s="165">
        <f>[1]побуд.звіт!N10+'[2]звіт 2018+01.2019'!N10</f>
        <v>2536.8407343846598</v>
      </c>
      <c r="O10" s="166">
        <f t="shared" ref="O10:O74" si="5">IF((N10-M10)&lt;0,N10-M10,0)</f>
        <v>-120.94460614333047</v>
      </c>
      <c r="P10" s="167">
        <f t="shared" ref="P10:P74" si="6">IF((N10-M10)&gt;0,N10-M10,0)</f>
        <v>0</v>
      </c>
      <c r="Q10" s="165">
        <f>[1]побуд.звіт!Q10+'[2]звіт 2018+01.2019'!Q10</f>
        <v>264.27119337656387</v>
      </c>
      <c r="R10" s="165">
        <f>[1]побуд.звіт!R10+'[2]звіт 2018+01.2019'!R10</f>
        <v>585.77531921802984</v>
      </c>
      <c r="S10" s="166">
        <f t="shared" ref="S10:S74" si="7">IF((R10-Q10)&lt;0,R10-Q10,0)</f>
        <v>0</v>
      </c>
      <c r="T10" s="167">
        <f t="shared" ref="T10:T74" si="8">IF((R10-Q10)&gt;0,R10-Q10,0)</f>
        <v>321.50412584146596</v>
      </c>
      <c r="U10" s="165">
        <f>[1]побуд.звіт!U10+'[2]звіт 2018+01.2019'!U10</f>
        <v>0</v>
      </c>
      <c r="V10" s="165">
        <f>[1]побуд.звіт!V10+'[2]звіт 2018+01.2019'!V10</f>
        <v>0</v>
      </c>
      <c r="W10" s="166">
        <f t="shared" ref="W10:W74" si="9">IF((V10-U10)&lt;0,V10-U10,0)</f>
        <v>0</v>
      </c>
      <c r="X10" s="167">
        <f t="shared" ref="X10:X74" si="10">IF((V10-U10)&gt;0,V10-U10,0)</f>
        <v>0</v>
      </c>
      <c r="Y10" s="165">
        <f>[1]побуд.звіт!Y10+'[2]звіт 2018+01.2019'!Y10</f>
        <v>0</v>
      </c>
      <c r="Z10" s="165">
        <f>[1]побуд.звіт!Z10+'[2]звіт 2018+01.2019'!Z10</f>
        <v>0</v>
      </c>
      <c r="AA10" s="166">
        <f t="shared" ref="AA10:AA74" si="11">IF((Z10-Y10)&lt;0,Z10-Y10,0)</f>
        <v>0</v>
      </c>
      <c r="AB10" s="167">
        <f t="shared" ref="AB10:AB74" si="12">IF((Z10-Y10)&gt;0,Z10-Y10,0)</f>
        <v>0</v>
      </c>
      <c r="AC10" s="165">
        <f>[1]побуд.звіт!AC10+'[2]звіт 2018+01.2019'!AC10</f>
        <v>20738.618863960266</v>
      </c>
      <c r="AD10" s="165">
        <f>[1]побуд.звіт!AD10+'[2]звіт 2018+01.2019'!AD10</f>
        <v>21109.650446757609</v>
      </c>
      <c r="AE10" s="166">
        <f t="shared" ref="AE10:AE74" si="13">IF((AD10-AC10)&lt;0,AD10-AC10,0)</f>
        <v>0</v>
      </c>
      <c r="AF10" s="167">
        <f t="shared" ref="AF10:AF74" si="14">IF((AD10-AC10)&gt;0,AD10-AC10,0)</f>
        <v>371.03158279734271</v>
      </c>
      <c r="AG10" s="165">
        <f>[1]побуд.звіт!AG10+'[2]звіт 2018+01.2019'!AG10</f>
        <v>1295.2126364586873</v>
      </c>
      <c r="AH10" s="165">
        <f>[1]побуд.звіт!AH10+'[2]звіт 2018+01.2019'!AH10</f>
        <v>1294.7493440596363</v>
      </c>
      <c r="AI10" s="166">
        <f t="shared" ref="AI10:AI74" si="15">IF((AH10-AG10)&lt;0,AH10-AG10,0)</f>
        <v>-0.46329239905094255</v>
      </c>
      <c r="AJ10" s="167">
        <f t="shared" ref="AJ10:AJ74" si="16">IF((AH10-AG10)&gt;0,AH10-AG10,0)</f>
        <v>0</v>
      </c>
      <c r="AK10" s="165">
        <f>[1]побуд.звіт!AK10+'[2]звіт 2018+01.2019'!AK10</f>
        <v>47.292975050299567</v>
      </c>
      <c r="AL10" s="165">
        <f>[1]побуд.звіт!AL10+'[2]звіт 2018+01.2019'!AL10</f>
        <v>0</v>
      </c>
      <c r="AM10" s="166">
        <f t="shared" ref="AM10:AM74" si="17">IF((AL10-AK10)&lt;0,AL10-AK10,0)</f>
        <v>-47.292975050299567</v>
      </c>
      <c r="AN10" s="167">
        <f t="shared" ref="AN10:AN74" si="18">IF((AL10-AK10)&gt;0,AL10-AK10,0)</f>
        <v>0</v>
      </c>
      <c r="AO10" s="165">
        <f>[1]побуд.звіт!AO10+'[2]звіт 2018+01.2019'!AO10</f>
        <v>7945.195961149313</v>
      </c>
      <c r="AP10" s="165">
        <f>[1]побуд.звіт!AP10+'[2]звіт 2018+01.2019'!AP10</f>
        <v>3222.104258100253</v>
      </c>
      <c r="AQ10" s="166">
        <f t="shared" ref="AQ10:AQ74" si="19">IF((AP10-AO10)&lt;0,AP10-AO10,0)</f>
        <v>-4723.09170304906</v>
      </c>
      <c r="AR10" s="167">
        <f t="shared" ref="AR10:AR74" si="20">IF((AP10-AO10)&gt;0,AP10-AO10,0)</f>
        <v>0</v>
      </c>
      <c r="AS10" s="165">
        <f>[1]побуд.звіт!AS10+'[2]звіт 2018+01.2019'!AS10</f>
        <v>4257.0848128685348</v>
      </c>
      <c r="AT10" s="165">
        <f>[1]побуд.звіт!AT10+'[2]звіт 2018+01.2019'!AT10</f>
        <v>3576.1744977312424</v>
      </c>
      <c r="AU10" s="166">
        <f t="shared" ref="AU10:AU74" si="21">IF((AT10-AS10)&lt;0,AT10-AS10,0)</f>
        <v>-680.9103151372924</v>
      </c>
      <c r="AV10" s="167">
        <f t="shared" ref="AV10:AV74" si="22">IF((AT10-AS10)&gt;0,AT10-AS10,0)</f>
        <v>0</v>
      </c>
      <c r="AW10" s="165">
        <f>[1]побуд.звіт!AW10+'[2]звіт 2018+01.2019'!AW10</f>
        <v>21901.77345544122</v>
      </c>
      <c r="AX10" s="165">
        <f>[1]побуд.звіт!AX10+'[2]звіт 2018+01.2019'!AX10</f>
        <v>2543.215040403702</v>
      </c>
      <c r="AY10" s="166">
        <f t="shared" ref="AY10:AY74" si="23">IF((AX10-AW10)&lt;0,AX10-AW10,0)</f>
        <v>-19358.558415037518</v>
      </c>
      <c r="AZ10" s="167">
        <f t="shared" ref="AZ10:AZ74" si="24">IF((AX10-AW10)&gt;0,AX10-AW10,0)</f>
        <v>0</v>
      </c>
      <c r="BA10" s="38">
        <v>0</v>
      </c>
      <c r="BB10" s="36"/>
      <c r="BC10" s="36">
        <f t="shared" ref="BC10:BC74" si="25">IF((BB10-BA10)&lt;0,BB10-BA10,0)</f>
        <v>0</v>
      </c>
      <c r="BD10" s="37">
        <f t="shared" ref="BD10:BD74" si="26">IF((BB10-BA10)&gt;0,BB10-BA10,0)</f>
        <v>0</v>
      </c>
      <c r="BE10" s="165">
        <f>[1]побуд.звіт!BE10+'[2]звіт 2018+01.2019'!BE10</f>
        <v>15.521045311870438</v>
      </c>
      <c r="BF10" s="165">
        <f>[1]побуд.звіт!BF10+'[2]звіт 2018+01.2019'!BF10</f>
        <v>0</v>
      </c>
      <c r="BG10" s="166">
        <f t="shared" ref="BG10:BG74" si="27">IF((BF10-BE10)&lt;0,BF10-BE10,0)</f>
        <v>-15.521045311870438</v>
      </c>
      <c r="BH10" s="167">
        <f t="shared" ref="BH10:BH74" si="28">IF((BF10-BE10)&gt;0,BF10-BE10,0)</f>
        <v>0</v>
      </c>
      <c r="BI10" s="165">
        <f>[1]побуд.звіт!BI10+'[2]звіт 2018+01.2019'!BI10</f>
        <v>5768.6297573359616</v>
      </c>
      <c r="BJ10" s="165">
        <f>[1]побуд.звіт!BJ10+'[2]звіт 2018+01.2019'!BJ10</f>
        <v>3978.9026981733309</v>
      </c>
      <c r="BK10" s="166">
        <f t="shared" ref="BK10:BK74" si="29">IF((BJ10-BI10)&lt;0,BJ10-BI10,0)</f>
        <v>-1789.7270591626307</v>
      </c>
      <c r="BL10" s="167">
        <f t="shared" ref="BL10:BL74" si="30">IF((BJ10-BI10)&gt;0,BJ10-BI10,0)</f>
        <v>0</v>
      </c>
      <c r="BM10" s="165">
        <f>[1]побуд.звіт!BM10+'[2]звіт 2018+01.2019'!BM10</f>
        <v>0</v>
      </c>
      <c r="BN10" s="165">
        <f>[1]побуд.звіт!BN10+'[2]звіт 2018+01.2019'!BN10</f>
        <v>0</v>
      </c>
      <c r="BO10" s="166">
        <f t="shared" ref="BO10:BO74" si="31">IF((BN10-BM10)&lt;0,BN10-BM10,0)</f>
        <v>0</v>
      </c>
      <c r="BP10" s="167">
        <f t="shared" ref="BP10:BP74" si="32">IF((BN10-BM10)&gt;0,BN10-BM10,0)</f>
        <v>0</v>
      </c>
      <c r="BQ10" s="168">
        <f t="shared" ref="BQ10:BR25" si="33">E10+I10+M10+Q10+U10+Y10+AC10+AG10+AK10+AO10+AS10+AW10+BA10+BE10+BI10+BM10</f>
        <v>97112.566260686406</v>
      </c>
      <c r="BR10" s="166">
        <f t="shared" si="33"/>
        <v>69490.064799362954</v>
      </c>
      <c r="BS10" s="166">
        <f t="shared" ref="BS10:BS74" si="34">IF((BR10-BQ10)&lt;0,BR10-BQ10,0)</f>
        <v>-27622.501461323453</v>
      </c>
      <c r="BT10" s="167">
        <f t="shared" ref="BT10:BT74" si="35">IF((BR10-BQ10)&gt;0,BR10-BQ10,0)</f>
        <v>0</v>
      </c>
      <c r="BU10" s="169">
        <f t="shared" ref="BU10:BU74" si="36">BR10/BQ10</f>
        <v>0.71556202739844876</v>
      </c>
      <c r="BV10" s="131">
        <v>8212</v>
      </c>
      <c r="BW10" s="170">
        <f>IF((BV10-BX10)&lt;0,0,BV10-BX10)</f>
        <v>1275.3881242366851</v>
      </c>
      <c r="BX10" s="131">
        <f t="shared" si="0"/>
        <v>6936.6118757633149</v>
      </c>
      <c r="BY10" s="171">
        <v>2</v>
      </c>
      <c r="CA10" s="39"/>
    </row>
    <row r="11" spans="1:79" x14ac:dyDescent="0.3">
      <c r="A11" s="163">
        <f t="shared" ref="A11:A74" si="37">A10+1</f>
        <v>3</v>
      </c>
      <c r="B11" s="164" t="s">
        <v>103</v>
      </c>
      <c r="C11" s="189">
        <v>2804.28</v>
      </c>
      <c r="D11" s="185">
        <v>5</v>
      </c>
      <c r="E11" s="165">
        <f>[1]побуд.звіт!E11+'[2]звіт 2018+01.2019'!E11</f>
        <v>10797.548864000002</v>
      </c>
      <c r="F11" s="165">
        <f>[1]побуд.звіт!F11+'[2]звіт 2018+01.2019'!F11</f>
        <v>10236.316119915657</v>
      </c>
      <c r="G11" s="166">
        <f t="shared" si="1"/>
        <v>-561.23274408434554</v>
      </c>
      <c r="H11" s="167">
        <f t="shared" si="2"/>
        <v>0</v>
      </c>
      <c r="I11" s="165">
        <f>[1]побуд.звіт!I11+'[2]звіт 2018+01.2019'!I11</f>
        <v>32115.317481568636</v>
      </c>
      <c r="J11" s="165">
        <f>[1]побуд.звіт!J11+'[2]звіт 2018+01.2019'!J11</f>
        <v>30507.00624692555</v>
      </c>
      <c r="K11" s="166">
        <f t="shared" si="3"/>
        <v>-1608.3112346430862</v>
      </c>
      <c r="L11" s="167">
        <f t="shared" si="4"/>
        <v>0</v>
      </c>
      <c r="M11" s="165">
        <f>[1]побуд.звіт!M11+'[2]звіт 2018+01.2019'!M11</f>
        <v>3585.4380117913547</v>
      </c>
      <c r="N11" s="165">
        <f>[1]побуд.звіт!N11+'[2]звіт 2018+01.2019'!N11</f>
        <v>3734.6637515356183</v>
      </c>
      <c r="O11" s="166">
        <f t="shared" si="5"/>
        <v>0</v>
      </c>
      <c r="P11" s="167">
        <f t="shared" si="6"/>
        <v>149.22573974426359</v>
      </c>
      <c r="Q11" s="165">
        <f>[1]побуд.звіт!Q11+'[2]звіт 2018+01.2019'!Q11</f>
        <v>846.21368844508913</v>
      </c>
      <c r="R11" s="165">
        <f>[1]побуд.звіт!R11+'[2]звіт 2018+01.2019'!R11</f>
        <v>714.96468336008809</v>
      </c>
      <c r="S11" s="166">
        <f t="shared" si="7"/>
        <v>-131.24900508500104</v>
      </c>
      <c r="T11" s="167">
        <f t="shared" si="8"/>
        <v>0</v>
      </c>
      <c r="U11" s="165">
        <f>[1]побуд.звіт!U11+'[2]звіт 2018+01.2019'!U11</f>
        <v>0</v>
      </c>
      <c r="V11" s="165">
        <f>[1]побуд.звіт!V11+'[2]звіт 2018+01.2019'!V11</f>
        <v>0</v>
      </c>
      <c r="W11" s="166">
        <f t="shared" si="9"/>
        <v>0</v>
      </c>
      <c r="X11" s="167">
        <f t="shared" si="10"/>
        <v>0</v>
      </c>
      <c r="Y11" s="165">
        <f>[1]побуд.звіт!Y11+'[2]звіт 2018+01.2019'!Y11</f>
        <v>0</v>
      </c>
      <c r="Z11" s="165">
        <f>[1]побуд.звіт!Z11+'[2]звіт 2018+01.2019'!Z11</f>
        <v>0</v>
      </c>
      <c r="AA11" s="166">
        <f t="shared" si="11"/>
        <v>0</v>
      </c>
      <c r="AB11" s="167">
        <f t="shared" si="12"/>
        <v>0</v>
      </c>
      <c r="AC11" s="165">
        <f>[1]побуд.звіт!AC11+'[2]звіт 2018+01.2019'!AC11</f>
        <v>31823.936439883117</v>
      </c>
      <c r="AD11" s="165">
        <f>[1]побуд.звіт!AD11+'[2]звіт 2018+01.2019'!AD11</f>
        <v>32302.567997499766</v>
      </c>
      <c r="AE11" s="166">
        <f t="shared" si="13"/>
        <v>0</v>
      </c>
      <c r="AF11" s="167">
        <f t="shared" si="14"/>
        <v>478.63155761664893</v>
      </c>
      <c r="AG11" s="165">
        <f>[1]побуд.звіт!AG11+'[2]звіт 2018+01.2019'!AG11</f>
        <v>1900.3380122255792</v>
      </c>
      <c r="AH11" s="165">
        <f>[1]побуд.звіт!AH11+'[2]звіт 2018+01.2019'!AH11</f>
        <v>1899.472671507307</v>
      </c>
      <c r="AI11" s="166">
        <f t="shared" si="15"/>
        <v>-0.86534071827213666</v>
      </c>
      <c r="AJ11" s="167">
        <f t="shared" si="16"/>
        <v>0</v>
      </c>
      <c r="AK11" s="165">
        <f>[1]побуд.звіт!AK11+'[2]звіт 2018+01.2019'!AK11</f>
        <v>68.038922129703735</v>
      </c>
      <c r="AL11" s="165">
        <f>[1]побуд.звіт!AL11+'[2]звіт 2018+01.2019'!AL11</f>
        <v>1443.9118880662979</v>
      </c>
      <c r="AM11" s="166">
        <f t="shared" si="17"/>
        <v>0</v>
      </c>
      <c r="AN11" s="167">
        <f t="shared" si="18"/>
        <v>1375.8729659365943</v>
      </c>
      <c r="AO11" s="165">
        <f>[1]побуд.звіт!AO11+'[2]звіт 2018+01.2019'!AO11</f>
        <v>10091.954901724546</v>
      </c>
      <c r="AP11" s="165">
        <f>[1]побуд.звіт!AP11+'[2]звіт 2018+01.2019'!AP11</f>
        <v>13490.220156510855</v>
      </c>
      <c r="AQ11" s="166">
        <f t="shared" si="19"/>
        <v>0</v>
      </c>
      <c r="AR11" s="167">
        <f t="shared" si="20"/>
        <v>3398.265254786309</v>
      </c>
      <c r="AS11" s="165">
        <f>[1]побуд.звіт!AS11+'[2]звіт 2018+01.2019'!AS11</f>
        <v>6297.4071873641551</v>
      </c>
      <c r="AT11" s="165">
        <f>[1]побуд.звіт!AT11+'[2]звіт 2018+01.2019'!AT11</f>
        <v>5357.481850044217</v>
      </c>
      <c r="AU11" s="166">
        <f t="shared" si="21"/>
        <v>-939.92533731993808</v>
      </c>
      <c r="AV11" s="167">
        <f t="shared" si="22"/>
        <v>0</v>
      </c>
      <c r="AW11" s="165">
        <f>[1]побуд.звіт!AW11+'[2]звіт 2018+01.2019'!AW11</f>
        <v>49964.818517009851</v>
      </c>
      <c r="AX11" s="165">
        <f>[1]побуд.звіт!AX11+'[2]звіт 2018+01.2019'!AX11</f>
        <v>80013.146491802239</v>
      </c>
      <c r="AY11" s="166">
        <f t="shared" si="23"/>
        <v>0</v>
      </c>
      <c r="AZ11" s="167">
        <f t="shared" si="24"/>
        <v>30048.327974792388</v>
      </c>
      <c r="BA11" s="38">
        <v>0</v>
      </c>
      <c r="BB11" s="36"/>
      <c r="BC11" s="36">
        <f t="shared" si="25"/>
        <v>0</v>
      </c>
      <c r="BD11" s="37">
        <f t="shared" si="26"/>
        <v>0</v>
      </c>
      <c r="BE11" s="165">
        <f>[1]побуд.звіт!BE11+'[2]звіт 2018+01.2019'!BE11</f>
        <v>15.747804532425933</v>
      </c>
      <c r="BF11" s="165">
        <f>[1]побуд.звіт!BF11+'[2]звіт 2018+01.2019'!BF11</f>
        <v>0</v>
      </c>
      <c r="BG11" s="166">
        <f t="shared" si="27"/>
        <v>-15.747804532425933</v>
      </c>
      <c r="BH11" s="167">
        <f t="shared" si="28"/>
        <v>0</v>
      </c>
      <c r="BI11" s="165">
        <f>[1]побуд.звіт!BI11+'[2]звіт 2018+01.2019'!BI11</f>
        <v>13805.548138337906</v>
      </c>
      <c r="BJ11" s="165">
        <f>[1]побуд.звіт!BJ11+'[2]звіт 2018+01.2019'!BJ11</f>
        <v>13101.876501480932</v>
      </c>
      <c r="BK11" s="166">
        <f t="shared" si="29"/>
        <v>-703.67163685697415</v>
      </c>
      <c r="BL11" s="167">
        <f t="shared" si="30"/>
        <v>0</v>
      </c>
      <c r="BM11" s="165">
        <f>[1]побуд.звіт!BM11+'[2]звіт 2018+01.2019'!BM11</f>
        <v>0</v>
      </c>
      <c r="BN11" s="165">
        <f>[1]побуд.звіт!BN11+'[2]звіт 2018+01.2019'!BN11</f>
        <v>0</v>
      </c>
      <c r="BO11" s="166">
        <f t="shared" si="31"/>
        <v>0</v>
      </c>
      <c r="BP11" s="167">
        <f t="shared" si="32"/>
        <v>0</v>
      </c>
      <c r="BQ11" s="168">
        <f t="shared" si="33"/>
        <v>161312.30796901239</v>
      </c>
      <c r="BR11" s="166">
        <f t="shared" si="33"/>
        <v>192801.62835864854</v>
      </c>
      <c r="BS11" s="166">
        <f t="shared" si="34"/>
        <v>0</v>
      </c>
      <c r="BT11" s="167">
        <f t="shared" si="35"/>
        <v>31489.320389636152</v>
      </c>
      <c r="BU11" s="169">
        <f t="shared" si="36"/>
        <v>1.1952071778409195</v>
      </c>
      <c r="BV11" s="131">
        <v>33714</v>
      </c>
      <c r="BW11" s="170">
        <f t="shared" ref="BW11:BW74" si="38">IF((BV11-BX11)&lt;0,0,BV11-BX11)</f>
        <v>22191.692287927686</v>
      </c>
      <c r="BX11" s="131">
        <f t="shared" si="0"/>
        <v>11522.307712072314</v>
      </c>
      <c r="BY11" s="171">
        <v>2</v>
      </c>
      <c r="CA11" s="39"/>
    </row>
    <row r="12" spans="1:79" x14ac:dyDescent="0.3">
      <c r="A12" s="137">
        <f t="shared" si="37"/>
        <v>4</v>
      </c>
      <c r="B12" s="146" t="s">
        <v>104</v>
      </c>
      <c r="C12" s="188">
        <v>6106.43</v>
      </c>
      <c r="D12" s="185">
        <v>9</v>
      </c>
      <c r="E12" s="147">
        <f>[1]побуд.звіт!E12+'[2]звіт 2018+01.2019'!E12</f>
        <v>42274.009487000018</v>
      </c>
      <c r="F12" s="147">
        <f>[1]побуд.звіт!F12+'[2]звіт 2018+01.2019'!F12</f>
        <v>40050.595583911003</v>
      </c>
      <c r="G12" s="140">
        <f t="shared" si="1"/>
        <v>-2223.4139030890146</v>
      </c>
      <c r="H12" s="141">
        <f t="shared" si="2"/>
        <v>0</v>
      </c>
      <c r="I12" s="147">
        <f>[1]побуд.звіт!I12+'[2]звіт 2018+01.2019'!I12</f>
        <v>66540.484653180567</v>
      </c>
      <c r="J12" s="147">
        <f>[1]побуд.звіт!J12+'[2]звіт 2018+01.2019'!J12</f>
        <v>60488.937211129218</v>
      </c>
      <c r="K12" s="140">
        <f t="shared" si="3"/>
        <v>-6051.5474420513492</v>
      </c>
      <c r="L12" s="141">
        <f t="shared" si="4"/>
        <v>0</v>
      </c>
      <c r="M12" s="147">
        <f>[1]побуд.звіт!M12+'[2]звіт 2018+01.2019'!M12</f>
        <v>9182.7855032673142</v>
      </c>
      <c r="N12" s="147">
        <f>[1]побуд.звіт!N12+'[2]звіт 2018+01.2019'!N12</f>
        <v>9023.6706898392913</v>
      </c>
      <c r="O12" s="140">
        <f t="shared" si="5"/>
        <v>-159.1148134280229</v>
      </c>
      <c r="P12" s="141">
        <f t="shared" si="6"/>
        <v>0</v>
      </c>
      <c r="Q12" s="147">
        <f>[1]побуд.звіт!Q12+'[2]звіт 2018+01.2019'!Q12</f>
        <v>1802.3101080733982</v>
      </c>
      <c r="R12" s="147">
        <f>[1]побуд.звіт!R12+'[2]звіт 2018+01.2019'!R12</f>
        <v>3790.0991428920179</v>
      </c>
      <c r="S12" s="140">
        <f t="shared" si="7"/>
        <v>0</v>
      </c>
      <c r="T12" s="141">
        <f t="shared" si="8"/>
        <v>1987.7890348186197</v>
      </c>
      <c r="U12" s="147">
        <f>[1]побуд.звіт!U12+'[2]звіт 2018+01.2019'!U12</f>
        <v>44361.627073029558</v>
      </c>
      <c r="V12" s="147">
        <f>[1]побуд.звіт!V12+'[2]звіт 2018+01.2019'!V12</f>
        <v>44465.918952043277</v>
      </c>
      <c r="W12" s="140">
        <f t="shared" si="9"/>
        <v>0</v>
      </c>
      <c r="X12" s="141">
        <f t="shared" si="10"/>
        <v>104.29187901371915</v>
      </c>
      <c r="Y12" s="147">
        <f>[1]побуд.звіт!Y12+'[2]звіт 2018+01.2019'!Y12</f>
        <v>0</v>
      </c>
      <c r="Z12" s="147">
        <f>[1]побуд.звіт!Z12+'[2]звіт 2018+01.2019'!Z12</f>
        <v>0</v>
      </c>
      <c r="AA12" s="140">
        <f t="shared" si="11"/>
        <v>0</v>
      </c>
      <c r="AB12" s="141">
        <f t="shared" si="12"/>
        <v>0</v>
      </c>
      <c r="AC12" s="147">
        <f>[1]побуд.звіт!AC12+'[2]звіт 2018+01.2019'!AC12</f>
        <v>69823.451517010137</v>
      </c>
      <c r="AD12" s="147">
        <f>[1]побуд.звіт!AD12+'[2]звіт 2018+01.2019'!AD12</f>
        <v>70556.789048729799</v>
      </c>
      <c r="AE12" s="140">
        <f t="shared" si="13"/>
        <v>0</v>
      </c>
      <c r="AF12" s="141">
        <f t="shared" si="14"/>
        <v>733.33753171966237</v>
      </c>
      <c r="AG12" s="147">
        <f>[1]побуд.звіт!AG12+'[2]звіт 2018+01.2019'!AG12</f>
        <v>2507.4559006969066</v>
      </c>
      <c r="AH12" s="147">
        <f>[1]побуд.звіт!AH12+'[2]звіт 2018+01.2019'!AH12</f>
        <v>2445.674386621331</v>
      </c>
      <c r="AI12" s="140">
        <f t="shared" si="15"/>
        <v>-61.781514075575615</v>
      </c>
      <c r="AJ12" s="141">
        <f t="shared" si="16"/>
        <v>0</v>
      </c>
      <c r="AK12" s="147">
        <f>[1]побуд.звіт!AK12+'[2]звіт 2018+01.2019'!AK12</f>
        <v>91.224446433920349</v>
      </c>
      <c r="AL12" s="147">
        <f>[1]побуд.звіт!AL12+'[2]звіт 2018+01.2019'!AL12</f>
        <v>0</v>
      </c>
      <c r="AM12" s="140">
        <f t="shared" si="17"/>
        <v>-91.224446433920349</v>
      </c>
      <c r="AN12" s="141">
        <f t="shared" si="18"/>
        <v>0</v>
      </c>
      <c r="AO12" s="147">
        <f>[1]побуд.звіт!AO12+'[2]звіт 2018+01.2019'!AO12</f>
        <v>3083.8351734863045</v>
      </c>
      <c r="AP12" s="147">
        <f>[1]побуд.звіт!AP12+'[2]звіт 2018+01.2019'!AP12</f>
        <v>3337.6394371480419</v>
      </c>
      <c r="AQ12" s="140">
        <f t="shared" si="19"/>
        <v>0</v>
      </c>
      <c r="AR12" s="141">
        <f t="shared" si="20"/>
        <v>253.80426366173742</v>
      </c>
      <c r="AS12" s="147">
        <f>[1]побуд.звіт!AS12+'[2]звіт 2018+01.2019'!AS12</f>
        <v>12917.0337450854</v>
      </c>
      <c r="AT12" s="147">
        <f>[1]побуд.звіт!AT12+'[2]звіт 2018+01.2019'!AT12</f>
        <v>10900.538971327363</v>
      </c>
      <c r="AU12" s="140">
        <f t="shared" si="21"/>
        <v>-2016.4947737580369</v>
      </c>
      <c r="AV12" s="141">
        <f t="shared" si="22"/>
        <v>0</v>
      </c>
      <c r="AW12" s="147">
        <f>[1]побуд.звіт!AW12+'[2]звіт 2018+01.2019'!AW12</f>
        <v>89673.95771457009</v>
      </c>
      <c r="AX12" s="147">
        <f>[1]побуд.звіт!AX12+'[2]звіт 2018+01.2019'!AX12</f>
        <v>70031.952570495152</v>
      </c>
      <c r="AY12" s="140">
        <f t="shared" si="23"/>
        <v>-19642.005144074938</v>
      </c>
      <c r="AZ12" s="141">
        <f t="shared" si="24"/>
        <v>0</v>
      </c>
      <c r="BA12" s="38">
        <v>0</v>
      </c>
      <c r="BB12" s="36"/>
      <c r="BC12" s="36">
        <f t="shared" si="25"/>
        <v>0</v>
      </c>
      <c r="BD12" s="37">
        <f t="shared" si="26"/>
        <v>0</v>
      </c>
      <c r="BE12" s="147">
        <f>[1]побуд.звіт!BE12+'[2]звіт 2018+01.2019'!BE12</f>
        <v>17.145731886784066</v>
      </c>
      <c r="BF12" s="147">
        <f>[1]побуд.звіт!BF12+'[2]звіт 2018+01.2019'!BF12</f>
        <v>0</v>
      </c>
      <c r="BG12" s="140">
        <f t="shared" si="27"/>
        <v>-17.145731886784066</v>
      </c>
      <c r="BH12" s="141">
        <f t="shared" si="28"/>
        <v>0</v>
      </c>
      <c r="BI12" s="147">
        <f>[1]побуд.звіт!BI12+'[2]звіт 2018+01.2019'!BI12</f>
        <v>25893.206570209328</v>
      </c>
      <c r="BJ12" s="147">
        <f>[1]побуд.звіт!BJ12+'[2]звіт 2018+01.2019'!BJ12</f>
        <v>22159.697771261475</v>
      </c>
      <c r="BK12" s="140">
        <f t="shared" si="29"/>
        <v>-3733.5087989478525</v>
      </c>
      <c r="BL12" s="141">
        <f t="shared" si="30"/>
        <v>0</v>
      </c>
      <c r="BM12" s="147">
        <f>[1]побуд.звіт!BM12+'[2]звіт 2018+01.2019'!BM12</f>
        <v>31557.22269733109</v>
      </c>
      <c r="BN12" s="147">
        <f>[1]побуд.звіт!BN12+'[2]звіт 2018+01.2019'!BN12</f>
        <v>33243.361709316079</v>
      </c>
      <c r="BO12" s="140">
        <f t="shared" si="31"/>
        <v>0</v>
      </c>
      <c r="BP12" s="141">
        <f t="shared" si="32"/>
        <v>1686.1390119849893</v>
      </c>
      <c r="BQ12" s="142">
        <f t="shared" si="33"/>
        <v>399725.75032126089</v>
      </c>
      <c r="BR12" s="140">
        <f t="shared" si="33"/>
        <v>370494.87547471403</v>
      </c>
      <c r="BS12" s="140">
        <f t="shared" si="34"/>
        <v>-29230.874846546852</v>
      </c>
      <c r="BT12" s="141">
        <f t="shared" si="35"/>
        <v>0</v>
      </c>
      <c r="BU12" s="148">
        <f t="shared" si="36"/>
        <v>0.9268726750201759</v>
      </c>
      <c r="BV12" s="132">
        <v>49705</v>
      </c>
      <c r="BW12" s="144">
        <f t="shared" si="38"/>
        <v>21153.160691338508</v>
      </c>
      <c r="BX12" s="132">
        <f t="shared" si="0"/>
        <v>28551.839308661492</v>
      </c>
      <c r="BY12" s="145">
        <v>3</v>
      </c>
      <c r="CA12" s="39"/>
    </row>
    <row r="13" spans="1:79" x14ac:dyDescent="0.3">
      <c r="A13" s="137">
        <f t="shared" si="37"/>
        <v>5</v>
      </c>
      <c r="B13" s="146" t="s">
        <v>105</v>
      </c>
      <c r="C13" s="188">
        <v>6315.5</v>
      </c>
      <c r="D13" s="185">
        <v>9</v>
      </c>
      <c r="E13" s="147">
        <f>[1]побуд.звіт!E13+'[2]звіт 2018+01.2019'!E13</f>
        <v>42429.184599999993</v>
      </c>
      <c r="F13" s="147">
        <f>[1]побуд.звіт!F13+'[2]звіт 2018+01.2019'!F13</f>
        <v>40995.097640573578</v>
      </c>
      <c r="G13" s="140">
        <f t="shared" si="1"/>
        <v>-1434.086959426415</v>
      </c>
      <c r="H13" s="141">
        <f t="shared" si="2"/>
        <v>0</v>
      </c>
      <c r="I13" s="147">
        <f>[1]побуд.звіт!I13+'[2]звіт 2018+01.2019'!I13</f>
        <v>63827.354971139939</v>
      </c>
      <c r="J13" s="147">
        <f>[1]побуд.звіт!J13+'[2]звіт 2018+01.2019'!J13</f>
        <v>62097.115091168504</v>
      </c>
      <c r="K13" s="140">
        <f t="shared" si="3"/>
        <v>-1730.2398799714356</v>
      </c>
      <c r="L13" s="141">
        <f t="shared" si="4"/>
        <v>0</v>
      </c>
      <c r="M13" s="147">
        <f>[1]побуд.звіт!M13+'[2]звіт 2018+01.2019'!M13</f>
        <v>10229.756893203261</v>
      </c>
      <c r="N13" s="147">
        <f>[1]побуд.звіт!N13+'[2]звіт 2018+01.2019'!N13</f>
        <v>10338.138348703509</v>
      </c>
      <c r="O13" s="140">
        <f t="shared" si="5"/>
        <v>0</v>
      </c>
      <c r="P13" s="141">
        <f t="shared" si="6"/>
        <v>108.38145550024819</v>
      </c>
      <c r="Q13" s="147">
        <f>[1]побуд.звіт!Q13+'[2]звіт 2018+01.2019'!Q13</f>
        <v>2128.5767874033149</v>
      </c>
      <c r="R13" s="147">
        <f>[1]побуд.звіт!R13+'[2]звіт 2018+01.2019'!R13</f>
        <v>4473.5425504628456</v>
      </c>
      <c r="S13" s="140">
        <f t="shared" si="7"/>
        <v>0</v>
      </c>
      <c r="T13" s="141">
        <f t="shared" si="8"/>
        <v>2344.9657630595307</v>
      </c>
      <c r="U13" s="147">
        <f>[1]побуд.звіт!U13+'[2]звіт 2018+01.2019'!U13</f>
        <v>37413.422932781614</v>
      </c>
      <c r="V13" s="147">
        <f>[1]побуд.звіт!V13+'[2]звіт 2018+01.2019'!V13</f>
        <v>37216.431900784097</v>
      </c>
      <c r="W13" s="140">
        <f t="shared" si="9"/>
        <v>-196.99103199751698</v>
      </c>
      <c r="X13" s="141">
        <f t="shared" si="10"/>
        <v>0</v>
      </c>
      <c r="Y13" s="147">
        <f>[1]побуд.звіт!Y13+'[2]звіт 2018+01.2019'!Y13</f>
        <v>0</v>
      </c>
      <c r="Z13" s="147">
        <f>[1]побуд.звіт!Z13+'[2]звіт 2018+01.2019'!Z13</f>
        <v>0</v>
      </c>
      <c r="AA13" s="140">
        <f t="shared" si="11"/>
        <v>0</v>
      </c>
      <c r="AB13" s="141">
        <f t="shared" si="12"/>
        <v>0</v>
      </c>
      <c r="AC13" s="147">
        <f>[1]побуд.звіт!AC13+'[2]звіт 2018+01.2019'!AC13</f>
        <v>71153.8635136706</v>
      </c>
      <c r="AD13" s="147">
        <f>[1]побуд.звіт!AD13+'[2]звіт 2018+01.2019'!AD13</f>
        <v>71551.993127213354</v>
      </c>
      <c r="AE13" s="140">
        <f t="shared" si="13"/>
        <v>0</v>
      </c>
      <c r="AF13" s="141">
        <f t="shared" si="14"/>
        <v>398.12961354275467</v>
      </c>
      <c r="AG13" s="147">
        <f>[1]побуд.звіт!AG13+'[2]звіт 2018+01.2019'!AG13</f>
        <v>3039.125943449355</v>
      </c>
      <c r="AH13" s="147">
        <f>[1]побуд.звіт!AH13+'[2]звіт 2018+01.2019'!AH13</f>
        <v>3011.7139364247269</v>
      </c>
      <c r="AI13" s="140">
        <f t="shared" si="15"/>
        <v>-27.41200702462811</v>
      </c>
      <c r="AJ13" s="141">
        <f t="shared" si="16"/>
        <v>0</v>
      </c>
      <c r="AK13" s="147">
        <f>[1]побуд.звіт!AK13+'[2]звіт 2018+01.2019'!AK13</f>
        <v>108.89809088410354</v>
      </c>
      <c r="AL13" s="147">
        <f>[1]побуд.звіт!AL13+'[2]звіт 2018+01.2019'!AL13</f>
        <v>0</v>
      </c>
      <c r="AM13" s="140">
        <f t="shared" si="17"/>
        <v>-108.89809088410354</v>
      </c>
      <c r="AN13" s="141">
        <f t="shared" si="18"/>
        <v>0</v>
      </c>
      <c r="AO13" s="147">
        <f>[1]побуд.звіт!AO13+'[2]звіт 2018+01.2019'!AO13</f>
        <v>3085.6605696891856</v>
      </c>
      <c r="AP13" s="147">
        <f>[1]побуд.звіт!AP13+'[2]звіт 2018+01.2019'!AP13</f>
        <v>3337.6394371480419</v>
      </c>
      <c r="AQ13" s="140">
        <f t="shared" si="19"/>
        <v>0</v>
      </c>
      <c r="AR13" s="141">
        <f t="shared" si="20"/>
        <v>251.97886745885626</v>
      </c>
      <c r="AS13" s="147">
        <f>[1]побуд.звіт!AS13+'[2]звіт 2018+01.2019'!AS13</f>
        <v>13945.900093777143</v>
      </c>
      <c r="AT13" s="147">
        <f>[1]побуд.звіт!AT13+'[2]звіт 2018+01.2019'!AT13</f>
        <v>11729.592305636303</v>
      </c>
      <c r="AU13" s="140">
        <f t="shared" si="21"/>
        <v>-2216.3077881408408</v>
      </c>
      <c r="AV13" s="141">
        <f t="shared" si="22"/>
        <v>0</v>
      </c>
      <c r="AW13" s="147">
        <f>[1]побуд.звіт!AW13+'[2]звіт 2018+01.2019'!AW13</f>
        <v>99360.048277022288</v>
      </c>
      <c r="AX13" s="147">
        <f>[1]побуд.звіт!AX13+'[2]звіт 2018+01.2019'!AX13</f>
        <v>76705.4756280164</v>
      </c>
      <c r="AY13" s="140">
        <f t="shared" si="23"/>
        <v>-22654.572649005888</v>
      </c>
      <c r="AZ13" s="141">
        <f t="shared" si="24"/>
        <v>0</v>
      </c>
      <c r="BA13" s="38">
        <v>0</v>
      </c>
      <c r="BB13" s="36"/>
      <c r="BC13" s="36">
        <f t="shared" si="25"/>
        <v>0</v>
      </c>
      <c r="BD13" s="37">
        <f t="shared" si="26"/>
        <v>0</v>
      </c>
      <c r="BE13" s="147">
        <f>[1]побуд.звіт!BE13+'[2]звіт 2018+01.2019'!BE13</f>
        <v>14.550330989463955</v>
      </c>
      <c r="BF13" s="147">
        <f>[1]побуд.звіт!BF13+'[2]звіт 2018+01.2019'!BF13</f>
        <v>0</v>
      </c>
      <c r="BG13" s="140">
        <f t="shared" si="27"/>
        <v>-14.550330989463955</v>
      </c>
      <c r="BH13" s="141">
        <f t="shared" si="28"/>
        <v>0</v>
      </c>
      <c r="BI13" s="147">
        <f>[1]побуд.звіт!BI13+'[2]звіт 2018+01.2019'!BI13</f>
        <v>22107.257292178972</v>
      </c>
      <c r="BJ13" s="147">
        <f>[1]побуд.звіт!BJ13+'[2]звіт 2018+01.2019'!BJ13</f>
        <v>16389.010697204463</v>
      </c>
      <c r="BK13" s="140">
        <f t="shared" si="29"/>
        <v>-5718.2465949745092</v>
      </c>
      <c r="BL13" s="141">
        <f t="shared" si="30"/>
        <v>0</v>
      </c>
      <c r="BM13" s="147">
        <f>[1]побуд.звіт!BM13+'[2]звіт 2018+01.2019'!BM13</f>
        <v>25452.216399331654</v>
      </c>
      <c r="BN13" s="147">
        <f>[1]побуд.звіт!BN13+'[2]звіт 2018+01.2019'!BN13</f>
        <v>24582.644324473553</v>
      </c>
      <c r="BO13" s="140">
        <f t="shared" si="31"/>
        <v>-869.57207485810068</v>
      </c>
      <c r="BP13" s="141">
        <f t="shared" si="32"/>
        <v>0</v>
      </c>
      <c r="BQ13" s="142">
        <f t="shared" si="33"/>
        <v>394295.81669552083</v>
      </c>
      <c r="BR13" s="140">
        <f t="shared" si="33"/>
        <v>362428.39498780941</v>
      </c>
      <c r="BS13" s="140">
        <f t="shared" si="34"/>
        <v>-31867.421707711415</v>
      </c>
      <c r="BT13" s="141">
        <f t="shared" si="35"/>
        <v>0</v>
      </c>
      <c r="BU13" s="148">
        <f t="shared" si="36"/>
        <v>0.91917889980476319</v>
      </c>
      <c r="BV13" s="132">
        <v>47444</v>
      </c>
      <c r="BW13" s="144">
        <f t="shared" si="38"/>
        <v>19280.013093177084</v>
      </c>
      <c r="BX13" s="132">
        <f t="shared" si="0"/>
        <v>28163.986906822916</v>
      </c>
      <c r="BY13" s="145">
        <v>3</v>
      </c>
      <c r="CA13" s="39"/>
    </row>
    <row r="14" spans="1:79" x14ac:dyDescent="0.3">
      <c r="A14" s="72">
        <f t="shared" si="37"/>
        <v>6</v>
      </c>
      <c r="B14" s="74" t="s">
        <v>106</v>
      </c>
      <c r="C14" s="73">
        <v>4163.5</v>
      </c>
      <c r="D14" s="185">
        <v>9</v>
      </c>
      <c r="E14" s="177">
        <f>[1]побуд.звіт!E14+'[2]звіт 2018+01.2019'!E14</f>
        <v>25343.111379999995</v>
      </c>
      <c r="F14" s="177">
        <f>[1]побуд.звіт!F14+'[2]звіт 2018+01.2019'!F14</f>
        <v>25184.441069673005</v>
      </c>
      <c r="G14" s="178">
        <f t="shared" si="1"/>
        <v>-158.67031032699015</v>
      </c>
      <c r="H14" s="179">
        <f t="shared" si="2"/>
        <v>0</v>
      </c>
      <c r="I14" s="177">
        <f>[1]побуд.звіт!I14+'[2]звіт 2018+01.2019'!I14</f>
        <v>64151.956552836979</v>
      </c>
      <c r="J14" s="177">
        <f>[1]побуд.звіт!J14+'[2]звіт 2018+01.2019'!J14</f>
        <v>65197.641887399819</v>
      </c>
      <c r="K14" s="178">
        <f t="shared" si="3"/>
        <v>0</v>
      </c>
      <c r="L14" s="179">
        <f t="shared" si="4"/>
        <v>1045.6853345628406</v>
      </c>
      <c r="M14" s="177">
        <f>[1]побуд.звіт!M14+'[2]звіт 2018+01.2019'!M14</f>
        <v>8215.9591459418807</v>
      </c>
      <c r="N14" s="177">
        <f>[1]побуд.звіт!N14+'[2]звіт 2018+01.2019'!N14</f>
        <v>8491.0458007108282</v>
      </c>
      <c r="O14" s="178">
        <f t="shared" si="5"/>
        <v>0</v>
      </c>
      <c r="P14" s="179">
        <f t="shared" si="6"/>
        <v>275.08665476894748</v>
      </c>
      <c r="Q14" s="177">
        <f>[1]побуд.звіт!Q14+'[2]звіт 2018+01.2019'!Q14</f>
        <v>1337.1337901814998</v>
      </c>
      <c r="R14" s="177">
        <f>[1]побуд.звіт!R14+'[2]звіт 2018+01.2019'!R14</f>
        <v>814.06328154371442</v>
      </c>
      <c r="S14" s="178">
        <f t="shared" si="7"/>
        <v>-523.07050863778534</v>
      </c>
      <c r="T14" s="179">
        <f t="shared" si="8"/>
        <v>0</v>
      </c>
      <c r="U14" s="177">
        <f>[1]побуд.звіт!U14+'[2]звіт 2018+01.2019'!U14</f>
        <v>29900.161473977627</v>
      </c>
      <c r="V14" s="177">
        <f>[1]побуд.звіт!V14+'[2]звіт 2018+01.2019'!V14</f>
        <v>29716.032127918523</v>
      </c>
      <c r="W14" s="178">
        <f t="shared" si="9"/>
        <v>-184.12934605910414</v>
      </c>
      <c r="X14" s="179">
        <f t="shared" si="10"/>
        <v>0</v>
      </c>
      <c r="Y14" s="177">
        <f>[1]побуд.звіт!Y14+'[2]звіт 2018+01.2019'!Y14</f>
        <v>0</v>
      </c>
      <c r="Z14" s="177">
        <f>[1]побуд.звіт!Z14+'[2]звіт 2018+01.2019'!Z14</f>
        <v>0</v>
      </c>
      <c r="AA14" s="178">
        <f t="shared" si="11"/>
        <v>0</v>
      </c>
      <c r="AB14" s="179">
        <f t="shared" si="12"/>
        <v>0</v>
      </c>
      <c r="AC14" s="177">
        <f>[1]побуд.звіт!AC14+'[2]звіт 2018+01.2019'!AC14</f>
        <v>49887.510854930086</v>
      </c>
      <c r="AD14" s="177">
        <f>[1]побуд.звіт!AD14+'[2]звіт 2018+01.2019'!AD14</f>
        <v>49046.486664457407</v>
      </c>
      <c r="AE14" s="178">
        <f t="shared" si="13"/>
        <v>-841.02419047267904</v>
      </c>
      <c r="AF14" s="179">
        <f t="shared" si="14"/>
        <v>0</v>
      </c>
      <c r="AG14" s="177">
        <f>[1]побуд.звіт!AG14+'[2]звіт 2018+01.2019'!AG14</f>
        <v>2009.3921372497848</v>
      </c>
      <c r="AH14" s="177">
        <f>[1]побуд.звіт!AH14+'[2]звіт 2018+01.2019'!AH14</f>
        <v>1911.0447417427733</v>
      </c>
      <c r="AI14" s="178">
        <f t="shared" si="15"/>
        <v>-98.34739550701147</v>
      </c>
      <c r="AJ14" s="179">
        <f t="shared" si="16"/>
        <v>0</v>
      </c>
      <c r="AK14" s="177">
        <f>[1]побуд.звіт!AK14+'[2]звіт 2018+01.2019'!AK14</f>
        <v>68.04403065014094</v>
      </c>
      <c r="AL14" s="177">
        <f>[1]побуд.звіт!AL14+'[2]звіт 2018+01.2019'!AL14</f>
        <v>0</v>
      </c>
      <c r="AM14" s="178">
        <f t="shared" si="17"/>
        <v>-68.04403065014094</v>
      </c>
      <c r="AN14" s="179">
        <f t="shared" si="18"/>
        <v>0</v>
      </c>
      <c r="AO14" s="177">
        <f>[1]побуд.звіт!AO14+'[2]звіт 2018+01.2019'!AO14</f>
        <v>3401.2989280660813</v>
      </c>
      <c r="AP14" s="177">
        <f>[1]побуд.звіт!AP14+'[2]звіт 2018+01.2019'!AP14</f>
        <v>5006.6918321617841</v>
      </c>
      <c r="AQ14" s="178">
        <f t="shared" si="19"/>
        <v>0</v>
      </c>
      <c r="AR14" s="179">
        <f t="shared" si="20"/>
        <v>1605.3929040957028</v>
      </c>
      <c r="AS14" s="177">
        <f>[1]побуд.звіт!AS14+'[2]звіт 2018+01.2019'!AS14</f>
        <v>4191.9325300682476</v>
      </c>
      <c r="AT14" s="177">
        <f>[1]побуд.звіт!AT14+'[2]звіт 2018+01.2019'!AT14</f>
        <v>3589.4349901210994</v>
      </c>
      <c r="AU14" s="178">
        <f t="shared" si="21"/>
        <v>-602.4975399471482</v>
      </c>
      <c r="AV14" s="179">
        <f t="shared" si="22"/>
        <v>0</v>
      </c>
      <c r="AW14" s="177">
        <f>[1]побуд.звіт!AW14+'[2]звіт 2018+01.2019'!AW14</f>
        <v>48871.430302196241</v>
      </c>
      <c r="AX14" s="177">
        <f>[1]побуд.звіт!AX14+'[2]звіт 2018+01.2019'!AX14</f>
        <v>18540.340577603474</v>
      </c>
      <c r="AY14" s="178">
        <f t="shared" si="23"/>
        <v>-30331.089724592766</v>
      </c>
      <c r="AZ14" s="179">
        <f t="shared" si="24"/>
        <v>0</v>
      </c>
      <c r="BA14" s="38">
        <v>0</v>
      </c>
      <c r="BB14" s="36"/>
      <c r="BC14" s="36">
        <f t="shared" si="25"/>
        <v>0</v>
      </c>
      <c r="BD14" s="37">
        <f t="shared" si="26"/>
        <v>0</v>
      </c>
      <c r="BE14" s="177">
        <f>[1]побуд.звіт!BE14+'[2]звіт 2018+01.2019'!BE14</f>
        <v>11.69034193638926</v>
      </c>
      <c r="BF14" s="177">
        <f>[1]побуд.звіт!BF14+'[2]звіт 2018+01.2019'!BF14</f>
        <v>0</v>
      </c>
      <c r="BG14" s="178">
        <f t="shared" si="27"/>
        <v>-11.69034193638926</v>
      </c>
      <c r="BH14" s="179">
        <f t="shared" si="28"/>
        <v>0</v>
      </c>
      <c r="BI14" s="177">
        <f>[1]побуд.звіт!BI14+'[2]звіт 2018+01.2019'!BI14</f>
        <v>22303.081156336237</v>
      </c>
      <c r="BJ14" s="177">
        <f>[1]побуд.звіт!BJ14+'[2]звіт 2018+01.2019'!BJ14</f>
        <v>20965.351660092067</v>
      </c>
      <c r="BK14" s="178">
        <f t="shared" si="29"/>
        <v>-1337.7294962441702</v>
      </c>
      <c r="BL14" s="179">
        <f t="shared" si="30"/>
        <v>0</v>
      </c>
      <c r="BM14" s="177">
        <f>[1]побуд.звіт!BM14+'[2]звіт 2018+01.2019'!BM14</f>
        <v>26492.555159166121</v>
      </c>
      <c r="BN14" s="177">
        <f>[1]побуд.звіт!BN14+'[2]звіт 2018+01.2019'!BN14</f>
        <v>31448.005594075767</v>
      </c>
      <c r="BO14" s="178">
        <f t="shared" si="31"/>
        <v>0</v>
      </c>
      <c r="BP14" s="179">
        <f t="shared" si="32"/>
        <v>4955.450434909646</v>
      </c>
      <c r="BQ14" s="180">
        <f t="shared" si="33"/>
        <v>286185.25778353732</v>
      </c>
      <c r="BR14" s="178">
        <f t="shared" si="33"/>
        <v>259910.58022750024</v>
      </c>
      <c r="BS14" s="178">
        <f t="shared" si="34"/>
        <v>-26274.677556037088</v>
      </c>
      <c r="BT14" s="179">
        <f t="shared" si="35"/>
        <v>0</v>
      </c>
      <c r="BU14" s="181">
        <f t="shared" si="36"/>
        <v>0.90818996841580657</v>
      </c>
      <c r="BV14" s="130">
        <v>37797</v>
      </c>
      <c r="BW14" s="182">
        <f t="shared" si="38"/>
        <v>17355.195872604476</v>
      </c>
      <c r="BX14" s="130">
        <f t="shared" si="0"/>
        <v>20441.804127395524</v>
      </c>
      <c r="BY14" s="183">
        <v>1</v>
      </c>
      <c r="CA14" s="39"/>
    </row>
    <row r="15" spans="1:79" x14ac:dyDescent="0.3">
      <c r="A15" s="72">
        <f t="shared" si="37"/>
        <v>7</v>
      </c>
      <c r="B15" s="74" t="s">
        <v>107</v>
      </c>
      <c r="C15" s="73">
        <v>411.07</v>
      </c>
      <c r="D15" s="185">
        <v>2</v>
      </c>
      <c r="E15" s="177">
        <f>[1]побуд.звіт!E15+'[2]звіт 2018+01.2019'!E15</f>
        <v>1163.1560138648499</v>
      </c>
      <c r="F15" s="177">
        <f>[1]побуд.звіт!F15+'[2]звіт 2018+01.2019'!F15</f>
        <v>1147.7187570339399</v>
      </c>
      <c r="G15" s="178">
        <f t="shared" si="1"/>
        <v>-15.437256830909973</v>
      </c>
      <c r="H15" s="179">
        <f t="shared" si="2"/>
        <v>0</v>
      </c>
      <c r="I15" s="177">
        <f>[1]побуд.звіт!I15+'[2]звіт 2018+01.2019'!I15</f>
        <v>6340.2154170621125</v>
      </c>
      <c r="J15" s="177">
        <f>[1]побуд.звіт!J15+'[2]звіт 2018+01.2019'!J15</f>
        <v>7013.4483948324769</v>
      </c>
      <c r="K15" s="178">
        <f t="shared" si="3"/>
        <v>0</v>
      </c>
      <c r="L15" s="179">
        <f t="shared" si="4"/>
        <v>673.23297777036441</v>
      </c>
      <c r="M15" s="177">
        <f>[1]побуд.звіт!M15+'[2]звіт 2018+01.2019'!M15</f>
        <v>523.65292458234217</v>
      </c>
      <c r="N15" s="177">
        <f>[1]побуд.звіт!N15+'[2]звіт 2018+01.2019'!N15</f>
        <v>539.45143077736725</v>
      </c>
      <c r="O15" s="178">
        <f t="shared" si="5"/>
        <v>0</v>
      </c>
      <c r="P15" s="179">
        <f t="shared" si="6"/>
        <v>15.798506195025084</v>
      </c>
      <c r="Q15" s="177">
        <f>[1]побуд.звіт!Q15+'[2]звіт 2018+01.2019'!Q15</f>
        <v>0</v>
      </c>
      <c r="R15" s="177">
        <f>[1]побуд.звіт!R15+'[2]звіт 2018+01.2019'!R15</f>
        <v>2013.1075357049799</v>
      </c>
      <c r="S15" s="178">
        <f t="shared" si="7"/>
        <v>0</v>
      </c>
      <c r="T15" s="179">
        <f t="shared" si="8"/>
        <v>2013.1075357049799</v>
      </c>
      <c r="U15" s="177">
        <f>[1]побуд.звіт!U15+'[2]звіт 2018+01.2019'!U15</f>
        <v>0</v>
      </c>
      <c r="V15" s="177">
        <f>[1]побуд.звіт!V15+'[2]звіт 2018+01.2019'!V15</f>
        <v>0</v>
      </c>
      <c r="W15" s="178">
        <f t="shared" si="9"/>
        <v>0</v>
      </c>
      <c r="X15" s="179">
        <f t="shared" si="10"/>
        <v>0</v>
      </c>
      <c r="Y15" s="177">
        <f>[1]побуд.звіт!Y15+'[2]звіт 2018+01.2019'!Y15</f>
        <v>0</v>
      </c>
      <c r="Z15" s="177">
        <f>[1]побуд.звіт!Z15+'[2]звіт 2018+01.2019'!Z15</f>
        <v>0</v>
      </c>
      <c r="AA15" s="178">
        <f t="shared" si="11"/>
        <v>0</v>
      </c>
      <c r="AB15" s="179">
        <f t="shared" si="12"/>
        <v>0</v>
      </c>
      <c r="AC15" s="177">
        <f>[1]побуд.звіт!AC15+'[2]звіт 2018+01.2019'!AC15</f>
        <v>5366.4494462796738</v>
      </c>
      <c r="AD15" s="177">
        <f>[1]побуд.звіт!AD15+'[2]звіт 2018+01.2019'!AD15</f>
        <v>5401.4022015295741</v>
      </c>
      <c r="AE15" s="178">
        <f t="shared" si="13"/>
        <v>0</v>
      </c>
      <c r="AF15" s="179">
        <f t="shared" si="14"/>
        <v>34.952755249900292</v>
      </c>
      <c r="AG15" s="177">
        <f>[1]побуд.звіт!AG15+'[2]звіт 2018+01.2019'!AG15</f>
        <v>0</v>
      </c>
      <c r="AH15" s="177">
        <f>[1]побуд.звіт!AH15+'[2]звіт 2018+01.2019'!AH15</f>
        <v>0</v>
      </c>
      <c r="AI15" s="178">
        <f t="shared" si="15"/>
        <v>0</v>
      </c>
      <c r="AJ15" s="179">
        <f t="shared" si="16"/>
        <v>0</v>
      </c>
      <c r="AK15" s="177">
        <f>[1]побуд.звіт!AK15+'[2]звіт 2018+01.2019'!AK15</f>
        <v>0</v>
      </c>
      <c r="AL15" s="177">
        <f>[1]побуд.звіт!AL15+'[2]звіт 2018+01.2019'!AL15</f>
        <v>0</v>
      </c>
      <c r="AM15" s="178">
        <f t="shared" si="17"/>
        <v>0</v>
      </c>
      <c r="AN15" s="179">
        <f t="shared" si="18"/>
        <v>0</v>
      </c>
      <c r="AO15" s="177">
        <f>[1]побуд.звіт!AO15+'[2]звіт 2018+01.2019'!AO15</f>
        <v>1057.1263806052316</v>
      </c>
      <c r="AP15" s="177">
        <f>[1]побуд.звіт!AP15+'[2]звіт 2018+01.2019'!AP15</f>
        <v>1798.6921500602016</v>
      </c>
      <c r="AQ15" s="178">
        <f t="shared" si="19"/>
        <v>0</v>
      </c>
      <c r="AR15" s="179">
        <f t="shared" si="20"/>
        <v>741.56576945497</v>
      </c>
      <c r="AS15" s="177">
        <f>[1]побуд.звіт!AS15+'[2]звіт 2018+01.2019'!AS15</f>
        <v>828.6521773441865</v>
      </c>
      <c r="AT15" s="177">
        <f>[1]побуд.звіт!AT15+'[2]звіт 2018+01.2019'!AT15</f>
        <v>718.23140542221086</v>
      </c>
      <c r="AU15" s="178">
        <f t="shared" si="21"/>
        <v>-110.42077192197564</v>
      </c>
      <c r="AV15" s="179">
        <f t="shared" si="22"/>
        <v>0</v>
      </c>
      <c r="AW15" s="177">
        <f>[1]побуд.звіт!AW15+'[2]звіт 2018+01.2019'!AW15</f>
        <v>6472.9110109267258</v>
      </c>
      <c r="AX15" s="177">
        <f>[1]побуд.звіт!AX15+'[2]звіт 2018+01.2019'!AX15</f>
        <v>316</v>
      </c>
      <c r="AY15" s="178">
        <f t="shared" si="23"/>
        <v>-6156.9110109267258</v>
      </c>
      <c r="AZ15" s="179">
        <f t="shared" si="24"/>
        <v>0</v>
      </c>
      <c r="BA15" s="38">
        <v>0</v>
      </c>
      <c r="BB15" s="36"/>
      <c r="BC15" s="36">
        <f t="shared" si="25"/>
        <v>0</v>
      </c>
      <c r="BD15" s="37">
        <f t="shared" si="26"/>
        <v>0</v>
      </c>
      <c r="BE15" s="177">
        <f>[1]побуд.звіт!BE15+'[2]звіт 2018+01.2019'!BE15</f>
        <v>16.158924951862964</v>
      </c>
      <c r="BF15" s="177">
        <f>[1]побуд.звіт!BF15+'[2]звіт 2018+01.2019'!BF15</f>
        <v>0</v>
      </c>
      <c r="BG15" s="178">
        <f t="shared" si="27"/>
        <v>-16.158924951862964</v>
      </c>
      <c r="BH15" s="179">
        <f t="shared" si="28"/>
        <v>0</v>
      </c>
      <c r="BI15" s="177">
        <f>[1]побуд.звіт!BI15+'[2]звіт 2018+01.2019'!BI15</f>
        <v>1627.4499915322026</v>
      </c>
      <c r="BJ15" s="177">
        <f>[1]побуд.звіт!BJ15+'[2]звіт 2018+01.2019'!BJ15</f>
        <v>1664.5454264085154</v>
      </c>
      <c r="BK15" s="178">
        <f t="shared" si="29"/>
        <v>0</v>
      </c>
      <c r="BL15" s="179">
        <f t="shared" si="30"/>
        <v>37.095434876312765</v>
      </c>
      <c r="BM15" s="177">
        <f>[1]побуд.звіт!BM15+'[2]звіт 2018+01.2019'!BM15</f>
        <v>0</v>
      </c>
      <c r="BN15" s="177">
        <f>[1]побуд.звіт!BN15+'[2]звіт 2018+01.2019'!BN15</f>
        <v>0</v>
      </c>
      <c r="BO15" s="178">
        <f t="shared" si="31"/>
        <v>0</v>
      </c>
      <c r="BP15" s="179">
        <f t="shared" si="32"/>
        <v>0</v>
      </c>
      <c r="BQ15" s="180">
        <f t="shared" si="33"/>
        <v>23395.77228714919</v>
      </c>
      <c r="BR15" s="178">
        <f t="shared" si="33"/>
        <v>20612.597301769267</v>
      </c>
      <c r="BS15" s="178">
        <f t="shared" si="34"/>
        <v>-2783.1749853799229</v>
      </c>
      <c r="BT15" s="179">
        <f t="shared" si="35"/>
        <v>0</v>
      </c>
      <c r="BU15" s="181">
        <f t="shared" si="36"/>
        <v>0.88103940527286362</v>
      </c>
      <c r="BV15" s="130">
        <v>2769</v>
      </c>
      <c r="BW15" s="182">
        <f t="shared" si="38"/>
        <v>1097.8734080607721</v>
      </c>
      <c r="BX15" s="130">
        <f t="shared" si="0"/>
        <v>1671.1265919392279</v>
      </c>
      <c r="BY15" s="183">
        <v>1</v>
      </c>
      <c r="CA15" s="39"/>
    </row>
    <row r="16" spans="1:79" x14ac:dyDescent="0.3">
      <c r="A16" s="72">
        <f t="shared" si="37"/>
        <v>8</v>
      </c>
      <c r="B16" s="74" t="s">
        <v>108</v>
      </c>
      <c r="C16" s="73">
        <v>403.93</v>
      </c>
      <c r="D16" s="185">
        <v>2</v>
      </c>
      <c r="E16" s="177">
        <f>[1]побуд.звіт!E16+'[2]звіт 2018+01.2019'!E16</f>
        <v>1162.8531131557077</v>
      </c>
      <c r="F16" s="177">
        <f>[1]побуд.звіт!F16+'[2]звіт 2018+01.2019'!F16</f>
        <v>1147.2230002851979</v>
      </c>
      <c r="G16" s="178">
        <f t="shared" si="1"/>
        <v>-15.63011287050972</v>
      </c>
      <c r="H16" s="179">
        <f t="shared" si="2"/>
        <v>0</v>
      </c>
      <c r="I16" s="177">
        <f>[1]побуд.звіт!I16+'[2]звіт 2018+01.2019'!I16</f>
        <v>5513.6551140245874</v>
      </c>
      <c r="J16" s="177">
        <f>[1]побуд.звіт!J16+'[2]звіт 2018+01.2019'!J16</f>
        <v>5792.1092530459491</v>
      </c>
      <c r="K16" s="178">
        <f t="shared" si="3"/>
        <v>0</v>
      </c>
      <c r="L16" s="179">
        <f t="shared" si="4"/>
        <v>278.4541390213617</v>
      </c>
      <c r="M16" s="177">
        <f>[1]побуд.звіт!M16+'[2]звіт 2018+01.2019'!M16</f>
        <v>765.21771634001902</v>
      </c>
      <c r="N16" s="177">
        <f>[1]побуд.звіт!N16+'[2]звіт 2018+01.2019'!N16</f>
        <v>788.42901421307499</v>
      </c>
      <c r="O16" s="178">
        <f t="shared" si="5"/>
        <v>0</v>
      </c>
      <c r="P16" s="179">
        <f t="shared" si="6"/>
        <v>23.211297873055969</v>
      </c>
      <c r="Q16" s="177">
        <f>[1]побуд.звіт!Q16+'[2]звіт 2018+01.2019'!Q16</f>
        <v>0</v>
      </c>
      <c r="R16" s="177">
        <f>[1]побуд.звіт!R16+'[2]звіт 2018+01.2019'!R16</f>
        <v>1690.6757382080418</v>
      </c>
      <c r="S16" s="178">
        <f t="shared" si="7"/>
        <v>0</v>
      </c>
      <c r="T16" s="179">
        <f t="shared" si="8"/>
        <v>1690.6757382080418</v>
      </c>
      <c r="U16" s="177">
        <f>[1]побуд.звіт!U16+'[2]звіт 2018+01.2019'!U16</f>
        <v>0</v>
      </c>
      <c r="V16" s="177">
        <f>[1]побуд.звіт!V16+'[2]звіт 2018+01.2019'!V16</f>
        <v>0</v>
      </c>
      <c r="W16" s="178">
        <f t="shared" si="9"/>
        <v>0</v>
      </c>
      <c r="X16" s="179">
        <f t="shared" si="10"/>
        <v>0</v>
      </c>
      <c r="Y16" s="177">
        <f>[1]побуд.звіт!Y16+'[2]звіт 2018+01.2019'!Y16</f>
        <v>0</v>
      </c>
      <c r="Z16" s="177">
        <f>[1]побуд.звіт!Z16+'[2]звіт 2018+01.2019'!Z16</f>
        <v>0</v>
      </c>
      <c r="AA16" s="178">
        <f t="shared" si="11"/>
        <v>0</v>
      </c>
      <c r="AB16" s="179">
        <f t="shared" si="12"/>
        <v>0</v>
      </c>
      <c r="AC16" s="177">
        <f>[1]побуд.звіт!AC16+'[2]звіт 2018+01.2019'!AC16</f>
        <v>5312.3852798270527</v>
      </c>
      <c r="AD16" s="177">
        <f>[1]побуд.звіт!AD16+'[2]звіт 2018+01.2019'!AD16</f>
        <v>5348.3463819821036</v>
      </c>
      <c r="AE16" s="178">
        <f t="shared" si="13"/>
        <v>0</v>
      </c>
      <c r="AF16" s="179">
        <f t="shared" si="14"/>
        <v>35.961102155050867</v>
      </c>
      <c r="AG16" s="177">
        <f>[1]побуд.звіт!AG16+'[2]звіт 2018+01.2019'!AG16</f>
        <v>0</v>
      </c>
      <c r="AH16" s="177">
        <f>[1]побуд.звіт!AH16+'[2]звіт 2018+01.2019'!AH16</f>
        <v>0</v>
      </c>
      <c r="AI16" s="178">
        <f t="shared" si="15"/>
        <v>0</v>
      </c>
      <c r="AJ16" s="179">
        <f t="shared" si="16"/>
        <v>0</v>
      </c>
      <c r="AK16" s="177">
        <f>[1]побуд.звіт!AK16+'[2]звіт 2018+01.2019'!AK16</f>
        <v>0</v>
      </c>
      <c r="AL16" s="177">
        <f>[1]побуд.звіт!AL16+'[2]звіт 2018+01.2019'!AL16</f>
        <v>0</v>
      </c>
      <c r="AM16" s="178">
        <f t="shared" si="17"/>
        <v>0</v>
      </c>
      <c r="AN16" s="179">
        <f t="shared" si="18"/>
        <v>0</v>
      </c>
      <c r="AO16" s="177">
        <f>[1]побуд.звіт!AO16+'[2]звіт 2018+01.2019'!AO16</f>
        <v>1051.9460932779509</v>
      </c>
      <c r="AP16" s="177">
        <f>[1]побуд.звіт!AP16+'[2]звіт 2018+01.2019'!AP16</f>
        <v>1798.6921500602016</v>
      </c>
      <c r="AQ16" s="178">
        <f t="shared" si="19"/>
        <v>0</v>
      </c>
      <c r="AR16" s="179">
        <f t="shared" si="20"/>
        <v>746.74605678225066</v>
      </c>
      <c r="AS16" s="177">
        <f>[1]побуд.звіт!AS16+'[2]звіт 2018+01.2019'!AS16</f>
        <v>828.98450630374839</v>
      </c>
      <c r="AT16" s="177">
        <f>[1]побуд.звіт!AT16+'[2]звіт 2018+01.2019'!AT16</f>
        <v>709.25211503209118</v>
      </c>
      <c r="AU16" s="178">
        <f t="shared" si="21"/>
        <v>-119.73239127165721</v>
      </c>
      <c r="AV16" s="179">
        <f t="shared" si="22"/>
        <v>0</v>
      </c>
      <c r="AW16" s="177">
        <f>[1]побуд.звіт!AW16+'[2]звіт 2018+01.2019'!AW16</f>
        <v>6218.3852312791769</v>
      </c>
      <c r="AX16" s="177">
        <f>[1]побуд.звіт!AX16+'[2]звіт 2018+01.2019'!AX16</f>
        <v>23350.358940239363</v>
      </c>
      <c r="AY16" s="178">
        <f t="shared" si="23"/>
        <v>0</v>
      </c>
      <c r="AZ16" s="179">
        <f t="shared" si="24"/>
        <v>17131.973708960184</v>
      </c>
      <c r="BA16" s="38">
        <v>0</v>
      </c>
      <c r="BB16" s="36"/>
      <c r="BC16" s="36">
        <f t="shared" si="25"/>
        <v>0</v>
      </c>
      <c r="BD16" s="37">
        <f t="shared" si="26"/>
        <v>0</v>
      </c>
      <c r="BE16" s="177">
        <f>[1]побуд.звіт!BE16+'[2]звіт 2018+01.2019'!BE16</f>
        <v>16.241792664013456</v>
      </c>
      <c r="BF16" s="177">
        <f>[1]побуд.звіт!BF16+'[2]звіт 2018+01.2019'!BF16</f>
        <v>0</v>
      </c>
      <c r="BG16" s="178">
        <f t="shared" si="27"/>
        <v>-16.241792664013456</v>
      </c>
      <c r="BH16" s="179">
        <f t="shared" si="28"/>
        <v>0</v>
      </c>
      <c r="BI16" s="177">
        <f>[1]побуд.звіт!BI16+'[2]звіт 2018+01.2019'!BI16</f>
        <v>2196.2984690938788</v>
      </c>
      <c r="BJ16" s="177">
        <f>[1]побуд.звіт!BJ16+'[2]звіт 2018+01.2019'!BJ16</f>
        <v>2788.1541778659794</v>
      </c>
      <c r="BK16" s="178">
        <f t="shared" si="29"/>
        <v>0</v>
      </c>
      <c r="BL16" s="179">
        <f t="shared" si="30"/>
        <v>591.85570877210057</v>
      </c>
      <c r="BM16" s="177">
        <f>[1]побуд.звіт!BM16+'[2]звіт 2018+01.2019'!BM16</f>
        <v>0</v>
      </c>
      <c r="BN16" s="177">
        <f>[1]побуд.звіт!BN16+'[2]звіт 2018+01.2019'!BN16</f>
        <v>0</v>
      </c>
      <c r="BO16" s="178">
        <f t="shared" si="31"/>
        <v>0</v>
      </c>
      <c r="BP16" s="179">
        <f t="shared" si="32"/>
        <v>0</v>
      </c>
      <c r="BQ16" s="180">
        <f t="shared" si="33"/>
        <v>23065.967315966136</v>
      </c>
      <c r="BR16" s="178">
        <f t="shared" si="33"/>
        <v>43413.240770932003</v>
      </c>
      <c r="BS16" s="178">
        <f t="shared" si="34"/>
        <v>0</v>
      </c>
      <c r="BT16" s="179">
        <f t="shared" si="35"/>
        <v>20347.273454965867</v>
      </c>
      <c r="BU16" s="181">
        <f t="shared" si="36"/>
        <v>1.8821339758372759</v>
      </c>
      <c r="BV16" s="130">
        <v>3059</v>
      </c>
      <c r="BW16" s="182">
        <f t="shared" si="38"/>
        <v>1411.4309060024189</v>
      </c>
      <c r="BX16" s="130">
        <f t="shared" si="0"/>
        <v>1647.5690939975811</v>
      </c>
      <c r="BY16" s="183">
        <v>1</v>
      </c>
      <c r="CA16" s="39"/>
    </row>
    <row r="17" spans="1:79" x14ac:dyDescent="0.3">
      <c r="A17" s="72">
        <f t="shared" si="37"/>
        <v>9</v>
      </c>
      <c r="B17" s="74" t="s">
        <v>109</v>
      </c>
      <c r="C17" s="73">
        <v>4871.6000000000004</v>
      </c>
      <c r="D17" s="185">
        <v>5</v>
      </c>
      <c r="E17" s="177">
        <f>[1]побуд.звіт!E17+'[2]звіт 2018+01.2019'!E17</f>
        <v>16424.717840000005</v>
      </c>
      <c r="F17" s="177">
        <f>[1]побуд.звіт!F17+'[2]звіт 2018+01.2019'!F17</f>
        <v>16214.64368189513</v>
      </c>
      <c r="G17" s="178">
        <f t="shared" si="1"/>
        <v>-210.0741581048751</v>
      </c>
      <c r="H17" s="179">
        <f t="shared" si="2"/>
        <v>0</v>
      </c>
      <c r="I17" s="177">
        <f>[1]побуд.звіт!I17+'[2]звіт 2018+01.2019'!I17</f>
        <v>99841.121192538689</v>
      </c>
      <c r="J17" s="177">
        <f>[1]побуд.звіт!J17+'[2]звіт 2018+01.2019'!J17</f>
        <v>97061.294564841432</v>
      </c>
      <c r="K17" s="178">
        <f t="shared" si="3"/>
        <v>-2779.8266276972572</v>
      </c>
      <c r="L17" s="179">
        <f t="shared" si="4"/>
        <v>0</v>
      </c>
      <c r="M17" s="177">
        <f>[1]побуд.звіт!M17+'[2]звіт 2018+01.2019'!M17</f>
        <v>8377.4807060745261</v>
      </c>
      <c r="N17" s="177">
        <f>[1]побуд.звіт!N17+'[2]звіт 2018+01.2019'!N17</f>
        <v>8623.3787424332786</v>
      </c>
      <c r="O17" s="178">
        <f t="shared" si="5"/>
        <v>0</v>
      </c>
      <c r="P17" s="179">
        <f t="shared" si="6"/>
        <v>245.89803635875251</v>
      </c>
      <c r="Q17" s="177">
        <f>[1]побуд.звіт!Q17+'[2]звіт 2018+01.2019'!Q17</f>
        <v>837.01932197682675</v>
      </c>
      <c r="R17" s="177">
        <f>[1]побуд.звіт!R17+'[2]звіт 2018+01.2019'!R17</f>
        <v>1157.9092847704205</v>
      </c>
      <c r="S17" s="178">
        <f t="shared" si="7"/>
        <v>0</v>
      </c>
      <c r="T17" s="179">
        <f t="shared" si="8"/>
        <v>320.88996279359378</v>
      </c>
      <c r="U17" s="177">
        <f>[1]побуд.звіт!U17+'[2]звіт 2018+01.2019'!U17</f>
        <v>0</v>
      </c>
      <c r="V17" s="177">
        <f>[1]побуд.звіт!V17+'[2]звіт 2018+01.2019'!V17</f>
        <v>0</v>
      </c>
      <c r="W17" s="178">
        <f t="shared" si="9"/>
        <v>0</v>
      </c>
      <c r="X17" s="179">
        <f t="shared" si="10"/>
        <v>0</v>
      </c>
      <c r="Y17" s="177">
        <f>[1]побуд.звіт!Y17+'[2]звіт 2018+01.2019'!Y17</f>
        <v>0</v>
      </c>
      <c r="Z17" s="177">
        <f>[1]побуд.звіт!Z17+'[2]звіт 2018+01.2019'!Z17</f>
        <v>0</v>
      </c>
      <c r="AA17" s="178">
        <f t="shared" si="11"/>
        <v>0</v>
      </c>
      <c r="AB17" s="179">
        <f t="shared" si="12"/>
        <v>0</v>
      </c>
      <c r="AC17" s="177">
        <f>[1]побуд.звіт!AC17+'[2]звіт 2018+01.2019'!AC17</f>
        <v>54036.94480120152</v>
      </c>
      <c r="AD17" s="177">
        <f>[1]побуд.звіт!AD17+'[2]звіт 2018+01.2019'!AD17</f>
        <v>54250.819108956173</v>
      </c>
      <c r="AE17" s="178">
        <f t="shared" si="13"/>
        <v>0</v>
      </c>
      <c r="AF17" s="179">
        <f t="shared" si="14"/>
        <v>213.87430775465327</v>
      </c>
      <c r="AG17" s="177">
        <f>[1]побуд.звіт!AG17+'[2]звіт 2018+01.2019'!AG17</f>
        <v>2034.5995998454398</v>
      </c>
      <c r="AH17" s="177">
        <f>[1]побуд.звіт!AH17+'[2]звіт 2018+01.2019'!AH17</f>
        <v>2035.0312085513442</v>
      </c>
      <c r="AI17" s="178">
        <f t="shared" si="15"/>
        <v>0</v>
      </c>
      <c r="AJ17" s="179">
        <f t="shared" si="16"/>
        <v>0.43160870590440936</v>
      </c>
      <c r="AK17" s="177">
        <f>[1]побуд.звіт!AK17+'[2]звіт 2018+01.2019'!AK17</f>
        <v>72.777222247284669</v>
      </c>
      <c r="AL17" s="177">
        <f>[1]побуд.звіт!AL17+'[2]звіт 2018+01.2019'!AL17</f>
        <v>0</v>
      </c>
      <c r="AM17" s="178">
        <f t="shared" si="17"/>
        <v>-72.777222247284669</v>
      </c>
      <c r="AN17" s="179">
        <f t="shared" si="18"/>
        <v>0</v>
      </c>
      <c r="AO17" s="177">
        <f>[1]побуд.звіт!AO17+'[2]звіт 2018+01.2019'!AO17</f>
        <v>18614.415598530239</v>
      </c>
      <c r="AP17" s="177">
        <f>[1]побуд.звіт!AP17+'[2]звіт 2018+01.2019'!AP17</f>
        <v>24732.053700609413</v>
      </c>
      <c r="AQ17" s="178">
        <f t="shared" si="19"/>
        <v>0</v>
      </c>
      <c r="AR17" s="179">
        <f t="shared" si="20"/>
        <v>6117.6381020791741</v>
      </c>
      <c r="AS17" s="177">
        <f>[1]побуд.звіт!AS17+'[2]звіт 2018+01.2019'!AS17</f>
        <v>13878.090246711887</v>
      </c>
      <c r="AT17" s="177">
        <f>[1]побуд.звіт!AT17+'[2]звіт 2018+01.2019'!AT17</f>
        <v>11722.054828525947</v>
      </c>
      <c r="AU17" s="178">
        <f t="shared" si="21"/>
        <v>-2156.0354181859402</v>
      </c>
      <c r="AV17" s="179">
        <f t="shared" si="22"/>
        <v>0</v>
      </c>
      <c r="AW17" s="177">
        <f>[1]побуд.звіт!AW17+'[2]звіт 2018+01.2019'!AW17</f>
        <v>50513.677805782863</v>
      </c>
      <c r="AX17" s="177">
        <f>[1]побуд.звіт!AX17+'[2]звіт 2018+01.2019'!AX17</f>
        <v>18420.70226447791</v>
      </c>
      <c r="AY17" s="178">
        <f t="shared" si="23"/>
        <v>-32092.975541304953</v>
      </c>
      <c r="AZ17" s="179">
        <f t="shared" si="24"/>
        <v>0</v>
      </c>
      <c r="BA17" s="38">
        <v>0</v>
      </c>
      <c r="BB17" s="36"/>
      <c r="BC17" s="36">
        <f t="shared" si="25"/>
        <v>0</v>
      </c>
      <c r="BD17" s="37">
        <f t="shared" si="26"/>
        <v>0</v>
      </c>
      <c r="BE17" s="177">
        <f>[1]побуд.звіт!BE17+'[2]звіт 2018+01.2019'!BE17</f>
        <v>13.678556449456932</v>
      </c>
      <c r="BF17" s="177">
        <f>[1]побуд.звіт!BF17+'[2]звіт 2018+01.2019'!BF17</f>
        <v>0</v>
      </c>
      <c r="BG17" s="178">
        <f t="shared" si="27"/>
        <v>-13.678556449456932</v>
      </c>
      <c r="BH17" s="179">
        <f t="shared" si="28"/>
        <v>0</v>
      </c>
      <c r="BI17" s="177">
        <f>[1]побуд.звіт!BI17+'[2]звіт 2018+01.2019'!BI17</f>
        <v>16903.235286430434</v>
      </c>
      <c r="BJ17" s="177">
        <f>[1]побуд.звіт!BJ17+'[2]звіт 2018+01.2019'!BJ17</f>
        <v>14874.183318955626</v>
      </c>
      <c r="BK17" s="178">
        <f t="shared" si="29"/>
        <v>-2029.0519674748084</v>
      </c>
      <c r="BL17" s="179">
        <f t="shared" si="30"/>
        <v>0</v>
      </c>
      <c r="BM17" s="177">
        <f>[1]побуд.звіт!BM17+'[2]звіт 2018+01.2019'!BM17</f>
        <v>0</v>
      </c>
      <c r="BN17" s="177">
        <f>[1]побуд.звіт!BN17+'[2]звіт 2018+01.2019'!BN17</f>
        <v>0</v>
      </c>
      <c r="BO17" s="178">
        <f t="shared" si="31"/>
        <v>0</v>
      </c>
      <c r="BP17" s="179">
        <f t="shared" si="32"/>
        <v>0</v>
      </c>
      <c r="BQ17" s="180">
        <f t="shared" si="33"/>
        <v>281547.75817778922</v>
      </c>
      <c r="BR17" s="178">
        <f t="shared" si="33"/>
        <v>249092.07070401669</v>
      </c>
      <c r="BS17" s="178">
        <f t="shared" si="34"/>
        <v>-32455.68747377253</v>
      </c>
      <c r="BT17" s="179">
        <f t="shared" si="35"/>
        <v>0</v>
      </c>
      <c r="BU17" s="181">
        <f t="shared" si="36"/>
        <v>0.88472404225901269</v>
      </c>
      <c r="BV17" s="130">
        <v>25120</v>
      </c>
      <c r="BW17" s="182">
        <f t="shared" si="38"/>
        <v>5009.4458444436277</v>
      </c>
      <c r="BX17" s="130">
        <f t="shared" si="0"/>
        <v>20110.554155556372</v>
      </c>
      <c r="BY17" s="183">
        <v>1</v>
      </c>
      <c r="CA17" s="39"/>
    </row>
    <row r="18" spans="1:79" x14ac:dyDescent="0.3">
      <c r="A18" s="163">
        <f t="shared" si="37"/>
        <v>10</v>
      </c>
      <c r="B18" s="164" t="s">
        <v>110</v>
      </c>
      <c r="C18" s="189">
        <v>752.09999999999991</v>
      </c>
      <c r="D18" s="185">
        <v>3</v>
      </c>
      <c r="E18" s="165">
        <f>[1]побуд.звіт!E18+'[2]звіт 2018+01.2019'!E18</f>
        <v>3085.5198413223575</v>
      </c>
      <c r="F18" s="165">
        <f>[1]побуд.звіт!F18+'[2]звіт 2018+01.2019'!F18</f>
        <v>3410.1291038111603</v>
      </c>
      <c r="G18" s="166">
        <f t="shared" si="1"/>
        <v>0</v>
      </c>
      <c r="H18" s="167">
        <f t="shared" si="2"/>
        <v>324.60926248880287</v>
      </c>
      <c r="I18" s="165">
        <f>[1]побуд.звіт!I18+'[2]звіт 2018+01.2019'!I18</f>
        <v>10180.963743929387</v>
      </c>
      <c r="J18" s="165">
        <f>[1]побуд.звіт!J18+'[2]звіт 2018+01.2019'!J18</f>
        <v>10156.810637892391</v>
      </c>
      <c r="K18" s="166">
        <f t="shared" si="3"/>
        <v>-24.153106036996178</v>
      </c>
      <c r="L18" s="167">
        <f t="shared" si="4"/>
        <v>0</v>
      </c>
      <c r="M18" s="165">
        <f>[1]побуд.звіт!M18+'[2]звіт 2018+01.2019'!M18</f>
        <v>1178.0521241914098</v>
      </c>
      <c r="N18" s="165">
        <f>[1]побуд.звіт!N18+'[2]звіт 2018+01.2019'!N18</f>
        <v>1312.1921449812487</v>
      </c>
      <c r="O18" s="166">
        <f t="shared" si="5"/>
        <v>0</v>
      </c>
      <c r="P18" s="167">
        <f t="shared" si="6"/>
        <v>134.1400207898389</v>
      </c>
      <c r="Q18" s="165">
        <f>[1]побуд.звіт!Q18+'[2]звіт 2018+01.2019'!Q18</f>
        <v>104.32165717827007</v>
      </c>
      <c r="R18" s="165">
        <f>[1]побуд.звіт!R18+'[2]звіт 2018+01.2019'!R18</f>
        <v>846.22237471625897</v>
      </c>
      <c r="S18" s="166">
        <f t="shared" si="7"/>
        <v>0</v>
      </c>
      <c r="T18" s="167">
        <f t="shared" si="8"/>
        <v>741.90071753798884</v>
      </c>
      <c r="U18" s="165">
        <f>[1]побуд.звіт!U18+'[2]звіт 2018+01.2019'!U18</f>
        <v>0</v>
      </c>
      <c r="V18" s="165">
        <f>[1]побуд.звіт!V18+'[2]звіт 2018+01.2019'!V18</f>
        <v>0</v>
      </c>
      <c r="W18" s="166">
        <f t="shared" si="9"/>
        <v>0</v>
      </c>
      <c r="X18" s="167">
        <f t="shared" si="10"/>
        <v>0</v>
      </c>
      <c r="Y18" s="165">
        <f>[1]побуд.звіт!Y18+'[2]звіт 2018+01.2019'!Y18</f>
        <v>0</v>
      </c>
      <c r="Z18" s="165">
        <f>[1]побуд.звіт!Z18+'[2]звіт 2018+01.2019'!Z18</f>
        <v>0</v>
      </c>
      <c r="AA18" s="166">
        <f t="shared" si="11"/>
        <v>0</v>
      </c>
      <c r="AB18" s="167">
        <f t="shared" si="12"/>
        <v>0</v>
      </c>
      <c r="AC18" s="165">
        <f>[1]побуд.звіт!AC18+'[2]звіт 2018+01.2019'!AC18</f>
        <v>9484.4269393985996</v>
      </c>
      <c r="AD18" s="165">
        <f>[1]побуд.звіт!AD18+'[2]звіт 2018+01.2019'!AD18</f>
        <v>9387.7494451176717</v>
      </c>
      <c r="AE18" s="166">
        <f t="shared" si="13"/>
        <v>-96.677494280927931</v>
      </c>
      <c r="AF18" s="167">
        <f t="shared" si="14"/>
        <v>0</v>
      </c>
      <c r="AG18" s="165">
        <f>[1]побуд.звіт!AG18+'[2]звіт 2018+01.2019'!AG18</f>
        <v>513.21193093931254</v>
      </c>
      <c r="AH18" s="165">
        <f>[1]побуд.звіт!AH18+'[2]звіт 2018+01.2019'!AH18</f>
        <v>512.4773961420932</v>
      </c>
      <c r="AI18" s="166">
        <f t="shared" si="15"/>
        <v>-0.73453479721933945</v>
      </c>
      <c r="AJ18" s="167">
        <f t="shared" si="16"/>
        <v>0</v>
      </c>
      <c r="AK18" s="165">
        <f>[1]побуд.звіт!AK18+'[2]звіт 2018+01.2019'!AK18</f>
        <v>18.247847338265142</v>
      </c>
      <c r="AL18" s="165">
        <f>[1]побуд.звіт!AL18+'[2]звіт 2018+01.2019'!AL18</f>
        <v>0</v>
      </c>
      <c r="AM18" s="166">
        <f t="shared" si="17"/>
        <v>-18.247847338265142</v>
      </c>
      <c r="AN18" s="167">
        <f t="shared" si="18"/>
        <v>0</v>
      </c>
      <c r="AO18" s="165">
        <f>[1]побуд.звіт!AO18+'[2]звіт 2018+01.2019'!AO18</f>
        <v>3068.3449825784564</v>
      </c>
      <c r="AP18" s="165">
        <f>[1]побуд.звіт!AP18+'[2]звіт 2018+01.2019'!AP18</f>
        <v>2212.9399738528373</v>
      </c>
      <c r="AQ18" s="166">
        <f t="shared" si="19"/>
        <v>-855.40500872561915</v>
      </c>
      <c r="AR18" s="167">
        <f t="shared" si="20"/>
        <v>0</v>
      </c>
      <c r="AS18" s="165">
        <f>[1]побуд.звіт!AS18+'[2]звіт 2018+01.2019'!AS18</f>
        <v>1703.0268132143331</v>
      </c>
      <c r="AT18" s="165">
        <f>[1]побуд.звіт!AT18+'[2]звіт 2018+01.2019'!AT18</f>
        <v>1423.2947005561446</v>
      </c>
      <c r="AU18" s="166">
        <f t="shared" si="21"/>
        <v>-279.7321126581885</v>
      </c>
      <c r="AV18" s="167">
        <f t="shared" si="22"/>
        <v>0</v>
      </c>
      <c r="AW18" s="165">
        <f>[1]побуд.звіт!AW18+'[2]звіт 2018+01.2019'!AW18</f>
        <v>10235.790687836949</v>
      </c>
      <c r="AX18" s="165">
        <f>[1]побуд.звіт!AX18+'[2]звіт 2018+01.2019'!AX18</f>
        <v>18014.371890172824</v>
      </c>
      <c r="AY18" s="166">
        <f t="shared" si="23"/>
        <v>0</v>
      </c>
      <c r="AZ18" s="167">
        <f t="shared" si="24"/>
        <v>7778.5812023358758</v>
      </c>
      <c r="BA18" s="38">
        <v>0</v>
      </c>
      <c r="BB18" s="36"/>
      <c r="BC18" s="36">
        <f t="shared" si="25"/>
        <v>0</v>
      </c>
      <c r="BD18" s="37">
        <f t="shared" si="26"/>
        <v>0</v>
      </c>
      <c r="BE18" s="165">
        <f>[1]побуд.звіт!BE18+'[2]звіт 2018+01.2019'!BE18</f>
        <v>16.136088920981997</v>
      </c>
      <c r="BF18" s="165">
        <f>[1]побуд.звіт!BF18+'[2]звіт 2018+01.2019'!BF18</f>
        <v>0</v>
      </c>
      <c r="BG18" s="166">
        <f t="shared" si="27"/>
        <v>-16.136088920981997</v>
      </c>
      <c r="BH18" s="167">
        <f t="shared" si="28"/>
        <v>0</v>
      </c>
      <c r="BI18" s="165">
        <f>[1]побуд.звіт!BI18+'[2]звіт 2018+01.2019'!BI18</f>
        <v>2802.9054154799669</v>
      </c>
      <c r="BJ18" s="165">
        <f>[1]побуд.звіт!BJ18+'[2]звіт 2018+01.2019'!BJ18</f>
        <v>2156.607741057835</v>
      </c>
      <c r="BK18" s="166">
        <f t="shared" si="29"/>
        <v>-646.29767442213188</v>
      </c>
      <c r="BL18" s="167">
        <f t="shared" si="30"/>
        <v>0</v>
      </c>
      <c r="BM18" s="165">
        <f>[1]побуд.звіт!BM18+'[2]звіт 2018+01.2019'!BM18</f>
        <v>0</v>
      </c>
      <c r="BN18" s="165">
        <f>[1]побуд.звіт!BN18+'[2]звіт 2018+01.2019'!BN18</f>
        <v>0</v>
      </c>
      <c r="BO18" s="166">
        <f t="shared" si="31"/>
        <v>0</v>
      </c>
      <c r="BP18" s="167">
        <f t="shared" si="32"/>
        <v>0</v>
      </c>
      <c r="BQ18" s="168">
        <f t="shared" si="33"/>
        <v>42390.94807232829</v>
      </c>
      <c r="BR18" s="166">
        <f t="shared" si="33"/>
        <v>49432.795408300466</v>
      </c>
      <c r="BS18" s="166">
        <f t="shared" si="34"/>
        <v>0</v>
      </c>
      <c r="BT18" s="167">
        <f t="shared" si="35"/>
        <v>7041.8473359721756</v>
      </c>
      <c r="BU18" s="169">
        <f t="shared" si="36"/>
        <v>1.1661167691733914</v>
      </c>
      <c r="BV18" s="131">
        <v>3389</v>
      </c>
      <c r="BW18" s="170">
        <f t="shared" si="38"/>
        <v>361.07513769083653</v>
      </c>
      <c r="BX18" s="131">
        <f t="shared" si="0"/>
        <v>3027.9248623091635</v>
      </c>
      <c r="BY18" s="171">
        <v>2</v>
      </c>
      <c r="CA18" s="39"/>
    </row>
    <row r="19" spans="1:79" x14ac:dyDescent="0.3">
      <c r="A19" s="163">
        <f t="shared" si="37"/>
        <v>11</v>
      </c>
      <c r="B19" s="164" t="s">
        <v>111</v>
      </c>
      <c r="C19" s="189">
        <v>2669.5</v>
      </c>
      <c r="D19" s="185">
        <v>5</v>
      </c>
      <c r="E19" s="165">
        <f>[1]побуд.звіт!E19+'[2]звіт 2018+01.2019'!E19</f>
        <v>7085.6724700000013</v>
      </c>
      <c r="F19" s="165">
        <f>[1]побуд.звіт!F19+'[2]звіт 2018+01.2019'!F19</f>
        <v>7491.9010651242234</v>
      </c>
      <c r="G19" s="166">
        <f t="shared" si="1"/>
        <v>0</v>
      </c>
      <c r="H19" s="167">
        <f t="shared" si="2"/>
        <v>406.22859512422201</v>
      </c>
      <c r="I19" s="165">
        <f>[1]побуд.звіт!I19+'[2]звіт 2018+01.2019'!I19</f>
        <v>36769.977272040393</v>
      </c>
      <c r="J19" s="165">
        <f>[1]побуд.звіт!J19+'[2]звіт 2018+01.2019'!J19</f>
        <v>40462.870142415464</v>
      </c>
      <c r="K19" s="166">
        <f t="shared" si="3"/>
        <v>0</v>
      </c>
      <c r="L19" s="167">
        <f t="shared" si="4"/>
        <v>3692.8928703750717</v>
      </c>
      <c r="M19" s="165">
        <f>[1]побуд.звіт!M19+'[2]звіт 2018+01.2019'!M19</f>
        <v>2698.8920073276959</v>
      </c>
      <c r="N19" s="165">
        <f>[1]побуд.звіт!N19+'[2]звіт 2018+01.2019'!N19</f>
        <v>2746.5975677973838</v>
      </c>
      <c r="O19" s="166">
        <f t="shared" si="5"/>
        <v>0</v>
      </c>
      <c r="P19" s="167">
        <f t="shared" si="6"/>
        <v>47.705560469687953</v>
      </c>
      <c r="Q19" s="165">
        <f>[1]побуд.звіт!Q19+'[2]звіт 2018+01.2019'!Q19</f>
        <v>318.75314271711721</v>
      </c>
      <c r="R19" s="165">
        <f>[1]побуд.звіт!R19+'[2]звіт 2018+01.2019'!R19</f>
        <v>3310.496136779484</v>
      </c>
      <c r="S19" s="166">
        <f t="shared" si="7"/>
        <v>0</v>
      </c>
      <c r="T19" s="167">
        <f t="shared" si="8"/>
        <v>2991.742994062367</v>
      </c>
      <c r="U19" s="165">
        <f>[1]побуд.звіт!U19+'[2]звіт 2018+01.2019'!U19</f>
        <v>0</v>
      </c>
      <c r="V19" s="165">
        <f>[1]побуд.звіт!V19+'[2]звіт 2018+01.2019'!V19</f>
        <v>0</v>
      </c>
      <c r="W19" s="166">
        <f t="shared" si="9"/>
        <v>0</v>
      </c>
      <c r="X19" s="167">
        <f t="shared" si="10"/>
        <v>0</v>
      </c>
      <c r="Y19" s="165">
        <f>[1]побуд.звіт!Y19+'[2]звіт 2018+01.2019'!Y19</f>
        <v>0</v>
      </c>
      <c r="Z19" s="165">
        <f>[1]побуд.звіт!Z19+'[2]звіт 2018+01.2019'!Z19</f>
        <v>0</v>
      </c>
      <c r="AA19" s="166">
        <f t="shared" si="11"/>
        <v>0</v>
      </c>
      <c r="AB19" s="167">
        <f t="shared" si="12"/>
        <v>0</v>
      </c>
      <c r="AC19" s="165">
        <f>[1]побуд.звіт!AC19+'[2]звіт 2018+01.2019'!AC19</f>
        <v>28466.855523056267</v>
      </c>
      <c r="AD19" s="165">
        <f>[1]побуд.звіт!AD19+'[2]звіт 2018+01.2019'!AD19</f>
        <v>28487.746056108561</v>
      </c>
      <c r="AE19" s="166">
        <f t="shared" si="13"/>
        <v>0</v>
      </c>
      <c r="AF19" s="167">
        <f t="shared" si="14"/>
        <v>20.890533052293904</v>
      </c>
      <c r="AG19" s="165">
        <f>[1]побуд.звіт!AG19+'[2]звіт 2018+01.2019'!AG19</f>
        <v>1565.6887039650233</v>
      </c>
      <c r="AH19" s="165">
        <f>[1]побуд.звіт!AH19+'[2]звіт 2018+01.2019'!AH19</f>
        <v>1562.8907429443057</v>
      </c>
      <c r="AI19" s="166">
        <f t="shared" si="15"/>
        <v>-2.7979610207175938</v>
      </c>
      <c r="AJ19" s="167">
        <f t="shared" si="16"/>
        <v>0</v>
      </c>
      <c r="AK19" s="165">
        <f>[1]побуд.звіт!AK19+'[2]звіт 2018+01.2019'!AK19</f>
        <v>57.273353775510493</v>
      </c>
      <c r="AL19" s="165">
        <f>[1]побуд.звіт!AL19+'[2]звіт 2018+01.2019'!AL19</f>
        <v>0</v>
      </c>
      <c r="AM19" s="166">
        <f t="shared" si="17"/>
        <v>-57.273353775510493</v>
      </c>
      <c r="AN19" s="167">
        <f t="shared" si="18"/>
        <v>0</v>
      </c>
      <c r="AO19" s="165">
        <f>[1]побуд.звіт!AO19+'[2]звіт 2018+01.2019'!AO19</f>
        <v>8991.7270567456362</v>
      </c>
      <c r="AP19" s="165">
        <f>[1]побуд.звіт!AP19+'[2]звіт 2018+01.2019'!AP19</f>
        <v>5690.4210426780592</v>
      </c>
      <c r="AQ19" s="166">
        <f t="shared" si="19"/>
        <v>-3301.3060140675771</v>
      </c>
      <c r="AR19" s="167">
        <f t="shared" si="20"/>
        <v>0</v>
      </c>
      <c r="AS19" s="165">
        <f>[1]побуд.звіт!AS19+'[2]звіт 2018+01.2019'!AS19</f>
        <v>4737.7329306366219</v>
      </c>
      <c r="AT19" s="165">
        <f>[1]побуд.звіт!AT19+'[2]звіт 2018+01.2019'!AT19</f>
        <v>4036.1285467207472</v>
      </c>
      <c r="AU19" s="166">
        <f t="shared" si="21"/>
        <v>-701.60438391587468</v>
      </c>
      <c r="AV19" s="167">
        <f t="shared" si="22"/>
        <v>0</v>
      </c>
      <c r="AW19" s="165">
        <f>[1]побуд.звіт!AW19+'[2]звіт 2018+01.2019'!AW19</f>
        <v>25896.578498088904</v>
      </c>
      <c r="AX19" s="165">
        <f>[1]побуд.звіт!AX19+'[2]звіт 2018+01.2019'!AX19</f>
        <v>23708.133490043019</v>
      </c>
      <c r="AY19" s="166">
        <f t="shared" si="23"/>
        <v>-2188.4450080458846</v>
      </c>
      <c r="AZ19" s="167">
        <f t="shared" si="24"/>
        <v>0</v>
      </c>
      <c r="BA19" s="38">
        <v>0</v>
      </c>
      <c r="BB19" s="36"/>
      <c r="BC19" s="36">
        <f t="shared" si="25"/>
        <v>0</v>
      </c>
      <c r="BD19" s="37">
        <f t="shared" si="26"/>
        <v>0</v>
      </c>
      <c r="BE19" s="165">
        <f>[1]побуд.звіт!BE19+'[2]звіт 2018+01.2019'!BE19</f>
        <v>18.738662062682316</v>
      </c>
      <c r="BF19" s="165">
        <f>[1]побуд.звіт!BF19+'[2]звіт 2018+01.2019'!BF19</f>
        <v>0</v>
      </c>
      <c r="BG19" s="166">
        <f t="shared" si="27"/>
        <v>-18.738662062682316</v>
      </c>
      <c r="BH19" s="167">
        <f t="shared" si="28"/>
        <v>0</v>
      </c>
      <c r="BI19" s="165">
        <f>[1]побуд.звіт!BI19+'[2]звіт 2018+01.2019'!BI19</f>
        <v>7040.1456583511672</v>
      </c>
      <c r="BJ19" s="165">
        <f>[1]побуд.звіт!BJ19+'[2]звіт 2018+01.2019'!BJ19</f>
        <v>8861.7898569860517</v>
      </c>
      <c r="BK19" s="166">
        <f t="shared" si="29"/>
        <v>0</v>
      </c>
      <c r="BL19" s="167">
        <f t="shared" si="30"/>
        <v>1821.6441986348846</v>
      </c>
      <c r="BM19" s="165">
        <f>[1]побуд.звіт!BM19+'[2]звіт 2018+01.2019'!BM19</f>
        <v>0</v>
      </c>
      <c r="BN19" s="165">
        <f>[1]побуд.звіт!BN19+'[2]звіт 2018+01.2019'!BN19</f>
        <v>0</v>
      </c>
      <c r="BO19" s="166">
        <f t="shared" si="31"/>
        <v>0</v>
      </c>
      <c r="BP19" s="167">
        <f t="shared" si="32"/>
        <v>0</v>
      </c>
      <c r="BQ19" s="168">
        <f t="shared" si="33"/>
        <v>123648.035278767</v>
      </c>
      <c r="BR19" s="166">
        <f t="shared" si="33"/>
        <v>126358.97464759731</v>
      </c>
      <c r="BS19" s="166">
        <f t="shared" si="34"/>
        <v>0</v>
      </c>
      <c r="BT19" s="167">
        <f t="shared" si="35"/>
        <v>2710.9393688303098</v>
      </c>
      <c r="BU19" s="169">
        <f t="shared" si="36"/>
        <v>1.021924645731074</v>
      </c>
      <c r="BV19" s="131">
        <v>12259</v>
      </c>
      <c r="BW19" s="170">
        <f t="shared" si="38"/>
        <v>3426.9974800880718</v>
      </c>
      <c r="BX19" s="131">
        <f t="shared" si="0"/>
        <v>8832.0025199119282</v>
      </c>
      <c r="BY19" s="171">
        <v>2</v>
      </c>
      <c r="CA19" s="39"/>
    </row>
    <row r="20" spans="1:79" x14ac:dyDescent="0.3">
      <c r="A20" s="163">
        <f t="shared" si="37"/>
        <v>12</v>
      </c>
      <c r="B20" s="164" t="s">
        <v>112</v>
      </c>
      <c r="C20" s="189">
        <v>1469.3</v>
      </c>
      <c r="D20" s="185">
        <v>3</v>
      </c>
      <c r="E20" s="165">
        <f>[1]побуд.звіт!E20+'[2]звіт 2018+01.2019'!E20</f>
        <v>6954.3392600000006</v>
      </c>
      <c r="F20" s="165">
        <f>[1]побуд.звіт!F20+'[2]звіт 2018+01.2019'!F20</f>
        <v>8203.5451412918701</v>
      </c>
      <c r="G20" s="166">
        <f t="shared" si="1"/>
        <v>0</v>
      </c>
      <c r="H20" s="167">
        <f t="shared" si="2"/>
        <v>1249.2058812918694</v>
      </c>
      <c r="I20" s="165">
        <f>[1]побуд.звіт!I20+'[2]звіт 2018+01.2019'!I20</f>
        <v>15792.921283303167</v>
      </c>
      <c r="J20" s="165">
        <f>[1]побуд.звіт!J20+'[2]звіт 2018+01.2019'!J20</f>
        <v>15423.594184473883</v>
      </c>
      <c r="K20" s="166">
        <f t="shared" si="3"/>
        <v>-369.3270988292843</v>
      </c>
      <c r="L20" s="167">
        <f t="shared" si="4"/>
        <v>0</v>
      </c>
      <c r="M20" s="165">
        <f>[1]побуд.звіт!M20+'[2]звіт 2018+01.2019'!M20</f>
        <v>1709.7361339869037</v>
      </c>
      <c r="N20" s="165">
        <f>[1]побуд.звіт!N20+'[2]звіт 2018+01.2019'!N20</f>
        <v>1709.1909701486009</v>
      </c>
      <c r="O20" s="166">
        <f t="shared" si="5"/>
        <v>-0.54516383830286941</v>
      </c>
      <c r="P20" s="167">
        <f t="shared" si="6"/>
        <v>0</v>
      </c>
      <c r="Q20" s="165">
        <f>[1]побуд.звіт!Q20+'[2]звіт 2018+01.2019'!Q20</f>
        <v>449.82209359262669</v>
      </c>
      <c r="R20" s="165">
        <f>[1]побуд.звіт!R20+'[2]звіт 2018+01.2019'!R20</f>
        <v>2918.0880879474712</v>
      </c>
      <c r="S20" s="166">
        <f t="shared" si="7"/>
        <v>0</v>
      </c>
      <c r="T20" s="167">
        <f t="shared" si="8"/>
        <v>2468.2659943548447</v>
      </c>
      <c r="U20" s="165">
        <f>[1]побуд.звіт!U20+'[2]звіт 2018+01.2019'!U20</f>
        <v>0</v>
      </c>
      <c r="V20" s="165">
        <f>[1]побуд.звіт!V20+'[2]звіт 2018+01.2019'!V20</f>
        <v>0</v>
      </c>
      <c r="W20" s="166">
        <f t="shared" si="9"/>
        <v>0</v>
      </c>
      <c r="X20" s="167">
        <f t="shared" si="10"/>
        <v>0</v>
      </c>
      <c r="Y20" s="165">
        <f>[1]побуд.звіт!Y20+'[2]звіт 2018+01.2019'!Y20</f>
        <v>0</v>
      </c>
      <c r="Z20" s="165">
        <f>[1]побуд.звіт!Z20+'[2]звіт 2018+01.2019'!Z20</f>
        <v>0</v>
      </c>
      <c r="AA20" s="166">
        <f t="shared" si="11"/>
        <v>0</v>
      </c>
      <c r="AB20" s="167">
        <f t="shared" si="12"/>
        <v>0</v>
      </c>
      <c r="AC20" s="165">
        <f>[1]побуд.звіт!AC20+'[2]звіт 2018+01.2019'!AC20</f>
        <v>16931.943006038444</v>
      </c>
      <c r="AD20" s="165">
        <f>[1]побуд.звіт!AD20+'[2]звіт 2018+01.2019'!AD20</f>
        <v>15832.017144183315</v>
      </c>
      <c r="AE20" s="166">
        <f t="shared" si="13"/>
        <v>-1099.9258618551285</v>
      </c>
      <c r="AF20" s="167">
        <f t="shared" si="14"/>
        <v>0</v>
      </c>
      <c r="AG20" s="165">
        <f>[1]побуд.звіт!AG20+'[2]звіт 2018+01.2019'!AG20</f>
        <v>2213.3987135935558</v>
      </c>
      <c r="AH20" s="165">
        <f>[1]побуд.звіт!AH20+'[2]звіт 2018+01.2019'!AH20</f>
        <v>2211.9185678649055</v>
      </c>
      <c r="AI20" s="166">
        <f t="shared" si="15"/>
        <v>-1.4801457286503137</v>
      </c>
      <c r="AJ20" s="167">
        <f t="shared" si="16"/>
        <v>0</v>
      </c>
      <c r="AK20" s="165">
        <f>[1]побуд.звіт!AK20+'[2]звіт 2018+01.2019'!AK20</f>
        <v>80.87128300791673</v>
      </c>
      <c r="AL20" s="165">
        <f>[1]побуд.звіт!AL20+'[2]звіт 2018+01.2019'!AL20</f>
        <v>0</v>
      </c>
      <c r="AM20" s="166">
        <f t="shared" si="17"/>
        <v>-80.87128300791673</v>
      </c>
      <c r="AN20" s="167">
        <f t="shared" si="18"/>
        <v>0</v>
      </c>
      <c r="AO20" s="165">
        <f>[1]побуд.звіт!AO20+'[2]звіт 2018+01.2019'!AO20</f>
        <v>4722.7326678103982</v>
      </c>
      <c r="AP20" s="165">
        <f>[1]побуд.звіт!AP20+'[2]звіт 2018+01.2019'!AP20</f>
        <v>3247.4939133817034</v>
      </c>
      <c r="AQ20" s="166">
        <f t="shared" si="19"/>
        <v>-1475.2387544286948</v>
      </c>
      <c r="AR20" s="167">
        <f t="shared" si="20"/>
        <v>0</v>
      </c>
      <c r="AS20" s="165">
        <f>[1]побуд.звіт!AS20+'[2]звіт 2018+01.2019'!AS20</f>
        <v>3773.2314503291186</v>
      </c>
      <c r="AT20" s="165">
        <f>[1]побуд.звіт!AT20+'[2]звіт 2018+01.2019'!AT20</f>
        <v>3158.3743783214268</v>
      </c>
      <c r="AU20" s="166">
        <f t="shared" si="21"/>
        <v>-614.85707200769184</v>
      </c>
      <c r="AV20" s="167">
        <f t="shared" si="22"/>
        <v>0</v>
      </c>
      <c r="AW20" s="165">
        <f>[1]побуд.звіт!AW20+'[2]звіт 2018+01.2019'!AW20</f>
        <v>20305.560485358121</v>
      </c>
      <c r="AX20" s="165">
        <f>[1]побуд.звіт!AX20+'[2]звіт 2018+01.2019'!AX20</f>
        <v>23613.312153506427</v>
      </c>
      <c r="AY20" s="166">
        <f t="shared" si="23"/>
        <v>0</v>
      </c>
      <c r="AZ20" s="167">
        <f t="shared" si="24"/>
        <v>3307.7516681483066</v>
      </c>
      <c r="BA20" s="38">
        <v>0</v>
      </c>
      <c r="BB20" s="36"/>
      <c r="BC20" s="36">
        <f t="shared" si="25"/>
        <v>0</v>
      </c>
      <c r="BD20" s="37">
        <f t="shared" si="26"/>
        <v>0</v>
      </c>
      <c r="BE20" s="165">
        <f>[1]побуд.звіт!BE20+'[2]звіт 2018+01.2019'!BE20</f>
        <v>15.76170419598381</v>
      </c>
      <c r="BF20" s="165">
        <f>[1]побуд.звіт!BF20+'[2]звіт 2018+01.2019'!BF20</f>
        <v>0</v>
      </c>
      <c r="BG20" s="166">
        <f t="shared" si="27"/>
        <v>-15.76170419598381</v>
      </c>
      <c r="BH20" s="167">
        <f t="shared" si="28"/>
        <v>0</v>
      </c>
      <c r="BI20" s="165">
        <f>[1]побуд.звіт!BI20+'[2]звіт 2018+01.2019'!BI20</f>
        <v>8306.474568868156</v>
      </c>
      <c r="BJ20" s="165">
        <f>[1]побуд.звіт!BJ20+'[2]звіт 2018+01.2019'!BJ20</f>
        <v>5332.7429305560545</v>
      </c>
      <c r="BK20" s="166">
        <f t="shared" si="29"/>
        <v>-2973.7316383121015</v>
      </c>
      <c r="BL20" s="167">
        <f t="shared" si="30"/>
        <v>0</v>
      </c>
      <c r="BM20" s="165">
        <f>[1]побуд.звіт!BM20+'[2]звіт 2018+01.2019'!BM20</f>
        <v>0</v>
      </c>
      <c r="BN20" s="165">
        <f>[1]побуд.звіт!BN20+'[2]звіт 2018+01.2019'!BN20</f>
        <v>0</v>
      </c>
      <c r="BO20" s="166">
        <f t="shared" si="31"/>
        <v>0</v>
      </c>
      <c r="BP20" s="167">
        <f t="shared" si="32"/>
        <v>0</v>
      </c>
      <c r="BQ20" s="168">
        <f t="shared" si="33"/>
        <v>81256.79265008439</v>
      </c>
      <c r="BR20" s="166">
        <f t="shared" si="33"/>
        <v>81650.277471675654</v>
      </c>
      <c r="BS20" s="166">
        <f t="shared" si="34"/>
        <v>0</v>
      </c>
      <c r="BT20" s="167">
        <f t="shared" si="35"/>
        <v>393.48482159126434</v>
      </c>
      <c r="BU20" s="169">
        <f t="shared" si="36"/>
        <v>1.0048424852711788</v>
      </c>
      <c r="BV20" s="131">
        <v>4753</v>
      </c>
      <c r="BW20" s="170">
        <f t="shared" si="38"/>
        <v>0</v>
      </c>
      <c r="BX20" s="131">
        <f t="shared" si="0"/>
        <v>5804.0566178631707</v>
      </c>
      <c r="BY20" s="171">
        <v>2</v>
      </c>
      <c r="CA20" s="39"/>
    </row>
    <row r="21" spans="1:79" x14ac:dyDescent="0.3">
      <c r="A21" s="137">
        <f t="shared" si="37"/>
        <v>13</v>
      </c>
      <c r="B21" s="146" t="s">
        <v>113</v>
      </c>
      <c r="C21" s="188">
        <v>2040.3</v>
      </c>
      <c r="D21" s="185">
        <v>9</v>
      </c>
      <c r="E21" s="147">
        <f>[1]побуд.звіт!E21+'[2]звіт 2018+01.2019'!E21</f>
        <v>12574.320719999998</v>
      </c>
      <c r="F21" s="147">
        <f>[1]побуд.звіт!F21+'[2]звіт 2018+01.2019'!F21</f>
        <v>11916.009083432305</v>
      </c>
      <c r="G21" s="140">
        <f t="shared" si="1"/>
        <v>-658.3116365676924</v>
      </c>
      <c r="H21" s="141">
        <f t="shared" si="2"/>
        <v>0</v>
      </c>
      <c r="I21" s="147">
        <f>[1]побуд.звіт!I21+'[2]звіт 2018+01.2019'!I21</f>
        <v>25912.202712897742</v>
      </c>
      <c r="J21" s="147">
        <f>[1]побуд.звіт!J21+'[2]звіт 2018+01.2019'!J21</f>
        <v>25069.785489255963</v>
      </c>
      <c r="K21" s="140">
        <f t="shared" si="3"/>
        <v>-842.41722364177986</v>
      </c>
      <c r="L21" s="141">
        <f t="shared" si="4"/>
        <v>0</v>
      </c>
      <c r="M21" s="147">
        <f>[1]побуд.звіт!M21+'[2]звіт 2018+01.2019'!M21</f>
        <v>6363.4790551479782</v>
      </c>
      <c r="N21" s="147">
        <f>[1]побуд.звіт!N21+'[2]звіт 2018+01.2019'!N21</f>
        <v>6455.4533554362451</v>
      </c>
      <c r="O21" s="140">
        <f t="shared" si="5"/>
        <v>0</v>
      </c>
      <c r="P21" s="141">
        <f t="shared" si="6"/>
        <v>91.974300288266932</v>
      </c>
      <c r="Q21" s="147">
        <f>[1]побуд.звіт!Q21+'[2]звіт 2018+01.2019'!Q21</f>
        <v>482.88845932742049</v>
      </c>
      <c r="R21" s="147">
        <f>[1]побуд.звіт!R21+'[2]звіт 2018+01.2019'!R21</f>
        <v>836.99966263365059</v>
      </c>
      <c r="S21" s="140">
        <f t="shared" si="7"/>
        <v>0</v>
      </c>
      <c r="T21" s="141">
        <f t="shared" si="8"/>
        <v>354.1112033062301</v>
      </c>
      <c r="U21" s="147">
        <f>[1]побуд.звіт!U21+'[2]звіт 2018+01.2019'!U21</f>
        <v>9270.5103245017999</v>
      </c>
      <c r="V21" s="147">
        <f>[1]побуд.звіт!V21+'[2]звіт 2018+01.2019'!V21</f>
        <v>9215.6336645937427</v>
      </c>
      <c r="W21" s="140">
        <f t="shared" si="9"/>
        <v>-54.876659908057263</v>
      </c>
      <c r="X21" s="141">
        <f t="shared" si="10"/>
        <v>0</v>
      </c>
      <c r="Y21" s="147">
        <f>[1]побуд.звіт!Y21+'[2]звіт 2018+01.2019'!Y21</f>
        <v>709.28089112157318</v>
      </c>
      <c r="Z21" s="147">
        <f>[1]побуд.звіт!Z21+'[2]звіт 2018+01.2019'!Z21</f>
        <v>715.22033323004575</v>
      </c>
      <c r="AA21" s="140">
        <f t="shared" si="11"/>
        <v>0</v>
      </c>
      <c r="AB21" s="141">
        <f t="shared" si="12"/>
        <v>5.9394421084725764</v>
      </c>
      <c r="AC21" s="147">
        <f>[1]побуд.звіт!AC21+'[2]звіт 2018+01.2019'!AC21</f>
        <v>19933.828874817696</v>
      </c>
      <c r="AD21" s="147">
        <f>[1]побуд.звіт!AD21+'[2]звіт 2018+01.2019'!AD21</f>
        <v>20715.3635514661</v>
      </c>
      <c r="AE21" s="140">
        <f t="shared" si="13"/>
        <v>0</v>
      </c>
      <c r="AF21" s="141">
        <f t="shared" si="14"/>
        <v>781.53467664840355</v>
      </c>
      <c r="AG21" s="147">
        <f>[1]побуд.звіт!AG21+'[2]звіт 2018+01.2019'!AG21</f>
        <v>1027.6573345807255</v>
      </c>
      <c r="AH21" s="147">
        <f>[1]побуд.звіт!AH21+'[2]звіт 2018+01.2019'!AH21</f>
        <v>1008.423263376377</v>
      </c>
      <c r="AI21" s="140">
        <f t="shared" si="15"/>
        <v>-19.234071204348538</v>
      </c>
      <c r="AJ21" s="141">
        <f t="shared" si="16"/>
        <v>0</v>
      </c>
      <c r="AK21" s="147">
        <f>[1]побуд.звіт!AK21+'[2]звіт 2018+01.2019'!AK21</f>
        <v>36.208991968749864</v>
      </c>
      <c r="AL21" s="147">
        <f>[1]побуд.звіт!AL21+'[2]звіт 2018+01.2019'!AL21</f>
        <v>0</v>
      </c>
      <c r="AM21" s="140">
        <f t="shared" si="17"/>
        <v>-36.208991968749864</v>
      </c>
      <c r="AN21" s="141">
        <f t="shared" si="18"/>
        <v>0</v>
      </c>
      <c r="AO21" s="147">
        <f>[1]побуд.звіт!AO21+'[2]звіт 2018+01.2019'!AO21</f>
        <v>2074.0725377341405</v>
      </c>
      <c r="AP21" s="147">
        <f>[1]побуд.звіт!AP21+'[2]звіт 2018+01.2019'!AP21</f>
        <v>3793.6094002194809</v>
      </c>
      <c r="AQ21" s="140">
        <f t="shared" si="19"/>
        <v>0</v>
      </c>
      <c r="AR21" s="141">
        <f t="shared" si="20"/>
        <v>1719.5368624853404</v>
      </c>
      <c r="AS21" s="147">
        <f>[1]побуд.звіт!AS21+'[2]звіт 2018+01.2019'!AS21</f>
        <v>3687.4087237493823</v>
      </c>
      <c r="AT21" s="147">
        <f>[1]побуд.звіт!AT21+'[2]звіт 2018+01.2019'!AT21</f>
        <v>3128.1114810943241</v>
      </c>
      <c r="AU21" s="140">
        <f t="shared" si="21"/>
        <v>-559.2972426550582</v>
      </c>
      <c r="AV21" s="141">
        <f t="shared" si="22"/>
        <v>0</v>
      </c>
      <c r="AW21" s="147">
        <f>[1]побуд.звіт!AW21+'[2]звіт 2018+01.2019'!AW21</f>
        <v>21281.173733404681</v>
      </c>
      <c r="AX21" s="147">
        <f>[1]побуд.звіт!AX21+'[2]звіт 2018+01.2019'!AX21</f>
        <v>21680.429674918149</v>
      </c>
      <c r="AY21" s="140">
        <f t="shared" si="23"/>
        <v>0</v>
      </c>
      <c r="AZ21" s="141">
        <f t="shared" si="24"/>
        <v>399.25594151346741</v>
      </c>
      <c r="BA21" s="38">
        <v>0</v>
      </c>
      <c r="BB21" s="36"/>
      <c r="BC21" s="36">
        <f t="shared" si="25"/>
        <v>0</v>
      </c>
      <c r="BD21" s="37">
        <f t="shared" si="26"/>
        <v>0</v>
      </c>
      <c r="BE21" s="147">
        <f>[1]побуд.звіт!BE21+'[2]звіт 2018+01.2019'!BE21</f>
        <v>17.186360984374936</v>
      </c>
      <c r="BF21" s="147">
        <f>[1]побуд.звіт!BF21+'[2]звіт 2018+01.2019'!BF21</f>
        <v>0</v>
      </c>
      <c r="BG21" s="140">
        <f t="shared" si="27"/>
        <v>-17.186360984374936</v>
      </c>
      <c r="BH21" s="141">
        <f t="shared" si="28"/>
        <v>0</v>
      </c>
      <c r="BI21" s="147">
        <f>[1]побуд.звіт!BI21+'[2]звіт 2018+01.2019'!BI21</f>
        <v>10840.383318672692</v>
      </c>
      <c r="BJ21" s="147">
        <f>[1]побуд.звіт!BJ21+'[2]звіт 2018+01.2019'!BJ21</f>
        <v>11723.450265962718</v>
      </c>
      <c r="BK21" s="140">
        <f t="shared" si="29"/>
        <v>0</v>
      </c>
      <c r="BL21" s="141">
        <f t="shared" si="30"/>
        <v>883.06694729002629</v>
      </c>
      <c r="BM21" s="147">
        <f>[1]побуд.звіт!BM21+'[2]звіт 2018+01.2019'!BM21</f>
        <v>8539.9212987671217</v>
      </c>
      <c r="BN21" s="147">
        <f>[1]побуд.звіт!BN21+'[2]звіт 2018+01.2019'!BN21</f>
        <v>7689.0381814617822</v>
      </c>
      <c r="BO21" s="140">
        <f t="shared" si="31"/>
        <v>-850.88311730533951</v>
      </c>
      <c r="BP21" s="141">
        <f t="shared" si="32"/>
        <v>0</v>
      </c>
      <c r="BQ21" s="142">
        <f t="shared" si="33"/>
        <v>122750.52333767607</v>
      </c>
      <c r="BR21" s="140">
        <f t="shared" si="33"/>
        <v>123947.5274070809</v>
      </c>
      <c r="BS21" s="140">
        <f t="shared" si="34"/>
        <v>0</v>
      </c>
      <c r="BT21" s="141">
        <f t="shared" si="35"/>
        <v>1197.0040694048221</v>
      </c>
      <c r="BU21" s="148">
        <f t="shared" si="36"/>
        <v>1.0097515190718329</v>
      </c>
      <c r="BV21" s="132">
        <v>25609</v>
      </c>
      <c r="BW21" s="144">
        <f t="shared" si="38"/>
        <v>16841.105475880278</v>
      </c>
      <c r="BX21" s="132">
        <f t="shared" si="0"/>
        <v>8767.8945241197198</v>
      </c>
      <c r="BY21" s="145">
        <v>3</v>
      </c>
      <c r="CA21" s="39"/>
    </row>
    <row r="22" spans="1:79" x14ac:dyDescent="0.3">
      <c r="A22" s="163">
        <f t="shared" si="37"/>
        <v>14</v>
      </c>
      <c r="B22" s="164" t="s">
        <v>114</v>
      </c>
      <c r="C22" s="189">
        <v>2272</v>
      </c>
      <c r="D22" s="185">
        <v>4</v>
      </c>
      <c r="E22" s="165">
        <f>[1]побуд.звіт!E22+'[2]звіт 2018+01.2019'!E22</f>
        <v>8103.9733500000002</v>
      </c>
      <c r="F22" s="165">
        <f>[1]побуд.звіт!F22+'[2]звіт 2018+01.2019'!F22</f>
        <v>8322.06736396825</v>
      </c>
      <c r="G22" s="166">
        <f t="shared" si="1"/>
        <v>0</v>
      </c>
      <c r="H22" s="167">
        <f t="shared" si="2"/>
        <v>218.09401396824978</v>
      </c>
      <c r="I22" s="165">
        <f>[1]побуд.звіт!I22+'[2]звіт 2018+01.2019'!I22</f>
        <v>30679.105501449962</v>
      </c>
      <c r="J22" s="165">
        <f>[1]побуд.звіт!J22+'[2]звіт 2018+01.2019'!J22</f>
        <v>31016.595614889913</v>
      </c>
      <c r="K22" s="166">
        <f t="shared" si="3"/>
        <v>0</v>
      </c>
      <c r="L22" s="167">
        <f t="shared" si="4"/>
        <v>337.49011343995153</v>
      </c>
      <c r="M22" s="165">
        <f>[1]побуд.звіт!M22+'[2]звіт 2018+01.2019'!M22</f>
        <v>3201.4037968995326</v>
      </c>
      <c r="N22" s="165">
        <f>[1]побуд.звіт!N22+'[2]звіт 2018+01.2019'!N22</f>
        <v>3278.2048485701544</v>
      </c>
      <c r="O22" s="166">
        <f t="shared" si="5"/>
        <v>0</v>
      </c>
      <c r="P22" s="167">
        <f t="shared" si="6"/>
        <v>76.801051670621746</v>
      </c>
      <c r="Q22" s="165">
        <f>[1]побуд.звіт!Q22+'[2]звіт 2018+01.2019'!Q22</f>
        <v>464.8156174532395</v>
      </c>
      <c r="R22" s="165">
        <f>[1]побуд.звіт!R22+'[2]звіт 2018+01.2019'!R22</f>
        <v>3063.4266420542426</v>
      </c>
      <c r="S22" s="166">
        <f t="shared" si="7"/>
        <v>0</v>
      </c>
      <c r="T22" s="167">
        <f t="shared" si="8"/>
        <v>2598.611024601003</v>
      </c>
      <c r="U22" s="165">
        <f>[1]побуд.звіт!U22+'[2]звіт 2018+01.2019'!U22</f>
        <v>0</v>
      </c>
      <c r="V22" s="165">
        <f>[1]побуд.звіт!V22+'[2]звіт 2018+01.2019'!V22</f>
        <v>0</v>
      </c>
      <c r="W22" s="166">
        <f t="shared" si="9"/>
        <v>0</v>
      </c>
      <c r="X22" s="167">
        <f t="shared" si="10"/>
        <v>0</v>
      </c>
      <c r="Y22" s="165">
        <f>[1]побуд.звіт!Y22+'[2]звіт 2018+01.2019'!Y22</f>
        <v>0</v>
      </c>
      <c r="Z22" s="165">
        <f>[1]побуд.звіт!Z22+'[2]звіт 2018+01.2019'!Z22</f>
        <v>0</v>
      </c>
      <c r="AA22" s="166">
        <f t="shared" si="11"/>
        <v>0</v>
      </c>
      <c r="AB22" s="167">
        <f t="shared" si="12"/>
        <v>0</v>
      </c>
      <c r="AC22" s="165">
        <f>[1]побуд.звіт!AC22+'[2]звіт 2018+01.2019'!AC22</f>
        <v>25184.343861583384</v>
      </c>
      <c r="AD22" s="165">
        <f>[1]побуд.звіт!AD22+'[2]звіт 2018+01.2019'!AD22</f>
        <v>23968.23923408366</v>
      </c>
      <c r="AE22" s="166">
        <f t="shared" si="13"/>
        <v>-1216.1046274997243</v>
      </c>
      <c r="AF22" s="167">
        <f t="shared" si="14"/>
        <v>0</v>
      </c>
      <c r="AG22" s="165">
        <f>[1]побуд.звіт!AG22+'[2]звіт 2018+01.2019'!AG22</f>
        <v>1504.5486474453048</v>
      </c>
      <c r="AH22" s="165">
        <f>[1]побуд.звіт!AH22+'[2]звіт 2018+01.2019'!AH22</f>
        <v>1504.3691306106607</v>
      </c>
      <c r="AI22" s="166">
        <f t="shared" si="15"/>
        <v>-0.17951683464411872</v>
      </c>
      <c r="AJ22" s="167">
        <f t="shared" si="16"/>
        <v>0</v>
      </c>
      <c r="AK22" s="165">
        <f>[1]побуд.звіт!AK22+'[2]звіт 2018+01.2019'!AK22</f>
        <v>55.124463705010484</v>
      </c>
      <c r="AL22" s="165">
        <f>[1]побуд.звіт!AL22+'[2]звіт 2018+01.2019'!AL22</f>
        <v>483.65151598739885</v>
      </c>
      <c r="AM22" s="166">
        <f t="shared" si="17"/>
        <v>0</v>
      </c>
      <c r="AN22" s="167">
        <f t="shared" si="18"/>
        <v>428.52705228238835</v>
      </c>
      <c r="AO22" s="165">
        <f>[1]побуд.звіт!AO22+'[2]звіт 2018+01.2019'!AO22</f>
        <v>7143.8111325668015</v>
      </c>
      <c r="AP22" s="165">
        <f>[1]побуд.звіт!AP22+'[2]звіт 2018+01.2019'!AP22</f>
        <v>4847.3936460298019</v>
      </c>
      <c r="AQ22" s="166">
        <f t="shared" si="19"/>
        <v>-2296.4174865369996</v>
      </c>
      <c r="AR22" s="167">
        <f t="shared" si="20"/>
        <v>0</v>
      </c>
      <c r="AS22" s="165">
        <f>[1]побуд.звіт!AS22+'[2]звіт 2018+01.2019'!AS22</f>
        <v>4341.4626032124661</v>
      </c>
      <c r="AT22" s="165">
        <f>[1]побуд.звіт!AT22+'[2]звіт 2018+01.2019'!AT22</f>
        <v>3640.3818311719178</v>
      </c>
      <c r="AU22" s="166">
        <f t="shared" si="21"/>
        <v>-701.08077204054825</v>
      </c>
      <c r="AV22" s="167">
        <f t="shared" si="22"/>
        <v>0</v>
      </c>
      <c r="AW22" s="165">
        <f>[1]побуд.звіт!AW22+'[2]звіт 2018+01.2019'!AW22</f>
        <v>24045.845080709827</v>
      </c>
      <c r="AX22" s="165">
        <f>[1]побуд.звіт!AX22+'[2]звіт 2018+01.2019'!AX22</f>
        <v>23257.907228068176</v>
      </c>
      <c r="AY22" s="166">
        <f t="shared" si="23"/>
        <v>-787.93785264165126</v>
      </c>
      <c r="AZ22" s="167">
        <f t="shared" si="24"/>
        <v>0</v>
      </c>
      <c r="BA22" s="38">
        <v>0</v>
      </c>
      <c r="BB22" s="36"/>
      <c r="BC22" s="36">
        <f t="shared" si="25"/>
        <v>0</v>
      </c>
      <c r="BD22" s="37">
        <f t="shared" si="26"/>
        <v>0</v>
      </c>
      <c r="BE22" s="165">
        <f>[1]побуд.звіт!BE22+'[2]звіт 2018+01.2019'!BE22</f>
        <v>15.948394907815779</v>
      </c>
      <c r="BF22" s="165">
        <f>[1]побуд.звіт!BF22+'[2]звіт 2018+01.2019'!BF22</f>
        <v>0</v>
      </c>
      <c r="BG22" s="166">
        <f t="shared" si="27"/>
        <v>-15.948394907815779</v>
      </c>
      <c r="BH22" s="167">
        <f t="shared" si="28"/>
        <v>0</v>
      </c>
      <c r="BI22" s="165">
        <f>[1]побуд.звіт!BI22+'[2]звіт 2018+01.2019'!BI22</f>
        <v>5484.2949342428828</v>
      </c>
      <c r="BJ22" s="165">
        <f>[1]побуд.звіт!BJ22+'[2]звіт 2018+01.2019'!BJ22</f>
        <v>4709.9775565087111</v>
      </c>
      <c r="BK22" s="166">
        <f t="shared" si="29"/>
        <v>-774.31737773417171</v>
      </c>
      <c r="BL22" s="167">
        <f t="shared" si="30"/>
        <v>0</v>
      </c>
      <c r="BM22" s="165">
        <f>[1]побуд.звіт!BM22+'[2]звіт 2018+01.2019'!BM22</f>
        <v>0</v>
      </c>
      <c r="BN22" s="165">
        <f>[1]побуд.звіт!BN22+'[2]звіт 2018+01.2019'!BN22</f>
        <v>0</v>
      </c>
      <c r="BO22" s="166">
        <f t="shared" si="31"/>
        <v>0</v>
      </c>
      <c r="BP22" s="167">
        <f t="shared" si="32"/>
        <v>0</v>
      </c>
      <c r="BQ22" s="168">
        <f t="shared" si="33"/>
        <v>110224.67738417622</v>
      </c>
      <c r="BR22" s="166">
        <f t="shared" si="33"/>
        <v>108092.21461194288</v>
      </c>
      <c r="BS22" s="166">
        <f t="shared" si="34"/>
        <v>-2132.4627722333389</v>
      </c>
      <c r="BT22" s="167">
        <f t="shared" si="35"/>
        <v>0</v>
      </c>
      <c r="BU22" s="169">
        <f t="shared" si="36"/>
        <v>0.98065349046293082</v>
      </c>
      <c r="BV22" s="131">
        <v>10346</v>
      </c>
      <c r="BW22" s="170">
        <f t="shared" si="38"/>
        <v>2472.8087582731268</v>
      </c>
      <c r="BX22" s="131">
        <f t="shared" si="0"/>
        <v>7873.1912417268732</v>
      </c>
      <c r="BY22" s="171">
        <v>2</v>
      </c>
      <c r="CA22" s="39"/>
    </row>
    <row r="23" spans="1:79" x14ac:dyDescent="0.3">
      <c r="A23" s="163">
        <f t="shared" si="37"/>
        <v>15</v>
      </c>
      <c r="B23" s="164" t="s">
        <v>115</v>
      </c>
      <c r="C23" s="189">
        <v>2290.0700000000002</v>
      </c>
      <c r="D23" s="185">
        <v>4</v>
      </c>
      <c r="E23" s="165">
        <f>[1]побуд.звіт!E23+'[2]звіт 2018+01.2019'!E23</f>
        <v>14191.456399999997</v>
      </c>
      <c r="F23" s="165">
        <f>[1]побуд.звіт!F23+'[2]звіт 2018+01.2019'!F23</f>
        <v>14726.539814524169</v>
      </c>
      <c r="G23" s="166">
        <f t="shared" si="1"/>
        <v>0</v>
      </c>
      <c r="H23" s="167">
        <f t="shared" si="2"/>
        <v>535.08341452417153</v>
      </c>
      <c r="I23" s="165">
        <f>[1]побуд.звіт!I23+'[2]звіт 2018+01.2019'!I23</f>
        <v>46883.687631721412</v>
      </c>
      <c r="J23" s="165">
        <f>[1]побуд.звіт!J23+'[2]звіт 2018+01.2019'!J23</f>
        <v>45796.277891523889</v>
      </c>
      <c r="K23" s="166">
        <f t="shared" si="3"/>
        <v>-1087.4097401975232</v>
      </c>
      <c r="L23" s="167">
        <f t="shared" si="4"/>
        <v>0</v>
      </c>
      <c r="M23" s="165">
        <f>[1]побуд.звіт!M23+'[2]звіт 2018+01.2019'!M23</f>
        <v>2596.7673906973559</v>
      </c>
      <c r="N23" s="165">
        <f>[1]побуд.звіт!N23+'[2]звіт 2018+01.2019'!N23</f>
        <v>2580.612512173579</v>
      </c>
      <c r="O23" s="166">
        <f t="shared" si="5"/>
        <v>-16.154878523776915</v>
      </c>
      <c r="P23" s="167">
        <f t="shared" si="6"/>
        <v>0</v>
      </c>
      <c r="Q23" s="165">
        <f>[1]побуд.звіт!Q23+'[2]звіт 2018+01.2019'!Q23</f>
        <v>0</v>
      </c>
      <c r="R23" s="165">
        <f>[1]побуд.звіт!R23+'[2]звіт 2018+01.2019'!R23</f>
        <v>3000.6182720973184</v>
      </c>
      <c r="S23" s="166">
        <f t="shared" si="7"/>
        <v>0</v>
      </c>
      <c r="T23" s="167">
        <f t="shared" si="8"/>
        <v>3000.6182720973184</v>
      </c>
      <c r="U23" s="165">
        <f>[1]побуд.звіт!U23+'[2]звіт 2018+01.2019'!U23</f>
        <v>0</v>
      </c>
      <c r="V23" s="165">
        <f>[1]побуд.звіт!V23+'[2]звіт 2018+01.2019'!V23</f>
        <v>0</v>
      </c>
      <c r="W23" s="166">
        <f t="shared" si="9"/>
        <v>0</v>
      </c>
      <c r="X23" s="167">
        <f t="shared" si="10"/>
        <v>0</v>
      </c>
      <c r="Y23" s="165">
        <f>[1]побуд.звіт!Y23+'[2]звіт 2018+01.2019'!Y23</f>
        <v>0</v>
      </c>
      <c r="Z23" s="165">
        <f>[1]побуд.звіт!Z23+'[2]звіт 2018+01.2019'!Z23</f>
        <v>0</v>
      </c>
      <c r="AA23" s="166">
        <f t="shared" si="11"/>
        <v>0</v>
      </c>
      <c r="AB23" s="167">
        <f t="shared" si="12"/>
        <v>0</v>
      </c>
      <c r="AC23" s="165">
        <f>[1]побуд.звіт!AC23+'[2]звіт 2018+01.2019'!AC23</f>
        <v>24069.521212518281</v>
      </c>
      <c r="AD23" s="165">
        <f>[1]побуд.звіт!AD23+'[2]звіт 2018+01.2019'!AD23</f>
        <v>22418.184154282295</v>
      </c>
      <c r="AE23" s="166">
        <f t="shared" si="13"/>
        <v>-1651.3370582359858</v>
      </c>
      <c r="AF23" s="167">
        <f t="shared" si="14"/>
        <v>0</v>
      </c>
      <c r="AG23" s="165">
        <f>[1]побуд.звіт!AG23+'[2]звіт 2018+01.2019'!AG23</f>
        <v>0</v>
      </c>
      <c r="AH23" s="165">
        <f>[1]побуд.звіт!AH23+'[2]звіт 2018+01.2019'!AH23</f>
        <v>0</v>
      </c>
      <c r="AI23" s="166">
        <f t="shared" si="15"/>
        <v>0</v>
      </c>
      <c r="AJ23" s="167">
        <f t="shared" si="16"/>
        <v>0</v>
      </c>
      <c r="AK23" s="165">
        <f>[1]побуд.звіт!AK23+'[2]звіт 2018+01.2019'!AK23</f>
        <v>0</v>
      </c>
      <c r="AL23" s="165">
        <f>[1]побуд.звіт!AL23+'[2]звіт 2018+01.2019'!AL23</f>
        <v>0</v>
      </c>
      <c r="AM23" s="166">
        <f t="shared" si="17"/>
        <v>0</v>
      </c>
      <c r="AN23" s="167">
        <f t="shared" si="18"/>
        <v>0</v>
      </c>
      <c r="AO23" s="165">
        <f>[1]побуд.звіт!AO23+'[2]звіт 2018+01.2019'!AO23</f>
        <v>2477.4299698470418</v>
      </c>
      <c r="AP23" s="165">
        <f>[1]побуд.звіт!AP23+'[2]звіт 2018+01.2019'!AP23</f>
        <v>1080.7594367907946</v>
      </c>
      <c r="AQ23" s="166">
        <f t="shared" si="19"/>
        <v>-1396.6705330562472</v>
      </c>
      <c r="AR23" s="167">
        <f t="shared" si="20"/>
        <v>0</v>
      </c>
      <c r="AS23" s="165">
        <f>[1]побуд.звіт!AS23+'[2]звіт 2018+01.2019'!AS23</f>
        <v>4101.8998279300131</v>
      </c>
      <c r="AT23" s="165">
        <f>[1]побуд.звіт!AT23+'[2]звіт 2018+01.2019'!AT23</f>
        <v>3439.460333974198</v>
      </c>
      <c r="AU23" s="166">
        <f t="shared" si="21"/>
        <v>-662.43949395581512</v>
      </c>
      <c r="AV23" s="167">
        <f t="shared" si="22"/>
        <v>0</v>
      </c>
      <c r="AW23" s="165">
        <f>[1]побуд.звіт!AW23+'[2]звіт 2018+01.2019'!AW23</f>
        <v>28655.416864936356</v>
      </c>
      <c r="AX23" s="165">
        <f>[1]побуд.звіт!AX23+'[2]звіт 2018+01.2019'!AX23</f>
        <v>993</v>
      </c>
      <c r="AY23" s="166">
        <f t="shared" si="23"/>
        <v>-27662.416864936356</v>
      </c>
      <c r="AZ23" s="167">
        <f t="shared" si="24"/>
        <v>0</v>
      </c>
      <c r="BA23" s="38">
        <v>0</v>
      </c>
      <c r="BB23" s="36"/>
      <c r="BC23" s="36">
        <f t="shared" si="25"/>
        <v>0</v>
      </c>
      <c r="BD23" s="37">
        <f t="shared" si="26"/>
        <v>0</v>
      </c>
      <c r="BE23" s="165">
        <f>[1]побуд.звіт!BE23+'[2]звіт 2018+01.2019'!BE23</f>
        <v>16.075237995837007</v>
      </c>
      <c r="BF23" s="165">
        <f>[1]побуд.звіт!BF23+'[2]звіт 2018+01.2019'!BF23</f>
        <v>0</v>
      </c>
      <c r="BG23" s="166">
        <f t="shared" si="27"/>
        <v>-16.075237995837007</v>
      </c>
      <c r="BH23" s="167">
        <f t="shared" si="28"/>
        <v>0</v>
      </c>
      <c r="BI23" s="165">
        <f>[1]побуд.звіт!BI23+'[2]звіт 2018+01.2019'!BI23</f>
        <v>5330.3999118683168</v>
      </c>
      <c r="BJ23" s="165">
        <f>[1]побуд.звіт!BJ23+'[2]звіт 2018+01.2019'!BJ23</f>
        <v>6885.7352827897012</v>
      </c>
      <c r="BK23" s="166">
        <f t="shared" si="29"/>
        <v>0</v>
      </c>
      <c r="BL23" s="167">
        <f t="shared" si="30"/>
        <v>1555.3353709213843</v>
      </c>
      <c r="BM23" s="165">
        <f>[1]побуд.звіт!BM23+'[2]звіт 2018+01.2019'!BM23</f>
        <v>0</v>
      </c>
      <c r="BN23" s="165">
        <f>[1]побуд.звіт!BN23+'[2]звіт 2018+01.2019'!BN23</f>
        <v>0</v>
      </c>
      <c r="BO23" s="166">
        <f t="shared" si="31"/>
        <v>0</v>
      </c>
      <c r="BP23" s="167">
        <f t="shared" si="32"/>
        <v>0</v>
      </c>
      <c r="BQ23" s="168">
        <f t="shared" si="33"/>
        <v>128322.65444751462</v>
      </c>
      <c r="BR23" s="166">
        <f t="shared" si="33"/>
        <v>100921.18769815595</v>
      </c>
      <c r="BS23" s="166">
        <f t="shared" si="34"/>
        <v>-27401.466749358675</v>
      </c>
      <c r="BT23" s="167">
        <f t="shared" si="35"/>
        <v>0</v>
      </c>
      <c r="BU23" s="169">
        <f t="shared" si="36"/>
        <v>0.78646430852499094</v>
      </c>
      <c r="BV23" s="131">
        <v>15156</v>
      </c>
      <c r="BW23" s="170">
        <f t="shared" si="38"/>
        <v>5990.0961108918127</v>
      </c>
      <c r="BX23" s="131">
        <f t="shared" si="0"/>
        <v>9165.9038891081873</v>
      </c>
      <c r="BY23" s="171">
        <v>2</v>
      </c>
      <c r="CA23" s="39"/>
    </row>
    <row r="24" spans="1:79" x14ac:dyDescent="0.3">
      <c r="A24" s="163">
        <f t="shared" si="37"/>
        <v>16</v>
      </c>
      <c r="B24" s="164" t="s">
        <v>116</v>
      </c>
      <c r="C24" s="189">
        <v>3267</v>
      </c>
      <c r="D24" s="185">
        <v>4</v>
      </c>
      <c r="E24" s="165">
        <f>[1]побуд.звіт!E24+'[2]звіт 2018+01.2019'!E24</f>
        <v>17111.380609999997</v>
      </c>
      <c r="F24" s="165">
        <f>[1]побуд.звіт!F24+'[2]звіт 2018+01.2019'!F24</f>
        <v>17034.378976205368</v>
      </c>
      <c r="G24" s="166">
        <f t="shared" si="1"/>
        <v>-77.001633794629015</v>
      </c>
      <c r="H24" s="167">
        <f t="shared" si="2"/>
        <v>0</v>
      </c>
      <c r="I24" s="165">
        <f>[1]побуд.звіт!I24+'[2]звіт 2018+01.2019'!I24</f>
        <v>42959.54915465349</v>
      </c>
      <c r="J24" s="165">
        <f>[1]побуд.звіт!J24+'[2]звіт 2018+01.2019'!J24</f>
        <v>43572.507056871706</v>
      </c>
      <c r="K24" s="166">
        <f t="shared" si="3"/>
        <v>0</v>
      </c>
      <c r="L24" s="167">
        <f t="shared" si="4"/>
        <v>612.95790221821517</v>
      </c>
      <c r="M24" s="165">
        <f>[1]побуд.звіт!M24+'[2]звіт 2018+01.2019'!M24</f>
        <v>3477.6215880204827</v>
      </c>
      <c r="N24" s="165">
        <f>[1]побуд.звіт!N24+'[2]звіт 2018+01.2019'!N24</f>
        <v>3602.3308098131688</v>
      </c>
      <c r="O24" s="166">
        <f t="shared" si="5"/>
        <v>0</v>
      </c>
      <c r="P24" s="167">
        <f t="shared" si="6"/>
        <v>124.70922179268609</v>
      </c>
      <c r="Q24" s="165">
        <f>[1]побуд.звіт!Q24+'[2]звіт 2018+01.2019'!Q24</f>
        <v>231.34185232630881</v>
      </c>
      <c r="R24" s="165">
        <f>[1]побуд.звіт!R24+'[2]звіт 2018+01.2019'!R24</f>
        <v>4709.1572835388133</v>
      </c>
      <c r="S24" s="166">
        <f t="shared" si="7"/>
        <v>0</v>
      </c>
      <c r="T24" s="167">
        <f t="shared" si="8"/>
        <v>4477.8154312125043</v>
      </c>
      <c r="U24" s="165">
        <f>[1]побуд.звіт!U24+'[2]звіт 2018+01.2019'!U24</f>
        <v>0</v>
      </c>
      <c r="V24" s="165">
        <f>[1]побуд.звіт!V24+'[2]звіт 2018+01.2019'!V24</f>
        <v>0</v>
      </c>
      <c r="W24" s="166">
        <f t="shared" si="9"/>
        <v>0</v>
      </c>
      <c r="X24" s="167">
        <f t="shared" si="10"/>
        <v>0</v>
      </c>
      <c r="Y24" s="165">
        <f>[1]побуд.звіт!Y24+'[2]звіт 2018+01.2019'!Y24</f>
        <v>0</v>
      </c>
      <c r="Z24" s="165">
        <f>[1]побуд.звіт!Z24+'[2]звіт 2018+01.2019'!Z24</f>
        <v>0</v>
      </c>
      <c r="AA24" s="166">
        <f t="shared" si="11"/>
        <v>0</v>
      </c>
      <c r="AB24" s="167">
        <f t="shared" si="12"/>
        <v>0</v>
      </c>
      <c r="AC24" s="165">
        <f>[1]побуд.звіт!AC24+'[2]звіт 2018+01.2019'!AC24</f>
        <v>33674.862543140829</v>
      </c>
      <c r="AD24" s="165">
        <f>[1]побуд.звіт!AD24+'[2]звіт 2018+01.2019'!AD24</f>
        <v>32180.84453317157</v>
      </c>
      <c r="AE24" s="166">
        <f t="shared" si="13"/>
        <v>-1494.0180099692589</v>
      </c>
      <c r="AF24" s="167">
        <f t="shared" si="14"/>
        <v>0</v>
      </c>
      <c r="AG24" s="165">
        <f>[1]побуд.звіт!AG24+'[2]звіт 2018+01.2019'!AG24</f>
        <v>1141.3508237798742</v>
      </c>
      <c r="AH24" s="165">
        <f>[1]побуд.звіт!AH24+'[2]звіт 2018+01.2019'!AH24</f>
        <v>1140.6754946388526</v>
      </c>
      <c r="AI24" s="166">
        <f t="shared" si="15"/>
        <v>-0.67532914102162067</v>
      </c>
      <c r="AJ24" s="167">
        <f t="shared" si="16"/>
        <v>0</v>
      </c>
      <c r="AK24" s="165">
        <f>[1]побуд.звіт!AK24+'[2]звіт 2018+01.2019'!AK24</f>
        <v>42.573139551995894</v>
      </c>
      <c r="AL24" s="165">
        <f>[1]побуд.звіт!AL24+'[2]звіт 2018+01.2019'!AL24</f>
        <v>0</v>
      </c>
      <c r="AM24" s="166">
        <f t="shared" si="17"/>
        <v>-42.573139551995894</v>
      </c>
      <c r="AN24" s="167">
        <f t="shared" si="18"/>
        <v>0</v>
      </c>
      <c r="AO24" s="165">
        <f>[1]побуд.звіт!AO24+'[2]звіт 2018+01.2019'!AO24</f>
        <v>7335.4675516753778</v>
      </c>
      <c r="AP24" s="165">
        <f>[1]побуд.звіт!AP24+'[2]звіт 2018+01.2019'!AP24</f>
        <v>5477.592582500467</v>
      </c>
      <c r="AQ24" s="166">
        <f t="shared" si="19"/>
        <v>-1857.8749691749108</v>
      </c>
      <c r="AR24" s="167">
        <f t="shared" si="20"/>
        <v>0</v>
      </c>
      <c r="AS24" s="165">
        <f>[1]побуд.звіт!AS24+'[2]звіт 2018+01.2019'!AS24</f>
        <v>7882.0180976606716</v>
      </c>
      <c r="AT24" s="165">
        <f>[1]побуд.звіт!AT24+'[2]звіт 2018+01.2019'!AT24</f>
        <v>6613.2012405720297</v>
      </c>
      <c r="AU24" s="166">
        <f t="shared" si="21"/>
        <v>-1268.8168570886419</v>
      </c>
      <c r="AV24" s="167">
        <f t="shared" si="22"/>
        <v>0</v>
      </c>
      <c r="AW24" s="165">
        <f>[1]побуд.звіт!AW24+'[2]звіт 2018+01.2019'!AW24</f>
        <v>34107.624931691702</v>
      </c>
      <c r="AX24" s="165">
        <f>[1]побуд.звіт!AX24+'[2]звіт 2018+01.2019'!AX24</f>
        <v>0</v>
      </c>
      <c r="AY24" s="166">
        <f t="shared" si="23"/>
        <v>-34107.624931691702</v>
      </c>
      <c r="AZ24" s="167">
        <f t="shared" si="24"/>
        <v>0</v>
      </c>
      <c r="BA24" s="38">
        <v>0</v>
      </c>
      <c r="BB24" s="36"/>
      <c r="BC24" s="36">
        <f t="shared" si="25"/>
        <v>0</v>
      </c>
      <c r="BD24" s="37">
        <f t="shared" si="26"/>
        <v>0</v>
      </c>
      <c r="BE24" s="165">
        <f>[1]побуд.звіт!BE24+'[2]звіт 2018+01.2019'!BE24</f>
        <v>18.346269775997936</v>
      </c>
      <c r="BF24" s="165">
        <f>[1]побуд.звіт!BF24+'[2]звіт 2018+01.2019'!BF24</f>
        <v>0</v>
      </c>
      <c r="BG24" s="166">
        <f t="shared" si="27"/>
        <v>-18.346269775997936</v>
      </c>
      <c r="BH24" s="167">
        <f t="shared" si="28"/>
        <v>0</v>
      </c>
      <c r="BI24" s="165">
        <f>[1]побуд.звіт!BI24+'[2]звіт 2018+01.2019'!BI24</f>
        <v>6540.0876284318838</v>
      </c>
      <c r="BJ24" s="165">
        <f>[1]побуд.звіт!BJ24+'[2]звіт 2018+01.2019'!BJ24</f>
        <v>2811.2378732376069</v>
      </c>
      <c r="BK24" s="166">
        <f t="shared" si="29"/>
        <v>-3728.8497551942769</v>
      </c>
      <c r="BL24" s="167">
        <f t="shared" si="30"/>
        <v>0</v>
      </c>
      <c r="BM24" s="165">
        <f>[1]побуд.звіт!BM24+'[2]звіт 2018+01.2019'!BM24</f>
        <v>0</v>
      </c>
      <c r="BN24" s="165">
        <f>[1]побуд.звіт!BN24+'[2]звіт 2018+01.2019'!BN24</f>
        <v>0</v>
      </c>
      <c r="BO24" s="166">
        <f t="shared" si="31"/>
        <v>0</v>
      </c>
      <c r="BP24" s="167">
        <f t="shared" si="32"/>
        <v>0</v>
      </c>
      <c r="BQ24" s="168">
        <f t="shared" si="33"/>
        <v>154522.2241907086</v>
      </c>
      <c r="BR24" s="166">
        <f t="shared" si="33"/>
        <v>117141.92585054958</v>
      </c>
      <c r="BS24" s="166">
        <f t="shared" si="34"/>
        <v>-37380.298340159017</v>
      </c>
      <c r="BT24" s="167">
        <f t="shared" si="35"/>
        <v>0</v>
      </c>
      <c r="BU24" s="169">
        <f t="shared" si="36"/>
        <v>0.75809111902230375</v>
      </c>
      <c r="BV24" s="131">
        <v>14591</v>
      </c>
      <c r="BW24" s="170">
        <f t="shared" si="38"/>
        <v>3553.6982720922424</v>
      </c>
      <c r="BX24" s="131">
        <f t="shared" si="0"/>
        <v>11037.301727907758</v>
      </c>
      <c r="BY24" s="171">
        <v>2</v>
      </c>
      <c r="CA24" s="39"/>
    </row>
    <row r="25" spans="1:79" x14ac:dyDescent="0.3">
      <c r="A25" s="163">
        <f t="shared" si="37"/>
        <v>17</v>
      </c>
      <c r="B25" s="164" t="s">
        <v>117</v>
      </c>
      <c r="C25" s="189">
        <v>924.5</v>
      </c>
      <c r="D25" s="185">
        <v>2</v>
      </c>
      <c r="E25" s="165">
        <f>[1]побуд.звіт!E25+'[2]звіт 2018+01.2019'!E25</f>
        <v>3769.8962765269757</v>
      </c>
      <c r="F25" s="165">
        <f>[1]побуд.звіт!F25+'[2]звіт 2018+01.2019'!F25</f>
        <v>4140.3988119785536</v>
      </c>
      <c r="G25" s="166">
        <f t="shared" si="1"/>
        <v>0</v>
      </c>
      <c r="H25" s="167">
        <f t="shared" si="2"/>
        <v>370.50253545157784</v>
      </c>
      <c r="I25" s="165">
        <f>[1]побуд.звіт!I25+'[2]звіт 2018+01.2019'!I25</f>
        <v>15302.548122588742</v>
      </c>
      <c r="J25" s="165">
        <f>[1]побуд.звіт!J25+'[2]звіт 2018+01.2019'!J25</f>
        <v>18150.064025939035</v>
      </c>
      <c r="K25" s="166">
        <f t="shared" si="3"/>
        <v>0</v>
      </c>
      <c r="L25" s="167">
        <f t="shared" si="4"/>
        <v>2847.5159033502932</v>
      </c>
      <c r="M25" s="165">
        <f>[1]побуд.звіт!M25+'[2]звіт 2018+01.2019'!M25</f>
        <v>1256.7033808808617</v>
      </c>
      <c r="N25" s="165">
        <f>[1]побуд.звіт!N25+'[2]звіт 2018+01.2019'!N25</f>
        <v>1185.427839380427</v>
      </c>
      <c r="O25" s="166">
        <f t="shared" si="5"/>
        <v>-71.275541500434656</v>
      </c>
      <c r="P25" s="167">
        <f t="shared" si="6"/>
        <v>0</v>
      </c>
      <c r="Q25" s="165">
        <f>[1]побуд.звіт!Q25+'[2]звіт 2018+01.2019'!Q25</f>
        <v>345.80245995878738</v>
      </c>
      <c r="R25" s="165">
        <f>[1]побуд.звіт!R25+'[2]звіт 2018+01.2019'!R25</f>
        <v>2405.5844819883741</v>
      </c>
      <c r="S25" s="166">
        <f t="shared" si="7"/>
        <v>0</v>
      </c>
      <c r="T25" s="167">
        <f t="shared" si="8"/>
        <v>2059.7820220295866</v>
      </c>
      <c r="U25" s="165">
        <f>[1]побуд.звіт!U25+'[2]звіт 2018+01.2019'!U25</f>
        <v>0</v>
      </c>
      <c r="V25" s="165">
        <f>[1]побуд.звіт!V25+'[2]звіт 2018+01.2019'!V25</f>
        <v>0</v>
      </c>
      <c r="W25" s="166">
        <f t="shared" si="9"/>
        <v>0</v>
      </c>
      <c r="X25" s="167">
        <f t="shared" si="10"/>
        <v>0</v>
      </c>
      <c r="Y25" s="165">
        <f>[1]побуд.звіт!Y25+'[2]звіт 2018+01.2019'!Y25</f>
        <v>0</v>
      </c>
      <c r="Z25" s="165">
        <f>[1]побуд.звіт!Z25+'[2]звіт 2018+01.2019'!Z25</f>
        <v>0</v>
      </c>
      <c r="AA25" s="166">
        <f t="shared" si="11"/>
        <v>0</v>
      </c>
      <c r="AB25" s="167">
        <f t="shared" si="12"/>
        <v>0</v>
      </c>
      <c r="AC25" s="165">
        <f>[1]побуд.звіт!AC25+'[2]звіт 2018+01.2019'!AC25</f>
        <v>11822.903240343638</v>
      </c>
      <c r="AD25" s="165">
        <f>[1]побуд.звіт!AD25+'[2]звіт 2018+01.2019'!AD25</f>
        <v>11242.700441554913</v>
      </c>
      <c r="AE25" s="166">
        <f t="shared" si="13"/>
        <v>-580.20279878872498</v>
      </c>
      <c r="AF25" s="167">
        <f t="shared" si="14"/>
        <v>0</v>
      </c>
      <c r="AG25" s="165">
        <f>[1]побуд.звіт!AG25+'[2]звіт 2018+01.2019'!AG25</f>
        <v>0</v>
      </c>
      <c r="AH25" s="165">
        <f>[1]побуд.звіт!AH25+'[2]звіт 2018+01.2019'!AH25</f>
        <v>0</v>
      </c>
      <c r="AI25" s="166">
        <f t="shared" si="15"/>
        <v>0</v>
      </c>
      <c r="AJ25" s="167">
        <f t="shared" si="16"/>
        <v>0</v>
      </c>
      <c r="AK25" s="165">
        <f>[1]побуд.звіт!AK25+'[2]звіт 2018+01.2019'!AK25</f>
        <v>0</v>
      </c>
      <c r="AL25" s="165">
        <f>[1]побуд.звіт!AL25+'[2]звіт 2018+01.2019'!AL25</f>
        <v>0</v>
      </c>
      <c r="AM25" s="166">
        <f t="shared" si="17"/>
        <v>0</v>
      </c>
      <c r="AN25" s="167">
        <f t="shared" si="18"/>
        <v>0</v>
      </c>
      <c r="AO25" s="165">
        <f>[1]побуд.звіт!AO25+'[2]звіт 2018+01.2019'!AO25</f>
        <v>983.28515822934787</v>
      </c>
      <c r="AP25" s="165">
        <f>[1]побуд.звіт!AP25+'[2]звіт 2018+01.2019'!AP25</f>
        <v>1120.0393125907572</v>
      </c>
      <c r="AQ25" s="166">
        <f t="shared" si="19"/>
        <v>0</v>
      </c>
      <c r="AR25" s="167">
        <f t="shared" si="20"/>
        <v>136.75415436140929</v>
      </c>
      <c r="AS25" s="165">
        <f>[1]побуд.звіт!AS25+'[2]звіт 2018+01.2019'!AS25</f>
        <v>1129.3614440018948</v>
      </c>
      <c r="AT25" s="165">
        <f>[1]побуд.звіт!AT25+'[2]звіт 2018+01.2019'!AT25</f>
        <v>941.4479742319387</v>
      </c>
      <c r="AU25" s="166">
        <f t="shared" si="21"/>
        <v>-187.91346976995612</v>
      </c>
      <c r="AV25" s="167">
        <f t="shared" si="22"/>
        <v>0</v>
      </c>
      <c r="AW25" s="165">
        <f>[1]побуд.звіт!AW25+'[2]звіт 2018+01.2019'!AW25</f>
        <v>16828.18298280118</v>
      </c>
      <c r="AX25" s="165">
        <f>[1]побуд.звіт!AX25+'[2]звіт 2018+01.2019'!AX25</f>
        <v>52915.382704282099</v>
      </c>
      <c r="AY25" s="166">
        <f t="shared" si="23"/>
        <v>0</v>
      </c>
      <c r="AZ25" s="167">
        <f t="shared" si="24"/>
        <v>36087.199721480923</v>
      </c>
      <c r="BA25" s="38">
        <v>0</v>
      </c>
      <c r="BB25" s="36"/>
      <c r="BC25" s="36">
        <f t="shared" si="25"/>
        <v>0</v>
      </c>
      <c r="BD25" s="37">
        <f t="shared" si="26"/>
        <v>0</v>
      </c>
      <c r="BE25" s="165">
        <f>[1]побуд.звіт!BE25+'[2]звіт 2018+01.2019'!BE25</f>
        <v>15.574955379164464</v>
      </c>
      <c r="BF25" s="165">
        <f>[1]побуд.звіт!BF25+'[2]звіт 2018+01.2019'!BF25</f>
        <v>0</v>
      </c>
      <c r="BG25" s="166">
        <f t="shared" si="27"/>
        <v>-15.574955379164464</v>
      </c>
      <c r="BH25" s="167">
        <f t="shared" si="28"/>
        <v>0</v>
      </c>
      <c r="BI25" s="165">
        <f>[1]побуд.звіт!BI25+'[2]звіт 2018+01.2019'!BI25</f>
        <v>3127.1749208454512</v>
      </c>
      <c r="BJ25" s="165">
        <f>[1]побуд.звіт!BJ25+'[2]звіт 2018+01.2019'!BJ25</f>
        <v>4153.9275469474605</v>
      </c>
      <c r="BK25" s="166">
        <f t="shared" si="29"/>
        <v>0</v>
      </c>
      <c r="BL25" s="167">
        <f t="shared" si="30"/>
        <v>1026.7526261020093</v>
      </c>
      <c r="BM25" s="165">
        <f>[1]побуд.звіт!BM25+'[2]звіт 2018+01.2019'!BM25</f>
        <v>0</v>
      </c>
      <c r="BN25" s="165">
        <f>[1]побуд.звіт!BN25+'[2]звіт 2018+01.2019'!BN25</f>
        <v>0</v>
      </c>
      <c r="BO25" s="166">
        <f t="shared" si="31"/>
        <v>0</v>
      </c>
      <c r="BP25" s="167">
        <f t="shared" si="32"/>
        <v>0</v>
      </c>
      <c r="BQ25" s="168">
        <f t="shared" si="33"/>
        <v>54581.432941556035</v>
      </c>
      <c r="BR25" s="166">
        <f t="shared" si="33"/>
        <v>96254.973138893576</v>
      </c>
      <c r="BS25" s="166">
        <f t="shared" si="34"/>
        <v>0</v>
      </c>
      <c r="BT25" s="167">
        <f t="shared" si="35"/>
        <v>41673.540197337541</v>
      </c>
      <c r="BU25" s="169">
        <f t="shared" si="36"/>
        <v>1.7635112885724376</v>
      </c>
      <c r="BV25" s="131">
        <v>7071</v>
      </c>
      <c r="BW25" s="170">
        <f t="shared" si="38"/>
        <v>3172.3262184602831</v>
      </c>
      <c r="BX25" s="131">
        <f t="shared" si="0"/>
        <v>3898.6737815397169</v>
      </c>
      <c r="BY25" s="171">
        <v>2</v>
      </c>
      <c r="CA25" s="39"/>
    </row>
    <row r="26" spans="1:79" x14ac:dyDescent="0.3">
      <c r="A26" s="163">
        <f t="shared" si="37"/>
        <v>18</v>
      </c>
      <c r="B26" s="164" t="s">
        <v>118</v>
      </c>
      <c r="C26" s="189">
        <v>905.4</v>
      </c>
      <c r="D26" s="185">
        <v>2</v>
      </c>
      <c r="E26" s="165">
        <f>[1]побуд.звіт!E26+'[2]звіт 2018+01.2019'!E26</f>
        <v>3065.9809542432367</v>
      </c>
      <c r="F26" s="165">
        <f>[1]побуд.звіт!F26+'[2]звіт 2018+01.2019'!F26</f>
        <v>4139.0620846617694</v>
      </c>
      <c r="G26" s="166">
        <f t="shared" si="1"/>
        <v>0</v>
      </c>
      <c r="H26" s="167">
        <f t="shared" si="2"/>
        <v>1073.0811304185327</v>
      </c>
      <c r="I26" s="165">
        <f>[1]побуд.звіт!I26+'[2]звіт 2018+01.2019'!I26</f>
        <v>15601.64191755938</v>
      </c>
      <c r="J26" s="165">
        <f>[1]побуд.звіт!J26+'[2]звіт 2018+01.2019'!J26</f>
        <v>16244.021827604702</v>
      </c>
      <c r="K26" s="166">
        <f t="shared" si="3"/>
        <v>0</v>
      </c>
      <c r="L26" s="167">
        <f t="shared" si="4"/>
        <v>642.37991004532159</v>
      </c>
      <c r="M26" s="165">
        <f>[1]побуд.звіт!M26+'[2]звіт 2018+01.2019'!M26</f>
        <v>946.04064697638455</v>
      </c>
      <c r="N26" s="165">
        <f>[1]побуд.звіт!N26+'[2]звіт 2018+01.2019'!N26</f>
        <v>954.41406983688034</v>
      </c>
      <c r="O26" s="166">
        <f t="shared" si="5"/>
        <v>0</v>
      </c>
      <c r="P26" s="167">
        <f t="shared" si="6"/>
        <v>8.3734228604957934</v>
      </c>
      <c r="Q26" s="165">
        <f>[1]побуд.звіт!Q26+'[2]звіт 2018+01.2019'!Q26</f>
        <v>0</v>
      </c>
      <c r="R26" s="165">
        <f>[1]побуд.звіт!R26+'[2]звіт 2018+01.2019'!R26</f>
        <v>2345.0415877324281</v>
      </c>
      <c r="S26" s="166">
        <f t="shared" si="7"/>
        <v>0</v>
      </c>
      <c r="T26" s="167">
        <f t="shared" si="8"/>
        <v>2345.0415877324281</v>
      </c>
      <c r="U26" s="165">
        <f>[1]побуд.звіт!U26+'[2]звіт 2018+01.2019'!U26</f>
        <v>0</v>
      </c>
      <c r="V26" s="165">
        <f>[1]побуд.звіт!V26+'[2]звіт 2018+01.2019'!V26</f>
        <v>0</v>
      </c>
      <c r="W26" s="166">
        <f t="shared" si="9"/>
        <v>0</v>
      </c>
      <c r="X26" s="167">
        <f t="shared" si="10"/>
        <v>0</v>
      </c>
      <c r="Y26" s="165">
        <f>[1]побуд.звіт!Y26+'[2]звіт 2018+01.2019'!Y26</f>
        <v>0</v>
      </c>
      <c r="Z26" s="165">
        <f>[1]побуд.звіт!Z26+'[2]звіт 2018+01.2019'!Z26</f>
        <v>0</v>
      </c>
      <c r="AA26" s="166">
        <f t="shared" si="11"/>
        <v>0</v>
      </c>
      <c r="AB26" s="167">
        <f t="shared" si="12"/>
        <v>0</v>
      </c>
      <c r="AC26" s="165">
        <f>[1]побуд.звіт!AC26+'[2]звіт 2018+01.2019'!AC26</f>
        <v>10909.449874134678</v>
      </c>
      <c r="AD26" s="165">
        <f>[1]побуд.звіт!AD26+'[2]звіт 2018+01.2019'!AD26</f>
        <v>9743.1414144020146</v>
      </c>
      <c r="AE26" s="166">
        <f t="shared" si="13"/>
        <v>-1166.3084597326633</v>
      </c>
      <c r="AF26" s="167">
        <f t="shared" si="14"/>
        <v>0</v>
      </c>
      <c r="AG26" s="165">
        <f>[1]побуд.звіт!AG26+'[2]звіт 2018+01.2019'!AG26</f>
        <v>0</v>
      </c>
      <c r="AH26" s="165">
        <f>[1]побуд.звіт!AH26+'[2]звіт 2018+01.2019'!AH26</f>
        <v>0</v>
      </c>
      <c r="AI26" s="166">
        <f t="shared" si="15"/>
        <v>0</v>
      </c>
      <c r="AJ26" s="167">
        <f t="shared" si="16"/>
        <v>0</v>
      </c>
      <c r="AK26" s="165">
        <f>[1]побуд.звіт!AK26+'[2]звіт 2018+01.2019'!AK26</f>
        <v>0</v>
      </c>
      <c r="AL26" s="165">
        <f>[1]побуд.звіт!AL26+'[2]звіт 2018+01.2019'!AL26</f>
        <v>0</v>
      </c>
      <c r="AM26" s="166">
        <f t="shared" si="17"/>
        <v>0</v>
      </c>
      <c r="AN26" s="167">
        <f t="shared" si="18"/>
        <v>0</v>
      </c>
      <c r="AO26" s="165">
        <f>[1]побуд.звіт!AO26+'[2]звіт 2018+01.2019'!AO26</f>
        <v>1937.6569167987461</v>
      </c>
      <c r="AP26" s="165">
        <f>[1]побуд.звіт!AP26+'[2]звіт 2018+01.2019'!AP26</f>
        <v>1396.2400639334305</v>
      </c>
      <c r="AQ26" s="166">
        <f t="shared" si="19"/>
        <v>-541.4168528653156</v>
      </c>
      <c r="AR26" s="167">
        <f t="shared" si="20"/>
        <v>0</v>
      </c>
      <c r="AS26" s="165">
        <f>[1]побуд.звіт!AS26+'[2]звіт 2018+01.2019'!AS26</f>
        <v>1130.2746060148129</v>
      </c>
      <c r="AT26" s="165">
        <f>[1]побуд.звіт!AT26+'[2]звіт 2018+01.2019'!AT26</f>
        <v>941.45453191574131</v>
      </c>
      <c r="AU26" s="166">
        <f t="shared" si="21"/>
        <v>-188.82007409907158</v>
      </c>
      <c r="AV26" s="167">
        <f t="shared" si="22"/>
        <v>0</v>
      </c>
      <c r="AW26" s="165">
        <f>[1]побуд.звіт!AW26+'[2]звіт 2018+01.2019'!AW26</f>
        <v>14819.029106511227</v>
      </c>
      <c r="AX26" s="165">
        <f>[1]побуд.звіт!AX26+'[2]звіт 2018+01.2019'!AX26</f>
        <v>0</v>
      </c>
      <c r="AY26" s="166">
        <f t="shared" si="23"/>
        <v>-14819.029106511227</v>
      </c>
      <c r="AZ26" s="167">
        <f t="shared" si="24"/>
        <v>0</v>
      </c>
      <c r="BA26" s="38">
        <v>0</v>
      </c>
      <c r="BB26" s="36"/>
      <c r="BC26" s="36">
        <f t="shared" si="25"/>
        <v>0</v>
      </c>
      <c r="BD26" s="37">
        <f t="shared" si="26"/>
        <v>0</v>
      </c>
      <c r="BE26" s="165">
        <f>[1]побуд.звіт!BE26+'[2]звіт 2018+01.2019'!BE26</f>
        <v>16.068039665003251</v>
      </c>
      <c r="BF26" s="165">
        <f>[1]побуд.звіт!BF26+'[2]звіт 2018+01.2019'!BF26</f>
        <v>0</v>
      </c>
      <c r="BG26" s="166">
        <f t="shared" si="27"/>
        <v>-16.068039665003251</v>
      </c>
      <c r="BH26" s="167">
        <f t="shared" si="28"/>
        <v>0</v>
      </c>
      <c r="BI26" s="165">
        <f>[1]побуд.звіт!BI26+'[2]звіт 2018+01.2019'!BI26</f>
        <v>1617.4364573718799</v>
      </c>
      <c r="BJ26" s="165">
        <f>[1]побуд.звіт!BJ26+'[2]звіт 2018+01.2019'!BJ26</f>
        <v>1459.9813442192121</v>
      </c>
      <c r="BK26" s="166">
        <f t="shared" si="29"/>
        <v>-157.45511315266776</v>
      </c>
      <c r="BL26" s="167">
        <f t="shared" si="30"/>
        <v>0</v>
      </c>
      <c r="BM26" s="165">
        <f>[1]побуд.звіт!BM26+'[2]звіт 2018+01.2019'!BM26</f>
        <v>0</v>
      </c>
      <c r="BN26" s="165">
        <f>[1]побуд.звіт!BN26+'[2]звіт 2018+01.2019'!BN26</f>
        <v>0</v>
      </c>
      <c r="BO26" s="166">
        <f t="shared" si="31"/>
        <v>0</v>
      </c>
      <c r="BP26" s="167">
        <f t="shared" si="32"/>
        <v>0</v>
      </c>
      <c r="BQ26" s="168">
        <f t="shared" ref="BQ26:BR89" si="39">E26+I26+M26+Q26+U26+Y26+AC26+AG26+AK26+AO26+AS26+AW26+BA26+BE26+BI26+BM26</f>
        <v>50043.578519275346</v>
      </c>
      <c r="BR26" s="166">
        <f t="shared" si="39"/>
        <v>37223.356924306172</v>
      </c>
      <c r="BS26" s="166">
        <f t="shared" si="34"/>
        <v>-12820.221594969174</v>
      </c>
      <c r="BT26" s="167">
        <f t="shared" si="35"/>
        <v>0</v>
      </c>
      <c r="BU26" s="169">
        <f t="shared" si="36"/>
        <v>0.7438188480060195</v>
      </c>
      <c r="BV26" s="131">
        <v>4560</v>
      </c>
      <c r="BW26" s="170">
        <f t="shared" si="38"/>
        <v>985.4586771946183</v>
      </c>
      <c r="BX26" s="131">
        <f t="shared" si="0"/>
        <v>3574.5413228053817</v>
      </c>
      <c r="BY26" s="171">
        <v>2</v>
      </c>
      <c r="CA26" s="39"/>
    </row>
    <row r="27" spans="1:79" x14ac:dyDescent="0.3">
      <c r="A27" s="163">
        <f t="shared" si="37"/>
        <v>19</v>
      </c>
      <c r="B27" s="164" t="s">
        <v>119</v>
      </c>
      <c r="C27" s="189">
        <v>1867.3</v>
      </c>
      <c r="D27" s="185">
        <v>5</v>
      </c>
      <c r="E27" s="165">
        <f>[1]побуд.звіт!E27+'[2]звіт 2018+01.2019'!E27</f>
        <v>5412.7427199999993</v>
      </c>
      <c r="F27" s="165">
        <f>[1]побуд.звіт!F27+'[2]звіт 2018+01.2019'!F27</f>
        <v>5697.8575467475885</v>
      </c>
      <c r="G27" s="166">
        <f t="shared" si="1"/>
        <v>0</v>
      </c>
      <c r="H27" s="167">
        <f t="shared" si="2"/>
        <v>285.11482674758918</v>
      </c>
      <c r="I27" s="165">
        <f>[1]побуд.звіт!I27+'[2]звіт 2018+01.2019'!I27</f>
        <v>24837.2279779524</v>
      </c>
      <c r="J27" s="165">
        <f>[1]побуд.звіт!J27+'[2]звіт 2018+01.2019'!J27</f>
        <v>26769.635479101376</v>
      </c>
      <c r="K27" s="166">
        <f t="shared" si="3"/>
        <v>0</v>
      </c>
      <c r="L27" s="167">
        <f t="shared" si="4"/>
        <v>1932.4075011489767</v>
      </c>
      <c r="M27" s="165">
        <f>[1]побуд.звіт!M27+'[2]звіт 2018+01.2019'!M27</f>
        <v>2545.7087255534802</v>
      </c>
      <c r="N27" s="165">
        <f>[1]побуд.звіт!N27+'[2]звіт 2018+01.2019'!N27</f>
        <v>2782.5251955817057</v>
      </c>
      <c r="O27" s="166">
        <f t="shared" si="5"/>
        <v>0</v>
      </c>
      <c r="P27" s="167">
        <f t="shared" si="6"/>
        <v>236.81647002822547</v>
      </c>
      <c r="Q27" s="165">
        <f>[1]побуд.звіт!Q27+'[2]звіт 2018+01.2019'!Q27</f>
        <v>0</v>
      </c>
      <c r="R27" s="165">
        <f>[1]побуд.звіт!R27+'[2]звіт 2018+01.2019'!R27</f>
        <v>313.76485921077278</v>
      </c>
      <c r="S27" s="166">
        <f t="shared" si="7"/>
        <v>0</v>
      </c>
      <c r="T27" s="167">
        <f t="shared" si="8"/>
        <v>313.76485921077278</v>
      </c>
      <c r="U27" s="165">
        <f>[1]побуд.звіт!U27+'[2]звіт 2018+01.2019'!U27</f>
        <v>0</v>
      </c>
      <c r="V27" s="165">
        <f>[1]побуд.звіт!V27+'[2]звіт 2018+01.2019'!V27</f>
        <v>0</v>
      </c>
      <c r="W27" s="166">
        <f t="shared" si="9"/>
        <v>0</v>
      </c>
      <c r="X27" s="167">
        <f t="shared" si="10"/>
        <v>0</v>
      </c>
      <c r="Y27" s="165">
        <f>[1]побуд.звіт!Y27+'[2]звіт 2018+01.2019'!Y27</f>
        <v>0</v>
      </c>
      <c r="Z27" s="165">
        <f>[1]побуд.звіт!Z27+'[2]звіт 2018+01.2019'!Z27</f>
        <v>0</v>
      </c>
      <c r="AA27" s="166">
        <f t="shared" si="11"/>
        <v>0</v>
      </c>
      <c r="AB27" s="167">
        <f t="shared" si="12"/>
        <v>0</v>
      </c>
      <c r="AC27" s="165">
        <f>[1]побуд.звіт!AC27+'[2]звіт 2018+01.2019'!AC27</f>
        <v>20107.986771176365</v>
      </c>
      <c r="AD27" s="165">
        <f>[1]побуд.звіт!AD27+'[2]звіт 2018+01.2019'!AD27</f>
        <v>19530.938549800558</v>
      </c>
      <c r="AE27" s="166">
        <f t="shared" si="13"/>
        <v>-577.04822137580777</v>
      </c>
      <c r="AF27" s="167">
        <f t="shared" si="14"/>
        <v>0</v>
      </c>
      <c r="AG27" s="165">
        <f>[1]побуд.звіт!AG27+'[2]звіт 2018+01.2019'!AG27</f>
        <v>0</v>
      </c>
      <c r="AH27" s="165">
        <f>[1]побуд.звіт!AH27+'[2]звіт 2018+01.2019'!AH27</f>
        <v>0</v>
      </c>
      <c r="AI27" s="166">
        <f t="shared" si="15"/>
        <v>0</v>
      </c>
      <c r="AJ27" s="167">
        <f t="shared" si="16"/>
        <v>0</v>
      </c>
      <c r="AK27" s="165">
        <f>[1]побуд.звіт!AK27+'[2]звіт 2018+01.2019'!AK27</f>
        <v>0</v>
      </c>
      <c r="AL27" s="165">
        <f>[1]побуд.звіт!AL27+'[2]звіт 2018+01.2019'!AL27</f>
        <v>0</v>
      </c>
      <c r="AM27" s="166">
        <f t="shared" si="17"/>
        <v>0</v>
      </c>
      <c r="AN27" s="167">
        <f t="shared" si="18"/>
        <v>0</v>
      </c>
      <c r="AO27" s="165">
        <f>[1]побуд.звіт!AO27+'[2]звіт 2018+01.2019'!AO27</f>
        <v>6236.9228298977523</v>
      </c>
      <c r="AP27" s="165">
        <f>[1]побуд.звіт!AP27+'[2]звіт 2018+01.2019'!AP27</f>
        <v>3973.9290499518274</v>
      </c>
      <c r="AQ27" s="166">
        <f t="shared" si="19"/>
        <v>-2262.9937799459249</v>
      </c>
      <c r="AR27" s="167">
        <f t="shared" si="20"/>
        <v>0</v>
      </c>
      <c r="AS27" s="165">
        <f>[1]побуд.звіт!AS27+'[2]звіт 2018+01.2019'!AS27</f>
        <v>2662.8763443111175</v>
      </c>
      <c r="AT27" s="165">
        <f>[1]побуд.звіт!AT27+'[2]звіт 2018+01.2019'!AT27</f>
        <v>2234.9053211585065</v>
      </c>
      <c r="AU27" s="166">
        <f t="shared" si="21"/>
        <v>-427.971023152611</v>
      </c>
      <c r="AV27" s="167">
        <f t="shared" si="22"/>
        <v>0</v>
      </c>
      <c r="AW27" s="165">
        <f>[1]побуд.звіт!AW27+'[2]звіт 2018+01.2019'!AW27</f>
        <v>16756.990344591028</v>
      </c>
      <c r="AX27" s="165">
        <f>[1]побуд.звіт!AX27+'[2]звіт 2018+01.2019'!AX27</f>
        <v>36198.471033177557</v>
      </c>
      <c r="AY27" s="166">
        <f t="shared" si="23"/>
        <v>0</v>
      </c>
      <c r="AZ27" s="167">
        <f t="shared" si="24"/>
        <v>19441.480688586529</v>
      </c>
      <c r="BA27" s="38">
        <v>0</v>
      </c>
      <c r="BB27" s="36"/>
      <c r="BC27" s="36">
        <f t="shared" si="25"/>
        <v>0</v>
      </c>
      <c r="BD27" s="37">
        <f t="shared" si="26"/>
        <v>0</v>
      </c>
      <c r="BE27" s="165">
        <f>[1]побуд.звіт!BE27+'[2]звіт 2018+01.2019'!BE27</f>
        <v>15.729104477833317</v>
      </c>
      <c r="BF27" s="165">
        <f>[1]побуд.звіт!BF27+'[2]звіт 2018+01.2019'!BF27</f>
        <v>0</v>
      </c>
      <c r="BG27" s="166">
        <f t="shared" si="27"/>
        <v>-15.729104477833317</v>
      </c>
      <c r="BH27" s="167">
        <f t="shared" si="28"/>
        <v>0</v>
      </c>
      <c r="BI27" s="165">
        <f>[1]побуд.звіт!BI27+'[2]звіт 2018+01.2019'!BI27</f>
        <v>3635.5088633610353</v>
      </c>
      <c r="BJ27" s="165">
        <f>[1]побуд.звіт!BJ27+'[2]звіт 2018+01.2019'!BJ27</f>
        <v>2918.7355584780184</v>
      </c>
      <c r="BK27" s="166">
        <f t="shared" si="29"/>
        <v>-716.77330488301686</v>
      </c>
      <c r="BL27" s="167">
        <f t="shared" si="30"/>
        <v>0</v>
      </c>
      <c r="BM27" s="165">
        <f>[1]побуд.звіт!BM27+'[2]звіт 2018+01.2019'!BM27</f>
        <v>0</v>
      </c>
      <c r="BN27" s="165">
        <f>[1]побуд.звіт!BN27+'[2]звіт 2018+01.2019'!BN27</f>
        <v>0</v>
      </c>
      <c r="BO27" s="166">
        <f t="shared" si="31"/>
        <v>0</v>
      </c>
      <c r="BP27" s="167">
        <f t="shared" si="32"/>
        <v>0</v>
      </c>
      <c r="BQ27" s="168">
        <f t="shared" si="39"/>
        <v>82211.693681321005</v>
      </c>
      <c r="BR27" s="166">
        <f t="shared" si="39"/>
        <v>100420.76259320791</v>
      </c>
      <c r="BS27" s="166">
        <f t="shared" si="34"/>
        <v>0</v>
      </c>
      <c r="BT27" s="167">
        <f t="shared" si="35"/>
        <v>18209.068911886905</v>
      </c>
      <c r="BU27" s="169">
        <f t="shared" si="36"/>
        <v>1.2214900106847466</v>
      </c>
      <c r="BV27" s="131">
        <v>11301</v>
      </c>
      <c r="BW27" s="170">
        <f t="shared" si="38"/>
        <v>5428.7361656199282</v>
      </c>
      <c r="BX27" s="131">
        <f t="shared" si="0"/>
        <v>5872.2638343800718</v>
      </c>
      <c r="BY27" s="171">
        <v>2</v>
      </c>
      <c r="CA27" s="39"/>
    </row>
    <row r="28" spans="1:79" x14ac:dyDescent="0.3">
      <c r="A28" s="163">
        <f t="shared" si="37"/>
        <v>20</v>
      </c>
      <c r="B28" s="164" t="s">
        <v>120</v>
      </c>
      <c r="C28" s="189">
        <v>1176.21</v>
      </c>
      <c r="D28" s="185">
        <v>4</v>
      </c>
      <c r="E28" s="165">
        <f>[1]побуд.звіт!E28+'[2]звіт 2018+01.2019'!E28</f>
        <v>4408.1299331671453</v>
      </c>
      <c r="F28" s="165">
        <f>[1]побуд.звіт!F28+'[2]звіт 2018+01.2019'!F28</f>
        <v>5273.0611505062789</v>
      </c>
      <c r="G28" s="166">
        <f t="shared" si="1"/>
        <v>0</v>
      </c>
      <c r="H28" s="167">
        <f t="shared" si="2"/>
        <v>864.93121733913358</v>
      </c>
      <c r="I28" s="165">
        <f>[1]побуд.звіт!I28+'[2]звіт 2018+01.2019'!I28</f>
        <v>25456.202436747364</v>
      </c>
      <c r="J28" s="165">
        <f>[1]побуд.звіт!J28+'[2]звіт 2018+01.2019'!J28</f>
        <v>26476.075535512777</v>
      </c>
      <c r="K28" s="166">
        <f t="shared" si="3"/>
        <v>0</v>
      </c>
      <c r="L28" s="167">
        <f t="shared" si="4"/>
        <v>1019.8730987654126</v>
      </c>
      <c r="M28" s="165">
        <f>[1]побуд.звіт!M28+'[2]звіт 2018+01.2019'!M28</f>
        <v>981.1411294563361</v>
      </c>
      <c r="N28" s="165">
        <f>[1]побуд.звіт!N28+'[2]звіт 2018+01.2019'!N28</f>
        <v>1071.0587115501378</v>
      </c>
      <c r="O28" s="166">
        <f t="shared" si="5"/>
        <v>0</v>
      </c>
      <c r="P28" s="167">
        <f t="shared" si="6"/>
        <v>89.917582093801684</v>
      </c>
      <c r="Q28" s="165">
        <f>[1]побуд.звіт!Q28+'[2]звіт 2018+01.2019'!Q28</f>
        <v>65.733553808188475</v>
      </c>
      <c r="R28" s="165">
        <f>[1]побуд.звіт!R28+'[2]звіт 2018+01.2019'!R28</f>
        <v>977.82191185424244</v>
      </c>
      <c r="S28" s="166">
        <f t="shared" si="7"/>
        <v>0</v>
      </c>
      <c r="T28" s="167">
        <f t="shared" si="8"/>
        <v>912.08835804605394</v>
      </c>
      <c r="U28" s="165">
        <f>[1]побуд.звіт!U28+'[2]звіт 2018+01.2019'!U28</f>
        <v>0</v>
      </c>
      <c r="V28" s="165">
        <f>[1]побуд.звіт!V28+'[2]звіт 2018+01.2019'!V28</f>
        <v>0</v>
      </c>
      <c r="W28" s="166">
        <f t="shared" si="9"/>
        <v>0</v>
      </c>
      <c r="X28" s="167">
        <f t="shared" si="10"/>
        <v>0</v>
      </c>
      <c r="Y28" s="165">
        <f>[1]побуд.звіт!Y28+'[2]звіт 2018+01.2019'!Y28</f>
        <v>0</v>
      </c>
      <c r="Z28" s="165">
        <f>[1]побуд.звіт!Z28+'[2]звіт 2018+01.2019'!Z28</f>
        <v>0</v>
      </c>
      <c r="AA28" s="166">
        <f t="shared" si="11"/>
        <v>0</v>
      </c>
      <c r="AB28" s="167">
        <f t="shared" si="12"/>
        <v>0</v>
      </c>
      <c r="AC28" s="165">
        <f>[1]побуд.звіт!AC28+'[2]звіт 2018+01.2019'!AC28</f>
        <v>13004.879368618385</v>
      </c>
      <c r="AD28" s="165">
        <f>[1]побуд.звіт!AD28+'[2]звіт 2018+01.2019'!AD28</f>
        <v>12068.109384073092</v>
      </c>
      <c r="AE28" s="166">
        <f t="shared" si="13"/>
        <v>-936.76998454529348</v>
      </c>
      <c r="AF28" s="167">
        <f t="shared" si="14"/>
        <v>0</v>
      </c>
      <c r="AG28" s="165">
        <f>[1]побуд.звіт!AG28+'[2]звіт 2018+01.2019'!AG28</f>
        <v>323.9920368910868</v>
      </c>
      <c r="AH28" s="165">
        <f>[1]побуд.звіт!AH28+'[2]звіт 2018+01.2019'!AH28</f>
        <v>324.01796659306541</v>
      </c>
      <c r="AI28" s="166">
        <f t="shared" si="15"/>
        <v>0</v>
      </c>
      <c r="AJ28" s="167">
        <f t="shared" si="16"/>
        <v>2.5929701978611774E-2</v>
      </c>
      <c r="AK28" s="165">
        <f>[1]побуд.звіт!AK28+'[2]звіт 2018+01.2019'!AK28</f>
        <v>10.966332789360212</v>
      </c>
      <c r="AL28" s="165">
        <f>[1]побуд.звіт!AL28+'[2]звіт 2018+01.2019'!AL28</f>
        <v>0</v>
      </c>
      <c r="AM28" s="166">
        <f t="shared" si="17"/>
        <v>-10.966332789360212</v>
      </c>
      <c r="AN28" s="167">
        <f t="shared" si="18"/>
        <v>0</v>
      </c>
      <c r="AO28" s="165">
        <f>[1]побуд.звіт!AO28+'[2]звіт 2018+01.2019'!AO28</f>
        <v>3216.7035839465357</v>
      </c>
      <c r="AP28" s="165">
        <f>[1]побуд.звіт!AP28+'[2]звіт 2018+01.2019'!AP28</f>
        <v>2059.8879282328135</v>
      </c>
      <c r="AQ28" s="166">
        <f t="shared" si="19"/>
        <v>-1156.8156557137222</v>
      </c>
      <c r="AR28" s="167">
        <f t="shared" si="20"/>
        <v>0</v>
      </c>
      <c r="AS28" s="165">
        <f>[1]побуд.звіт!AS28+'[2]звіт 2018+01.2019'!AS28</f>
        <v>2420.9927814334364</v>
      </c>
      <c r="AT28" s="165">
        <f>[1]побуд.звіт!AT28+'[2]звіт 2018+01.2019'!AT28</f>
        <v>2028.917951535763</v>
      </c>
      <c r="AU28" s="166">
        <f t="shared" si="21"/>
        <v>-392.07482989767345</v>
      </c>
      <c r="AV28" s="167">
        <f t="shared" si="22"/>
        <v>0</v>
      </c>
      <c r="AW28" s="165">
        <f>[1]побуд.звіт!AW28+'[2]звіт 2018+01.2019'!AW28</f>
        <v>12445.180644848195</v>
      </c>
      <c r="AX28" s="165">
        <f>[1]побуд.звіт!AX28+'[2]звіт 2018+01.2019'!AX28</f>
        <v>3921.0042515782598</v>
      </c>
      <c r="AY28" s="166">
        <f t="shared" si="23"/>
        <v>-8524.1763932699359</v>
      </c>
      <c r="AZ28" s="167">
        <f t="shared" si="24"/>
        <v>0</v>
      </c>
      <c r="BA28" s="38">
        <v>0</v>
      </c>
      <c r="BB28" s="36"/>
      <c r="BC28" s="36">
        <f t="shared" si="25"/>
        <v>0</v>
      </c>
      <c r="BD28" s="37">
        <f t="shared" si="26"/>
        <v>0</v>
      </c>
      <c r="BE28" s="165">
        <f>[1]побуд.звіт!BE28+'[2]звіт 2018+01.2019'!BE28</f>
        <v>16.512906315600347</v>
      </c>
      <c r="BF28" s="165">
        <f>[1]побуд.звіт!BF28+'[2]звіт 2018+01.2019'!BF28</f>
        <v>0</v>
      </c>
      <c r="BG28" s="166">
        <f t="shared" si="27"/>
        <v>-16.512906315600347</v>
      </c>
      <c r="BH28" s="167">
        <f t="shared" si="28"/>
        <v>0</v>
      </c>
      <c r="BI28" s="165">
        <f>[1]побуд.звіт!BI28+'[2]звіт 2018+01.2019'!BI28</f>
        <v>5414.5103976279297</v>
      </c>
      <c r="BJ28" s="165">
        <f>[1]побуд.звіт!BJ28+'[2]звіт 2018+01.2019'!BJ28</f>
        <v>4508.720030660249</v>
      </c>
      <c r="BK28" s="166">
        <f t="shared" si="29"/>
        <v>-905.79036696768071</v>
      </c>
      <c r="BL28" s="167">
        <f t="shared" si="30"/>
        <v>0</v>
      </c>
      <c r="BM28" s="165">
        <f>[1]побуд.звіт!BM28+'[2]звіт 2018+01.2019'!BM28</f>
        <v>0</v>
      </c>
      <c r="BN28" s="165">
        <f>[1]побуд.звіт!BN28+'[2]звіт 2018+01.2019'!BN28</f>
        <v>0</v>
      </c>
      <c r="BO28" s="166">
        <f t="shared" si="31"/>
        <v>0</v>
      </c>
      <c r="BP28" s="167">
        <f t="shared" si="32"/>
        <v>0</v>
      </c>
      <c r="BQ28" s="168">
        <f t="shared" si="39"/>
        <v>67764.945105649575</v>
      </c>
      <c r="BR28" s="166">
        <f t="shared" si="39"/>
        <v>58708.674822096669</v>
      </c>
      <c r="BS28" s="166">
        <f t="shared" si="34"/>
        <v>-9056.2702835529053</v>
      </c>
      <c r="BT28" s="167">
        <f t="shared" si="35"/>
        <v>0</v>
      </c>
      <c r="BU28" s="169">
        <f t="shared" si="36"/>
        <v>0.8663575943368117</v>
      </c>
      <c r="BV28" s="131">
        <v>22074</v>
      </c>
      <c r="BW28" s="170">
        <f t="shared" si="38"/>
        <v>17233.646778167888</v>
      </c>
      <c r="BX28" s="131">
        <f t="shared" si="0"/>
        <v>4840.3532218321125</v>
      </c>
      <c r="BY28" s="171">
        <v>2</v>
      </c>
      <c r="CA28" s="39"/>
    </row>
    <row r="29" spans="1:79" x14ac:dyDescent="0.3">
      <c r="A29" s="163">
        <f t="shared" si="37"/>
        <v>21</v>
      </c>
      <c r="B29" s="164" t="s">
        <v>121</v>
      </c>
      <c r="C29" s="189">
        <v>1494.8</v>
      </c>
      <c r="D29" s="185">
        <v>4</v>
      </c>
      <c r="E29" s="165">
        <f>[1]побуд.звіт!E29+'[2]звіт 2018+01.2019'!E29</f>
        <v>4897.803640000001</v>
      </c>
      <c r="F29" s="165">
        <f>[1]побуд.звіт!F29+'[2]звіт 2018+01.2019'!F29</f>
        <v>5752.6116124685559</v>
      </c>
      <c r="G29" s="166">
        <f t="shared" si="1"/>
        <v>0</v>
      </c>
      <c r="H29" s="167">
        <f t="shared" si="2"/>
        <v>854.80797246855491</v>
      </c>
      <c r="I29" s="165">
        <f>[1]побуд.звіт!I29+'[2]звіт 2018+01.2019'!I29</f>
        <v>31382.596563995605</v>
      </c>
      <c r="J29" s="165">
        <f>[1]побуд.звіт!J29+'[2]звіт 2018+01.2019'!J29</f>
        <v>33012.078043135771</v>
      </c>
      <c r="K29" s="166">
        <f t="shared" si="3"/>
        <v>0</v>
      </c>
      <c r="L29" s="167">
        <f t="shared" si="4"/>
        <v>1629.4814791401659</v>
      </c>
      <c r="M29" s="165">
        <f>[1]побуд.звіт!M29+'[2]звіт 2018+01.2019'!M29</f>
        <v>1704.4014007204173</v>
      </c>
      <c r="N29" s="165">
        <f>[1]побуд.звіт!N29+'[2]звіт 2018+01.2019'!N29</f>
        <v>1499.4341367358766</v>
      </c>
      <c r="O29" s="166">
        <f t="shared" si="5"/>
        <v>-204.96726398454075</v>
      </c>
      <c r="P29" s="167">
        <f t="shared" si="6"/>
        <v>0</v>
      </c>
      <c r="Q29" s="165">
        <f>[1]побуд.звіт!Q29+'[2]звіт 2018+01.2019'!Q29</f>
        <v>274.78151353183728</v>
      </c>
      <c r="R29" s="165">
        <f>[1]побуд.звіт!R29+'[2]звіт 2018+01.2019'!R29</f>
        <v>2040.9161583953526</v>
      </c>
      <c r="S29" s="166">
        <f t="shared" si="7"/>
        <v>0</v>
      </c>
      <c r="T29" s="167">
        <f t="shared" si="8"/>
        <v>1766.1346448635154</v>
      </c>
      <c r="U29" s="165">
        <f>[1]побуд.звіт!U29+'[2]звіт 2018+01.2019'!U29</f>
        <v>0</v>
      </c>
      <c r="V29" s="165">
        <f>[1]побуд.звіт!V29+'[2]звіт 2018+01.2019'!V29</f>
        <v>0</v>
      </c>
      <c r="W29" s="166">
        <f t="shared" si="9"/>
        <v>0</v>
      </c>
      <c r="X29" s="167">
        <f t="shared" si="10"/>
        <v>0</v>
      </c>
      <c r="Y29" s="165">
        <f>[1]побуд.звіт!Y29+'[2]звіт 2018+01.2019'!Y29</f>
        <v>0</v>
      </c>
      <c r="Z29" s="165">
        <f>[1]побуд.звіт!Z29+'[2]звіт 2018+01.2019'!Z29</f>
        <v>0</v>
      </c>
      <c r="AA29" s="166">
        <f t="shared" si="11"/>
        <v>0</v>
      </c>
      <c r="AB29" s="167">
        <f t="shared" si="12"/>
        <v>0</v>
      </c>
      <c r="AC29" s="165">
        <f>[1]побуд.звіт!AC29+'[2]звіт 2018+01.2019'!AC29</f>
        <v>16084.733005553368</v>
      </c>
      <c r="AD29" s="165">
        <f>[1]побуд.звіт!AD29+'[2]звіт 2018+01.2019'!AD29</f>
        <v>15360.948266388024</v>
      </c>
      <c r="AE29" s="166">
        <f t="shared" si="13"/>
        <v>-723.78473916534313</v>
      </c>
      <c r="AF29" s="167">
        <f t="shared" si="14"/>
        <v>0</v>
      </c>
      <c r="AG29" s="165">
        <f>[1]побуд.звіт!AG29+'[2]звіт 2018+01.2019'!AG29</f>
        <v>1020.0095657068</v>
      </c>
      <c r="AH29" s="165">
        <f>[1]побуд.звіт!AH29+'[2]звіт 2018+01.2019'!AH29</f>
        <v>1018.3421807210625</v>
      </c>
      <c r="AI29" s="166">
        <f t="shared" si="15"/>
        <v>-1.6673849857374989</v>
      </c>
      <c r="AJ29" s="167">
        <f t="shared" si="16"/>
        <v>0</v>
      </c>
      <c r="AK29" s="165">
        <f>[1]побуд.звіт!AK29+'[2]звіт 2018+01.2019'!AK29</f>
        <v>36.267626912962008</v>
      </c>
      <c r="AL29" s="165">
        <f>[1]побуд.звіт!AL29+'[2]звіт 2018+01.2019'!AL29</f>
        <v>0</v>
      </c>
      <c r="AM29" s="166">
        <f t="shared" si="17"/>
        <v>-36.267626912962008</v>
      </c>
      <c r="AN29" s="167">
        <f t="shared" si="18"/>
        <v>0</v>
      </c>
      <c r="AO29" s="165">
        <f>[1]побуд.звіт!AO29+'[2]звіт 2018+01.2019'!AO29</f>
        <v>5927.4414434148166</v>
      </c>
      <c r="AP29" s="165">
        <f>[1]побуд.звіт!AP29+'[2]звіт 2018+01.2019'!AP29</f>
        <v>3592.4845428491944</v>
      </c>
      <c r="AQ29" s="166">
        <f t="shared" si="19"/>
        <v>-2334.9569005656222</v>
      </c>
      <c r="AR29" s="167">
        <f t="shared" si="20"/>
        <v>0</v>
      </c>
      <c r="AS29" s="165">
        <f>[1]побуд.звіт!AS29+'[2]звіт 2018+01.2019'!AS29</f>
        <v>2524.6360418153986</v>
      </c>
      <c r="AT29" s="165">
        <f>[1]побуд.звіт!AT29+'[2]звіт 2018+01.2019'!AT29</f>
        <v>2470.3598051793297</v>
      </c>
      <c r="AU29" s="166">
        <f t="shared" si="21"/>
        <v>-54.276236636068916</v>
      </c>
      <c r="AV29" s="167">
        <f t="shared" si="22"/>
        <v>0</v>
      </c>
      <c r="AW29" s="165">
        <f>[1]побуд.звіт!AW29+'[2]звіт 2018+01.2019'!AW29</f>
        <v>15377.56469624642</v>
      </c>
      <c r="AX29" s="165">
        <f>[1]побуд.звіт!AX29+'[2]звіт 2018+01.2019'!AX29</f>
        <v>0</v>
      </c>
      <c r="AY29" s="166">
        <f t="shared" si="23"/>
        <v>-15377.56469624642</v>
      </c>
      <c r="AZ29" s="167">
        <f t="shared" si="24"/>
        <v>0</v>
      </c>
      <c r="BA29" s="38">
        <v>0</v>
      </c>
      <c r="BB29" s="36"/>
      <c r="BC29" s="36">
        <f t="shared" si="25"/>
        <v>0</v>
      </c>
      <c r="BD29" s="37">
        <f t="shared" si="26"/>
        <v>0</v>
      </c>
      <c r="BE29" s="165">
        <f>[1]побуд.звіт!BE29+'[2]звіт 2018+01.2019'!BE29</f>
        <v>14.689931774420879</v>
      </c>
      <c r="BF29" s="165">
        <f>[1]побуд.звіт!BF29+'[2]звіт 2018+01.2019'!BF29</f>
        <v>0</v>
      </c>
      <c r="BG29" s="166">
        <f t="shared" si="27"/>
        <v>-14.689931774420879</v>
      </c>
      <c r="BH29" s="167">
        <f t="shared" si="28"/>
        <v>0</v>
      </c>
      <c r="BI29" s="165">
        <f>[1]побуд.звіт!BI29+'[2]звіт 2018+01.2019'!BI29</f>
        <v>4219.9697455204596</v>
      </c>
      <c r="BJ29" s="165">
        <f>[1]побуд.звіт!BJ29+'[2]звіт 2018+01.2019'!BJ29</f>
        <v>4187.9527745814894</v>
      </c>
      <c r="BK29" s="166">
        <f t="shared" si="29"/>
        <v>-32.016970938970189</v>
      </c>
      <c r="BL29" s="167">
        <f t="shared" si="30"/>
        <v>0</v>
      </c>
      <c r="BM29" s="165">
        <f>[1]побуд.звіт!BM29+'[2]звіт 2018+01.2019'!BM29</f>
        <v>0</v>
      </c>
      <c r="BN29" s="165">
        <f>[1]побуд.звіт!BN29+'[2]звіт 2018+01.2019'!BN29</f>
        <v>0</v>
      </c>
      <c r="BO29" s="166">
        <f t="shared" si="31"/>
        <v>0</v>
      </c>
      <c r="BP29" s="167">
        <f t="shared" si="32"/>
        <v>0</v>
      </c>
      <c r="BQ29" s="168">
        <f t="shared" si="39"/>
        <v>83464.895175192505</v>
      </c>
      <c r="BR29" s="166">
        <f t="shared" si="39"/>
        <v>68935.127520454669</v>
      </c>
      <c r="BS29" s="166">
        <f t="shared" si="34"/>
        <v>-14529.767654737836</v>
      </c>
      <c r="BT29" s="167">
        <f t="shared" si="35"/>
        <v>0</v>
      </c>
      <c r="BU29" s="169">
        <f t="shared" si="36"/>
        <v>0.82591761932678509</v>
      </c>
      <c r="BV29" s="131">
        <v>5202</v>
      </c>
      <c r="BW29" s="170">
        <f t="shared" si="38"/>
        <v>0</v>
      </c>
      <c r="BX29" s="131">
        <f t="shared" si="0"/>
        <v>5961.7782267994644</v>
      </c>
      <c r="BY29" s="171">
        <v>2</v>
      </c>
      <c r="CA29" s="39"/>
    </row>
    <row r="30" spans="1:79" x14ac:dyDescent="0.3">
      <c r="A30" s="163">
        <f t="shared" si="37"/>
        <v>22</v>
      </c>
      <c r="B30" s="164" t="s">
        <v>122</v>
      </c>
      <c r="C30" s="189">
        <v>2117.4</v>
      </c>
      <c r="D30" s="185">
        <v>5</v>
      </c>
      <c r="E30" s="165">
        <f>[1]побуд.звіт!E30+'[2]звіт 2018+01.2019'!E30</f>
        <v>6387.5885800000005</v>
      </c>
      <c r="F30" s="165">
        <f>[1]побуд.звіт!F30+'[2]звіт 2018+01.2019'!F30</f>
        <v>6691.8173686233722</v>
      </c>
      <c r="G30" s="166">
        <f t="shared" si="1"/>
        <v>0</v>
      </c>
      <c r="H30" s="167">
        <f t="shared" si="2"/>
        <v>304.22878862337166</v>
      </c>
      <c r="I30" s="165">
        <f>[1]побуд.звіт!I30+'[2]звіт 2018+01.2019'!I30</f>
        <v>28214.260953785808</v>
      </c>
      <c r="J30" s="165">
        <f>[1]побуд.звіт!J30+'[2]звіт 2018+01.2019'!J30</f>
        <v>30181.375579223582</v>
      </c>
      <c r="K30" s="166">
        <f t="shared" si="3"/>
        <v>0</v>
      </c>
      <c r="L30" s="167">
        <f t="shared" si="4"/>
        <v>1967.1146254377745</v>
      </c>
      <c r="M30" s="165">
        <f>[1]побуд.звіт!M30+'[2]звіт 2018+01.2019'!M30</f>
        <v>2765.5060222233687</v>
      </c>
      <c r="N30" s="165">
        <f>[1]побуд.звіт!N30+'[2]звіт 2018+01.2019'!N30</f>
        <v>2788.0938317033351</v>
      </c>
      <c r="O30" s="166">
        <f t="shared" si="5"/>
        <v>0</v>
      </c>
      <c r="P30" s="167">
        <f t="shared" si="6"/>
        <v>22.587809479966381</v>
      </c>
      <c r="Q30" s="165">
        <f>[1]побуд.звіт!Q30+'[2]звіт 2018+01.2019'!Q30</f>
        <v>0</v>
      </c>
      <c r="R30" s="165">
        <f>[1]побуд.звіт!R30+'[2]звіт 2018+01.2019'!R30</f>
        <v>2007.8822855410581</v>
      </c>
      <c r="S30" s="166">
        <f t="shared" si="7"/>
        <v>0</v>
      </c>
      <c r="T30" s="167">
        <f t="shared" si="8"/>
        <v>2007.8822855410581</v>
      </c>
      <c r="U30" s="165">
        <f>[1]побуд.звіт!U30+'[2]звіт 2018+01.2019'!U30</f>
        <v>0</v>
      </c>
      <c r="V30" s="165">
        <f>[1]побуд.звіт!V30+'[2]звіт 2018+01.2019'!V30</f>
        <v>0</v>
      </c>
      <c r="W30" s="166">
        <f t="shared" si="9"/>
        <v>0</v>
      </c>
      <c r="X30" s="167">
        <f t="shared" si="10"/>
        <v>0</v>
      </c>
      <c r="Y30" s="165">
        <f>[1]побуд.звіт!Y30+'[2]звіт 2018+01.2019'!Y30</f>
        <v>0</v>
      </c>
      <c r="Z30" s="165">
        <f>[1]побуд.звіт!Z30+'[2]звіт 2018+01.2019'!Z30</f>
        <v>0</v>
      </c>
      <c r="AA30" s="166">
        <f t="shared" si="11"/>
        <v>0</v>
      </c>
      <c r="AB30" s="167">
        <f t="shared" si="12"/>
        <v>0</v>
      </c>
      <c r="AC30" s="165">
        <f>[1]побуд.звіт!AC30+'[2]звіт 2018+01.2019'!AC30</f>
        <v>20982.268016876205</v>
      </c>
      <c r="AD30" s="165">
        <f>[1]побуд.звіт!AD30+'[2]звіт 2018+01.2019'!AD30</f>
        <v>19560.294169279798</v>
      </c>
      <c r="AE30" s="166">
        <f t="shared" si="13"/>
        <v>-1421.9738475964077</v>
      </c>
      <c r="AF30" s="167">
        <f t="shared" si="14"/>
        <v>0</v>
      </c>
      <c r="AG30" s="165">
        <f>[1]побуд.звіт!AG30+'[2]звіт 2018+01.2019'!AG30</f>
        <v>0</v>
      </c>
      <c r="AH30" s="165">
        <f>[1]побуд.звіт!AH30+'[2]звіт 2018+01.2019'!AH30</f>
        <v>0</v>
      </c>
      <c r="AI30" s="166">
        <f t="shared" si="15"/>
        <v>0</v>
      </c>
      <c r="AJ30" s="167">
        <f t="shared" si="16"/>
        <v>0</v>
      </c>
      <c r="AK30" s="165">
        <f>[1]побуд.звіт!AK30+'[2]звіт 2018+01.2019'!AK30</f>
        <v>0</v>
      </c>
      <c r="AL30" s="165">
        <f>[1]побуд.звіт!AL30+'[2]звіт 2018+01.2019'!AL30</f>
        <v>0</v>
      </c>
      <c r="AM30" s="166">
        <f t="shared" si="17"/>
        <v>0</v>
      </c>
      <c r="AN30" s="167">
        <f t="shared" si="18"/>
        <v>0</v>
      </c>
      <c r="AO30" s="165">
        <f>[1]побуд.звіт!AO30+'[2]звіт 2018+01.2019'!AO30</f>
        <v>6272.4363685259741</v>
      </c>
      <c r="AP30" s="165">
        <f>[1]побуд.звіт!AP30+'[2]звіт 2018+01.2019'!AP30</f>
        <v>3898.994767149351</v>
      </c>
      <c r="AQ30" s="166">
        <f t="shared" si="19"/>
        <v>-2373.4416013766231</v>
      </c>
      <c r="AR30" s="167">
        <f t="shared" si="20"/>
        <v>0</v>
      </c>
      <c r="AS30" s="165">
        <f>[1]побуд.звіт!AS30+'[2]звіт 2018+01.2019'!AS30</f>
        <v>3035.2395509849462</v>
      </c>
      <c r="AT30" s="165">
        <f>[1]побуд.звіт!AT30+'[2]звіт 2018+01.2019'!AT30</f>
        <v>2543.3969957598556</v>
      </c>
      <c r="AU30" s="166">
        <f t="shared" si="21"/>
        <v>-491.84255522509056</v>
      </c>
      <c r="AV30" s="167">
        <f t="shared" si="22"/>
        <v>0</v>
      </c>
      <c r="AW30" s="165">
        <f>[1]побуд.звіт!AW30+'[2]звіт 2018+01.2019'!AW30</f>
        <v>17090.768440629599</v>
      </c>
      <c r="AX30" s="165">
        <f>[1]побуд.звіт!AX30+'[2]звіт 2018+01.2019'!AX30</f>
        <v>1693.26721088364</v>
      </c>
      <c r="AY30" s="166">
        <f t="shared" si="23"/>
        <v>-15397.50122974596</v>
      </c>
      <c r="AZ30" s="167">
        <f t="shared" si="24"/>
        <v>0</v>
      </c>
      <c r="BA30" s="38">
        <v>0</v>
      </c>
      <c r="BB30" s="36"/>
      <c r="BC30" s="36">
        <f t="shared" si="25"/>
        <v>0</v>
      </c>
      <c r="BD30" s="37">
        <f t="shared" si="26"/>
        <v>0</v>
      </c>
      <c r="BE30" s="165">
        <f>[1]побуд.звіт!BE30+'[2]звіт 2018+01.2019'!BE30</f>
        <v>16.768834021923038</v>
      </c>
      <c r="BF30" s="165">
        <f>[1]побуд.звіт!BF30+'[2]звіт 2018+01.2019'!BF30</f>
        <v>0</v>
      </c>
      <c r="BG30" s="166">
        <f t="shared" si="27"/>
        <v>-16.768834021923038</v>
      </c>
      <c r="BH30" s="167">
        <f t="shared" si="28"/>
        <v>0</v>
      </c>
      <c r="BI30" s="165">
        <f>[1]побуд.звіт!BI30+'[2]звіт 2018+01.2019'!BI30</f>
        <v>5550.6587904941316</v>
      </c>
      <c r="BJ30" s="165">
        <f>[1]побуд.звіт!BJ30+'[2]звіт 2018+01.2019'!BJ30</f>
        <v>6206.7269855175191</v>
      </c>
      <c r="BK30" s="166">
        <f t="shared" si="29"/>
        <v>0</v>
      </c>
      <c r="BL30" s="167">
        <f t="shared" si="30"/>
        <v>656.06819502338749</v>
      </c>
      <c r="BM30" s="165">
        <f>[1]побуд.звіт!BM30+'[2]звіт 2018+01.2019'!BM30</f>
        <v>0</v>
      </c>
      <c r="BN30" s="165">
        <f>[1]побуд.звіт!BN30+'[2]звіт 2018+01.2019'!BN30</f>
        <v>0</v>
      </c>
      <c r="BO30" s="166">
        <f t="shared" si="31"/>
        <v>0</v>
      </c>
      <c r="BP30" s="167">
        <f t="shared" si="32"/>
        <v>0</v>
      </c>
      <c r="BQ30" s="168">
        <f t="shared" si="39"/>
        <v>90315.495557541944</v>
      </c>
      <c r="BR30" s="166">
        <f t="shared" si="39"/>
        <v>75571.849193681526</v>
      </c>
      <c r="BS30" s="166">
        <f t="shared" si="34"/>
        <v>-14743.646363860418</v>
      </c>
      <c r="BT30" s="167">
        <f t="shared" si="35"/>
        <v>0</v>
      </c>
      <c r="BU30" s="169">
        <f t="shared" si="36"/>
        <v>0.83675396704802529</v>
      </c>
      <c r="BV30" s="131">
        <v>6429</v>
      </c>
      <c r="BW30" s="170">
        <f t="shared" si="38"/>
        <v>0</v>
      </c>
      <c r="BX30" s="131">
        <f t="shared" si="0"/>
        <v>6451.1068255387099</v>
      </c>
      <c r="BY30" s="171">
        <v>2</v>
      </c>
      <c r="CA30" s="39"/>
    </row>
    <row r="31" spans="1:79" x14ac:dyDescent="0.3">
      <c r="A31" s="137">
        <f t="shared" si="37"/>
        <v>23</v>
      </c>
      <c r="B31" s="146" t="s">
        <v>123</v>
      </c>
      <c r="C31" s="188">
        <v>2216.2600000000002</v>
      </c>
      <c r="D31" s="185">
        <v>9</v>
      </c>
      <c r="E31" s="147">
        <f>[1]побуд.звіт!E31+'[2]звіт 2018+01.2019'!E31</f>
        <v>16545.565636697957</v>
      </c>
      <c r="F31" s="147">
        <f>[1]побуд.звіт!F31+'[2]звіт 2018+01.2019'!F31</f>
        <v>17553.887268003895</v>
      </c>
      <c r="G31" s="140">
        <f t="shared" si="1"/>
        <v>0</v>
      </c>
      <c r="H31" s="141">
        <f t="shared" si="2"/>
        <v>1008.3216313059384</v>
      </c>
      <c r="I31" s="147">
        <f>[1]побуд.звіт!I31+'[2]звіт 2018+01.2019'!I31</f>
        <v>29593.775184356371</v>
      </c>
      <c r="J31" s="147">
        <f>[1]побуд.звіт!J31+'[2]звіт 2018+01.2019'!J31</f>
        <v>31903.086623019382</v>
      </c>
      <c r="K31" s="140">
        <f t="shared" si="3"/>
        <v>0</v>
      </c>
      <c r="L31" s="141">
        <f t="shared" si="4"/>
        <v>2309.3114386630114</v>
      </c>
      <c r="M31" s="147">
        <f>[1]побуд.звіт!M31+'[2]звіт 2018+01.2019'!M31</f>
        <v>3061.8355793742612</v>
      </c>
      <c r="N31" s="147">
        <f>[1]побуд.звіт!N31+'[2]звіт 2018+01.2019'!N31</f>
        <v>3135.7522429601395</v>
      </c>
      <c r="O31" s="140">
        <f t="shared" si="5"/>
        <v>0</v>
      </c>
      <c r="P31" s="141">
        <f t="shared" si="6"/>
        <v>73.916663585878268</v>
      </c>
      <c r="Q31" s="147">
        <f>[1]побуд.звіт!Q31+'[2]звіт 2018+01.2019'!Q31</f>
        <v>654.11392839520852</v>
      </c>
      <c r="R31" s="147">
        <f>[1]побуд.звіт!R31+'[2]звіт 2018+01.2019'!R31</f>
        <v>1352.050076672879</v>
      </c>
      <c r="S31" s="140">
        <f t="shared" si="7"/>
        <v>0</v>
      </c>
      <c r="T31" s="141">
        <f t="shared" si="8"/>
        <v>697.93614827767044</v>
      </c>
      <c r="U31" s="147">
        <f>[1]побуд.звіт!U31+'[2]звіт 2018+01.2019'!U31</f>
        <v>12473.921676746952</v>
      </c>
      <c r="V31" s="147">
        <f>[1]побуд.звіт!V31+'[2]звіт 2018+01.2019'!V31</f>
        <v>12407.046110600064</v>
      </c>
      <c r="W31" s="140">
        <f t="shared" si="9"/>
        <v>-66.87556614688765</v>
      </c>
      <c r="X31" s="141">
        <f t="shared" si="10"/>
        <v>0</v>
      </c>
      <c r="Y31" s="147">
        <f>[1]побуд.звіт!Y31+'[2]звіт 2018+01.2019'!Y31</f>
        <v>0</v>
      </c>
      <c r="Z31" s="147">
        <f>[1]побуд.звіт!Z31+'[2]звіт 2018+01.2019'!Z31</f>
        <v>0</v>
      </c>
      <c r="AA31" s="140">
        <f t="shared" si="11"/>
        <v>0</v>
      </c>
      <c r="AB31" s="141">
        <f t="shared" si="12"/>
        <v>0</v>
      </c>
      <c r="AC31" s="147">
        <f>[1]побуд.звіт!AC31+'[2]звіт 2018+01.2019'!AC31</f>
        <v>24767.089124876074</v>
      </c>
      <c r="AD31" s="147">
        <f>[1]побуд.звіт!AD31+'[2]звіт 2018+01.2019'!AD31</f>
        <v>25234.40659293078</v>
      </c>
      <c r="AE31" s="140">
        <f t="shared" si="13"/>
        <v>0</v>
      </c>
      <c r="AF31" s="141">
        <f t="shared" si="14"/>
        <v>467.31746805470539</v>
      </c>
      <c r="AG31" s="147">
        <f>[1]побуд.звіт!AG31+'[2]звіт 2018+01.2019'!AG31</f>
        <v>843.58474258291528</v>
      </c>
      <c r="AH31" s="147">
        <f>[1]побуд.звіт!AH31+'[2]звіт 2018+01.2019'!AH31</f>
        <v>824.26203134337959</v>
      </c>
      <c r="AI31" s="140">
        <f t="shared" si="15"/>
        <v>-19.322711239535693</v>
      </c>
      <c r="AJ31" s="141">
        <f t="shared" si="16"/>
        <v>0</v>
      </c>
      <c r="AK31" s="147">
        <f>[1]побуд.звіт!AK31+'[2]звіт 2018+01.2019'!AK31</f>
        <v>28.88027825813279</v>
      </c>
      <c r="AL31" s="147">
        <f>[1]побуд.звіт!AL31+'[2]звіт 2018+01.2019'!AL31</f>
        <v>0</v>
      </c>
      <c r="AM31" s="140">
        <f t="shared" si="17"/>
        <v>-28.88027825813279</v>
      </c>
      <c r="AN31" s="141">
        <f t="shared" si="18"/>
        <v>0</v>
      </c>
      <c r="AO31" s="147">
        <f>[1]побуд.звіт!AO31+'[2]звіт 2018+01.2019'!AO31</f>
        <v>1030.6965079404538</v>
      </c>
      <c r="AP31" s="147">
        <f>[1]побуд.звіт!AP31+'[2]звіт 2018+01.2019'!AP31</f>
        <v>2450.0868584561795</v>
      </c>
      <c r="AQ31" s="140">
        <f t="shared" si="19"/>
        <v>0</v>
      </c>
      <c r="AR31" s="141">
        <f t="shared" si="20"/>
        <v>1419.3903505157257</v>
      </c>
      <c r="AS31" s="147">
        <f>[1]побуд.звіт!AS31+'[2]звіт 2018+01.2019'!AS31</f>
        <v>3731.0958587899363</v>
      </c>
      <c r="AT31" s="147">
        <f>[1]побуд.звіт!AT31+'[2]звіт 2018+01.2019'!AT31</f>
        <v>3240.639737769864</v>
      </c>
      <c r="AU31" s="140">
        <f t="shared" si="21"/>
        <v>-490.45612102007226</v>
      </c>
      <c r="AV31" s="141">
        <f t="shared" si="22"/>
        <v>0</v>
      </c>
      <c r="AW31" s="147">
        <f>[1]побуд.звіт!AW31+'[2]звіт 2018+01.2019'!AW31</f>
        <v>30077.491667070826</v>
      </c>
      <c r="AX31" s="147">
        <f>[1]побуд.звіт!AX31+'[2]звіт 2018+01.2019'!AX31</f>
        <v>5480.1379094740805</v>
      </c>
      <c r="AY31" s="140">
        <f t="shared" si="23"/>
        <v>-24597.353757596746</v>
      </c>
      <c r="AZ31" s="141">
        <f t="shared" si="24"/>
        <v>0</v>
      </c>
      <c r="BA31" s="38">
        <v>0</v>
      </c>
      <c r="BB31" s="36"/>
      <c r="BC31" s="36">
        <f t="shared" si="25"/>
        <v>0</v>
      </c>
      <c r="BD31" s="37">
        <f t="shared" si="26"/>
        <v>0</v>
      </c>
      <c r="BE31" s="147">
        <f>[1]побуд.звіт!BE31+'[2]звіт 2018+01.2019'!BE31</f>
        <v>15.556915161332995</v>
      </c>
      <c r="BF31" s="147">
        <f>[1]побуд.звіт!BF31+'[2]звіт 2018+01.2019'!BF31</f>
        <v>0</v>
      </c>
      <c r="BG31" s="140">
        <f t="shared" si="27"/>
        <v>-15.556915161332995</v>
      </c>
      <c r="BH31" s="141">
        <f t="shared" si="28"/>
        <v>0</v>
      </c>
      <c r="BI31" s="147">
        <f>[1]побуд.звіт!BI31+'[2]звіт 2018+01.2019'!BI31</f>
        <v>8518.7562635573813</v>
      </c>
      <c r="BJ31" s="147">
        <f>[1]побуд.звіт!BJ31+'[2]звіт 2018+01.2019'!BJ31</f>
        <v>6564.1978518460701</v>
      </c>
      <c r="BK31" s="140">
        <f t="shared" si="29"/>
        <v>-1954.5584117113112</v>
      </c>
      <c r="BL31" s="141">
        <f t="shared" si="30"/>
        <v>0</v>
      </c>
      <c r="BM31" s="147">
        <f>[1]побуд.звіт!BM31+'[2]звіт 2018+01.2019'!BM31</f>
        <v>9650.6579475780582</v>
      </c>
      <c r="BN31" s="147">
        <f>[1]побуд.звіт!BN31+'[2]звіт 2018+01.2019'!BN31</f>
        <v>9014.3516532245176</v>
      </c>
      <c r="BO31" s="140">
        <f t="shared" si="31"/>
        <v>-636.30629435354058</v>
      </c>
      <c r="BP31" s="141">
        <f t="shared" si="32"/>
        <v>0</v>
      </c>
      <c r="BQ31" s="142">
        <f t="shared" si="39"/>
        <v>140993.02131138585</v>
      </c>
      <c r="BR31" s="140">
        <f t="shared" si="39"/>
        <v>119159.90495630122</v>
      </c>
      <c r="BS31" s="140">
        <f t="shared" si="34"/>
        <v>-21833.116355084625</v>
      </c>
      <c r="BT31" s="141">
        <f t="shared" si="35"/>
        <v>0</v>
      </c>
      <c r="BU31" s="148">
        <f t="shared" si="36"/>
        <v>0.84514753884970117</v>
      </c>
      <c r="BV31" s="132">
        <v>19835</v>
      </c>
      <c r="BW31" s="144">
        <f t="shared" si="38"/>
        <v>9764.0699063295815</v>
      </c>
      <c r="BX31" s="132">
        <f t="shared" si="0"/>
        <v>10070.930093670419</v>
      </c>
      <c r="BY31" s="145">
        <v>3</v>
      </c>
      <c r="CA31" s="39"/>
    </row>
    <row r="32" spans="1:79" x14ac:dyDescent="0.3">
      <c r="A32" s="137">
        <f t="shared" si="37"/>
        <v>24</v>
      </c>
      <c r="B32" s="146" t="s">
        <v>124</v>
      </c>
      <c r="C32" s="188">
        <v>5949.49</v>
      </c>
      <c r="D32" s="185">
        <v>9</v>
      </c>
      <c r="E32" s="147">
        <f>[1]побуд.звіт!E32+'[2]звіт 2018+01.2019'!E32</f>
        <v>47905.008146968183</v>
      </c>
      <c r="F32" s="147">
        <f>[1]побуд.звіт!F32+'[2]звіт 2018+01.2019'!F32</f>
        <v>50797.804242311897</v>
      </c>
      <c r="G32" s="140">
        <f t="shared" si="1"/>
        <v>0</v>
      </c>
      <c r="H32" s="141">
        <f t="shared" si="2"/>
        <v>2892.7960953437141</v>
      </c>
      <c r="I32" s="147">
        <f>[1]побуд.звіт!I32+'[2]звіт 2018+01.2019'!I32</f>
        <v>63990.946757964506</v>
      </c>
      <c r="J32" s="147">
        <f>[1]побуд.звіт!J32+'[2]звіт 2018+01.2019'!J32</f>
        <v>67587.594626205784</v>
      </c>
      <c r="K32" s="140">
        <f t="shared" si="3"/>
        <v>0</v>
      </c>
      <c r="L32" s="141">
        <f t="shared" si="4"/>
        <v>3596.647868241278</v>
      </c>
      <c r="M32" s="147">
        <f>[1]побуд.звіт!M32+'[2]звіт 2018+01.2019'!M32</f>
        <v>8377.3557786682395</v>
      </c>
      <c r="N32" s="147">
        <f>[1]побуд.звіт!N32+'[2]звіт 2018+01.2019'!N32</f>
        <v>8498.8899507154256</v>
      </c>
      <c r="O32" s="140">
        <f t="shared" si="5"/>
        <v>0</v>
      </c>
      <c r="P32" s="141">
        <f t="shared" si="6"/>
        <v>121.53417204718608</v>
      </c>
      <c r="Q32" s="147">
        <f>[1]побуд.звіт!Q32+'[2]звіт 2018+01.2019'!Q32</f>
        <v>1749.6488151088943</v>
      </c>
      <c r="R32" s="147">
        <f>[1]побуд.звіт!R32+'[2]звіт 2018+01.2019'!R32</f>
        <v>4253.6345087348736</v>
      </c>
      <c r="S32" s="140">
        <f t="shared" si="7"/>
        <v>0</v>
      </c>
      <c r="T32" s="141">
        <f t="shared" si="8"/>
        <v>2503.9856936259794</v>
      </c>
      <c r="U32" s="147">
        <f>[1]побуд.звіт!U32+'[2]звіт 2018+01.2019'!U32</f>
        <v>44872.191789944955</v>
      </c>
      <c r="V32" s="147">
        <f>[1]побуд.звіт!V32+'[2]звіт 2018+01.2019'!V32</f>
        <v>44578.132841460669</v>
      </c>
      <c r="W32" s="140">
        <f t="shared" si="9"/>
        <v>-294.05894848428579</v>
      </c>
      <c r="X32" s="141">
        <f t="shared" si="10"/>
        <v>0</v>
      </c>
      <c r="Y32" s="147">
        <f>[1]побуд.звіт!Y32+'[2]звіт 2018+01.2019'!Y32</f>
        <v>0</v>
      </c>
      <c r="Z32" s="147">
        <f>[1]побуд.звіт!Z32+'[2]звіт 2018+01.2019'!Z32</f>
        <v>0</v>
      </c>
      <c r="AA32" s="140">
        <f t="shared" si="11"/>
        <v>0</v>
      </c>
      <c r="AB32" s="141">
        <f t="shared" si="12"/>
        <v>0</v>
      </c>
      <c r="AC32" s="147">
        <f>[1]побуд.звіт!AC32+'[2]звіт 2018+01.2019'!AC32</f>
        <v>63683.298083787005</v>
      </c>
      <c r="AD32" s="147">
        <f>[1]побуд.звіт!AD32+'[2]звіт 2018+01.2019'!AD32</f>
        <v>64320.415125224688</v>
      </c>
      <c r="AE32" s="140">
        <f t="shared" si="13"/>
        <v>0</v>
      </c>
      <c r="AF32" s="141">
        <f t="shared" si="14"/>
        <v>637.11704143768293</v>
      </c>
      <c r="AG32" s="147">
        <f>[1]побуд.звіт!AG32+'[2]звіт 2018+01.2019'!AG32</f>
        <v>2534.8902368248387</v>
      </c>
      <c r="AH32" s="147">
        <f>[1]побуд.звіт!AH32+'[2]звіт 2018+01.2019'!AH32</f>
        <v>2472.9183462614014</v>
      </c>
      <c r="AI32" s="140">
        <f t="shared" si="15"/>
        <v>-61.971890563437228</v>
      </c>
      <c r="AJ32" s="141">
        <f t="shared" si="16"/>
        <v>0</v>
      </c>
      <c r="AK32" s="147">
        <f>[1]побуд.звіт!AK32+'[2]звіт 2018+01.2019'!AK32</f>
        <v>88.879907214877534</v>
      </c>
      <c r="AL32" s="147">
        <f>[1]побуд.звіт!AL32+'[2]звіт 2018+01.2019'!AL32</f>
        <v>0</v>
      </c>
      <c r="AM32" s="140">
        <f t="shared" si="17"/>
        <v>-88.879907214877534</v>
      </c>
      <c r="AN32" s="141">
        <f t="shared" si="18"/>
        <v>0</v>
      </c>
      <c r="AO32" s="147">
        <f>[1]побуд.звіт!AO32+'[2]звіт 2018+01.2019'!AO32</f>
        <v>3086.9212968446045</v>
      </c>
      <c r="AP32" s="147">
        <f>[1]побуд.звіт!AP32+'[2]звіт 2018+01.2019'!AP32</f>
        <v>8599.7565830351177</v>
      </c>
      <c r="AQ32" s="140">
        <f t="shared" si="19"/>
        <v>0</v>
      </c>
      <c r="AR32" s="141">
        <f t="shared" si="20"/>
        <v>5512.8352861905132</v>
      </c>
      <c r="AS32" s="147">
        <f>[1]побуд.звіт!AS32+'[2]звіт 2018+01.2019'!AS32</f>
        <v>11957.163976134307</v>
      </c>
      <c r="AT32" s="147">
        <f>[1]побуд.звіт!AT32+'[2]звіт 2018+01.2019'!AT32</f>
        <v>10265.832795912942</v>
      </c>
      <c r="AU32" s="140">
        <f t="shared" si="21"/>
        <v>-1691.3311802213648</v>
      </c>
      <c r="AV32" s="141">
        <f t="shared" si="22"/>
        <v>0</v>
      </c>
      <c r="AW32" s="147">
        <f>[1]побуд.звіт!AW32+'[2]звіт 2018+01.2019'!AW32</f>
        <v>85637.150610690995</v>
      </c>
      <c r="AX32" s="147">
        <f>[1]побуд.звіт!AX32+'[2]звіт 2018+01.2019'!AX32</f>
        <v>72841.449825958232</v>
      </c>
      <c r="AY32" s="140">
        <f t="shared" si="23"/>
        <v>-12795.700784732762</v>
      </c>
      <c r="AZ32" s="141">
        <f t="shared" si="24"/>
        <v>0</v>
      </c>
      <c r="BA32" s="38">
        <v>0</v>
      </c>
      <c r="BB32" s="36"/>
      <c r="BC32" s="36">
        <f t="shared" si="25"/>
        <v>0</v>
      </c>
      <c r="BD32" s="37">
        <f t="shared" si="26"/>
        <v>0</v>
      </c>
      <c r="BE32" s="147">
        <f>[1]побуд.звіт!BE32+'[2]звіт 2018+01.2019'!BE32</f>
        <v>16.705073242975509</v>
      </c>
      <c r="BF32" s="147">
        <f>[1]побуд.звіт!BF32+'[2]звіт 2018+01.2019'!BF32</f>
        <v>0</v>
      </c>
      <c r="BG32" s="140">
        <f t="shared" si="27"/>
        <v>-16.705073242975509</v>
      </c>
      <c r="BH32" s="141">
        <f t="shared" si="28"/>
        <v>0</v>
      </c>
      <c r="BI32" s="147">
        <f>[1]побуд.звіт!BI32+'[2]звіт 2018+01.2019'!BI32</f>
        <v>28304.849618722907</v>
      </c>
      <c r="BJ32" s="147">
        <f>[1]побуд.звіт!BJ32+'[2]звіт 2018+01.2019'!BJ32</f>
        <v>31595.736965176933</v>
      </c>
      <c r="BK32" s="140">
        <f t="shared" si="29"/>
        <v>0</v>
      </c>
      <c r="BL32" s="141">
        <f t="shared" si="30"/>
        <v>3290.8873464540266</v>
      </c>
      <c r="BM32" s="147">
        <f>[1]побуд.звіт!BM32+'[2]звіт 2018+01.2019'!BM32</f>
        <v>24573.990448842997</v>
      </c>
      <c r="BN32" s="147">
        <f>[1]побуд.звіт!BN32+'[2]звіт 2018+01.2019'!BN32</f>
        <v>23883.176821952497</v>
      </c>
      <c r="BO32" s="140">
        <f t="shared" si="31"/>
        <v>-690.81362689050002</v>
      </c>
      <c r="BP32" s="141">
        <f t="shared" si="32"/>
        <v>0</v>
      </c>
      <c r="BQ32" s="142">
        <f t="shared" si="39"/>
        <v>386779.00054096023</v>
      </c>
      <c r="BR32" s="140">
        <f t="shared" si="39"/>
        <v>389695.34263295052</v>
      </c>
      <c r="BS32" s="140">
        <f t="shared" si="34"/>
        <v>0</v>
      </c>
      <c r="BT32" s="141">
        <f t="shared" si="35"/>
        <v>2916.3420919902856</v>
      </c>
      <c r="BU32" s="148">
        <f t="shared" si="36"/>
        <v>1.0075400734991078</v>
      </c>
      <c r="BV32" s="132">
        <v>50764</v>
      </c>
      <c r="BW32" s="144">
        <f t="shared" si="38"/>
        <v>23136.928532788555</v>
      </c>
      <c r="BX32" s="132">
        <f t="shared" si="0"/>
        <v>27627.071467211445</v>
      </c>
      <c r="BY32" s="145">
        <v>3</v>
      </c>
      <c r="CA32" s="39"/>
    </row>
    <row r="33" spans="1:79" x14ac:dyDescent="0.3">
      <c r="A33" s="137">
        <f t="shared" si="37"/>
        <v>25</v>
      </c>
      <c r="B33" s="146" t="s">
        <v>125</v>
      </c>
      <c r="C33" s="188">
        <v>3860.05</v>
      </c>
      <c r="D33" s="185">
        <v>9</v>
      </c>
      <c r="E33" s="147">
        <f>[1]побуд.звіт!E33+'[2]звіт 2018+01.2019'!E33</f>
        <v>27228.805164160171</v>
      </c>
      <c r="F33" s="147">
        <f>[1]побуд.звіт!F33+'[2]звіт 2018+01.2019'!F33</f>
        <v>28905.470812537667</v>
      </c>
      <c r="G33" s="140">
        <f t="shared" si="1"/>
        <v>0</v>
      </c>
      <c r="H33" s="141">
        <f t="shared" si="2"/>
        <v>1676.6656483774968</v>
      </c>
      <c r="I33" s="147">
        <f>[1]побуд.звіт!I33+'[2]звіт 2018+01.2019'!I33</f>
        <v>40260.825040615724</v>
      </c>
      <c r="J33" s="147">
        <f>[1]побуд.звіт!J33+'[2]звіт 2018+01.2019'!J33</f>
        <v>42673.255080022478</v>
      </c>
      <c r="K33" s="140">
        <f t="shared" si="3"/>
        <v>0</v>
      </c>
      <c r="L33" s="141">
        <f t="shared" si="4"/>
        <v>2412.4300394067541</v>
      </c>
      <c r="M33" s="147">
        <f>[1]побуд.звіт!M33+'[2]звіт 2018+01.2019'!M33</f>
        <v>5919.1503937060024</v>
      </c>
      <c r="N33" s="147">
        <f>[1]побуд.звіт!N33+'[2]звіт 2018+01.2019'!N33</f>
        <v>6294.0193275783749</v>
      </c>
      <c r="O33" s="140">
        <f t="shared" si="5"/>
        <v>0</v>
      </c>
      <c r="P33" s="141">
        <f t="shared" si="6"/>
        <v>374.86893387237251</v>
      </c>
      <c r="Q33" s="147">
        <f>[1]побуд.звіт!Q33+'[2]звіт 2018+01.2019'!Q33</f>
        <v>1010.7744065414029</v>
      </c>
      <c r="R33" s="147">
        <f>[1]побуд.звіт!R33+'[2]звіт 2018+01.2019'!R33</f>
        <v>2485.633282138851</v>
      </c>
      <c r="S33" s="140">
        <f t="shared" si="7"/>
        <v>0</v>
      </c>
      <c r="T33" s="141">
        <f t="shared" si="8"/>
        <v>1474.8588755974481</v>
      </c>
      <c r="U33" s="147">
        <f>[1]побуд.звіт!U33+'[2]звіт 2018+01.2019'!U33</f>
        <v>29931.108225605356</v>
      </c>
      <c r="V33" s="147">
        <f>[1]побуд.звіт!V33+'[2]звіт 2018+01.2019'!V33</f>
        <v>29594.72233620326</v>
      </c>
      <c r="W33" s="140">
        <f t="shared" si="9"/>
        <v>-336.38588940209593</v>
      </c>
      <c r="X33" s="141">
        <f t="shared" si="10"/>
        <v>0</v>
      </c>
      <c r="Y33" s="147">
        <f>[1]побуд.звіт!Y33+'[2]звіт 2018+01.2019'!Y33</f>
        <v>0</v>
      </c>
      <c r="Z33" s="147">
        <f>[1]побуд.звіт!Z33+'[2]звіт 2018+01.2019'!Z33</f>
        <v>0</v>
      </c>
      <c r="AA33" s="140">
        <f t="shared" si="11"/>
        <v>0</v>
      </c>
      <c r="AB33" s="141">
        <f t="shared" si="12"/>
        <v>0</v>
      </c>
      <c r="AC33" s="147">
        <f>[1]побуд.звіт!AC33+'[2]звіт 2018+01.2019'!AC33</f>
        <v>40332.445456566049</v>
      </c>
      <c r="AD33" s="147">
        <f>[1]побуд.звіт!AD33+'[2]звіт 2018+01.2019'!AD33</f>
        <v>40415.834941646346</v>
      </c>
      <c r="AE33" s="140">
        <f t="shared" si="13"/>
        <v>0</v>
      </c>
      <c r="AF33" s="141">
        <f t="shared" si="14"/>
        <v>83.389485080297163</v>
      </c>
      <c r="AG33" s="147">
        <f>[1]побуд.звіт!AG33+'[2]звіт 2018+01.2019'!AG33</f>
        <v>1353.9564208734964</v>
      </c>
      <c r="AH33" s="147">
        <f>[1]побуд.звіт!AH33+'[2]звіт 2018+01.2019'!AH33</f>
        <v>1335.4169051728481</v>
      </c>
      <c r="AI33" s="140">
        <f t="shared" si="15"/>
        <v>-18.53951570064828</v>
      </c>
      <c r="AJ33" s="141">
        <f t="shared" si="16"/>
        <v>0</v>
      </c>
      <c r="AK33" s="147">
        <f>[1]побуд.звіт!AK33+'[2]звіт 2018+01.2019'!AK33</f>
        <v>50.301330678812903</v>
      </c>
      <c r="AL33" s="147">
        <f>[1]побуд.звіт!AL33+'[2]звіт 2018+01.2019'!AL33</f>
        <v>0</v>
      </c>
      <c r="AM33" s="140">
        <f t="shared" si="17"/>
        <v>-50.301330678812903</v>
      </c>
      <c r="AN33" s="141">
        <f t="shared" si="18"/>
        <v>0</v>
      </c>
      <c r="AO33" s="147">
        <f>[1]побуд.звіт!AO33+'[2]звіт 2018+01.2019'!AO33</f>
        <v>2064.0493164061145</v>
      </c>
      <c r="AP33" s="147">
        <f>[1]побуд.звіт!AP33+'[2]звіт 2018+01.2019'!AP33</f>
        <v>4900.1875115347266</v>
      </c>
      <c r="AQ33" s="140">
        <f t="shared" si="19"/>
        <v>0</v>
      </c>
      <c r="AR33" s="141">
        <f t="shared" si="20"/>
        <v>2836.1381951286121</v>
      </c>
      <c r="AS33" s="147">
        <f>[1]побуд.звіт!AS33+'[2]звіт 2018+01.2019'!AS33</f>
        <v>8225.5619936266521</v>
      </c>
      <c r="AT33" s="147">
        <f>[1]побуд.звіт!AT33+'[2]звіт 2018+01.2019'!AT33</f>
        <v>7186.0526487075995</v>
      </c>
      <c r="AU33" s="140">
        <f t="shared" si="21"/>
        <v>-1039.5093449190526</v>
      </c>
      <c r="AV33" s="141">
        <f t="shared" si="22"/>
        <v>0</v>
      </c>
      <c r="AW33" s="147">
        <f>[1]побуд.звіт!AW33+'[2]звіт 2018+01.2019'!AW33</f>
        <v>56197.451241938965</v>
      </c>
      <c r="AX33" s="147">
        <f>[1]побуд.звіт!AX33+'[2]звіт 2018+01.2019'!AX33</f>
        <v>51983.578991476024</v>
      </c>
      <c r="AY33" s="140">
        <f t="shared" si="23"/>
        <v>-4213.8722504629404</v>
      </c>
      <c r="AZ33" s="141">
        <f t="shared" si="24"/>
        <v>0</v>
      </c>
      <c r="BA33" s="38">
        <v>0</v>
      </c>
      <c r="BB33" s="36"/>
      <c r="BC33" s="36">
        <f t="shared" si="25"/>
        <v>0</v>
      </c>
      <c r="BD33" s="37">
        <f t="shared" si="26"/>
        <v>0</v>
      </c>
      <c r="BE33" s="147">
        <f>[1]побуд.звіт!BE33+'[2]звіт 2018+01.2019'!BE33</f>
        <v>10.838310169703222</v>
      </c>
      <c r="BF33" s="147">
        <f>[1]побуд.звіт!BF33+'[2]звіт 2018+01.2019'!BF33</f>
        <v>0</v>
      </c>
      <c r="BG33" s="140">
        <f t="shared" si="27"/>
        <v>-10.838310169703222</v>
      </c>
      <c r="BH33" s="141">
        <f t="shared" si="28"/>
        <v>0</v>
      </c>
      <c r="BI33" s="147">
        <f>[1]побуд.звіт!BI33+'[2]звіт 2018+01.2019'!BI33</f>
        <v>11921.496779074831</v>
      </c>
      <c r="BJ33" s="147">
        <f>[1]побуд.звіт!BJ33+'[2]звіт 2018+01.2019'!BJ33</f>
        <v>6310.3596914510845</v>
      </c>
      <c r="BK33" s="140">
        <f t="shared" si="29"/>
        <v>-5611.1370876237461</v>
      </c>
      <c r="BL33" s="141">
        <f t="shared" si="30"/>
        <v>0</v>
      </c>
      <c r="BM33" s="147">
        <f>[1]побуд.звіт!BM33+'[2]звіт 2018+01.2019'!BM33</f>
        <v>14836.16079302841</v>
      </c>
      <c r="BN33" s="147">
        <f>[1]побуд.звіт!BN33+'[2]звіт 2018+01.2019'!BN33</f>
        <v>14562.006476787679</v>
      </c>
      <c r="BO33" s="140">
        <f t="shared" si="31"/>
        <v>-274.15431624073062</v>
      </c>
      <c r="BP33" s="141">
        <f t="shared" si="32"/>
        <v>0</v>
      </c>
      <c r="BQ33" s="142">
        <f t="shared" si="39"/>
        <v>239342.92487299169</v>
      </c>
      <c r="BR33" s="140">
        <f t="shared" si="39"/>
        <v>236646.53800525691</v>
      </c>
      <c r="BS33" s="140">
        <f t="shared" si="34"/>
        <v>-2696.3868677347782</v>
      </c>
      <c r="BT33" s="141">
        <f t="shared" si="35"/>
        <v>0</v>
      </c>
      <c r="BU33" s="148">
        <f t="shared" si="36"/>
        <v>0.98873421109412096</v>
      </c>
      <c r="BV33" s="132">
        <v>19025</v>
      </c>
      <c r="BW33" s="144">
        <f t="shared" si="38"/>
        <v>1929.0767947863096</v>
      </c>
      <c r="BX33" s="132">
        <f t="shared" si="0"/>
        <v>17095.92320521369</v>
      </c>
      <c r="BY33" s="145">
        <v>3</v>
      </c>
      <c r="CA33" s="39"/>
    </row>
    <row r="34" spans="1:79" x14ac:dyDescent="0.3">
      <c r="A34" s="137">
        <f t="shared" si="37"/>
        <v>26</v>
      </c>
      <c r="B34" s="146" t="s">
        <v>126</v>
      </c>
      <c r="C34" s="188">
        <v>9777.2000000000007</v>
      </c>
      <c r="D34" s="185">
        <v>9</v>
      </c>
      <c r="E34" s="147">
        <f>[1]побуд.звіт!E34+'[2]звіт 2018+01.2019'!E34</f>
        <v>50338.828680000013</v>
      </c>
      <c r="F34" s="147">
        <f>[1]побуд.звіт!F34+'[2]звіт 2018+01.2019'!F34</f>
        <v>48737.116717090117</v>
      </c>
      <c r="G34" s="140">
        <f t="shared" si="1"/>
        <v>-1601.7119629098961</v>
      </c>
      <c r="H34" s="141">
        <f t="shared" si="2"/>
        <v>0</v>
      </c>
      <c r="I34" s="147">
        <f>[1]побуд.звіт!I34+'[2]звіт 2018+01.2019'!I34</f>
        <v>95740.565870053921</v>
      </c>
      <c r="J34" s="147">
        <f>[1]побуд.звіт!J34+'[2]звіт 2018+01.2019'!J34</f>
        <v>97139.434964010681</v>
      </c>
      <c r="K34" s="140">
        <f t="shared" si="3"/>
        <v>0</v>
      </c>
      <c r="L34" s="141">
        <f t="shared" si="4"/>
        <v>1398.8690939567605</v>
      </c>
      <c r="M34" s="147">
        <f>[1]побуд.звіт!M34+'[2]звіт 2018+01.2019'!M34</f>
        <v>14179.020610070977</v>
      </c>
      <c r="N34" s="147">
        <f>[1]побуд.звіт!N34+'[2]звіт 2018+01.2019'!N34</f>
        <v>14438.424325388092</v>
      </c>
      <c r="O34" s="140">
        <f t="shared" si="5"/>
        <v>0</v>
      </c>
      <c r="P34" s="141">
        <f t="shared" si="6"/>
        <v>259.40371531711571</v>
      </c>
      <c r="Q34" s="147">
        <f>[1]побуд.звіт!Q34+'[2]звіт 2018+01.2019'!Q34</f>
        <v>2165.0564726411726</v>
      </c>
      <c r="R34" s="147">
        <f>[1]побуд.звіт!R34+'[2]звіт 2018+01.2019'!R34</f>
        <v>5860.2009808570965</v>
      </c>
      <c r="S34" s="140">
        <f t="shared" si="7"/>
        <v>0</v>
      </c>
      <c r="T34" s="141">
        <f t="shared" si="8"/>
        <v>3695.1445082159239</v>
      </c>
      <c r="U34" s="147">
        <f>[1]побуд.звіт!U34+'[2]звіт 2018+01.2019'!U34</f>
        <v>39665.734769837858</v>
      </c>
      <c r="V34" s="147">
        <f>[1]побуд.звіт!V34+'[2]звіт 2018+01.2019'!V34</f>
        <v>39789.016087400465</v>
      </c>
      <c r="W34" s="140">
        <f t="shared" si="9"/>
        <v>0</v>
      </c>
      <c r="X34" s="141">
        <f t="shared" si="10"/>
        <v>123.281317562607</v>
      </c>
      <c r="Y34" s="147">
        <f>[1]побуд.звіт!Y34+'[2]звіт 2018+01.2019'!Y34</f>
        <v>997.20422765227852</v>
      </c>
      <c r="Z34" s="147">
        <f>[1]побуд.звіт!Z34+'[2]звіт 2018+01.2019'!Z34</f>
        <v>715.22033323004575</v>
      </c>
      <c r="AA34" s="140">
        <f t="shared" si="11"/>
        <v>-281.98389442223277</v>
      </c>
      <c r="AB34" s="141">
        <f t="shared" si="12"/>
        <v>0</v>
      </c>
      <c r="AC34" s="147">
        <f>[1]побуд.звіт!AC34+'[2]звіт 2018+01.2019'!AC34</f>
        <v>100366.73613001939</v>
      </c>
      <c r="AD34" s="147">
        <f>[1]побуд.звіт!AD34+'[2]звіт 2018+01.2019'!AD34</f>
        <v>100941.1765342563</v>
      </c>
      <c r="AE34" s="140">
        <f t="shared" si="13"/>
        <v>0</v>
      </c>
      <c r="AF34" s="141">
        <f t="shared" si="14"/>
        <v>574.44040423691331</v>
      </c>
      <c r="AG34" s="147">
        <f>[1]побуд.звіт!AG34+'[2]звіт 2018+01.2019'!AG34</f>
        <v>2643.1928910926335</v>
      </c>
      <c r="AH34" s="147">
        <f>[1]побуд.звіт!AH34+'[2]звіт 2018+01.2019'!AH34</f>
        <v>2615.3870623889029</v>
      </c>
      <c r="AI34" s="140">
        <f t="shared" si="15"/>
        <v>-27.80582870373064</v>
      </c>
      <c r="AJ34" s="141">
        <f t="shared" si="16"/>
        <v>0</v>
      </c>
      <c r="AK34" s="147">
        <f>[1]побуд.звіт!AK34+'[2]звіт 2018+01.2019'!AK34</f>
        <v>91.157215929241119</v>
      </c>
      <c r="AL34" s="147">
        <f>[1]побуд.звіт!AL34+'[2]звіт 2018+01.2019'!AL34</f>
        <v>0</v>
      </c>
      <c r="AM34" s="140">
        <f t="shared" si="17"/>
        <v>-91.157215929241119</v>
      </c>
      <c r="AN34" s="141">
        <f t="shared" si="18"/>
        <v>0</v>
      </c>
      <c r="AO34" s="147">
        <f>[1]побуд.звіт!AO34+'[2]звіт 2018+01.2019'!AO34</f>
        <v>4673.5803305194495</v>
      </c>
      <c r="AP34" s="147">
        <f>[1]побуд.звіт!AP34+'[2]звіт 2018+01.2019'!AP34</f>
        <v>17680.708447542711</v>
      </c>
      <c r="AQ34" s="140">
        <f t="shared" si="19"/>
        <v>0</v>
      </c>
      <c r="AR34" s="141">
        <f t="shared" si="20"/>
        <v>13007.128117023261</v>
      </c>
      <c r="AS34" s="147">
        <f>[1]побуд.звіт!AS34+'[2]звіт 2018+01.2019'!AS34</f>
        <v>16527.98381656902</v>
      </c>
      <c r="AT34" s="147">
        <f>[1]побуд.звіт!AT34+'[2]звіт 2018+01.2019'!AT34</f>
        <v>14088.394380513628</v>
      </c>
      <c r="AU34" s="140">
        <f t="shared" si="21"/>
        <v>-2439.5894360553921</v>
      </c>
      <c r="AV34" s="141">
        <f t="shared" si="22"/>
        <v>0</v>
      </c>
      <c r="AW34" s="147">
        <f>[1]побуд.звіт!AW34+'[2]звіт 2018+01.2019'!AW34</f>
        <v>124782.11831934507</v>
      </c>
      <c r="AX34" s="147">
        <f>[1]побуд.звіт!AX34+'[2]звіт 2018+01.2019'!AX34</f>
        <v>132654.53455073634</v>
      </c>
      <c r="AY34" s="140">
        <f t="shared" si="23"/>
        <v>0</v>
      </c>
      <c r="AZ34" s="141">
        <f t="shared" si="24"/>
        <v>7872.4162313912675</v>
      </c>
      <c r="BA34" s="38">
        <v>0</v>
      </c>
      <c r="BB34" s="36"/>
      <c r="BC34" s="36">
        <f t="shared" si="25"/>
        <v>0</v>
      </c>
      <c r="BD34" s="37">
        <f t="shared" si="26"/>
        <v>0</v>
      </c>
      <c r="BE34" s="147">
        <f>[1]побуд.звіт!BE34+'[2]звіт 2018+01.2019'!BE34</f>
        <v>13.726289321540179</v>
      </c>
      <c r="BF34" s="147">
        <f>[1]побуд.звіт!BF34+'[2]звіт 2018+01.2019'!BF34</f>
        <v>0</v>
      </c>
      <c r="BG34" s="140">
        <f t="shared" si="27"/>
        <v>-13.726289321540179</v>
      </c>
      <c r="BH34" s="141">
        <f t="shared" si="28"/>
        <v>0</v>
      </c>
      <c r="BI34" s="147">
        <f>[1]побуд.звіт!BI34+'[2]звіт 2018+01.2019'!BI34</f>
        <v>64253.929630552528</v>
      </c>
      <c r="BJ34" s="147">
        <f>[1]побуд.звіт!BJ34+'[2]звіт 2018+01.2019'!BJ34</f>
        <v>62581.233419340213</v>
      </c>
      <c r="BK34" s="140">
        <f t="shared" si="29"/>
        <v>-1672.6962112123147</v>
      </c>
      <c r="BL34" s="141">
        <f t="shared" si="30"/>
        <v>0</v>
      </c>
      <c r="BM34" s="147">
        <f>[1]побуд.звіт!BM34+'[2]звіт 2018+01.2019'!BM34</f>
        <v>32682.599061849658</v>
      </c>
      <c r="BN34" s="147">
        <f>[1]побуд.звіт!BN34+'[2]звіт 2018+01.2019'!BN34</f>
        <v>27222.54579327636</v>
      </c>
      <c r="BO34" s="140">
        <f t="shared" si="31"/>
        <v>-5460.0532685732978</v>
      </c>
      <c r="BP34" s="141">
        <f t="shared" si="32"/>
        <v>0</v>
      </c>
      <c r="BQ34" s="142">
        <f t="shared" si="39"/>
        <v>549121.4343154548</v>
      </c>
      <c r="BR34" s="140">
        <f t="shared" si="39"/>
        <v>564463.393596031</v>
      </c>
      <c r="BS34" s="140">
        <f t="shared" si="34"/>
        <v>0</v>
      </c>
      <c r="BT34" s="141">
        <f t="shared" si="35"/>
        <v>15341.959280576208</v>
      </c>
      <c r="BU34" s="148">
        <f t="shared" si="36"/>
        <v>1.0279391011201406</v>
      </c>
      <c r="BV34" s="132">
        <v>55157</v>
      </c>
      <c r="BW34" s="144">
        <f t="shared" si="38"/>
        <v>15934.040406038941</v>
      </c>
      <c r="BX34" s="132">
        <f t="shared" si="0"/>
        <v>39222.959593961059</v>
      </c>
      <c r="BY34" s="145">
        <v>3</v>
      </c>
      <c r="CA34" s="39"/>
    </row>
    <row r="35" spans="1:79" x14ac:dyDescent="0.3">
      <c r="A35" s="137">
        <f t="shared" si="37"/>
        <v>27</v>
      </c>
      <c r="B35" s="146" t="s">
        <v>127</v>
      </c>
      <c r="C35" s="188">
        <v>6585.5</v>
      </c>
      <c r="D35" s="185">
        <v>9</v>
      </c>
      <c r="E35" s="147">
        <f>[1]побуд.звіт!E35+'[2]звіт 2018+01.2019'!E35</f>
        <v>31451.010100000007</v>
      </c>
      <c r="F35" s="147">
        <f>[1]побуд.звіт!F35+'[2]звіт 2018+01.2019'!F35</f>
        <v>30491.050354984553</v>
      </c>
      <c r="G35" s="140">
        <f t="shared" si="1"/>
        <v>-959.95974501545425</v>
      </c>
      <c r="H35" s="141">
        <f t="shared" si="2"/>
        <v>0</v>
      </c>
      <c r="I35" s="147">
        <f>[1]побуд.звіт!I35+'[2]звіт 2018+01.2019'!I35</f>
        <v>75053.03468443219</v>
      </c>
      <c r="J35" s="147">
        <f>[1]побуд.звіт!J35+'[2]звіт 2018+01.2019'!J35</f>
        <v>75481.911867783565</v>
      </c>
      <c r="K35" s="140">
        <f t="shared" si="3"/>
        <v>0</v>
      </c>
      <c r="L35" s="141">
        <f t="shared" si="4"/>
        <v>428.8771833513747</v>
      </c>
      <c r="M35" s="147">
        <f>[1]побуд.звіт!M35+'[2]звіт 2018+01.2019'!M35</f>
        <v>8861.8449678954421</v>
      </c>
      <c r="N35" s="147">
        <f>[1]побуд.звіт!N35+'[2]звіт 2018+01.2019'!N35</f>
        <v>9012.5334175960343</v>
      </c>
      <c r="O35" s="140">
        <f t="shared" si="5"/>
        <v>0</v>
      </c>
      <c r="P35" s="141">
        <f t="shared" si="6"/>
        <v>150.68844970059217</v>
      </c>
      <c r="Q35" s="147">
        <f>[1]побуд.звіт!Q35+'[2]звіт 2018+01.2019'!Q35</f>
        <v>1598.5183751236559</v>
      </c>
      <c r="R35" s="147">
        <f>[1]побуд.звіт!R35+'[2]звіт 2018+01.2019'!R35</f>
        <v>3792.4388894255121</v>
      </c>
      <c r="S35" s="140">
        <f t="shared" si="7"/>
        <v>0</v>
      </c>
      <c r="T35" s="141">
        <f t="shared" si="8"/>
        <v>2193.9205143018562</v>
      </c>
      <c r="U35" s="147">
        <f>[1]побуд.звіт!U35+'[2]звіт 2018+01.2019'!U35</f>
        <v>17557.913451475193</v>
      </c>
      <c r="V35" s="147">
        <f>[1]побуд.звіт!V35+'[2]звіт 2018+01.2019'!V35</f>
        <v>16930.804651986182</v>
      </c>
      <c r="W35" s="140">
        <f t="shared" si="9"/>
        <v>-627.10879948901129</v>
      </c>
      <c r="X35" s="141">
        <f t="shared" si="10"/>
        <v>0</v>
      </c>
      <c r="Y35" s="147">
        <f>[1]побуд.звіт!Y35+'[2]звіт 2018+01.2019'!Y35</f>
        <v>546.37855971428576</v>
      </c>
      <c r="Z35" s="147">
        <f>[1]побуд.звіт!Z35+'[2]звіт 2018+01.2019'!Z35</f>
        <v>1430.4406664600915</v>
      </c>
      <c r="AA35" s="140">
        <f t="shared" si="11"/>
        <v>0</v>
      </c>
      <c r="AB35" s="141">
        <f t="shared" si="12"/>
        <v>884.06210674580575</v>
      </c>
      <c r="AC35" s="147">
        <f>[1]побуд.звіт!AC35+'[2]звіт 2018+01.2019'!AC35</f>
        <v>67507.987194472254</v>
      </c>
      <c r="AD35" s="147">
        <f>[1]побуд.звіт!AD35+'[2]звіт 2018+01.2019'!AD35</f>
        <v>67941.053809572448</v>
      </c>
      <c r="AE35" s="140">
        <f t="shared" si="13"/>
        <v>0</v>
      </c>
      <c r="AF35" s="141">
        <f t="shared" si="14"/>
        <v>433.0666151001933</v>
      </c>
      <c r="AG35" s="147">
        <f>[1]побуд.звіт!AG35+'[2]звіт 2018+01.2019'!AG35</f>
        <v>2547.0018466838947</v>
      </c>
      <c r="AH35" s="147">
        <f>[1]побуд.звіт!AH35+'[2]звіт 2018+01.2019'!AH35</f>
        <v>2532.7294178498551</v>
      </c>
      <c r="AI35" s="140">
        <f t="shared" si="15"/>
        <v>-14.272428834039601</v>
      </c>
      <c r="AJ35" s="141">
        <f t="shared" si="16"/>
        <v>0</v>
      </c>
      <c r="AK35" s="147">
        <f>[1]побуд.звіт!AK35+'[2]звіт 2018+01.2019'!AK35</f>
        <v>98.381311501250735</v>
      </c>
      <c r="AL35" s="147">
        <f>[1]побуд.звіт!AL35+'[2]звіт 2018+01.2019'!AL35</f>
        <v>0</v>
      </c>
      <c r="AM35" s="140">
        <f t="shared" si="17"/>
        <v>-98.381311501250735</v>
      </c>
      <c r="AN35" s="141">
        <f t="shared" si="18"/>
        <v>0</v>
      </c>
      <c r="AO35" s="147">
        <f>[1]побуд.звіт!AO35+'[2]звіт 2018+01.2019'!AO35</f>
        <v>3132.3611306768694</v>
      </c>
      <c r="AP35" s="147">
        <f>[1]побуд.звіт!AP35+'[2]звіт 2018+01.2019'!AP35</f>
        <v>7560.2826032655703</v>
      </c>
      <c r="AQ35" s="140">
        <f t="shared" si="19"/>
        <v>0</v>
      </c>
      <c r="AR35" s="141">
        <f t="shared" si="20"/>
        <v>4427.9214725887014</v>
      </c>
      <c r="AS35" s="147">
        <f>[1]побуд.звіт!AS35+'[2]звіт 2018+01.2019'!AS35</f>
        <v>10104.512194722796</v>
      </c>
      <c r="AT35" s="147">
        <f>[1]побуд.звіт!AT35+'[2]звіт 2018+01.2019'!AT35</f>
        <v>8769.2317815441165</v>
      </c>
      <c r="AU35" s="140">
        <f t="shared" si="21"/>
        <v>-1335.2804131786797</v>
      </c>
      <c r="AV35" s="141">
        <f t="shared" si="22"/>
        <v>0</v>
      </c>
      <c r="AW35" s="147">
        <f>[1]побуд.звіт!AW35+'[2]звіт 2018+01.2019'!AW35</f>
        <v>111021.01335260076</v>
      </c>
      <c r="AX35" s="147">
        <f>[1]побуд.звіт!AX35+'[2]звіт 2018+01.2019'!AX35</f>
        <v>68124.321150991047</v>
      </c>
      <c r="AY35" s="140">
        <f t="shared" si="23"/>
        <v>-42896.692201609709</v>
      </c>
      <c r="AZ35" s="141">
        <f t="shared" si="24"/>
        <v>0</v>
      </c>
      <c r="BA35" s="38">
        <v>0</v>
      </c>
      <c r="BB35" s="36"/>
      <c r="BC35" s="36">
        <f t="shared" si="25"/>
        <v>0</v>
      </c>
      <c r="BD35" s="37">
        <f t="shared" si="26"/>
        <v>0</v>
      </c>
      <c r="BE35" s="147">
        <f>[1]побуд.звіт!BE35+'[2]звіт 2018+01.2019'!BE35</f>
        <v>9.245436150125073</v>
      </c>
      <c r="BF35" s="147">
        <f>[1]побуд.звіт!BF35+'[2]звіт 2018+01.2019'!BF35</f>
        <v>0</v>
      </c>
      <c r="BG35" s="140">
        <f t="shared" si="27"/>
        <v>-9.245436150125073</v>
      </c>
      <c r="BH35" s="141">
        <f t="shared" si="28"/>
        <v>0</v>
      </c>
      <c r="BI35" s="147">
        <f>[1]побуд.звіт!BI35+'[2]звіт 2018+01.2019'!BI35</f>
        <v>31958.567668077176</v>
      </c>
      <c r="BJ35" s="147">
        <f>[1]побуд.звіт!BJ35+'[2]звіт 2018+01.2019'!BJ35</f>
        <v>31813.292857531498</v>
      </c>
      <c r="BK35" s="140">
        <f t="shared" si="29"/>
        <v>-145.27481054567761</v>
      </c>
      <c r="BL35" s="141">
        <f t="shared" si="30"/>
        <v>0</v>
      </c>
      <c r="BM35" s="147">
        <f>[1]побуд.звіт!BM35+'[2]звіт 2018+01.2019'!BM35</f>
        <v>16058.196354161904</v>
      </c>
      <c r="BN35" s="147">
        <f>[1]побуд.звіт!BN35+'[2]звіт 2018+01.2019'!BN35</f>
        <v>15345.611811801504</v>
      </c>
      <c r="BO35" s="140">
        <f t="shared" si="31"/>
        <v>-712.58454236040052</v>
      </c>
      <c r="BP35" s="141">
        <f t="shared" si="32"/>
        <v>0</v>
      </c>
      <c r="BQ35" s="142">
        <f t="shared" si="39"/>
        <v>377505.9666276878</v>
      </c>
      <c r="BR35" s="140">
        <f t="shared" si="39"/>
        <v>339225.70328079199</v>
      </c>
      <c r="BS35" s="140">
        <f t="shared" si="34"/>
        <v>-38280.263346895808</v>
      </c>
      <c r="BT35" s="141">
        <f t="shared" si="35"/>
        <v>0</v>
      </c>
      <c r="BU35" s="148">
        <f t="shared" si="36"/>
        <v>0.8985969316224095</v>
      </c>
      <c r="BV35" s="132">
        <v>52628</v>
      </c>
      <c r="BW35" s="144">
        <f t="shared" si="38"/>
        <v>25663.288098022302</v>
      </c>
      <c r="BX35" s="132">
        <f t="shared" si="0"/>
        <v>26964.711901977698</v>
      </c>
      <c r="BY35" s="145">
        <v>3</v>
      </c>
      <c r="CA35" s="39"/>
    </row>
    <row r="36" spans="1:79" x14ac:dyDescent="0.3">
      <c r="A36" s="163">
        <f t="shared" si="37"/>
        <v>28</v>
      </c>
      <c r="B36" s="164" t="s">
        <v>128</v>
      </c>
      <c r="C36" s="189">
        <v>3454</v>
      </c>
      <c r="D36" s="185">
        <v>5</v>
      </c>
      <c r="E36" s="165">
        <f>[1]побуд.звіт!E36+'[2]звіт 2018+01.2019'!E36</f>
        <v>20383.888990000003</v>
      </c>
      <c r="F36" s="165">
        <f>[1]побуд.звіт!F36+'[2]звіт 2018+01.2019'!F36</f>
        <v>19471.262181684138</v>
      </c>
      <c r="G36" s="166">
        <f t="shared" si="1"/>
        <v>-912.62680831586476</v>
      </c>
      <c r="H36" s="167">
        <f t="shared" si="2"/>
        <v>0</v>
      </c>
      <c r="I36" s="165">
        <f>[1]побуд.звіт!I36+'[2]звіт 2018+01.2019'!I36</f>
        <v>46288.986363634482</v>
      </c>
      <c r="J36" s="165">
        <f>[1]побуд.звіт!J36+'[2]звіт 2018+01.2019'!J36</f>
        <v>44887.360718521755</v>
      </c>
      <c r="K36" s="166">
        <f t="shared" si="3"/>
        <v>-1401.6256451127265</v>
      </c>
      <c r="L36" s="167">
        <f t="shared" si="4"/>
        <v>0</v>
      </c>
      <c r="M36" s="165">
        <f>[1]побуд.звіт!M36+'[2]звіт 2018+01.2019'!M36</f>
        <v>4567.4827972986304</v>
      </c>
      <c r="N36" s="165">
        <f>[1]побуд.звіт!N36+'[2]звіт 2018+01.2019'!N36</f>
        <v>4722.7299352738537</v>
      </c>
      <c r="O36" s="166">
        <f t="shared" si="5"/>
        <v>0</v>
      </c>
      <c r="P36" s="167">
        <f t="shared" si="6"/>
        <v>155.24713797522327</v>
      </c>
      <c r="Q36" s="165">
        <f>[1]побуд.звіт!Q36+'[2]звіт 2018+01.2019'!Q36</f>
        <v>505.45774237513803</v>
      </c>
      <c r="R36" s="165">
        <f>[1]побуд.звіт!R36+'[2]звіт 2018+01.2019'!R36</f>
        <v>3079.5891998734478</v>
      </c>
      <c r="S36" s="166">
        <f t="shared" si="7"/>
        <v>0</v>
      </c>
      <c r="T36" s="167">
        <f t="shared" si="8"/>
        <v>2574.1314574983098</v>
      </c>
      <c r="U36" s="165">
        <f>[1]побуд.звіт!U36+'[2]звіт 2018+01.2019'!U36</f>
        <v>0</v>
      </c>
      <c r="V36" s="165">
        <f>[1]побуд.звіт!V36+'[2]звіт 2018+01.2019'!V36</f>
        <v>0</v>
      </c>
      <c r="W36" s="166">
        <f t="shared" si="9"/>
        <v>0</v>
      </c>
      <c r="X36" s="167">
        <f t="shared" si="10"/>
        <v>0</v>
      </c>
      <c r="Y36" s="165">
        <f>[1]побуд.звіт!Y36+'[2]звіт 2018+01.2019'!Y36</f>
        <v>0</v>
      </c>
      <c r="Z36" s="165">
        <f>[1]побуд.звіт!Z36+'[2]звіт 2018+01.2019'!Z36</f>
        <v>0</v>
      </c>
      <c r="AA36" s="166">
        <f t="shared" si="11"/>
        <v>0</v>
      </c>
      <c r="AB36" s="167">
        <f t="shared" si="12"/>
        <v>0</v>
      </c>
      <c r="AC36" s="165">
        <f>[1]побуд.звіт!AC36+'[2]звіт 2018+01.2019'!AC36</f>
        <v>36464.020320828873</v>
      </c>
      <c r="AD36" s="165">
        <f>[1]побуд.звіт!AD36+'[2]звіт 2018+01.2019'!AD36</f>
        <v>36155.82747161817</v>
      </c>
      <c r="AE36" s="166">
        <f t="shared" si="13"/>
        <v>-308.19284921070357</v>
      </c>
      <c r="AF36" s="167">
        <f t="shared" si="14"/>
        <v>0</v>
      </c>
      <c r="AG36" s="165">
        <f>[1]побуд.звіт!AG36+'[2]звіт 2018+01.2019'!AG36</f>
        <v>0</v>
      </c>
      <c r="AH36" s="165">
        <f>[1]побуд.звіт!AH36+'[2]звіт 2018+01.2019'!AH36</f>
        <v>0</v>
      </c>
      <c r="AI36" s="166">
        <f t="shared" si="15"/>
        <v>0</v>
      </c>
      <c r="AJ36" s="167">
        <f t="shared" si="16"/>
        <v>0</v>
      </c>
      <c r="AK36" s="165">
        <f>[1]побуд.звіт!AK36+'[2]звіт 2018+01.2019'!AK36</f>
        <v>0</v>
      </c>
      <c r="AL36" s="165">
        <f>[1]побуд.звіт!AL36+'[2]звіт 2018+01.2019'!AL36</f>
        <v>0</v>
      </c>
      <c r="AM36" s="166">
        <f t="shared" si="17"/>
        <v>0</v>
      </c>
      <c r="AN36" s="167">
        <f t="shared" si="18"/>
        <v>0</v>
      </c>
      <c r="AO36" s="165">
        <f>[1]побуд.звіт!AO36+'[2]звіт 2018+01.2019'!AO36</f>
        <v>12459.688431609829</v>
      </c>
      <c r="AP36" s="165">
        <f>[1]побуд.звіт!AP36+'[2]звіт 2018+01.2019'!AP36</f>
        <v>7550.8067078264503</v>
      </c>
      <c r="AQ36" s="166">
        <f t="shared" si="19"/>
        <v>-4908.8817237833791</v>
      </c>
      <c r="AR36" s="167">
        <f t="shared" si="20"/>
        <v>0</v>
      </c>
      <c r="AS36" s="165">
        <f>[1]побуд.звіт!AS36+'[2]звіт 2018+01.2019'!AS36</f>
        <v>6703.4124857584065</v>
      </c>
      <c r="AT36" s="165">
        <f>[1]побуд.звіт!AT36+'[2]звіт 2018+01.2019'!AT36</f>
        <v>5667.6446669514526</v>
      </c>
      <c r="AU36" s="166">
        <f t="shared" si="21"/>
        <v>-1035.767818806954</v>
      </c>
      <c r="AV36" s="167">
        <f t="shared" si="22"/>
        <v>0</v>
      </c>
      <c r="AW36" s="165">
        <f>[1]побуд.звіт!AW36+'[2]звіт 2018+01.2019'!AW36</f>
        <v>39259.748009864641</v>
      </c>
      <c r="AX36" s="165">
        <f>[1]побуд.звіт!AX36+'[2]звіт 2018+01.2019'!AX36</f>
        <v>13184.443909102059</v>
      </c>
      <c r="AY36" s="166">
        <f t="shared" si="23"/>
        <v>-26075.30410076258</v>
      </c>
      <c r="AZ36" s="167">
        <f t="shared" si="24"/>
        <v>0</v>
      </c>
      <c r="BA36" s="38">
        <v>0</v>
      </c>
      <c r="BB36" s="36"/>
      <c r="BC36" s="36">
        <f t="shared" si="25"/>
        <v>0</v>
      </c>
      <c r="BD36" s="37">
        <f t="shared" si="26"/>
        <v>0</v>
      </c>
      <c r="BE36" s="165">
        <f>[1]побуд.звіт!BE36+'[2]звіт 2018+01.2019'!BE36</f>
        <v>19.396392961829473</v>
      </c>
      <c r="BF36" s="165">
        <f>[1]побуд.звіт!BF36+'[2]звіт 2018+01.2019'!BF36</f>
        <v>0</v>
      </c>
      <c r="BG36" s="166">
        <f t="shared" si="27"/>
        <v>-19.396392961829473</v>
      </c>
      <c r="BH36" s="167">
        <f t="shared" si="28"/>
        <v>0</v>
      </c>
      <c r="BI36" s="165">
        <f>[1]побуд.звіт!BI36+'[2]звіт 2018+01.2019'!BI36</f>
        <v>9515.8188779372049</v>
      </c>
      <c r="BJ36" s="165">
        <f>[1]побуд.звіт!BJ36+'[2]звіт 2018+01.2019'!BJ36</f>
        <v>9098.3819568306899</v>
      </c>
      <c r="BK36" s="166">
        <f t="shared" si="29"/>
        <v>-417.436921106515</v>
      </c>
      <c r="BL36" s="167">
        <f t="shared" si="30"/>
        <v>0</v>
      </c>
      <c r="BM36" s="165">
        <f>[1]побуд.звіт!BM36+'[2]звіт 2018+01.2019'!BM36</f>
        <v>0</v>
      </c>
      <c r="BN36" s="165">
        <f>[1]побуд.звіт!BN36+'[2]звіт 2018+01.2019'!BN36</f>
        <v>0</v>
      </c>
      <c r="BO36" s="166">
        <f t="shared" si="31"/>
        <v>0</v>
      </c>
      <c r="BP36" s="167">
        <f t="shared" si="32"/>
        <v>0</v>
      </c>
      <c r="BQ36" s="168">
        <f t="shared" si="39"/>
        <v>176167.90041226902</v>
      </c>
      <c r="BR36" s="166">
        <f t="shared" si="39"/>
        <v>143818.04674768198</v>
      </c>
      <c r="BS36" s="166">
        <f t="shared" si="34"/>
        <v>-32349.853664587048</v>
      </c>
      <c r="BT36" s="167">
        <f t="shared" si="35"/>
        <v>0</v>
      </c>
      <c r="BU36" s="169">
        <f t="shared" si="36"/>
        <v>0.81636919331568492</v>
      </c>
      <c r="BV36" s="131">
        <v>16225</v>
      </c>
      <c r="BW36" s="170">
        <f t="shared" si="38"/>
        <v>3641.5785419807835</v>
      </c>
      <c r="BX36" s="131">
        <f t="shared" si="0"/>
        <v>12583.421458019217</v>
      </c>
      <c r="BY36" s="171">
        <v>2</v>
      </c>
      <c r="CA36" s="39"/>
    </row>
    <row r="37" spans="1:79" x14ac:dyDescent="0.3">
      <c r="A37" s="72">
        <f t="shared" si="37"/>
        <v>29</v>
      </c>
      <c r="B37" s="74" t="s">
        <v>129</v>
      </c>
      <c r="C37" s="73">
        <v>2190.1999999999998</v>
      </c>
      <c r="D37" s="185">
        <v>5</v>
      </c>
      <c r="E37" s="177">
        <f>[1]побуд.звіт!E37+'[2]звіт 2018+01.2019'!E37</f>
        <v>11772.988079999999</v>
      </c>
      <c r="F37" s="177">
        <f>[1]побуд.звіт!F37+'[2]звіт 2018+01.2019'!F37</f>
        <v>10621.018523428656</v>
      </c>
      <c r="G37" s="178">
        <f t="shared" si="1"/>
        <v>-1151.9695565713428</v>
      </c>
      <c r="H37" s="179">
        <f t="shared" si="2"/>
        <v>0</v>
      </c>
      <c r="I37" s="177">
        <f>[1]побуд.звіт!I37+'[2]звіт 2018+01.2019'!I37</f>
        <v>33200.36713372924</v>
      </c>
      <c r="J37" s="177">
        <f>[1]побуд.звіт!J37+'[2]звіт 2018+01.2019'!J37</f>
        <v>31757.89376955869</v>
      </c>
      <c r="K37" s="178">
        <f t="shared" si="3"/>
        <v>-1442.4733641705498</v>
      </c>
      <c r="L37" s="179">
        <f t="shared" si="4"/>
        <v>0</v>
      </c>
      <c r="M37" s="177">
        <f>[1]побуд.звіт!M37+'[2]звіт 2018+01.2019'!M37</f>
        <v>2738.7803497280456</v>
      </c>
      <c r="N37" s="177">
        <f>[1]побуд.звіт!N37+'[2]звіт 2018+01.2019'!N37</f>
        <v>2837.4342456138829</v>
      </c>
      <c r="O37" s="178">
        <f t="shared" si="5"/>
        <v>0</v>
      </c>
      <c r="P37" s="179">
        <f t="shared" si="6"/>
        <v>98.653895885837301</v>
      </c>
      <c r="Q37" s="177">
        <f>[1]побуд.звіт!Q37+'[2]звіт 2018+01.2019'!Q37</f>
        <v>602.76677794231932</v>
      </c>
      <c r="R37" s="177">
        <f>[1]побуд.звіт!R37+'[2]звіт 2018+01.2019'!R37</f>
        <v>315.53848428447253</v>
      </c>
      <c r="S37" s="178">
        <f t="shared" si="7"/>
        <v>-287.22829365784679</v>
      </c>
      <c r="T37" s="179">
        <f t="shared" si="8"/>
        <v>0</v>
      </c>
      <c r="U37" s="177">
        <f>[1]побуд.звіт!U37+'[2]звіт 2018+01.2019'!U37</f>
        <v>0</v>
      </c>
      <c r="V37" s="177">
        <f>[1]побуд.звіт!V37+'[2]звіт 2018+01.2019'!V37</f>
        <v>0</v>
      </c>
      <c r="W37" s="178">
        <f t="shared" si="9"/>
        <v>0</v>
      </c>
      <c r="X37" s="179">
        <f t="shared" si="10"/>
        <v>0</v>
      </c>
      <c r="Y37" s="177">
        <f>[1]побуд.звіт!Y37+'[2]звіт 2018+01.2019'!Y37</f>
        <v>0</v>
      </c>
      <c r="Z37" s="177">
        <f>[1]побуд.звіт!Z37+'[2]звіт 2018+01.2019'!Z37</f>
        <v>0</v>
      </c>
      <c r="AA37" s="178">
        <f t="shared" si="11"/>
        <v>0</v>
      </c>
      <c r="AB37" s="179">
        <f t="shared" si="12"/>
        <v>0</v>
      </c>
      <c r="AC37" s="177">
        <f>[1]побуд.звіт!AC37+'[2]звіт 2018+01.2019'!AC37</f>
        <v>25801.579115450113</v>
      </c>
      <c r="AD37" s="177">
        <f>[1]побуд.звіт!AD37+'[2]звіт 2018+01.2019'!AD37</f>
        <v>25696.697162398657</v>
      </c>
      <c r="AE37" s="178">
        <f t="shared" si="13"/>
        <v>-104.88195305145564</v>
      </c>
      <c r="AF37" s="179">
        <f t="shared" si="14"/>
        <v>0</v>
      </c>
      <c r="AG37" s="177">
        <f>[1]побуд.звіт!AG37+'[2]звіт 2018+01.2019'!AG37</f>
        <v>755.93819228501275</v>
      </c>
      <c r="AH37" s="177">
        <f>[1]побуд.звіт!AH37+'[2]звіт 2018+01.2019'!AH37</f>
        <v>682.42151331437435</v>
      </c>
      <c r="AI37" s="178">
        <f t="shared" si="15"/>
        <v>-73.516678970638395</v>
      </c>
      <c r="AJ37" s="179">
        <f t="shared" si="16"/>
        <v>0</v>
      </c>
      <c r="AK37" s="177">
        <f>[1]побуд.звіт!AK37+'[2]звіт 2018+01.2019'!AK37</f>
        <v>23.49505514874004</v>
      </c>
      <c r="AL37" s="177">
        <f>[1]побуд.звіт!AL37+'[2]звіт 2018+01.2019'!AL37</f>
        <v>0</v>
      </c>
      <c r="AM37" s="178">
        <f t="shared" si="17"/>
        <v>-23.49505514874004</v>
      </c>
      <c r="AN37" s="179">
        <f t="shared" si="18"/>
        <v>0</v>
      </c>
      <c r="AO37" s="177">
        <f>[1]побуд.звіт!AO37+'[2]звіт 2018+01.2019'!AO37</f>
        <v>1613.520897290794</v>
      </c>
      <c r="AP37" s="177">
        <f>[1]побуд.звіт!AP37+'[2]звіт 2018+01.2019'!AP37</f>
        <v>953.6112677565834</v>
      </c>
      <c r="AQ37" s="178">
        <f t="shared" si="19"/>
        <v>-659.90962953421058</v>
      </c>
      <c r="AR37" s="179">
        <f t="shared" si="20"/>
        <v>0</v>
      </c>
      <c r="AS37" s="177">
        <f>[1]побуд.звіт!AS37+'[2]звіт 2018+01.2019'!AS37</f>
        <v>5033.2572656812999</v>
      </c>
      <c r="AT37" s="177">
        <f>[1]побуд.звіт!AT37+'[2]звіт 2018+01.2019'!AT37</f>
        <v>4380.2398156219315</v>
      </c>
      <c r="AU37" s="178">
        <f t="shared" si="21"/>
        <v>-653.01745005936846</v>
      </c>
      <c r="AV37" s="179">
        <f t="shared" si="22"/>
        <v>0</v>
      </c>
      <c r="AW37" s="177">
        <f>[1]побуд.звіт!AW37+'[2]звіт 2018+01.2019'!AW37</f>
        <v>33120.935039778233</v>
      </c>
      <c r="AX37" s="177">
        <f>[1]побуд.звіт!AX37+'[2]звіт 2018+01.2019'!AX37</f>
        <v>8747.3282043149866</v>
      </c>
      <c r="AY37" s="178">
        <f t="shared" si="23"/>
        <v>-24373.606835463244</v>
      </c>
      <c r="AZ37" s="179">
        <f t="shared" si="24"/>
        <v>0</v>
      </c>
      <c r="BA37" s="38">
        <v>0</v>
      </c>
      <c r="BB37" s="36"/>
      <c r="BC37" s="36">
        <f t="shared" si="25"/>
        <v>0</v>
      </c>
      <c r="BD37" s="37">
        <f t="shared" si="26"/>
        <v>0</v>
      </c>
      <c r="BE37" s="177">
        <f>[1]побуд.звіт!BE37+'[2]звіт 2018+01.2019'!BE37</f>
        <v>15.374196534814317</v>
      </c>
      <c r="BF37" s="177">
        <f>[1]побуд.звіт!BF37+'[2]звіт 2018+01.2019'!BF37</f>
        <v>0</v>
      </c>
      <c r="BG37" s="178">
        <f t="shared" si="27"/>
        <v>-15.374196534814317</v>
      </c>
      <c r="BH37" s="179">
        <f t="shared" si="28"/>
        <v>0</v>
      </c>
      <c r="BI37" s="177">
        <f>[1]побуд.звіт!BI37+'[2]звіт 2018+01.2019'!BI37</f>
        <v>8373.1862462967838</v>
      </c>
      <c r="BJ37" s="177">
        <f>[1]побуд.звіт!BJ37+'[2]звіт 2018+01.2019'!BJ37</f>
        <v>9262.4776668469349</v>
      </c>
      <c r="BK37" s="178">
        <f t="shared" si="29"/>
        <v>0</v>
      </c>
      <c r="BL37" s="179">
        <f t="shared" si="30"/>
        <v>889.29142055015109</v>
      </c>
      <c r="BM37" s="177">
        <f>[1]побуд.звіт!BM37+'[2]звіт 2018+01.2019'!BM37</f>
        <v>0</v>
      </c>
      <c r="BN37" s="177">
        <f>[1]побуд.звіт!BN37+'[2]звіт 2018+01.2019'!BN37</f>
        <v>0</v>
      </c>
      <c r="BO37" s="178">
        <f t="shared" si="31"/>
        <v>0</v>
      </c>
      <c r="BP37" s="179">
        <f t="shared" si="32"/>
        <v>0</v>
      </c>
      <c r="BQ37" s="180">
        <f t="shared" si="39"/>
        <v>123052.18834986541</v>
      </c>
      <c r="BR37" s="178">
        <f t="shared" si="39"/>
        <v>95254.660653139174</v>
      </c>
      <c r="BS37" s="178">
        <f t="shared" si="34"/>
        <v>-27797.527696726233</v>
      </c>
      <c r="BT37" s="179">
        <f t="shared" si="35"/>
        <v>0</v>
      </c>
      <c r="BU37" s="181">
        <f t="shared" si="36"/>
        <v>0.77409968835587439</v>
      </c>
      <c r="BV37" s="130">
        <v>12157</v>
      </c>
      <c r="BW37" s="182">
        <f t="shared" si="38"/>
        <v>3367.5579750096131</v>
      </c>
      <c r="BX37" s="130">
        <f t="shared" si="0"/>
        <v>8789.4420249903869</v>
      </c>
      <c r="BY37" s="183">
        <v>1</v>
      </c>
      <c r="CA37" s="39"/>
    </row>
    <row r="38" spans="1:79" x14ac:dyDescent="0.3">
      <c r="A38" s="72">
        <f t="shared" si="37"/>
        <v>30</v>
      </c>
      <c r="B38" s="74" t="s">
        <v>130</v>
      </c>
      <c r="C38" s="73">
        <v>1167.96</v>
      </c>
      <c r="D38" s="185">
        <v>4</v>
      </c>
      <c r="E38" s="177">
        <f>[1]побуд.звіт!E38+'[2]звіт 2018+01.2019'!E38</f>
        <v>5072.417816000001</v>
      </c>
      <c r="F38" s="177">
        <f>[1]побуд.звіт!F38+'[2]звіт 2018+01.2019'!F38</f>
        <v>4525.402678844267</v>
      </c>
      <c r="G38" s="178">
        <f t="shared" si="1"/>
        <v>-547.01513715573401</v>
      </c>
      <c r="H38" s="179">
        <f t="shared" si="2"/>
        <v>0</v>
      </c>
      <c r="I38" s="177">
        <f>[1]побуд.звіт!I38+'[2]звіт 2018+01.2019'!I38</f>
        <v>20228.919241765827</v>
      </c>
      <c r="J38" s="177">
        <f>[1]побуд.звіт!J38+'[2]звіт 2018+01.2019'!J38</f>
        <v>18177.610036764636</v>
      </c>
      <c r="K38" s="178">
        <f t="shared" si="3"/>
        <v>-2051.309205001191</v>
      </c>
      <c r="L38" s="179">
        <f t="shared" si="4"/>
        <v>0</v>
      </c>
      <c r="M38" s="177">
        <f>[1]побуд.звіт!M38+'[2]звіт 2018+01.2019'!M38</f>
        <v>1973.2538337710325</v>
      </c>
      <c r="N38" s="177">
        <f>[1]побуд.звіт!N38+'[2]звіт 2018+01.2019'!N38</f>
        <v>1973.8568535935024</v>
      </c>
      <c r="O38" s="178">
        <f t="shared" si="5"/>
        <v>0</v>
      </c>
      <c r="P38" s="179">
        <f t="shared" si="6"/>
        <v>0.60301982246983243</v>
      </c>
      <c r="Q38" s="177">
        <f>[1]побуд.звіт!Q38+'[2]звіт 2018+01.2019'!Q38</f>
        <v>185.59751288982378</v>
      </c>
      <c r="R38" s="177">
        <f>[1]побуд.звіт!R38+'[2]звіт 2018+01.2019'!R38</f>
        <v>877.15287155848398</v>
      </c>
      <c r="S38" s="178">
        <f t="shared" si="7"/>
        <v>0</v>
      </c>
      <c r="T38" s="179">
        <f t="shared" si="8"/>
        <v>691.55535866866023</v>
      </c>
      <c r="U38" s="177">
        <f>[1]побуд.звіт!U38+'[2]звіт 2018+01.2019'!U38</f>
        <v>0</v>
      </c>
      <c r="V38" s="177">
        <f>[1]побуд.звіт!V38+'[2]звіт 2018+01.2019'!V38</f>
        <v>0</v>
      </c>
      <c r="W38" s="178">
        <f t="shared" si="9"/>
        <v>0</v>
      </c>
      <c r="X38" s="179">
        <f t="shared" si="10"/>
        <v>0</v>
      </c>
      <c r="Y38" s="177">
        <f>[1]побуд.звіт!Y38+'[2]звіт 2018+01.2019'!Y38</f>
        <v>0</v>
      </c>
      <c r="Z38" s="177">
        <f>[1]побуд.звіт!Z38+'[2]звіт 2018+01.2019'!Z38</f>
        <v>0</v>
      </c>
      <c r="AA38" s="178">
        <f t="shared" si="11"/>
        <v>0</v>
      </c>
      <c r="AB38" s="179">
        <f t="shared" si="12"/>
        <v>0</v>
      </c>
      <c r="AC38" s="177">
        <f>[1]побуд.звіт!AC38+'[2]звіт 2018+01.2019'!AC38</f>
        <v>15584.624081011581</v>
      </c>
      <c r="AD38" s="177">
        <f>[1]побуд.звіт!AD38+'[2]звіт 2018+01.2019'!AD38</f>
        <v>15660.040682833758</v>
      </c>
      <c r="AE38" s="178">
        <f t="shared" si="13"/>
        <v>0</v>
      </c>
      <c r="AF38" s="179">
        <f t="shared" si="14"/>
        <v>75.416601822176744</v>
      </c>
      <c r="AG38" s="177">
        <f>[1]побуд.звіт!AG38+'[2]звіт 2018+01.2019'!AG38</f>
        <v>672.95382977809322</v>
      </c>
      <c r="AH38" s="177">
        <f>[1]побуд.звіт!AH38+'[2]звіт 2018+01.2019'!AH38</f>
        <v>672.8332265478449</v>
      </c>
      <c r="AI38" s="178">
        <f t="shared" si="15"/>
        <v>-0.12060323024832087</v>
      </c>
      <c r="AJ38" s="179">
        <f t="shared" si="16"/>
        <v>0</v>
      </c>
      <c r="AK38" s="177">
        <f>[1]побуд.звіт!AK38+'[2]звіт 2018+01.2019'!AK38</f>
        <v>24.469701077017845</v>
      </c>
      <c r="AL38" s="177">
        <f>[1]побуд.звіт!AL38+'[2]звіт 2018+01.2019'!AL38</f>
        <v>0</v>
      </c>
      <c r="AM38" s="178">
        <f t="shared" si="17"/>
        <v>-24.469701077017845</v>
      </c>
      <c r="AN38" s="179">
        <f t="shared" si="18"/>
        <v>0</v>
      </c>
      <c r="AO38" s="177">
        <f>[1]побуд.звіт!AO38+'[2]звіт 2018+01.2019'!AO38</f>
        <v>1379.5637837591057</v>
      </c>
      <c r="AP38" s="177">
        <f>[1]побуд.звіт!AP38+'[2]звіт 2018+01.2019'!AP38</f>
        <v>2196.2444789157644</v>
      </c>
      <c r="AQ38" s="178">
        <f t="shared" si="19"/>
        <v>0</v>
      </c>
      <c r="AR38" s="179">
        <f t="shared" si="20"/>
        <v>816.68069515665866</v>
      </c>
      <c r="AS38" s="177">
        <f>[1]побуд.звіт!AS38+'[2]звіт 2018+01.2019'!AS38</f>
        <v>2427.0076679883555</v>
      </c>
      <c r="AT38" s="177">
        <f>[1]побуд.звіт!AT38+'[2]звіт 2018+01.2019'!AT38</f>
        <v>2172.4153961527713</v>
      </c>
      <c r="AU38" s="178">
        <f t="shared" si="21"/>
        <v>-254.59227183558414</v>
      </c>
      <c r="AV38" s="179">
        <f t="shared" si="22"/>
        <v>0</v>
      </c>
      <c r="AW38" s="177">
        <f>[1]побуд.звіт!AW38+'[2]звіт 2018+01.2019'!AW38</f>
        <v>17136.435343082005</v>
      </c>
      <c r="AX38" s="177">
        <f>[1]побуд.звіт!AX38+'[2]звіт 2018+01.2019'!AX38</f>
        <v>18907.727622284598</v>
      </c>
      <c r="AY38" s="178">
        <f t="shared" si="23"/>
        <v>0</v>
      </c>
      <c r="AZ38" s="179">
        <f t="shared" si="24"/>
        <v>1771.2922792025929</v>
      </c>
      <c r="BA38" s="38">
        <v>0</v>
      </c>
      <c r="BB38" s="36"/>
      <c r="BC38" s="36">
        <f t="shared" si="25"/>
        <v>0</v>
      </c>
      <c r="BD38" s="37">
        <f t="shared" si="26"/>
        <v>0</v>
      </c>
      <c r="BE38" s="177">
        <f>[1]побуд.звіт!BE38+'[2]звіт 2018+01.2019'!BE38</f>
        <v>16.39708390539835</v>
      </c>
      <c r="BF38" s="177">
        <f>[1]побуд.звіт!BF38+'[2]звіт 2018+01.2019'!BF38</f>
        <v>0</v>
      </c>
      <c r="BG38" s="178">
        <f t="shared" si="27"/>
        <v>-16.39708390539835</v>
      </c>
      <c r="BH38" s="179">
        <f t="shared" si="28"/>
        <v>0</v>
      </c>
      <c r="BI38" s="177">
        <f>[1]побуд.звіт!BI38+'[2]звіт 2018+01.2019'!BI38</f>
        <v>2586.9818986991077</v>
      </c>
      <c r="BJ38" s="177">
        <f>[1]побуд.звіт!BJ38+'[2]звіт 2018+01.2019'!BJ38</f>
        <v>1587.6415616381207</v>
      </c>
      <c r="BK38" s="178">
        <f t="shared" si="29"/>
        <v>-999.34033706098694</v>
      </c>
      <c r="BL38" s="179">
        <f t="shared" si="30"/>
        <v>0</v>
      </c>
      <c r="BM38" s="177">
        <f>[1]побуд.звіт!BM38+'[2]звіт 2018+01.2019'!BM38</f>
        <v>0</v>
      </c>
      <c r="BN38" s="177">
        <f>[1]побуд.звіт!BN38+'[2]звіт 2018+01.2019'!BN38</f>
        <v>0</v>
      </c>
      <c r="BO38" s="178">
        <f t="shared" si="31"/>
        <v>0</v>
      </c>
      <c r="BP38" s="179">
        <f t="shared" si="32"/>
        <v>0</v>
      </c>
      <c r="BQ38" s="180">
        <f t="shared" si="39"/>
        <v>67288.621793727347</v>
      </c>
      <c r="BR38" s="178">
        <f t="shared" si="39"/>
        <v>66750.92540913375</v>
      </c>
      <c r="BS38" s="178">
        <f t="shared" si="34"/>
        <v>-537.69638459359703</v>
      </c>
      <c r="BT38" s="179">
        <f t="shared" si="35"/>
        <v>0</v>
      </c>
      <c r="BU38" s="181">
        <f t="shared" si="36"/>
        <v>0.99200910391296315</v>
      </c>
      <c r="BV38" s="130">
        <v>15475</v>
      </c>
      <c r="BW38" s="182">
        <f t="shared" si="38"/>
        <v>10668.669871876618</v>
      </c>
      <c r="BX38" s="130">
        <f t="shared" si="0"/>
        <v>4806.3301281233817</v>
      </c>
      <c r="BY38" s="183">
        <v>1</v>
      </c>
      <c r="CA38" s="39"/>
    </row>
    <row r="39" spans="1:79" x14ac:dyDescent="0.3">
      <c r="A39" s="72">
        <f t="shared" si="37"/>
        <v>31</v>
      </c>
      <c r="B39" s="74" t="s">
        <v>131</v>
      </c>
      <c r="C39" s="73">
        <v>2743.8</v>
      </c>
      <c r="D39" s="185">
        <v>5</v>
      </c>
      <c r="E39" s="177">
        <f>[1]побуд.звіт!E39+'[2]звіт 2018+01.2019'!E39</f>
        <v>11489.708703892007</v>
      </c>
      <c r="F39" s="177">
        <f>[1]побуд.звіт!F39+'[2]звіт 2018+01.2019'!F39</f>
        <v>10673.682212054144</v>
      </c>
      <c r="G39" s="178">
        <f t="shared" si="1"/>
        <v>-816.02649183786343</v>
      </c>
      <c r="H39" s="179">
        <f t="shared" si="2"/>
        <v>0</v>
      </c>
      <c r="I39" s="177">
        <f>[1]побуд.звіт!I39+'[2]звіт 2018+01.2019'!I39</f>
        <v>21917.864819570754</v>
      </c>
      <c r="J39" s="177">
        <f>[1]побуд.звіт!J39+'[2]звіт 2018+01.2019'!J39</f>
        <v>20272.910189769755</v>
      </c>
      <c r="K39" s="178">
        <f t="shared" si="3"/>
        <v>-1644.9546298009991</v>
      </c>
      <c r="L39" s="179">
        <f t="shared" si="4"/>
        <v>0</v>
      </c>
      <c r="M39" s="177">
        <f>[1]побуд.звіт!M39+'[2]звіт 2018+01.2019'!M39</f>
        <v>4792.6102122802131</v>
      </c>
      <c r="N39" s="177">
        <f>[1]побуд.звіт!N39+'[2]звіт 2018+01.2019'!N39</f>
        <v>4769.7948353014344</v>
      </c>
      <c r="O39" s="178">
        <f t="shared" si="5"/>
        <v>-22.815376978778659</v>
      </c>
      <c r="P39" s="179">
        <f t="shared" si="6"/>
        <v>0</v>
      </c>
      <c r="Q39" s="177">
        <f>[1]побуд.звіт!Q39+'[2]звіт 2018+01.2019'!Q39</f>
        <v>976.83740006883306</v>
      </c>
      <c r="R39" s="177">
        <f>[1]побуд.звіт!R39+'[2]звіт 2018+01.2019'!R39</f>
        <v>523.94508790128282</v>
      </c>
      <c r="S39" s="178">
        <f t="shared" si="7"/>
        <v>-452.89231216755024</v>
      </c>
      <c r="T39" s="179">
        <f t="shared" si="8"/>
        <v>0</v>
      </c>
      <c r="U39" s="177">
        <f>[1]побуд.звіт!U39+'[2]звіт 2018+01.2019'!U39</f>
        <v>0</v>
      </c>
      <c r="V39" s="177">
        <f>[1]побуд.звіт!V39+'[2]звіт 2018+01.2019'!V39</f>
        <v>0</v>
      </c>
      <c r="W39" s="178">
        <f t="shared" si="9"/>
        <v>0</v>
      </c>
      <c r="X39" s="179">
        <f t="shared" si="10"/>
        <v>0</v>
      </c>
      <c r="Y39" s="177">
        <f>[1]побуд.звіт!Y39+'[2]звіт 2018+01.2019'!Y39</f>
        <v>0</v>
      </c>
      <c r="Z39" s="177">
        <f>[1]побуд.звіт!Z39+'[2]звіт 2018+01.2019'!Z39</f>
        <v>0</v>
      </c>
      <c r="AA39" s="178">
        <f t="shared" si="11"/>
        <v>0</v>
      </c>
      <c r="AB39" s="179">
        <f t="shared" si="12"/>
        <v>0</v>
      </c>
      <c r="AC39" s="177">
        <f>[1]побуд.звіт!AC39+'[2]звіт 2018+01.2019'!AC39</f>
        <v>33453.159579846251</v>
      </c>
      <c r="AD39" s="177">
        <f>[1]побуд.звіт!AD39+'[2]звіт 2018+01.2019'!AD39</f>
        <v>33306.546767645268</v>
      </c>
      <c r="AE39" s="178">
        <f t="shared" si="13"/>
        <v>-146.61281220098317</v>
      </c>
      <c r="AF39" s="179">
        <f t="shared" si="14"/>
        <v>0</v>
      </c>
      <c r="AG39" s="177">
        <f>[1]побуд.звіт!AG39+'[2]звіт 2018+01.2019'!AG39</f>
        <v>1642.5521663897252</v>
      </c>
      <c r="AH39" s="177">
        <f>[1]побуд.звіт!AH39+'[2]звіт 2018+01.2019'!AH39</f>
        <v>1641.5808205454791</v>
      </c>
      <c r="AI39" s="178">
        <f t="shared" si="15"/>
        <v>-0.97134584424611603</v>
      </c>
      <c r="AJ39" s="179">
        <f t="shared" si="16"/>
        <v>0</v>
      </c>
      <c r="AK39" s="177">
        <f>[1]побуд.звіт!AK39+'[2]звіт 2018+01.2019'!AK39</f>
        <v>58.867438879657485</v>
      </c>
      <c r="AL39" s="177">
        <f>[1]побуд.звіт!AL39+'[2]звіт 2018+01.2019'!AL39</f>
        <v>0</v>
      </c>
      <c r="AM39" s="178">
        <f t="shared" si="17"/>
        <v>-58.867438879657485</v>
      </c>
      <c r="AN39" s="179">
        <f t="shared" si="18"/>
        <v>0</v>
      </c>
      <c r="AO39" s="177">
        <f>[1]побуд.звіт!AO39+'[2]звіт 2018+01.2019'!AO39</f>
        <v>2920.7344403668644</v>
      </c>
      <c r="AP39" s="177">
        <f>[1]побуд.звіт!AP39+'[2]звіт 2018+01.2019'!AP39</f>
        <v>4200.1508708709316</v>
      </c>
      <c r="AQ39" s="178">
        <f t="shared" si="19"/>
        <v>0</v>
      </c>
      <c r="AR39" s="179">
        <f t="shared" si="20"/>
        <v>1279.4164305040672</v>
      </c>
      <c r="AS39" s="177">
        <f>[1]побуд.звіт!AS39+'[2]звіт 2018+01.2019'!AS39</f>
        <v>6815.9542142852906</v>
      </c>
      <c r="AT39" s="177">
        <f>[1]побуд.звіт!AT39+'[2]звіт 2018+01.2019'!AT39</f>
        <v>5842.1433507148167</v>
      </c>
      <c r="AU39" s="178">
        <f t="shared" si="21"/>
        <v>-973.81086357047388</v>
      </c>
      <c r="AV39" s="179">
        <f t="shared" si="22"/>
        <v>0</v>
      </c>
      <c r="AW39" s="177">
        <f>[1]побуд.звіт!AW39+'[2]звіт 2018+01.2019'!AW39</f>
        <v>56219.533102496142</v>
      </c>
      <c r="AX39" s="177">
        <f>[1]побуд.звіт!AX39+'[2]звіт 2018+01.2019'!AX39</f>
        <v>30363.140257179541</v>
      </c>
      <c r="AY39" s="178">
        <f t="shared" si="23"/>
        <v>-25856.392845316601</v>
      </c>
      <c r="AZ39" s="179">
        <f t="shared" si="24"/>
        <v>0</v>
      </c>
      <c r="BA39" s="38">
        <v>0</v>
      </c>
      <c r="BB39" s="36"/>
      <c r="BC39" s="36">
        <f t="shared" si="25"/>
        <v>0</v>
      </c>
      <c r="BD39" s="37">
        <f t="shared" si="26"/>
        <v>0</v>
      </c>
      <c r="BE39" s="177">
        <f>[1]побуд.звіт!BE39+'[2]звіт 2018+01.2019'!BE39</f>
        <v>17.87759110847357</v>
      </c>
      <c r="BF39" s="177">
        <f>[1]побуд.звіт!BF39+'[2]звіт 2018+01.2019'!BF39</f>
        <v>0</v>
      </c>
      <c r="BG39" s="178">
        <f t="shared" si="27"/>
        <v>-17.87759110847357</v>
      </c>
      <c r="BH39" s="179">
        <f t="shared" si="28"/>
        <v>0</v>
      </c>
      <c r="BI39" s="177">
        <f>[1]побуд.звіт!BI39+'[2]звіт 2018+01.2019'!BI39</f>
        <v>9403.3315648407806</v>
      </c>
      <c r="BJ39" s="177">
        <f>[1]побуд.звіт!BJ39+'[2]звіт 2018+01.2019'!BJ39</f>
        <v>9971.4709727013815</v>
      </c>
      <c r="BK39" s="178">
        <f t="shared" si="29"/>
        <v>0</v>
      </c>
      <c r="BL39" s="179">
        <f t="shared" si="30"/>
        <v>568.13940786060084</v>
      </c>
      <c r="BM39" s="177">
        <f>[1]побуд.звіт!BM39+'[2]звіт 2018+01.2019'!BM39</f>
        <v>0</v>
      </c>
      <c r="BN39" s="177">
        <f>[1]побуд.звіт!BN39+'[2]звіт 2018+01.2019'!BN39</f>
        <v>0</v>
      </c>
      <c r="BO39" s="178">
        <f t="shared" si="31"/>
        <v>0</v>
      </c>
      <c r="BP39" s="179">
        <f t="shared" si="32"/>
        <v>0</v>
      </c>
      <c r="BQ39" s="180">
        <f t="shared" si="39"/>
        <v>149709.03123402499</v>
      </c>
      <c r="BR39" s="178">
        <f t="shared" si="39"/>
        <v>121565.36536468402</v>
      </c>
      <c r="BS39" s="178">
        <f t="shared" si="34"/>
        <v>-28143.66586934097</v>
      </c>
      <c r="BT39" s="179">
        <f t="shared" si="35"/>
        <v>0</v>
      </c>
      <c r="BU39" s="181">
        <f t="shared" si="36"/>
        <v>0.81201090116369246</v>
      </c>
      <c r="BV39" s="130">
        <v>14636</v>
      </c>
      <c r="BW39" s="182">
        <f t="shared" si="38"/>
        <v>3942.4977689982152</v>
      </c>
      <c r="BX39" s="130">
        <f t="shared" si="0"/>
        <v>10693.502231001785</v>
      </c>
      <c r="BY39" s="183">
        <v>1</v>
      </c>
      <c r="CA39" s="39"/>
    </row>
    <row r="40" spans="1:79" x14ac:dyDescent="0.3">
      <c r="A40" s="163">
        <f t="shared" si="37"/>
        <v>32</v>
      </c>
      <c r="B40" s="164" t="s">
        <v>132</v>
      </c>
      <c r="C40" s="189">
        <v>2888.67</v>
      </c>
      <c r="D40" s="185">
        <v>5</v>
      </c>
      <c r="E40" s="165">
        <f>[1]побуд.звіт!E40+'[2]звіт 2018+01.2019'!E40</f>
        <v>10693.401450711612</v>
      </c>
      <c r="F40" s="165">
        <f>[1]побуд.звіт!F40+'[2]звіт 2018+01.2019'!F40</f>
        <v>10896.644218329733</v>
      </c>
      <c r="G40" s="166">
        <f t="shared" si="1"/>
        <v>0</v>
      </c>
      <c r="H40" s="167">
        <f t="shared" si="2"/>
        <v>203.24276761812143</v>
      </c>
      <c r="I40" s="165">
        <f>[1]побуд.звіт!I40+'[2]звіт 2018+01.2019'!I40</f>
        <v>39212.578409704212</v>
      </c>
      <c r="J40" s="165">
        <f>[1]побуд.звіт!J40+'[2]звіт 2018+01.2019'!J40</f>
        <v>40519.946114269995</v>
      </c>
      <c r="K40" s="166">
        <f t="shared" si="3"/>
        <v>0</v>
      </c>
      <c r="L40" s="167">
        <f t="shared" si="4"/>
        <v>1307.3677045657823</v>
      </c>
      <c r="M40" s="165">
        <f>[1]побуд.звіт!M40+'[2]звіт 2018+01.2019'!M40</f>
        <v>7787.8260473319024</v>
      </c>
      <c r="N40" s="165">
        <f>[1]побуд.звіт!N40+'[2]звіт 2018+01.2019'!N40</f>
        <v>7672.2577948350581</v>
      </c>
      <c r="O40" s="166">
        <f t="shared" si="5"/>
        <v>-115.56825249684425</v>
      </c>
      <c r="P40" s="167">
        <f t="shared" si="6"/>
        <v>0</v>
      </c>
      <c r="Q40" s="165">
        <f>[1]побуд.звіт!Q40+'[2]звіт 2018+01.2019'!Q40</f>
        <v>0</v>
      </c>
      <c r="R40" s="165">
        <f>[1]побуд.звіт!R40+'[2]звіт 2018+01.2019'!R40</f>
        <v>4764.5876188596403</v>
      </c>
      <c r="S40" s="166">
        <f t="shared" si="7"/>
        <v>0</v>
      </c>
      <c r="T40" s="167">
        <f t="shared" si="8"/>
        <v>4764.5876188596403</v>
      </c>
      <c r="U40" s="165">
        <f>[1]побуд.звіт!U40+'[2]звіт 2018+01.2019'!U40</f>
        <v>0</v>
      </c>
      <c r="V40" s="165">
        <f>[1]побуд.звіт!V40+'[2]звіт 2018+01.2019'!V40</f>
        <v>0</v>
      </c>
      <c r="W40" s="166">
        <f t="shared" si="9"/>
        <v>0</v>
      </c>
      <c r="X40" s="167">
        <f t="shared" si="10"/>
        <v>0</v>
      </c>
      <c r="Y40" s="165">
        <f>[1]побуд.звіт!Y40+'[2]звіт 2018+01.2019'!Y40</f>
        <v>0</v>
      </c>
      <c r="Z40" s="165">
        <f>[1]побуд.звіт!Z40+'[2]звіт 2018+01.2019'!Z40</f>
        <v>0</v>
      </c>
      <c r="AA40" s="166">
        <f t="shared" si="11"/>
        <v>0</v>
      </c>
      <c r="AB40" s="167">
        <f t="shared" si="12"/>
        <v>0</v>
      </c>
      <c r="AC40" s="165">
        <f>[1]побуд.звіт!AC40+'[2]звіт 2018+01.2019'!AC40</f>
        <v>27656.08498925469</v>
      </c>
      <c r="AD40" s="165">
        <f>[1]побуд.звіт!AD40+'[2]звіт 2018+01.2019'!AD40</f>
        <v>27380.75184728044</v>
      </c>
      <c r="AE40" s="166">
        <f t="shared" si="13"/>
        <v>-275.33314197424988</v>
      </c>
      <c r="AF40" s="167">
        <f t="shared" si="14"/>
        <v>0</v>
      </c>
      <c r="AG40" s="165">
        <f>[1]побуд.звіт!AG40+'[2]звіт 2018+01.2019'!AG40</f>
        <v>0</v>
      </c>
      <c r="AH40" s="165">
        <f>[1]побуд.звіт!AH40+'[2]звіт 2018+01.2019'!AH40</f>
        <v>0</v>
      </c>
      <c r="AI40" s="166">
        <f t="shared" si="15"/>
        <v>0</v>
      </c>
      <c r="AJ40" s="167">
        <f t="shared" si="16"/>
        <v>0</v>
      </c>
      <c r="AK40" s="165">
        <f>[1]побуд.звіт!AK40+'[2]звіт 2018+01.2019'!AK40</f>
        <v>0</v>
      </c>
      <c r="AL40" s="165">
        <f>[1]побуд.звіт!AL40+'[2]звіт 2018+01.2019'!AL40</f>
        <v>0</v>
      </c>
      <c r="AM40" s="166">
        <f t="shared" si="17"/>
        <v>0</v>
      </c>
      <c r="AN40" s="167">
        <f t="shared" si="18"/>
        <v>0</v>
      </c>
      <c r="AO40" s="165">
        <f>[1]побуд.звіт!AO40+'[2]звіт 2018+01.2019'!AO40</f>
        <v>1906.39432189337</v>
      </c>
      <c r="AP40" s="165">
        <f>[1]побуд.звіт!AP40+'[2]звіт 2018+01.2019'!AP40</f>
        <v>953.6112677565834</v>
      </c>
      <c r="AQ40" s="166">
        <f t="shared" si="19"/>
        <v>-952.78305413678663</v>
      </c>
      <c r="AR40" s="167">
        <f t="shared" si="20"/>
        <v>0</v>
      </c>
      <c r="AS40" s="165">
        <f>[1]побуд.звіт!AS40+'[2]звіт 2018+01.2019'!AS40</f>
        <v>4946.251878488034</v>
      </c>
      <c r="AT40" s="165">
        <f>[1]побуд.звіт!AT40+'[2]звіт 2018+01.2019'!AT40</f>
        <v>4452.5643612059566</v>
      </c>
      <c r="AU40" s="166">
        <f t="shared" si="21"/>
        <v>-493.68751728207735</v>
      </c>
      <c r="AV40" s="167">
        <f t="shared" si="22"/>
        <v>0</v>
      </c>
      <c r="AW40" s="165">
        <f>[1]побуд.звіт!AW40+'[2]звіт 2018+01.2019'!AW40</f>
        <v>24937.393160880092</v>
      </c>
      <c r="AX40" s="165">
        <f>[1]побуд.звіт!AX40+'[2]звіт 2018+01.2019'!AX40</f>
        <v>61364.281959502689</v>
      </c>
      <c r="AY40" s="166">
        <f t="shared" si="23"/>
        <v>0</v>
      </c>
      <c r="AZ40" s="167">
        <f t="shared" si="24"/>
        <v>36426.888798622596</v>
      </c>
      <c r="BA40" s="38">
        <v>0</v>
      </c>
      <c r="BB40" s="36"/>
      <c r="BC40" s="36">
        <f t="shared" si="25"/>
        <v>0</v>
      </c>
      <c r="BD40" s="37">
        <f t="shared" si="26"/>
        <v>0</v>
      </c>
      <c r="BE40" s="165">
        <f>[1]побуд.звіт!BE40+'[2]звіт 2018+01.2019'!BE40</f>
        <v>16.221685255204431</v>
      </c>
      <c r="BF40" s="165">
        <f>[1]побуд.звіт!BF40+'[2]звіт 2018+01.2019'!BF40</f>
        <v>0</v>
      </c>
      <c r="BG40" s="166">
        <f t="shared" si="27"/>
        <v>-16.221685255204431</v>
      </c>
      <c r="BH40" s="167">
        <f t="shared" si="28"/>
        <v>0</v>
      </c>
      <c r="BI40" s="165">
        <f>[1]побуд.звіт!BI40+'[2]звіт 2018+01.2019'!BI40</f>
        <v>4875.5812197963187</v>
      </c>
      <c r="BJ40" s="165">
        <f>[1]побуд.звіт!BJ40+'[2]звіт 2018+01.2019'!BJ40</f>
        <v>4029.8865052258261</v>
      </c>
      <c r="BK40" s="166">
        <f t="shared" si="29"/>
        <v>-845.69471457049258</v>
      </c>
      <c r="BL40" s="167">
        <f t="shared" si="30"/>
        <v>0</v>
      </c>
      <c r="BM40" s="165">
        <f>[1]побуд.звіт!BM40+'[2]звіт 2018+01.2019'!BM40</f>
        <v>0</v>
      </c>
      <c r="BN40" s="165">
        <f>[1]побуд.звіт!BN40+'[2]звіт 2018+01.2019'!BN40</f>
        <v>0</v>
      </c>
      <c r="BO40" s="166">
        <f t="shared" si="31"/>
        <v>0</v>
      </c>
      <c r="BP40" s="167">
        <f t="shared" si="32"/>
        <v>0</v>
      </c>
      <c r="BQ40" s="168">
        <f t="shared" si="39"/>
        <v>122031.73316331545</v>
      </c>
      <c r="BR40" s="166">
        <f t="shared" si="39"/>
        <v>162034.5316872659</v>
      </c>
      <c r="BS40" s="166">
        <f t="shared" si="34"/>
        <v>0</v>
      </c>
      <c r="BT40" s="167">
        <f t="shared" si="35"/>
        <v>40002.798523950449</v>
      </c>
      <c r="BU40" s="169">
        <f t="shared" si="36"/>
        <v>1.3278065261141099</v>
      </c>
      <c r="BV40" s="131">
        <v>48309</v>
      </c>
      <c r="BW40" s="170">
        <f t="shared" si="38"/>
        <v>39592.447631191753</v>
      </c>
      <c r="BX40" s="131">
        <f t="shared" si="0"/>
        <v>8716.5523688082467</v>
      </c>
      <c r="BY40" s="171">
        <v>2</v>
      </c>
      <c r="CA40" s="39"/>
    </row>
    <row r="41" spans="1:79" x14ac:dyDescent="0.3">
      <c r="A41" s="163">
        <f t="shared" si="37"/>
        <v>33</v>
      </c>
      <c r="B41" s="164" t="s">
        <v>133</v>
      </c>
      <c r="C41" s="189">
        <v>3221.5</v>
      </c>
      <c r="D41" s="185">
        <v>5</v>
      </c>
      <c r="E41" s="165">
        <f>[1]побуд.звіт!E41+'[2]звіт 2018+01.2019'!E41</f>
        <v>12258.978700000003</v>
      </c>
      <c r="F41" s="165">
        <f>[1]побуд.звіт!F41+'[2]звіт 2018+01.2019'!F41</f>
        <v>12099.593512070865</v>
      </c>
      <c r="G41" s="166">
        <f t="shared" si="1"/>
        <v>-159.38518792913783</v>
      </c>
      <c r="H41" s="167">
        <f t="shared" si="2"/>
        <v>0</v>
      </c>
      <c r="I41" s="165">
        <f>[1]побуд.звіт!I41+'[2]звіт 2018+01.2019'!I41</f>
        <v>40574.661031254756</v>
      </c>
      <c r="J41" s="165">
        <f>[1]побуд.звіт!J41+'[2]звіт 2018+01.2019'!J41</f>
        <v>41365.412599063311</v>
      </c>
      <c r="K41" s="166">
        <f t="shared" si="3"/>
        <v>0</v>
      </c>
      <c r="L41" s="167">
        <f t="shared" si="4"/>
        <v>790.75156780855468</v>
      </c>
      <c r="M41" s="165">
        <f>[1]побуд.звіт!M41+'[2]звіт 2018+01.2019'!M41</f>
        <v>5437.6569082321312</v>
      </c>
      <c r="N41" s="165">
        <f>[1]побуд.звіт!N41+'[2]звіт 2018+01.2019'!N41</f>
        <v>5441.5792078012528</v>
      </c>
      <c r="O41" s="166">
        <f t="shared" si="5"/>
        <v>0</v>
      </c>
      <c r="P41" s="167">
        <f t="shared" si="6"/>
        <v>3.9222995691216056</v>
      </c>
      <c r="Q41" s="165">
        <f>[1]побуд.звіт!Q41+'[2]звіт 2018+01.2019'!Q41</f>
        <v>449.74185156173627</v>
      </c>
      <c r="R41" s="165">
        <f>[1]побуд.звіт!R41+'[2]звіт 2018+01.2019'!R41</f>
        <v>4653.9836929838275</v>
      </c>
      <c r="S41" s="166">
        <f t="shared" si="7"/>
        <v>0</v>
      </c>
      <c r="T41" s="167">
        <f t="shared" si="8"/>
        <v>4204.2418414220911</v>
      </c>
      <c r="U41" s="165">
        <f>[1]побуд.звіт!U41+'[2]звіт 2018+01.2019'!U41</f>
        <v>0</v>
      </c>
      <c r="V41" s="165">
        <f>[1]побуд.звіт!V41+'[2]звіт 2018+01.2019'!V41</f>
        <v>0</v>
      </c>
      <c r="W41" s="166">
        <f t="shared" si="9"/>
        <v>0</v>
      </c>
      <c r="X41" s="167">
        <f t="shared" si="10"/>
        <v>0</v>
      </c>
      <c r="Y41" s="165">
        <f>[1]побуд.звіт!Y41+'[2]звіт 2018+01.2019'!Y41</f>
        <v>0</v>
      </c>
      <c r="Z41" s="165">
        <f>[1]побуд.звіт!Z41+'[2]звіт 2018+01.2019'!Z41</f>
        <v>0</v>
      </c>
      <c r="AA41" s="166">
        <f t="shared" si="11"/>
        <v>0</v>
      </c>
      <c r="AB41" s="167">
        <f t="shared" si="12"/>
        <v>0</v>
      </c>
      <c r="AC41" s="165">
        <f>[1]побуд.звіт!AC41+'[2]звіт 2018+01.2019'!AC41</f>
        <v>36761.188778091499</v>
      </c>
      <c r="AD41" s="165">
        <f>[1]побуд.звіт!AD41+'[2]звіт 2018+01.2019'!AD41</f>
        <v>37090.889731959949</v>
      </c>
      <c r="AE41" s="166">
        <f t="shared" si="13"/>
        <v>0</v>
      </c>
      <c r="AF41" s="167">
        <f t="shared" si="14"/>
        <v>329.7009538684506</v>
      </c>
      <c r="AG41" s="165">
        <f>[1]побуд.звіт!AG41+'[2]звіт 2018+01.2019'!AG41</f>
        <v>2217.9752808658286</v>
      </c>
      <c r="AH41" s="165">
        <f>[1]побуд.звіт!AH41+'[2]звіт 2018+01.2019'!AH41</f>
        <v>2216.2167653809361</v>
      </c>
      <c r="AI41" s="166">
        <f t="shared" si="15"/>
        <v>-1.7585154848925413</v>
      </c>
      <c r="AJ41" s="167">
        <f t="shared" si="16"/>
        <v>0</v>
      </c>
      <c r="AK41" s="165">
        <f>[1]побуд.звіт!AK41+'[2]звіт 2018+01.2019'!AK41</f>
        <v>79.785073708097258</v>
      </c>
      <c r="AL41" s="165">
        <f>[1]побуд.звіт!AL41+'[2]звіт 2018+01.2019'!AL41</f>
        <v>0</v>
      </c>
      <c r="AM41" s="166">
        <f t="shared" si="17"/>
        <v>-79.785073708097258</v>
      </c>
      <c r="AN41" s="167">
        <f t="shared" si="18"/>
        <v>0</v>
      </c>
      <c r="AO41" s="165">
        <f>[1]побуд.звіт!AO41+'[2]звіт 2018+01.2019'!AO41</f>
        <v>12815.060379878196</v>
      </c>
      <c r="AP41" s="165">
        <f>[1]побуд.звіт!AP41+'[2]звіт 2018+01.2019'!AP41</f>
        <v>8592.301269676489</v>
      </c>
      <c r="AQ41" s="166">
        <f t="shared" si="19"/>
        <v>-4222.7591102017068</v>
      </c>
      <c r="AR41" s="167">
        <f t="shared" si="20"/>
        <v>0</v>
      </c>
      <c r="AS41" s="165">
        <f>[1]побуд.звіт!AS41+'[2]звіт 2018+01.2019'!AS41</f>
        <v>7087.4729324052878</v>
      </c>
      <c r="AT41" s="165">
        <f>[1]побуд.звіт!AT41+'[2]звіт 2018+01.2019'!AT41</f>
        <v>5952.1692749514259</v>
      </c>
      <c r="AU41" s="166">
        <f t="shared" si="21"/>
        <v>-1135.3036574538619</v>
      </c>
      <c r="AV41" s="167">
        <f t="shared" si="22"/>
        <v>0</v>
      </c>
      <c r="AW41" s="165">
        <f>[1]побуд.звіт!AW41+'[2]звіт 2018+01.2019'!AW41</f>
        <v>33862.065303718438</v>
      </c>
      <c r="AX41" s="165">
        <f>[1]побуд.звіт!AX41+'[2]звіт 2018+01.2019'!AX41</f>
        <v>19999.801331809274</v>
      </c>
      <c r="AY41" s="166">
        <f t="shared" si="23"/>
        <v>-13862.263971909164</v>
      </c>
      <c r="AZ41" s="167">
        <f t="shared" si="24"/>
        <v>0</v>
      </c>
      <c r="BA41" s="38">
        <v>0</v>
      </c>
      <c r="BB41" s="36"/>
      <c r="BC41" s="36">
        <f t="shared" si="25"/>
        <v>0</v>
      </c>
      <c r="BD41" s="37">
        <f t="shared" si="26"/>
        <v>0</v>
      </c>
      <c r="BE41" s="165">
        <f>[1]побуд.звіт!BE41+'[2]звіт 2018+01.2019'!BE41</f>
        <v>18.090758519552306</v>
      </c>
      <c r="BF41" s="165">
        <f>[1]побуд.звіт!BF41+'[2]звіт 2018+01.2019'!BF41</f>
        <v>0</v>
      </c>
      <c r="BG41" s="166">
        <f t="shared" si="27"/>
        <v>-18.090758519552306</v>
      </c>
      <c r="BH41" s="167">
        <f t="shared" si="28"/>
        <v>0</v>
      </c>
      <c r="BI41" s="165">
        <f>[1]побуд.звіт!BI41+'[2]звіт 2018+01.2019'!BI41</f>
        <v>9916.9527185183524</v>
      </c>
      <c r="BJ41" s="165">
        <f>[1]побуд.звіт!BJ41+'[2]звіт 2018+01.2019'!BJ41</f>
        <v>10178.208452260944</v>
      </c>
      <c r="BK41" s="166">
        <f t="shared" si="29"/>
        <v>0</v>
      </c>
      <c r="BL41" s="167">
        <f t="shared" si="30"/>
        <v>261.25573374259147</v>
      </c>
      <c r="BM41" s="165">
        <f>[1]побуд.звіт!BM41+'[2]звіт 2018+01.2019'!BM41</f>
        <v>0</v>
      </c>
      <c r="BN41" s="165">
        <f>[1]побуд.звіт!BN41+'[2]звіт 2018+01.2019'!BN41</f>
        <v>0</v>
      </c>
      <c r="BO41" s="166">
        <f t="shared" si="31"/>
        <v>0</v>
      </c>
      <c r="BP41" s="167">
        <f t="shared" si="32"/>
        <v>0</v>
      </c>
      <c r="BQ41" s="168">
        <f t="shared" si="39"/>
        <v>161479.62971675387</v>
      </c>
      <c r="BR41" s="166">
        <f t="shared" si="39"/>
        <v>147590.15583795827</v>
      </c>
      <c r="BS41" s="166">
        <f t="shared" si="34"/>
        <v>-13889.473878795601</v>
      </c>
      <c r="BT41" s="167">
        <f t="shared" si="35"/>
        <v>0</v>
      </c>
      <c r="BU41" s="169">
        <f t="shared" si="36"/>
        <v>0.91398621669396518</v>
      </c>
      <c r="BV41" s="131">
        <v>24532</v>
      </c>
      <c r="BW41" s="170">
        <f t="shared" si="38"/>
        <v>12997.74073451758</v>
      </c>
      <c r="BX41" s="131">
        <f t="shared" si="0"/>
        <v>11534.25926548242</v>
      </c>
      <c r="BY41" s="171">
        <v>2</v>
      </c>
      <c r="CA41" s="39"/>
    </row>
    <row r="42" spans="1:79" x14ac:dyDescent="0.3">
      <c r="A42" s="163">
        <f t="shared" si="37"/>
        <v>34</v>
      </c>
      <c r="B42" s="164" t="s">
        <v>134</v>
      </c>
      <c r="C42" s="189">
        <v>1819.9</v>
      </c>
      <c r="D42" s="185">
        <v>5</v>
      </c>
      <c r="E42" s="165">
        <f>[1]побуд.звіт!E42+'[2]звіт 2018+01.2019'!E42</f>
        <v>4847.1936099999994</v>
      </c>
      <c r="F42" s="165">
        <f>[1]побуд.звіт!F42+'[2]звіт 2018+01.2019'!F42</f>
        <v>5050.6118610656031</v>
      </c>
      <c r="G42" s="166">
        <f t="shared" si="1"/>
        <v>0</v>
      </c>
      <c r="H42" s="167">
        <f t="shared" si="2"/>
        <v>203.41825106560373</v>
      </c>
      <c r="I42" s="165">
        <f>[1]побуд.звіт!I42+'[2]звіт 2018+01.2019'!I42</f>
        <v>16971.748908836733</v>
      </c>
      <c r="J42" s="165">
        <f>[1]побуд.звіт!J42+'[2]звіт 2018+01.2019'!J42</f>
        <v>17898.290651416813</v>
      </c>
      <c r="K42" s="166">
        <f t="shared" si="3"/>
        <v>0</v>
      </c>
      <c r="L42" s="167">
        <f t="shared" si="4"/>
        <v>926.54174258008061</v>
      </c>
      <c r="M42" s="165">
        <f>[1]побуд.звіт!M42+'[2]звіт 2018+01.2019'!M42</f>
        <v>2787.8987857202819</v>
      </c>
      <c r="N42" s="165">
        <f>[1]побуд.звіт!N42+'[2]звіт 2018+01.2019'!N42</f>
        <v>2829.5900956092864</v>
      </c>
      <c r="O42" s="166">
        <f t="shared" si="5"/>
        <v>0</v>
      </c>
      <c r="P42" s="167">
        <f t="shared" si="6"/>
        <v>41.691309889004515</v>
      </c>
      <c r="Q42" s="165">
        <f>[1]побуд.звіт!Q42+'[2]звіт 2018+01.2019'!Q42</f>
        <v>118.2534821555802</v>
      </c>
      <c r="R42" s="165">
        <f>[1]побуд.звіт!R42+'[2]звіт 2018+01.2019'!R42</f>
        <v>3139.5956701441305</v>
      </c>
      <c r="S42" s="166">
        <f t="shared" si="7"/>
        <v>0</v>
      </c>
      <c r="T42" s="167">
        <f t="shared" si="8"/>
        <v>3021.3421879885504</v>
      </c>
      <c r="U42" s="165">
        <f>[1]побуд.звіт!U42+'[2]звіт 2018+01.2019'!U42</f>
        <v>0</v>
      </c>
      <c r="V42" s="165">
        <f>[1]побуд.звіт!V42+'[2]звіт 2018+01.2019'!V42</f>
        <v>0</v>
      </c>
      <c r="W42" s="166">
        <f t="shared" si="9"/>
        <v>0</v>
      </c>
      <c r="X42" s="167">
        <f t="shared" si="10"/>
        <v>0</v>
      </c>
      <c r="Y42" s="165">
        <f>[1]побуд.звіт!Y42+'[2]звіт 2018+01.2019'!Y42</f>
        <v>0</v>
      </c>
      <c r="Z42" s="165">
        <f>[1]побуд.звіт!Z42+'[2]звіт 2018+01.2019'!Z42</f>
        <v>0</v>
      </c>
      <c r="AA42" s="166">
        <f t="shared" si="11"/>
        <v>0</v>
      </c>
      <c r="AB42" s="167">
        <f t="shared" si="12"/>
        <v>0</v>
      </c>
      <c r="AC42" s="165">
        <f>[1]побуд.звіт!AC42+'[2]звіт 2018+01.2019'!AC42</f>
        <v>18660.900659175371</v>
      </c>
      <c r="AD42" s="165">
        <f>[1]побуд.звіт!AD42+'[2]звіт 2018+01.2019'!AD42</f>
        <v>18572.230177235499</v>
      </c>
      <c r="AE42" s="166">
        <f t="shared" si="13"/>
        <v>-88.670481939872843</v>
      </c>
      <c r="AF42" s="167">
        <f t="shared" si="14"/>
        <v>0</v>
      </c>
      <c r="AG42" s="165">
        <f>[1]побуд.звіт!AG42+'[2]звіт 2018+01.2019'!AG42</f>
        <v>588.16823341994757</v>
      </c>
      <c r="AH42" s="165">
        <f>[1]побуд.звіт!AH42+'[2]звіт 2018+01.2019'!AH42</f>
        <v>586.53864564907951</v>
      </c>
      <c r="AI42" s="166">
        <f t="shared" si="15"/>
        <v>-1.6295877708680564</v>
      </c>
      <c r="AJ42" s="167">
        <f t="shared" si="16"/>
        <v>0</v>
      </c>
      <c r="AK42" s="165">
        <f>[1]побуд.звіт!AK42+'[2]звіт 2018+01.2019'!AK42</f>
        <v>19.522715215593099</v>
      </c>
      <c r="AL42" s="165">
        <f>[1]побуд.звіт!AL42+'[2]звіт 2018+01.2019'!AL42</f>
        <v>0</v>
      </c>
      <c r="AM42" s="166">
        <f t="shared" si="17"/>
        <v>-19.522715215593099</v>
      </c>
      <c r="AN42" s="167">
        <f t="shared" si="18"/>
        <v>0</v>
      </c>
      <c r="AO42" s="165">
        <f>[1]побуд.звіт!AO42+'[2]звіт 2018+01.2019'!AO42</f>
        <v>6278.677233784726</v>
      </c>
      <c r="AP42" s="165">
        <f>[1]побуд.звіт!AP42+'[2]звіт 2018+01.2019'!AP42</f>
        <v>8433.808645876823</v>
      </c>
      <c r="AQ42" s="166">
        <f t="shared" si="19"/>
        <v>0</v>
      </c>
      <c r="AR42" s="167">
        <f t="shared" si="20"/>
        <v>2155.131412092097</v>
      </c>
      <c r="AS42" s="165">
        <f>[1]побуд.звіт!AS42+'[2]звіт 2018+01.2019'!AS42</f>
        <v>2842.979245140541</v>
      </c>
      <c r="AT42" s="165">
        <f>[1]побуд.звіт!AT42+'[2]звіт 2018+01.2019'!AT42</f>
        <v>2386.6866174529819</v>
      </c>
      <c r="AU42" s="166">
        <f t="shared" si="21"/>
        <v>-456.29262768755916</v>
      </c>
      <c r="AV42" s="167">
        <f t="shared" si="22"/>
        <v>0</v>
      </c>
      <c r="AW42" s="165">
        <f>[1]побуд.звіт!AW42+'[2]звіт 2018+01.2019'!AW42</f>
        <v>16601.475701680552</v>
      </c>
      <c r="AX42" s="165">
        <f>[1]побуд.звіт!AX42+'[2]звіт 2018+01.2019'!AX42</f>
        <v>65</v>
      </c>
      <c r="AY42" s="166">
        <f t="shared" si="23"/>
        <v>-16536.475701680552</v>
      </c>
      <c r="AZ42" s="167">
        <f t="shared" si="24"/>
        <v>0</v>
      </c>
      <c r="BA42" s="38">
        <v>0</v>
      </c>
      <c r="BB42" s="36"/>
      <c r="BC42" s="36">
        <f t="shared" si="25"/>
        <v>0</v>
      </c>
      <c r="BD42" s="37">
        <f t="shared" si="26"/>
        <v>0</v>
      </c>
      <c r="BE42" s="165">
        <f>[1]побуд.звіт!BE42+'[2]звіт 2018+01.2019'!BE42</f>
        <v>15.329833041936935</v>
      </c>
      <c r="BF42" s="165">
        <f>[1]побуд.звіт!BF42+'[2]звіт 2018+01.2019'!BF42</f>
        <v>0</v>
      </c>
      <c r="BG42" s="166">
        <f t="shared" si="27"/>
        <v>-15.329833041936935</v>
      </c>
      <c r="BH42" s="167">
        <f t="shared" si="28"/>
        <v>0</v>
      </c>
      <c r="BI42" s="165">
        <f>[1]побуд.звіт!BI42+'[2]звіт 2018+01.2019'!BI42</f>
        <v>5461.0678908028294</v>
      </c>
      <c r="BJ42" s="165">
        <f>[1]побуд.звіт!BJ42+'[2]звіт 2018+01.2019'!BJ42</f>
        <v>5572.6926894271055</v>
      </c>
      <c r="BK42" s="166">
        <f t="shared" si="29"/>
        <v>0</v>
      </c>
      <c r="BL42" s="167">
        <f t="shared" si="30"/>
        <v>111.62479862427608</v>
      </c>
      <c r="BM42" s="165">
        <f>[1]побуд.звіт!BM42+'[2]звіт 2018+01.2019'!BM42</f>
        <v>0</v>
      </c>
      <c r="BN42" s="165">
        <f>[1]побуд.звіт!BN42+'[2]звіт 2018+01.2019'!BN42</f>
        <v>0</v>
      </c>
      <c r="BO42" s="166">
        <f t="shared" si="31"/>
        <v>0</v>
      </c>
      <c r="BP42" s="167">
        <f t="shared" si="32"/>
        <v>0</v>
      </c>
      <c r="BQ42" s="168">
        <f t="shared" si="39"/>
        <v>75193.216298974105</v>
      </c>
      <c r="BR42" s="166">
        <f t="shared" si="39"/>
        <v>64535.045053877329</v>
      </c>
      <c r="BS42" s="166">
        <f t="shared" si="34"/>
        <v>-10658.171245096775</v>
      </c>
      <c r="BT42" s="167">
        <f t="shared" si="35"/>
        <v>0</v>
      </c>
      <c r="BU42" s="169">
        <f t="shared" si="36"/>
        <v>0.85825621286474763</v>
      </c>
      <c r="BV42" s="131">
        <v>15677</v>
      </c>
      <c r="BW42" s="170">
        <f t="shared" si="38"/>
        <v>10306.055978644707</v>
      </c>
      <c r="BX42" s="131">
        <f t="shared" si="0"/>
        <v>5370.9440213552934</v>
      </c>
      <c r="BY42" s="171">
        <v>2</v>
      </c>
      <c r="CA42" s="39"/>
    </row>
    <row r="43" spans="1:79" x14ac:dyDescent="0.3">
      <c r="A43" s="163">
        <f t="shared" si="37"/>
        <v>35</v>
      </c>
      <c r="B43" s="164" t="s">
        <v>135</v>
      </c>
      <c r="C43" s="189">
        <v>3595.5</v>
      </c>
      <c r="D43" s="185">
        <v>6</v>
      </c>
      <c r="E43" s="165">
        <f>[1]побуд.звіт!E43+'[2]звіт 2018+01.2019'!E43</f>
        <v>10528.377030000001</v>
      </c>
      <c r="F43" s="165">
        <f>[1]побуд.звіт!F43+'[2]звіт 2018+01.2019'!F43</f>
        <v>10481.421070234663</v>
      </c>
      <c r="G43" s="166">
        <f t="shared" si="1"/>
        <v>-46.955959765338775</v>
      </c>
      <c r="H43" s="167">
        <f t="shared" si="2"/>
        <v>0</v>
      </c>
      <c r="I43" s="165">
        <f>[1]побуд.звіт!I43+'[2]звіт 2018+01.2019'!I43</f>
        <v>20339.876956214179</v>
      </c>
      <c r="J43" s="165">
        <f>[1]побуд.звіт!J43+'[2]звіт 2018+01.2019'!J43</f>
        <v>23176.209004126482</v>
      </c>
      <c r="K43" s="166">
        <f t="shared" si="3"/>
        <v>0</v>
      </c>
      <c r="L43" s="167">
        <f t="shared" si="4"/>
        <v>2836.3320479123031</v>
      </c>
      <c r="M43" s="165">
        <f>[1]побуд.звіт!M43+'[2]звіт 2018+01.2019'!M43</f>
        <v>2115.4152804181008</v>
      </c>
      <c r="N43" s="165">
        <f>[1]побуд.звіт!N43+'[2]звіт 2018+01.2019'!N43</f>
        <v>2157.805723109469</v>
      </c>
      <c r="O43" s="166">
        <f t="shared" si="5"/>
        <v>0</v>
      </c>
      <c r="P43" s="167">
        <f t="shared" si="6"/>
        <v>42.390442691368207</v>
      </c>
      <c r="Q43" s="165">
        <f>[1]побуд.звіт!Q43+'[2]звіт 2018+01.2019'!Q43</f>
        <v>662.24885189448491</v>
      </c>
      <c r="R43" s="165">
        <f>[1]побуд.звіт!R43+'[2]звіт 2018+01.2019'!R43</f>
        <v>4363.5999243805272</v>
      </c>
      <c r="S43" s="166">
        <f t="shared" si="7"/>
        <v>0</v>
      </c>
      <c r="T43" s="167">
        <f t="shared" si="8"/>
        <v>3701.3510724860425</v>
      </c>
      <c r="U43" s="165">
        <f>[1]побуд.звіт!U43+'[2]звіт 2018+01.2019'!U43</f>
        <v>0</v>
      </c>
      <c r="V43" s="165">
        <f>[1]побуд.звіт!V43+'[2]звіт 2018+01.2019'!V43</f>
        <v>0</v>
      </c>
      <c r="W43" s="166">
        <f t="shared" si="9"/>
        <v>0</v>
      </c>
      <c r="X43" s="167">
        <f t="shared" si="10"/>
        <v>0</v>
      </c>
      <c r="Y43" s="165">
        <f>[1]побуд.звіт!Y43+'[2]звіт 2018+01.2019'!Y43</f>
        <v>0</v>
      </c>
      <c r="Z43" s="165">
        <f>[1]побуд.звіт!Z43+'[2]звіт 2018+01.2019'!Z43</f>
        <v>0</v>
      </c>
      <c r="AA43" s="166">
        <f t="shared" si="11"/>
        <v>0</v>
      </c>
      <c r="AB43" s="167">
        <f t="shared" si="12"/>
        <v>0</v>
      </c>
      <c r="AC43" s="165">
        <f>[1]побуд.звіт!AC43+'[2]звіт 2018+01.2019'!AC43</f>
        <v>36196.247737996884</v>
      </c>
      <c r="AD43" s="165">
        <f>[1]побуд.звіт!AD43+'[2]звіт 2018+01.2019'!AD43</f>
        <v>28086.461385599057</v>
      </c>
      <c r="AE43" s="166">
        <f t="shared" si="13"/>
        <v>-8109.7863523978267</v>
      </c>
      <c r="AF43" s="167">
        <f t="shared" si="14"/>
        <v>0</v>
      </c>
      <c r="AG43" s="165">
        <f>[1]побуд.звіт!AG43+'[2]звіт 2018+01.2019'!AG43</f>
        <v>0</v>
      </c>
      <c r="AH43" s="165">
        <f>[1]побуд.звіт!AH43+'[2]звіт 2018+01.2019'!AH43</f>
        <v>0</v>
      </c>
      <c r="AI43" s="166">
        <f t="shared" si="15"/>
        <v>0</v>
      </c>
      <c r="AJ43" s="167">
        <f t="shared" si="16"/>
        <v>0</v>
      </c>
      <c r="AK43" s="165">
        <f>[1]побуд.звіт!AK43+'[2]звіт 2018+01.2019'!AK43</f>
        <v>0</v>
      </c>
      <c r="AL43" s="165">
        <f>[1]побуд.звіт!AL43+'[2]звіт 2018+01.2019'!AL43</f>
        <v>0</v>
      </c>
      <c r="AM43" s="166">
        <f t="shared" si="17"/>
        <v>0</v>
      </c>
      <c r="AN43" s="167">
        <f t="shared" si="18"/>
        <v>0</v>
      </c>
      <c r="AO43" s="165">
        <f>[1]побуд.звіт!AO43+'[2]звіт 2018+01.2019'!AO43</f>
        <v>1358.1876904598844</v>
      </c>
      <c r="AP43" s="165">
        <f>[1]побуд.звіт!AP43+'[2]звіт 2018+01.2019'!AP43</f>
        <v>826.46309872237225</v>
      </c>
      <c r="AQ43" s="166">
        <f t="shared" si="19"/>
        <v>-531.72459173751213</v>
      </c>
      <c r="AR43" s="167">
        <f t="shared" si="20"/>
        <v>0</v>
      </c>
      <c r="AS43" s="165">
        <f>[1]побуд.звіт!AS43+'[2]звіт 2018+01.2019'!AS43</f>
        <v>3338.4037322884324</v>
      </c>
      <c r="AT43" s="165">
        <f>[1]побуд.звіт!AT43+'[2]звіт 2018+01.2019'!AT43</f>
        <v>2835.0335748174816</v>
      </c>
      <c r="AU43" s="166">
        <f t="shared" si="21"/>
        <v>-503.37015747095074</v>
      </c>
      <c r="AV43" s="167">
        <f t="shared" si="22"/>
        <v>0</v>
      </c>
      <c r="AW43" s="165">
        <f>[1]побуд.звіт!AW43+'[2]звіт 2018+01.2019'!AW43</f>
        <v>41173.524438530185</v>
      </c>
      <c r="AX43" s="165">
        <f>[1]побуд.звіт!AX43+'[2]звіт 2018+01.2019'!AX43</f>
        <v>10002.769244353729</v>
      </c>
      <c r="AY43" s="166">
        <f t="shared" si="23"/>
        <v>-31170.755194176454</v>
      </c>
      <c r="AZ43" s="167">
        <f t="shared" si="24"/>
        <v>0</v>
      </c>
      <c r="BA43" s="38">
        <v>0</v>
      </c>
      <c r="BB43" s="36"/>
      <c r="BC43" s="36">
        <f t="shared" si="25"/>
        <v>0</v>
      </c>
      <c r="BD43" s="37">
        <f t="shared" si="26"/>
        <v>0</v>
      </c>
      <c r="BE43" s="165">
        <f>[1]побуд.звіт!BE43+'[2]звіт 2018+01.2019'!BE43</f>
        <v>20.191004891215371</v>
      </c>
      <c r="BF43" s="165">
        <f>[1]побуд.звіт!BF43+'[2]звіт 2018+01.2019'!BF43</f>
        <v>0</v>
      </c>
      <c r="BG43" s="166">
        <f t="shared" si="27"/>
        <v>-20.191004891215371</v>
      </c>
      <c r="BH43" s="167">
        <f t="shared" si="28"/>
        <v>0</v>
      </c>
      <c r="BI43" s="165">
        <f>[1]побуд.звіт!BI43+'[2]звіт 2018+01.2019'!BI43</f>
        <v>4794.5387385669819</v>
      </c>
      <c r="BJ43" s="165">
        <f>[1]побуд.звіт!BJ43+'[2]звіт 2018+01.2019'!BJ43</f>
        <v>5193.9561733784467</v>
      </c>
      <c r="BK43" s="166">
        <f t="shared" si="29"/>
        <v>0</v>
      </c>
      <c r="BL43" s="167">
        <f t="shared" si="30"/>
        <v>399.41743481146477</v>
      </c>
      <c r="BM43" s="165">
        <f>[1]побуд.звіт!BM43+'[2]звіт 2018+01.2019'!BM43</f>
        <v>0</v>
      </c>
      <c r="BN43" s="165">
        <f>[1]побуд.звіт!BN43+'[2]звіт 2018+01.2019'!BN43</f>
        <v>0</v>
      </c>
      <c r="BO43" s="166">
        <f t="shared" si="31"/>
        <v>0</v>
      </c>
      <c r="BP43" s="167">
        <f t="shared" si="32"/>
        <v>0</v>
      </c>
      <c r="BQ43" s="168">
        <f t="shared" si="39"/>
        <v>120527.01146126032</v>
      </c>
      <c r="BR43" s="166">
        <f t="shared" si="39"/>
        <v>87123.719198722232</v>
      </c>
      <c r="BS43" s="166">
        <f t="shared" si="34"/>
        <v>-33403.292262538089</v>
      </c>
      <c r="BT43" s="167">
        <f t="shared" si="35"/>
        <v>0</v>
      </c>
      <c r="BU43" s="169">
        <f t="shared" si="36"/>
        <v>0.72285638001341679</v>
      </c>
      <c r="BV43" s="131">
        <v>19111</v>
      </c>
      <c r="BW43" s="170">
        <f t="shared" si="38"/>
        <v>10501.92775276712</v>
      </c>
      <c r="BX43" s="131">
        <f t="shared" si="0"/>
        <v>8609.0722472328798</v>
      </c>
      <c r="BY43" s="171">
        <v>2</v>
      </c>
      <c r="CA43" s="39"/>
    </row>
    <row r="44" spans="1:79" x14ac:dyDescent="0.3">
      <c r="A44" s="163">
        <f t="shared" si="37"/>
        <v>36</v>
      </c>
      <c r="B44" s="164" t="s">
        <v>136</v>
      </c>
      <c r="C44" s="189">
        <v>1470.7</v>
      </c>
      <c r="D44" s="185">
        <v>4</v>
      </c>
      <c r="E44" s="165">
        <f>[1]побуд.звіт!E44+'[2]звіт 2018+01.2019'!E44</f>
        <v>4512.7274300000008</v>
      </c>
      <c r="F44" s="165">
        <f>[1]побуд.звіт!F44+'[2]звіт 2018+01.2019'!F44</f>
        <v>4484.8534805455001</v>
      </c>
      <c r="G44" s="166">
        <f t="shared" si="1"/>
        <v>-27.873949454500689</v>
      </c>
      <c r="H44" s="167">
        <f t="shared" si="2"/>
        <v>0</v>
      </c>
      <c r="I44" s="165">
        <f>[1]побуд.звіт!I44+'[2]звіт 2018+01.2019'!I44</f>
        <v>23834.90264463237</v>
      </c>
      <c r="J44" s="165">
        <f>[1]побуд.звіт!J44+'[2]звіт 2018+01.2019'!J44</f>
        <v>26742.957968081573</v>
      </c>
      <c r="K44" s="166">
        <f t="shared" si="3"/>
        <v>0</v>
      </c>
      <c r="L44" s="167">
        <f t="shared" si="4"/>
        <v>2908.0553234492036</v>
      </c>
      <c r="M44" s="165">
        <f>[1]побуд.звіт!M44+'[2]звіт 2018+01.2019'!M44</f>
        <v>2698.1650803581374</v>
      </c>
      <c r="N44" s="165">
        <f>[1]побуд.звіт!N44+'[2]звіт 2018+01.2019'!N44</f>
        <v>2772.4055316941422</v>
      </c>
      <c r="O44" s="166">
        <f t="shared" si="5"/>
        <v>0</v>
      </c>
      <c r="P44" s="167">
        <f t="shared" si="6"/>
        <v>74.240451336004753</v>
      </c>
      <c r="Q44" s="165">
        <f>[1]побуд.звіт!Q44+'[2]звіт 2018+01.2019'!Q44</f>
        <v>223.80247226574306</v>
      </c>
      <c r="R44" s="165">
        <f>[1]побуд.звіт!R44+'[2]звіт 2018+01.2019'!R44</f>
        <v>3189.1273036995512</v>
      </c>
      <c r="S44" s="166">
        <f t="shared" si="7"/>
        <v>0</v>
      </c>
      <c r="T44" s="167">
        <f t="shared" si="8"/>
        <v>2965.324831433808</v>
      </c>
      <c r="U44" s="165">
        <f>[1]побуд.звіт!U44+'[2]звіт 2018+01.2019'!U44</f>
        <v>0</v>
      </c>
      <c r="V44" s="165">
        <f>[1]побуд.звіт!V44+'[2]звіт 2018+01.2019'!V44</f>
        <v>0</v>
      </c>
      <c r="W44" s="166">
        <f t="shared" si="9"/>
        <v>0</v>
      </c>
      <c r="X44" s="167">
        <f t="shared" si="10"/>
        <v>0</v>
      </c>
      <c r="Y44" s="165">
        <f>[1]побуд.звіт!Y44+'[2]звіт 2018+01.2019'!Y44</f>
        <v>0</v>
      </c>
      <c r="Z44" s="165">
        <f>[1]побуд.звіт!Z44+'[2]звіт 2018+01.2019'!Z44</f>
        <v>0</v>
      </c>
      <c r="AA44" s="166">
        <f t="shared" si="11"/>
        <v>0</v>
      </c>
      <c r="AB44" s="167">
        <f t="shared" si="12"/>
        <v>0</v>
      </c>
      <c r="AC44" s="165">
        <f>[1]побуд.звіт!AC44+'[2]звіт 2018+01.2019'!AC44</f>
        <v>15332.840837182517</v>
      </c>
      <c r="AD44" s="165">
        <f>[1]побуд.звіт!AD44+'[2]звіт 2018+01.2019'!AD44</f>
        <v>15954.463264769827</v>
      </c>
      <c r="AE44" s="166">
        <f t="shared" si="13"/>
        <v>0</v>
      </c>
      <c r="AF44" s="167">
        <f t="shared" si="14"/>
        <v>621.62242758731009</v>
      </c>
      <c r="AG44" s="165">
        <f>[1]побуд.звіт!AG44+'[2]звіт 2018+01.2019'!AG44</f>
        <v>1100.4480295813844</v>
      </c>
      <c r="AH44" s="165">
        <f>[1]побуд.звіт!AH44+'[2]звіт 2018+01.2019'!AH44</f>
        <v>1099.0160417911725</v>
      </c>
      <c r="AI44" s="166">
        <f t="shared" si="15"/>
        <v>-1.431987790211906</v>
      </c>
      <c r="AJ44" s="167">
        <f t="shared" si="16"/>
        <v>0</v>
      </c>
      <c r="AK44" s="165">
        <f>[1]побуд.звіт!AK44+'[2]звіт 2018+01.2019'!AK44</f>
        <v>39.812354985620082</v>
      </c>
      <c r="AL44" s="165">
        <f>[1]побуд.звіт!AL44+'[2]звіт 2018+01.2019'!AL44</f>
        <v>0</v>
      </c>
      <c r="AM44" s="166">
        <f t="shared" si="17"/>
        <v>-39.812354985620082</v>
      </c>
      <c r="AN44" s="167">
        <f t="shared" si="18"/>
        <v>0</v>
      </c>
      <c r="AO44" s="165">
        <f>[1]побуд.звіт!AO44+'[2]звіт 2018+01.2019'!AO44</f>
        <v>4581.9319880140993</v>
      </c>
      <c r="AP44" s="165">
        <f>[1]побуд.звіт!AP44+'[2]звіт 2018+01.2019'!AP44</f>
        <v>3971.5783688485521</v>
      </c>
      <c r="AQ44" s="166">
        <f t="shared" si="19"/>
        <v>-610.35361916554712</v>
      </c>
      <c r="AR44" s="167">
        <f t="shared" si="20"/>
        <v>0</v>
      </c>
      <c r="AS44" s="165">
        <f>[1]побуд.звіт!AS44+'[2]звіт 2018+01.2019'!AS44</f>
        <v>2524.1373057632645</v>
      </c>
      <c r="AT44" s="165">
        <f>[1]побуд.звіт!AT44+'[2]звіт 2018+01.2019'!AT44</f>
        <v>2217.6207132079508</v>
      </c>
      <c r="AU44" s="166">
        <f t="shared" si="21"/>
        <v>-306.51659255531376</v>
      </c>
      <c r="AV44" s="167">
        <f t="shared" si="22"/>
        <v>0</v>
      </c>
      <c r="AW44" s="165">
        <f>[1]побуд.звіт!AW44+'[2]звіт 2018+01.2019'!AW44</f>
        <v>14499.195720026542</v>
      </c>
      <c r="AX44" s="165">
        <f>[1]побуд.звіт!AX44+'[2]звіт 2018+01.2019'!AX44</f>
        <v>29289.762362762784</v>
      </c>
      <c r="AY44" s="166">
        <f t="shared" si="23"/>
        <v>0</v>
      </c>
      <c r="AZ44" s="167">
        <f t="shared" si="24"/>
        <v>14790.566642736241</v>
      </c>
      <c r="BA44" s="38">
        <v>0</v>
      </c>
      <c r="BB44" s="36"/>
      <c r="BC44" s="36">
        <f t="shared" si="25"/>
        <v>0</v>
      </c>
      <c r="BD44" s="37">
        <f t="shared" si="26"/>
        <v>0</v>
      </c>
      <c r="BE44" s="165">
        <f>[1]побуд.звіт!BE44+'[2]звіт 2018+01.2019'!BE44</f>
        <v>15.776722494407808</v>
      </c>
      <c r="BF44" s="165">
        <f>[1]побуд.звіт!BF44+'[2]звіт 2018+01.2019'!BF44</f>
        <v>0</v>
      </c>
      <c r="BG44" s="166">
        <f t="shared" si="27"/>
        <v>-15.776722494407808</v>
      </c>
      <c r="BH44" s="167">
        <f t="shared" si="28"/>
        <v>0</v>
      </c>
      <c r="BI44" s="165">
        <f>[1]побуд.звіт!BI44+'[2]звіт 2018+01.2019'!BI44</f>
        <v>7008.2308630026328</v>
      </c>
      <c r="BJ44" s="165">
        <f>[1]побуд.звіт!BJ44+'[2]звіт 2018+01.2019'!BJ44</f>
        <v>6266.0255913829005</v>
      </c>
      <c r="BK44" s="166">
        <f t="shared" si="29"/>
        <v>-742.20527161973223</v>
      </c>
      <c r="BL44" s="167">
        <f t="shared" si="30"/>
        <v>0</v>
      </c>
      <c r="BM44" s="165">
        <f>[1]побуд.звіт!BM44+'[2]звіт 2018+01.2019'!BM44</f>
        <v>0</v>
      </c>
      <c r="BN44" s="165">
        <f>[1]побуд.звіт!BN44+'[2]звіт 2018+01.2019'!BN44</f>
        <v>0</v>
      </c>
      <c r="BO44" s="166">
        <f t="shared" si="31"/>
        <v>0</v>
      </c>
      <c r="BP44" s="167">
        <f t="shared" si="32"/>
        <v>0</v>
      </c>
      <c r="BQ44" s="168">
        <f t="shared" si="39"/>
        <v>76371.971448306722</v>
      </c>
      <c r="BR44" s="166">
        <f t="shared" si="39"/>
        <v>95987.810626783961</v>
      </c>
      <c r="BS44" s="166">
        <f t="shared" si="34"/>
        <v>0</v>
      </c>
      <c r="BT44" s="167">
        <f t="shared" si="35"/>
        <v>19615.839178477239</v>
      </c>
      <c r="BU44" s="169">
        <f t="shared" si="36"/>
        <v>1.256846049754712</v>
      </c>
      <c r="BV44" s="131">
        <v>9842</v>
      </c>
      <c r="BW44" s="170">
        <f t="shared" si="38"/>
        <v>4386.8591822638055</v>
      </c>
      <c r="BX44" s="131">
        <f t="shared" si="0"/>
        <v>5455.1408177361945</v>
      </c>
      <c r="BY44" s="171">
        <v>2</v>
      </c>
      <c r="CA44" s="39"/>
    </row>
    <row r="45" spans="1:79" x14ac:dyDescent="0.3">
      <c r="A45" s="163">
        <f t="shared" si="37"/>
        <v>37</v>
      </c>
      <c r="B45" s="164" t="s">
        <v>137</v>
      </c>
      <c r="C45" s="189">
        <v>253.5</v>
      </c>
      <c r="D45" s="185">
        <v>2</v>
      </c>
      <c r="E45" s="165">
        <f>[1]побуд.звіт!E45+'[2]звіт 2018+01.2019'!E45</f>
        <v>0</v>
      </c>
      <c r="F45" s="165">
        <f>[1]побуд.звіт!F45+'[2]звіт 2018+01.2019'!F45</f>
        <v>0</v>
      </c>
      <c r="G45" s="166">
        <f t="shared" si="1"/>
        <v>0</v>
      </c>
      <c r="H45" s="167">
        <f t="shared" si="2"/>
        <v>0</v>
      </c>
      <c r="I45" s="165">
        <f>[1]побуд.звіт!I45+'[2]звіт 2018+01.2019'!I45</f>
        <v>0</v>
      </c>
      <c r="J45" s="165">
        <f>[1]побуд.звіт!J45+'[2]звіт 2018+01.2019'!J45</f>
        <v>1.8649454856453849</v>
      </c>
      <c r="K45" s="166">
        <f t="shared" si="3"/>
        <v>0</v>
      </c>
      <c r="L45" s="167">
        <f t="shared" si="4"/>
        <v>1.8649454856453849</v>
      </c>
      <c r="M45" s="165">
        <f>[1]побуд.звіт!M45+'[2]звіт 2018+01.2019'!M45</f>
        <v>362.48635969042618</v>
      </c>
      <c r="N45" s="165">
        <f>[1]побуд.звіт!N45+'[2]звіт 2018+01.2019'!N45</f>
        <v>339.8142612522073</v>
      </c>
      <c r="O45" s="166">
        <f t="shared" si="5"/>
        <v>-22.672098438218882</v>
      </c>
      <c r="P45" s="167">
        <f t="shared" si="6"/>
        <v>0</v>
      </c>
      <c r="Q45" s="165">
        <f>[1]побуд.звіт!Q45+'[2]звіт 2018+01.2019'!Q45</f>
        <v>0</v>
      </c>
      <c r="R45" s="165">
        <f>[1]побуд.звіт!R45+'[2]звіт 2018+01.2019'!R45</f>
        <v>515.2487212254556</v>
      </c>
      <c r="S45" s="166">
        <f t="shared" si="7"/>
        <v>0</v>
      </c>
      <c r="T45" s="167">
        <f t="shared" si="8"/>
        <v>515.2487212254556</v>
      </c>
      <c r="U45" s="165">
        <f>[1]побуд.звіт!U45+'[2]звіт 2018+01.2019'!U45</f>
        <v>0</v>
      </c>
      <c r="V45" s="165">
        <f>[1]побуд.звіт!V45+'[2]звіт 2018+01.2019'!V45</f>
        <v>0</v>
      </c>
      <c r="W45" s="166">
        <f t="shared" si="9"/>
        <v>0</v>
      </c>
      <c r="X45" s="167">
        <f t="shared" si="10"/>
        <v>0</v>
      </c>
      <c r="Y45" s="165">
        <f>[1]побуд.звіт!Y45+'[2]звіт 2018+01.2019'!Y45</f>
        <v>0</v>
      </c>
      <c r="Z45" s="165">
        <f>[1]побуд.звіт!Z45+'[2]звіт 2018+01.2019'!Z45</f>
        <v>0</v>
      </c>
      <c r="AA45" s="166">
        <f t="shared" si="11"/>
        <v>0</v>
      </c>
      <c r="AB45" s="167">
        <f t="shared" si="12"/>
        <v>0</v>
      </c>
      <c r="AC45" s="165">
        <f>[1]побуд.звіт!AC45+'[2]звіт 2018+01.2019'!AC45</f>
        <v>3423.9176643196133</v>
      </c>
      <c r="AD45" s="165">
        <f>[1]побуд.звіт!AD45+'[2]звіт 2018+01.2019'!AD45</f>
        <v>3459.9502443951665</v>
      </c>
      <c r="AE45" s="166">
        <f t="shared" si="13"/>
        <v>0</v>
      </c>
      <c r="AF45" s="167">
        <f t="shared" si="14"/>
        <v>36.032580075553142</v>
      </c>
      <c r="AG45" s="165">
        <f>[1]побуд.звіт!AG45+'[2]звіт 2018+01.2019'!AG45</f>
        <v>0</v>
      </c>
      <c r="AH45" s="165">
        <f>[1]побуд.звіт!AH45+'[2]звіт 2018+01.2019'!AH45</f>
        <v>0</v>
      </c>
      <c r="AI45" s="166">
        <f t="shared" si="15"/>
        <v>0</v>
      </c>
      <c r="AJ45" s="167">
        <f t="shared" si="16"/>
        <v>0</v>
      </c>
      <c r="AK45" s="165">
        <f>[1]побуд.звіт!AK45+'[2]звіт 2018+01.2019'!AK45</f>
        <v>0</v>
      </c>
      <c r="AL45" s="165">
        <f>[1]побуд.звіт!AL45+'[2]звіт 2018+01.2019'!AL45</f>
        <v>0</v>
      </c>
      <c r="AM45" s="166">
        <f t="shared" si="17"/>
        <v>0</v>
      </c>
      <c r="AN45" s="167">
        <f t="shared" si="18"/>
        <v>0</v>
      </c>
      <c r="AO45" s="165">
        <f>[1]побуд.звіт!AO45+'[2]звіт 2018+01.2019'!AO45</f>
        <v>630.74613877763625</v>
      </c>
      <c r="AP45" s="165">
        <f>[1]побуд.звіт!AP45+'[2]звіт 2018+01.2019'!AP45</f>
        <v>899.34607503010079</v>
      </c>
      <c r="AQ45" s="166">
        <f t="shared" si="19"/>
        <v>0</v>
      </c>
      <c r="AR45" s="167">
        <f t="shared" si="20"/>
        <v>268.59993625246454</v>
      </c>
      <c r="AS45" s="165">
        <f>[1]побуд.звіт!AS45+'[2]звіт 2018+01.2019'!AS45</f>
        <v>704.2364091798961</v>
      </c>
      <c r="AT45" s="165">
        <f>[1]побуд.звіт!AT45+'[2]звіт 2018+01.2019'!AT45</f>
        <v>584.79089825768165</v>
      </c>
      <c r="AU45" s="166">
        <f t="shared" si="21"/>
        <v>-119.44551092221445</v>
      </c>
      <c r="AV45" s="167">
        <f t="shared" si="22"/>
        <v>0</v>
      </c>
      <c r="AW45" s="165">
        <f>[1]побуд.звіт!AW45+'[2]звіт 2018+01.2019'!AW45</f>
        <v>4261.2065599310545</v>
      </c>
      <c r="AX45" s="165">
        <f>[1]побуд.звіт!AX45+'[2]звіт 2018+01.2019'!AX45</f>
        <v>0</v>
      </c>
      <c r="AY45" s="166">
        <f t="shared" si="23"/>
        <v>-4261.2065599310545</v>
      </c>
      <c r="AZ45" s="167">
        <f t="shared" si="24"/>
        <v>0</v>
      </c>
      <c r="BA45" s="38">
        <v>0</v>
      </c>
      <c r="BB45" s="36"/>
      <c r="BC45" s="36">
        <f t="shared" si="25"/>
        <v>0</v>
      </c>
      <c r="BD45" s="37">
        <f t="shared" si="26"/>
        <v>0</v>
      </c>
      <c r="BE45" s="165">
        <f>[1]побуд.звіт!BE45+'[2]звіт 2018+01.2019'!BE45</f>
        <v>16.115489859311374</v>
      </c>
      <c r="BF45" s="165">
        <f>[1]побуд.звіт!BF45+'[2]звіт 2018+01.2019'!BF45</f>
        <v>0</v>
      </c>
      <c r="BG45" s="166">
        <f t="shared" si="27"/>
        <v>-16.115489859311374</v>
      </c>
      <c r="BH45" s="167">
        <f t="shared" si="28"/>
        <v>0</v>
      </c>
      <c r="BI45" s="165">
        <f>[1]побуд.звіт!BI45+'[2]звіт 2018+01.2019'!BI45</f>
        <v>895.48511814740152</v>
      </c>
      <c r="BJ45" s="165">
        <f>[1]побуд.звіт!BJ45+'[2]звіт 2018+01.2019'!BJ45</f>
        <v>829.11991196182066</v>
      </c>
      <c r="BK45" s="166">
        <f t="shared" si="29"/>
        <v>-66.36520618558086</v>
      </c>
      <c r="BL45" s="167">
        <f t="shared" si="30"/>
        <v>0</v>
      </c>
      <c r="BM45" s="165">
        <f>[1]побуд.звіт!BM45+'[2]звіт 2018+01.2019'!BM45</f>
        <v>0</v>
      </c>
      <c r="BN45" s="165">
        <f>[1]побуд.звіт!BN45+'[2]звіт 2018+01.2019'!BN45</f>
        <v>0</v>
      </c>
      <c r="BO45" s="166">
        <f t="shared" si="31"/>
        <v>0</v>
      </c>
      <c r="BP45" s="167">
        <f t="shared" si="32"/>
        <v>0</v>
      </c>
      <c r="BQ45" s="168">
        <f t="shared" si="39"/>
        <v>10294.19373990534</v>
      </c>
      <c r="BR45" s="166">
        <f t="shared" si="39"/>
        <v>6630.1350576080777</v>
      </c>
      <c r="BS45" s="166">
        <f t="shared" si="34"/>
        <v>-3664.0586822972627</v>
      </c>
      <c r="BT45" s="167">
        <f t="shared" si="35"/>
        <v>0</v>
      </c>
      <c r="BU45" s="169">
        <f t="shared" si="36"/>
        <v>0.64406550188641043</v>
      </c>
      <c r="BV45" s="131">
        <v>674</v>
      </c>
      <c r="BW45" s="170">
        <f t="shared" si="38"/>
        <v>0</v>
      </c>
      <c r="BX45" s="131">
        <f t="shared" si="0"/>
        <v>735.29955285038147</v>
      </c>
      <c r="BY45" s="171">
        <v>2</v>
      </c>
      <c r="CA45" s="39"/>
    </row>
    <row r="46" spans="1:79" x14ac:dyDescent="0.3">
      <c r="A46" s="163">
        <f t="shared" si="37"/>
        <v>38</v>
      </c>
      <c r="B46" s="164" t="s">
        <v>138</v>
      </c>
      <c r="C46" s="189">
        <v>1885.9</v>
      </c>
      <c r="D46" s="185">
        <v>5</v>
      </c>
      <c r="E46" s="165">
        <f>[1]побуд.звіт!E46+'[2]звіт 2018+01.2019'!E46</f>
        <v>4614.1939600000005</v>
      </c>
      <c r="F46" s="165">
        <f>[1]побуд.звіт!F46+'[2]звіт 2018+01.2019'!F46</f>
        <v>5195.3005288147333</v>
      </c>
      <c r="G46" s="166">
        <f t="shared" si="1"/>
        <v>0</v>
      </c>
      <c r="H46" s="167">
        <f t="shared" si="2"/>
        <v>581.10656881473278</v>
      </c>
      <c r="I46" s="165">
        <f>[1]побуд.звіт!I46+'[2]звіт 2018+01.2019'!I46</f>
        <v>17407.377487180718</v>
      </c>
      <c r="J46" s="165">
        <f>[1]побуд.звіт!J46+'[2]звіт 2018+01.2019'!J46</f>
        <v>18115.378572039281</v>
      </c>
      <c r="K46" s="166">
        <f t="shared" si="3"/>
        <v>0</v>
      </c>
      <c r="L46" s="167">
        <f t="shared" si="4"/>
        <v>708.00108485856254</v>
      </c>
      <c r="M46" s="165">
        <f>[1]побуд.звіт!M46+'[2]звіт 2018+01.2019'!M46</f>
        <v>2769.323672048662</v>
      </c>
      <c r="N46" s="165">
        <f>[1]побуд.звіт!N46+'[2]звіт 2018+01.2019'!N46</f>
        <v>2904.7384734165926</v>
      </c>
      <c r="O46" s="166">
        <f t="shared" si="5"/>
        <v>0</v>
      </c>
      <c r="P46" s="167">
        <f t="shared" si="6"/>
        <v>135.41480136793052</v>
      </c>
      <c r="Q46" s="165">
        <f>[1]побуд.звіт!Q46+'[2]звіт 2018+01.2019'!Q46</f>
        <v>0</v>
      </c>
      <c r="R46" s="165">
        <f>[1]побуд.звіт!R46+'[2]звіт 2018+01.2019'!R46</f>
        <v>3046.278766787133</v>
      </c>
      <c r="S46" s="166">
        <f t="shared" si="7"/>
        <v>0</v>
      </c>
      <c r="T46" s="167">
        <f t="shared" si="8"/>
        <v>3046.278766787133</v>
      </c>
      <c r="U46" s="165">
        <f>[1]побуд.звіт!U46+'[2]звіт 2018+01.2019'!U46</f>
        <v>0</v>
      </c>
      <c r="V46" s="165">
        <f>[1]побуд.звіт!V46+'[2]звіт 2018+01.2019'!V46</f>
        <v>0</v>
      </c>
      <c r="W46" s="166">
        <f t="shared" si="9"/>
        <v>0</v>
      </c>
      <c r="X46" s="167">
        <f t="shared" si="10"/>
        <v>0</v>
      </c>
      <c r="Y46" s="165">
        <f>[1]побуд.звіт!Y46+'[2]звіт 2018+01.2019'!Y46</f>
        <v>0</v>
      </c>
      <c r="Z46" s="165">
        <f>[1]побуд.звіт!Z46+'[2]звіт 2018+01.2019'!Z46</f>
        <v>0</v>
      </c>
      <c r="AA46" s="166">
        <f t="shared" si="11"/>
        <v>0</v>
      </c>
      <c r="AB46" s="167">
        <f t="shared" si="12"/>
        <v>0</v>
      </c>
      <c r="AC46" s="165">
        <f>[1]побуд.звіт!AC46+'[2]звіт 2018+01.2019'!AC46</f>
        <v>19699.352015445846</v>
      </c>
      <c r="AD46" s="165">
        <f>[1]побуд.звіт!AD46+'[2]звіт 2018+01.2019'!AD46</f>
        <v>18278.918694827931</v>
      </c>
      <c r="AE46" s="166">
        <f t="shared" si="13"/>
        <v>-1420.4333206179144</v>
      </c>
      <c r="AF46" s="167">
        <f t="shared" si="14"/>
        <v>0</v>
      </c>
      <c r="AG46" s="165">
        <f>[1]побуд.звіт!AG46+'[2]звіт 2018+01.2019'!AG46</f>
        <v>0</v>
      </c>
      <c r="AH46" s="165">
        <f>[1]побуд.звіт!AH46+'[2]звіт 2018+01.2019'!AH46</f>
        <v>0</v>
      </c>
      <c r="AI46" s="166">
        <f t="shared" si="15"/>
        <v>0</v>
      </c>
      <c r="AJ46" s="167">
        <f t="shared" si="16"/>
        <v>0</v>
      </c>
      <c r="AK46" s="165">
        <f>[1]побуд.звіт!AK46+'[2]звіт 2018+01.2019'!AK46</f>
        <v>0</v>
      </c>
      <c r="AL46" s="165">
        <f>[1]побуд.звіт!AL46+'[2]звіт 2018+01.2019'!AL46</f>
        <v>0</v>
      </c>
      <c r="AM46" s="166">
        <f t="shared" si="17"/>
        <v>0</v>
      </c>
      <c r="AN46" s="167">
        <f t="shared" si="18"/>
        <v>0</v>
      </c>
      <c r="AO46" s="165">
        <f>[1]побуд.звіт!AO46+'[2]звіт 2018+01.2019'!AO46</f>
        <v>6195.9133263812582</v>
      </c>
      <c r="AP46" s="165">
        <f>[1]побуд.звіт!AP46+'[2]звіт 2018+01.2019'!AP46</f>
        <v>3639.6939441850718</v>
      </c>
      <c r="AQ46" s="166">
        <f t="shared" si="19"/>
        <v>-2556.2193821961864</v>
      </c>
      <c r="AR46" s="167">
        <f t="shared" si="20"/>
        <v>0</v>
      </c>
      <c r="AS46" s="165">
        <f>[1]побуд.звіт!AS46+'[2]звіт 2018+01.2019'!AS46</f>
        <v>2622.3524623576805</v>
      </c>
      <c r="AT46" s="165">
        <f>[1]побуд.звіт!AT46+'[2]звіт 2018+01.2019'!AT46</f>
        <v>2203.1121887216364</v>
      </c>
      <c r="AU46" s="166">
        <f t="shared" si="21"/>
        <v>-419.24027363604409</v>
      </c>
      <c r="AV46" s="167">
        <f t="shared" si="22"/>
        <v>0</v>
      </c>
      <c r="AW46" s="165">
        <f>[1]побуд.звіт!AW46+'[2]звіт 2018+01.2019'!AW46</f>
        <v>17135.475842545198</v>
      </c>
      <c r="AX46" s="165">
        <f>[1]побуд.звіт!AX46+'[2]звіт 2018+01.2019'!AX46</f>
        <v>5423.0969560897474</v>
      </c>
      <c r="AY46" s="166">
        <f t="shared" si="23"/>
        <v>-11712.378886455452</v>
      </c>
      <c r="AZ46" s="167">
        <f t="shared" si="24"/>
        <v>0</v>
      </c>
      <c r="BA46" s="38">
        <v>0</v>
      </c>
      <c r="BB46" s="36"/>
      <c r="BC46" s="36">
        <f t="shared" si="25"/>
        <v>0</v>
      </c>
      <c r="BD46" s="37">
        <f t="shared" si="26"/>
        <v>0</v>
      </c>
      <c r="BE46" s="165">
        <f>[1]побуд.звіт!BE46+'[2]звіт 2018+01.2019'!BE46</f>
        <v>15.88578061090657</v>
      </c>
      <c r="BF46" s="165">
        <f>[1]побуд.звіт!BF46+'[2]звіт 2018+01.2019'!BF46</f>
        <v>0</v>
      </c>
      <c r="BG46" s="166">
        <f t="shared" si="27"/>
        <v>-15.88578061090657</v>
      </c>
      <c r="BH46" s="167">
        <f t="shared" si="28"/>
        <v>0</v>
      </c>
      <c r="BI46" s="165">
        <f>[1]побуд.звіт!BI46+'[2]звіт 2018+01.2019'!BI46</f>
        <v>4399.7872104299286</v>
      </c>
      <c r="BJ46" s="165">
        <f>[1]побуд.звіт!BJ46+'[2]звіт 2018+01.2019'!BJ46</f>
        <v>5043.5766403233365</v>
      </c>
      <c r="BK46" s="166">
        <f t="shared" si="29"/>
        <v>0</v>
      </c>
      <c r="BL46" s="167">
        <f t="shared" si="30"/>
        <v>643.78942989340794</v>
      </c>
      <c r="BM46" s="165">
        <f>[1]побуд.звіт!BM46+'[2]звіт 2018+01.2019'!BM46</f>
        <v>0</v>
      </c>
      <c r="BN46" s="165">
        <f>[1]побуд.звіт!BN46+'[2]звіт 2018+01.2019'!BN46</f>
        <v>0</v>
      </c>
      <c r="BO46" s="166">
        <f t="shared" si="31"/>
        <v>0</v>
      </c>
      <c r="BP46" s="167">
        <f t="shared" si="32"/>
        <v>0</v>
      </c>
      <c r="BQ46" s="168">
        <f t="shared" si="39"/>
        <v>74859.661757000198</v>
      </c>
      <c r="BR46" s="166">
        <f t="shared" si="39"/>
        <v>63850.09476520546</v>
      </c>
      <c r="BS46" s="166">
        <f t="shared" si="34"/>
        <v>-11009.566991794738</v>
      </c>
      <c r="BT46" s="167">
        <f t="shared" si="35"/>
        <v>0</v>
      </c>
      <c r="BU46" s="169">
        <f t="shared" si="36"/>
        <v>0.85293058059048443</v>
      </c>
      <c r="BV46" s="131">
        <v>17076</v>
      </c>
      <c r="BW46" s="170">
        <f t="shared" si="38"/>
        <v>11728.881303071415</v>
      </c>
      <c r="BX46" s="131">
        <f t="shared" si="0"/>
        <v>5347.1186969285855</v>
      </c>
      <c r="BY46" s="171">
        <v>2</v>
      </c>
      <c r="CA46" s="39"/>
    </row>
    <row r="47" spans="1:79" x14ac:dyDescent="0.3">
      <c r="A47" s="163">
        <f t="shared" si="37"/>
        <v>39</v>
      </c>
      <c r="B47" s="164" t="s">
        <v>139</v>
      </c>
      <c r="C47" s="189">
        <v>847.4</v>
      </c>
      <c r="D47" s="185">
        <v>3</v>
      </c>
      <c r="E47" s="165">
        <f>[1]побуд.звіт!E47+'[2]звіт 2018+01.2019'!E47</f>
        <v>3709.7835699999991</v>
      </c>
      <c r="F47" s="165">
        <f>[1]побуд.звіт!F47+'[2]звіт 2018+01.2019'!F47</f>
        <v>3911.8579228764634</v>
      </c>
      <c r="G47" s="166">
        <f t="shared" si="1"/>
        <v>0</v>
      </c>
      <c r="H47" s="167">
        <f t="shared" si="2"/>
        <v>202.07435287646422</v>
      </c>
      <c r="I47" s="165">
        <f>[1]побуд.звіт!I47+'[2]звіт 2018+01.2019'!I47</f>
        <v>10777.21232135502</v>
      </c>
      <c r="J47" s="165">
        <f>[1]побуд.звіт!J47+'[2]звіт 2018+01.2019'!J47</f>
        <v>10339.714698442553</v>
      </c>
      <c r="K47" s="166">
        <f t="shared" si="3"/>
        <v>-437.4976229124677</v>
      </c>
      <c r="L47" s="167">
        <f t="shared" si="4"/>
        <v>0</v>
      </c>
      <c r="M47" s="165">
        <f>[1]побуд.звіт!M47+'[2]звіт 2018+01.2019'!M47</f>
        <v>1215.9990202152287</v>
      </c>
      <c r="N47" s="165">
        <f>[1]побуд.звіт!N47+'[2]звіт 2018+01.2019'!N47</f>
        <v>1244.8879171785397</v>
      </c>
      <c r="O47" s="166">
        <f t="shared" si="5"/>
        <v>0</v>
      </c>
      <c r="P47" s="167">
        <f t="shared" si="6"/>
        <v>28.888896963311026</v>
      </c>
      <c r="Q47" s="165">
        <f>[1]побуд.звіт!Q47+'[2]звіт 2018+01.2019'!Q47</f>
        <v>196.18904222276205</v>
      </c>
      <c r="R47" s="165">
        <f>[1]побуд.звіт!R47+'[2]звіт 2018+01.2019'!R47</f>
        <v>2548.6230000706346</v>
      </c>
      <c r="S47" s="166">
        <f t="shared" si="7"/>
        <v>0</v>
      </c>
      <c r="T47" s="167">
        <f t="shared" si="8"/>
        <v>2352.4339578478725</v>
      </c>
      <c r="U47" s="165">
        <f>[1]побуд.звіт!U47+'[2]звіт 2018+01.2019'!U47</f>
        <v>0</v>
      </c>
      <c r="V47" s="165">
        <f>[1]побуд.звіт!V47+'[2]звіт 2018+01.2019'!V47</f>
        <v>0</v>
      </c>
      <c r="W47" s="166">
        <f t="shared" si="9"/>
        <v>0</v>
      </c>
      <c r="X47" s="167">
        <f t="shared" si="10"/>
        <v>0</v>
      </c>
      <c r="Y47" s="165">
        <f>[1]побуд.звіт!Y47+'[2]звіт 2018+01.2019'!Y47</f>
        <v>0</v>
      </c>
      <c r="Z47" s="165">
        <f>[1]побуд.звіт!Z47+'[2]звіт 2018+01.2019'!Z47</f>
        <v>0</v>
      </c>
      <c r="AA47" s="166">
        <f t="shared" si="11"/>
        <v>0</v>
      </c>
      <c r="AB47" s="167">
        <f t="shared" si="12"/>
        <v>0</v>
      </c>
      <c r="AC47" s="165">
        <f>[1]побуд.звіт!AC47+'[2]звіт 2018+01.2019'!AC47</f>
        <v>9972.9109837779833</v>
      </c>
      <c r="AD47" s="165">
        <f>[1]побуд.звіт!AD47+'[2]звіт 2018+01.2019'!AD47</f>
        <v>9793.4852751218805</v>
      </c>
      <c r="AE47" s="166">
        <f t="shared" si="13"/>
        <v>-179.42570865610287</v>
      </c>
      <c r="AF47" s="167">
        <f t="shared" si="14"/>
        <v>0</v>
      </c>
      <c r="AG47" s="165">
        <f>[1]побуд.звіт!AG47+'[2]звіт 2018+01.2019'!AG47</f>
        <v>920.25767065148943</v>
      </c>
      <c r="AH47" s="165">
        <f>[1]побуд.звіт!AH47+'[2]звіт 2018+01.2019'!AH47</f>
        <v>919.15300727420583</v>
      </c>
      <c r="AI47" s="166">
        <f t="shared" si="15"/>
        <v>-1.1046633772836003</v>
      </c>
      <c r="AJ47" s="167">
        <f t="shared" si="16"/>
        <v>0</v>
      </c>
      <c r="AK47" s="165">
        <f>[1]побуд.звіт!AK47+'[2]звіт 2018+01.2019'!AK47</f>
        <v>32.792431031873008</v>
      </c>
      <c r="AL47" s="165">
        <f>[1]побуд.звіт!AL47+'[2]звіт 2018+01.2019'!AL47</f>
        <v>0</v>
      </c>
      <c r="AM47" s="166">
        <f t="shared" si="17"/>
        <v>-32.792431031873008</v>
      </c>
      <c r="AN47" s="167">
        <f t="shared" si="18"/>
        <v>0</v>
      </c>
      <c r="AO47" s="165">
        <f>[1]побуд.звіт!AO47+'[2]звіт 2018+01.2019'!AO47</f>
        <v>2452.9720723707824</v>
      </c>
      <c r="AP47" s="165">
        <f>[1]побуд.звіт!AP47+'[2]звіт 2018+01.2019'!AP47</f>
        <v>1782.8257296802699</v>
      </c>
      <c r="AQ47" s="166">
        <f t="shared" si="19"/>
        <v>-670.14634269051248</v>
      </c>
      <c r="AR47" s="167">
        <f t="shared" si="20"/>
        <v>0</v>
      </c>
      <c r="AS47" s="165">
        <f>[1]побуд.звіт!AS47+'[2]звіт 2018+01.2019'!AS47</f>
        <v>1814.1203385533058</v>
      </c>
      <c r="AT47" s="165">
        <f>[1]побуд.звіт!AT47+'[2]звіт 2018+01.2019'!AT47</f>
        <v>1516.4906879721721</v>
      </c>
      <c r="AU47" s="166">
        <f t="shared" si="21"/>
        <v>-297.62965058113377</v>
      </c>
      <c r="AV47" s="167">
        <f t="shared" si="22"/>
        <v>0</v>
      </c>
      <c r="AW47" s="165">
        <f>[1]побуд.звіт!AW47+'[2]звіт 2018+01.2019'!AW47</f>
        <v>12182.584477070837</v>
      </c>
      <c r="AX47" s="165">
        <f>[1]побуд.звіт!AX47+'[2]звіт 2018+01.2019'!AX47</f>
        <v>0</v>
      </c>
      <c r="AY47" s="166">
        <f t="shared" si="23"/>
        <v>-12182.584477070837</v>
      </c>
      <c r="AZ47" s="167">
        <f t="shared" si="24"/>
        <v>0</v>
      </c>
      <c r="BA47" s="38">
        <v>0</v>
      </c>
      <c r="BB47" s="36"/>
      <c r="BC47" s="36">
        <f t="shared" si="25"/>
        <v>0</v>
      </c>
      <c r="BD47" s="37">
        <f t="shared" si="26"/>
        <v>0</v>
      </c>
      <c r="BE47" s="165">
        <f>[1]побуд.звіт!BE47+'[2]звіт 2018+01.2019'!BE47</f>
        <v>15.465731336573965</v>
      </c>
      <c r="BF47" s="165">
        <f>[1]побуд.звіт!BF47+'[2]звіт 2018+01.2019'!BF47</f>
        <v>0</v>
      </c>
      <c r="BG47" s="166">
        <f t="shared" si="27"/>
        <v>-15.465731336573965</v>
      </c>
      <c r="BH47" s="167">
        <f t="shared" si="28"/>
        <v>0</v>
      </c>
      <c r="BI47" s="165">
        <f>[1]побуд.звіт!BI47+'[2]звіт 2018+01.2019'!BI47</f>
        <v>4168.5395001343422</v>
      </c>
      <c r="BJ47" s="165">
        <f>[1]побуд.звіт!BJ47+'[2]звіт 2018+01.2019'!BJ47</f>
        <v>3669.4196396276475</v>
      </c>
      <c r="BK47" s="166">
        <f t="shared" si="29"/>
        <v>-499.11986050669475</v>
      </c>
      <c r="BL47" s="167">
        <f t="shared" si="30"/>
        <v>0</v>
      </c>
      <c r="BM47" s="165">
        <f>[1]побуд.звіт!BM47+'[2]звіт 2018+01.2019'!BM47</f>
        <v>0</v>
      </c>
      <c r="BN47" s="165">
        <f>[1]побуд.звіт!BN47+'[2]звіт 2018+01.2019'!BN47</f>
        <v>0</v>
      </c>
      <c r="BO47" s="166">
        <f t="shared" si="31"/>
        <v>0</v>
      </c>
      <c r="BP47" s="167">
        <f t="shared" si="32"/>
        <v>0</v>
      </c>
      <c r="BQ47" s="168">
        <f t="shared" si="39"/>
        <v>47458.827158720203</v>
      </c>
      <c r="BR47" s="166">
        <f t="shared" si="39"/>
        <v>35726.457878244364</v>
      </c>
      <c r="BS47" s="166">
        <f t="shared" si="34"/>
        <v>-11732.369280475839</v>
      </c>
      <c r="BT47" s="167">
        <f t="shared" si="35"/>
        <v>0</v>
      </c>
      <c r="BU47" s="169">
        <f t="shared" si="36"/>
        <v>0.75278846986171033</v>
      </c>
      <c r="BV47" s="131">
        <v>2667</v>
      </c>
      <c r="BW47" s="170">
        <f t="shared" si="38"/>
        <v>0</v>
      </c>
      <c r="BX47" s="131">
        <f t="shared" si="0"/>
        <v>3389.9162256228715</v>
      </c>
      <c r="BY47" s="171">
        <v>2</v>
      </c>
      <c r="CA47" s="39"/>
    </row>
    <row r="48" spans="1:79" x14ac:dyDescent="0.3">
      <c r="A48" s="163">
        <f t="shared" si="37"/>
        <v>40</v>
      </c>
      <c r="B48" s="164" t="s">
        <v>140</v>
      </c>
      <c r="C48" s="189">
        <v>2692.3</v>
      </c>
      <c r="D48" s="185">
        <v>10</v>
      </c>
      <c r="E48" s="165">
        <f>[1]побуд.звіт!E48+'[2]звіт 2018+01.2019'!E48</f>
        <v>18089.455439999998</v>
      </c>
      <c r="F48" s="165">
        <f>[1]побуд.звіт!F48+'[2]звіт 2018+01.2019'!F48</f>
        <v>19397.776723797149</v>
      </c>
      <c r="G48" s="166">
        <f t="shared" si="1"/>
        <v>0</v>
      </c>
      <c r="H48" s="167">
        <f t="shared" si="2"/>
        <v>1308.3212837971514</v>
      </c>
      <c r="I48" s="165">
        <f>[1]побуд.звіт!I48+'[2]звіт 2018+01.2019'!I48</f>
        <v>26355.422320599784</v>
      </c>
      <c r="J48" s="165">
        <f>[1]побуд.звіт!J48+'[2]звіт 2018+01.2019'!J48</f>
        <v>29058.305099524325</v>
      </c>
      <c r="K48" s="166">
        <f t="shared" si="3"/>
        <v>0</v>
      </c>
      <c r="L48" s="167">
        <f t="shared" si="4"/>
        <v>2702.8827789245406</v>
      </c>
      <c r="M48" s="165">
        <f>[1]побуд.звіт!M48+'[2]звіт 2018+01.2019'!M48</f>
        <v>4510.7350339466657</v>
      </c>
      <c r="N48" s="165">
        <f>[1]побуд.звіт!N48+'[2]звіт 2018+01.2019'!N48</f>
        <v>4647.5815574665476</v>
      </c>
      <c r="O48" s="166">
        <f t="shared" si="5"/>
        <v>0</v>
      </c>
      <c r="P48" s="167">
        <f t="shared" si="6"/>
        <v>136.84652351988188</v>
      </c>
      <c r="Q48" s="165">
        <f>[1]побуд.звіт!Q48+'[2]звіт 2018+01.2019'!Q48</f>
        <v>724.56614970214298</v>
      </c>
      <c r="R48" s="165">
        <f>[1]побуд.звіт!R48+'[2]звіт 2018+01.2019'!R48</f>
        <v>2343.0149437642849</v>
      </c>
      <c r="S48" s="166">
        <f t="shared" si="7"/>
        <v>0</v>
      </c>
      <c r="T48" s="167">
        <f t="shared" si="8"/>
        <v>1618.448794062142</v>
      </c>
      <c r="U48" s="165">
        <f>[1]побуд.звіт!U48+'[2]звіт 2018+01.2019'!U48</f>
        <v>12918.024288739907</v>
      </c>
      <c r="V48" s="165">
        <f>[1]побуд.звіт!V48+'[2]звіт 2018+01.2019'!V48</f>
        <v>12914.196272415013</v>
      </c>
      <c r="W48" s="166">
        <f t="shared" si="9"/>
        <v>-3.8280163248946337</v>
      </c>
      <c r="X48" s="167">
        <f t="shared" si="10"/>
        <v>0</v>
      </c>
      <c r="Y48" s="165">
        <f>[1]побуд.звіт!Y48+'[2]звіт 2018+01.2019'!Y48</f>
        <v>0</v>
      </c>
      <c r="Z48" s="165">
        <f>[1]побуд.звіт!Z48+'[2]звіт 2018+01.2019'!Z48</f>
        <v>0</v>
      </c>
      <c r="AA48" s="166">
        <f t="shared" si="11"/>
        <v>0</v>
      </c>
      <c r="AB48" s="167">
        <f t="shared" si="12"/>
        <v>0</v>
      </c>
      <c r="AC48" s="165">
        <f>[1]побуд.звіт!AC48+'[2]звіт 2018+01.2019'!AC48</f>
        <v>29930.379548656692</v>
      </c>
      <c r="AD48" s="165">
        <f>[1]побуд.звіт!AD48+'[2]звіт 2018+01.2019'!AD48</f>
        <v>29415.618055153751</v>
      </c>
      <c r="AE48" s="166">
        <f t="shared" si="13"/>
        <v>-514.76149350294145</v>
      </c>
      <c r="AF48" s="167">
        <f t="shared" si="14"/>
        <v>0</v>
      </c>
      <c r="AG48" s="165">
        <f>[1]побуд.звіт!AG48+'[2]звіт 2018+01.2019'!AG48</f>
        <v>970.81302329304935</v>
      </c>
      <c r="AH48" s="165">
        <f>[1]побуд.звіт!AH48+'[2]звіт 2018+01.2019'!AH48</f>
        <v>948.90975930826289</v>
      </c>
      <c r="AI48" s="166">
        <f t="shared" si="15"/>
        <v>-21.903263984786463</v>
      </c>
      <c r="AJ48" s="167">
        <f t="shared" si="16"/>
        <v>0</v>
      </c>
      <c r="AK48" s="165">
        <f>[1]побуд.звіт!AK48+'[2]звіт 2018+01.2019'!AK48</f>
        <v>35.084072119938334</v>
      </c>
      <c r="AL48" s="165">
        <f>[1]побуд.звіт!AL48+'[2]звіт 2018+01.2019'!AL48</f>
        <v>0</v>
      </c>
      <c r="AM48" s="166">
        <f t="shared" si="17"/>
        <v>-35.084072119938334</v>
      </c>
      <c r="AN48" s="167">
        <f t="shared" si="18"/>
        <v>0</v>
      </c>
      <c r="AO48" s="165">
        <f>[1]побуд.звіт!AO48+'[2]звіт 2018+01.2019'!AO48</f>
        <v>1541.7210380072088</v>
      </c>
      <c r="AP48" s="165">
        <f>[1]побуд.звіт!AP48+'[2]звіт 2018+01.2019'!AP48</f>
        <v>1239.6946480835584</v>
      </c>
      <c r="AQ48" s="166">
        <f t="shared" si="19"/>
        <v>-302.02638992365041</v>
      </c>
      <c r="AR48" s="167">
        <f t="shared" si="20"/>
        <v>0</v>
      </c>
      <c r="AS48" s="165">
        <f>[1]побуд.звіт!AS48+'[2]звіт 2018+01.2019'!AS48</f>
        <v>3033.5101707237682</v>
      </c>
      <c r="AT48" s="165">
        <f>[1]побуд.звіт!AT48+'[2]звіт 2018+01.2019'!AT48</f>
        <v>2663.6266390692417</v>
      </c>
      <c r="AU48" s="166">
        <f t="shared" si="21"/>
        <v>-369.88353165452645</v>
      </c>
      <c r="AV48" s="167">
        <f t="shared" si="22"/>
        <v>0</v>
      </c>
      <c r="AW48" s="165">
        <f>[1]побуд.звіт!AW48+'[2]звіт 2018+01.2019'!AW48</f>
        <v>31629.889967675168</v>
      </c>
      <c r="AX48" s="165">
        <f>[1]побуд.звіт!AX48+'[2]звіт 2018+01.2019'!AX48</f>
        <v>9762.8004376769823</v>
      </c>
      <c r="AY48" s="166">
        <f t="shared" si="23"/>
        <v>-21867.089529998186</v>
      </c>
      <c r="AZ48" s="167">
        <f t="shared" si="24"/>
        <v>0</v>
      </c>
      <c r="BA48" s="38">
        <v>0</v>
      </c>
      <c r="BB48" s="36"/>
      <c r="BC48" s="36">
        <f t="shared" si="25"/>
        <v>0</v>
      </c>
      <c r="BD48" s="37">
        <f t="shared" si="26"/>
        <v>0</v>
      </c>
      <c r="BE48" s="165">
        <f>[1]побуд.звіт!BE48+'[2]звіт 2018+01.2019'!BE48</f>
        <v>17.542036059969167</v>
      </c>
      <c r="BF48" s="165">
        <f>[1]побуд.звіт!BF48+'[2]звіт 2018+01.2019'!BF48</f>
        <v>0</v>
      </c>
      <c r="BG48" s="166">
        <f t="shared" si="27"/>
        <v>-17.542036059969167</v>
      </c>
      <c r="BH48" s="167">
        <f t="shared" si="28"/>
        <v>0</v>
      </c>
      <c r="BI48" s="165">
        <f>[1]побуд.звіт!BI48+'[2]звіт 2018+01.2019'!BI48</f>
        <v>18266.142820629408</v>
      </c>
      <c r="BJ48" s="165">
        <f>[1]побуд.звіт!BJ48+'[2]звіт 2018+01.2019'!BJ48</f>
        <v>16777.03301468322</v>
      </c>
      <c r="BK48" s="166">
        <f t="shared" si="29"/>
        <v>-1489.1098059461874</v>
      </c>
      <c r="BL48" s="167">
        <f t="shared" si="30"/>
        <v>0</v>
      </c>
      <c r="BM48" s="165">
        <f>[1]побуд.звіт!BM48+'[2]звіт 2018+01.2019'!BM48</f>
        <v>6140.8029320121032</v>
      </c>
      <c r="BN48" s="165">
        <f>[1]побуд.звіт!BN48+'[2]звіт 2018+01.2019'!BN48</f>
        <v>4241.2185680088742</v>
      </c>
      <c r="BO48" s="166">
        <f t="shared" si="31"/>
        <v>-1899.584364003229</v>
      </c>
      <c r="BP48" s="167">
        <f t="shared" si="32"/>
        <v>0</v>
      </c>
      <c r="BQ48" s="168">
        <f t="shared" si="39"/>
        <v>154164.0888421658</v>
      </c>
      <c r="BR48" s="166">
        <f t="shared" si="39"/>
        <v>133409.77571895125</v>
      </c>
      <c r="BS48" s="166">
        <f t="shared" si="34"/>
        <v>-20754.313123214553</v>
      </c>
      <c r="BT48" s="167">
        <f t="shared" si="35"/>
        <v>0</v>
      </c>
      <c r="BU48" s="169">
        <f t="shared" si="36"/>
        <v>0.86537517732509706</v>
      </c>
      <c r="BV48" s="131">
        <v>11394</v>
      </c>
      <c r="BW48" s="170">
        <f t="shared" si="38"/>
        <v>382.27936841672818</v>
      </c>
      <c r="BX48" s="131">
        <f t="shared" si="0"/>
        <v>11011.720631583272</v>
      </c>
      <c r="BY48" s="171">
        <v>2</v>
      </c>
      <c r="CA48" s="39"/>
    </row>
    <row r="49" spans="1:79" x14ac:dyDescent="0.3">
      <c r="A49" s="163">
        <f t="shared" si="37"/>
        <v>41</v>
      </c>
      <c r="B49" s="164" t="s">
        <v>141</v>
      </c>
      <c r="C49" s="189">
        <v>1780.3400000000001</v>
      </c>
      <c r="D49" s="185">
        <v>5</v>
      </c>
      <c r="E49" s="165">
        <f>[1]побуд.звіт!E49+'[2]звіт 2018+01.2019'!E49</f>
        <v>4192.6126664294488</v>
      </c>
      <c r="F49" s="165">
        <f>[1]побуд.звіт!F49+'[2]звіт 2018+01.2019'!F49</f>
        <v>4698.769644760956</v>
      </c>
      <c r="G49" s="166">
        <f t="shared" si="1"/>
        <v>0</v>
      </c>
      <c r="H49" s="167">
        <f t="shared" si="2"/>
        <v>506.15697833150716</v>
      </c>
      <c r="I49" s="165">
        <f>[1]побуд.звіт!I49+'[2]звіт 2018+01.2019'!I49</f>
        <v>30148.222672639153</v>
      </c>
      <c r="J49" s="165">
        <f>[1]побуд.звіт!J49+'[2]звіт 2018+01.2019'!J49</f>
        <v>30618.743292402723</v>
      </c>
      <c r="K49" s="166">
        <f t="shared" si="3"/>
        <v>0</v>
      </c>
      <c r="L49" s="167">
        <f t="shared" si="4"/>
        <v>470.52061976357072</v>
      </c>
      <c r="M49" s="165">
        <f>[1]побуд.звіт!M49+'[2]звіт 2018+01.2019'!M49</f>
        <v>2963.5978418710893</v>
      </c>
      <c r="N49" s="165">
        <f>[1]побуд.звіт!N49+'[2]звіт 2018+01.2019'!N49</f>
        <v>3021.3831151298496</v>
      </c>
      <c r="O49" s="166">
        <f t="shared" si="5"/>
        <v>0</v>
      </c>
      <c r="P49" s="167">
        <f t="shared" si="6"/>
        <v>57.785273258760299</v>
      </c>
      <c r="Q49" s="165">
        <f>[1]побуд.звіт!Q49+'[2]звіт 2018+01.2019'!Q49</f>
        <v>180.8169590343667</v>
      </c>
      <c r="R49" s="165">
        <f>[1]побуд.звіт!R49+'[2]звіт 2018+01.2019'!R49</f>
        <v>2098.8508036296103</v>
      </c>
      <c r="S49" s="166">
        <f t="shared" si="7"/>
        <v>0</v>
      </c>
      <c r="T49" s="167">
        <f t="shared" si="8"/>
        <v>1918.0338445952436</v>
      </c>
      <c r="U49" s="165">
        <f>[1]побуд.звіт!U49+'[2]звіт 2018+01.2019'!U49</f>
        <v>0</v>
      </c>
      <c r="V49" s="165">
        <f>[1]побуд.звіт!V49+'[2]звіт 2018+01.2019'!V49</f>
        <v>0</v>
      </c>
      <c r="W49" s="166">
        <f t="shared" si="9"/>
        <v>0</v>
      </c>
      <c r="X49" s="167">
        <f t="shared" si="10"/>
        <v>0</v>
      </c>
      <c r="Y49" s="165">
        <f>[1]побуд.звіт!Y49+'[2]звіт 2018+01.2019'!Y49</f>
        <v>0</v>
      </c>
      <c r="Z49" s="165">
        <f>[1]побуд.звіт!Z49+'[2]звіт 2018+01.2019'!Z49</f>
        <v>0</v>
      </c>
      <c r="AA49" s="166">
        <f t="shared" si="11"/>
        <v>0</v>
      </c>
      <c r="AB49" s="167">
        <f t="shared" si="12"/>
        <v>0</v>
      </c>
      <c r="AC49" s="165">
        <f>[1]побуд.звіт!AC49+'[2]звіт 2018+01.2019'!AC49</f>
        <v>18907.779109507832</v>
      </c>
      <c r="AD49" s="165">
        <f>[1]побуд.звіт!AD49+'[2]звіт 2018+01.2019'!AD49</f>
        <v>17916.851909231635</v>
      </c>
      <c r="AE49" s="166">
        <f t="shared" si="13"/>
        <v>-990.92720027619725</v>
      </c>
      <c r="AF49" s="167">
        <f t="shared" si="14"/>
        <v>0</v>
      </c>
      <c r="AG49" s="165">
        <f>[1]побуд.звіт!AG49+'[2]звіт 2018+01.2019'!AG49</f>
        <v>889.22250457775203</v>
      </c>
      <c r="AH49" s="165">
        <f>[1]побуд.звіт!AH49+'[2]звіт 2018+01.2019'!AH49</f>
        <v>889.39625524014878</v>
      </c>
      <c r="AI49" s="166">
        <f t="shared" si="15"/>
        <v>0</v>
      </c>
      <c r="AJ49" s="167">
        <f t="shared" si="16"/>
        <v>0.17375066239674197</v>
      </c>
      <c r="AK49" s="165">
        <f>[1]побуд.звіт!AK49+'[2]звіт 2018+01.2019'!AK49</f>
        <v>31.595508876951488</v>
      </c>
      <c r="AL49" s="165">
        <f>[1]побуд.звіт!AL49+'[2]звіт 2018+01.2019'!AL49</f>
        <v>0</v>
      </c>
      <c r="AM49" s="166">
        <f t="shared" si="17"/>
        <v>-31.595508876951488</v>
      </c>
      <c r="AN49" s="167">
        <f t="shared" si="18"/>
        <v>0</v>
      </c>
      <c r="AO49" s="165">
        <f>[1]побуд.звіт!AO49+'[2]звіт 2018+01.2019'!AO49</f>
        <v>5976.3183090861785</v>
      </c>
      <c r="AP49" s="165">
        <f>[1]побуд.звіт!AP49+'[2]звіт 2018+01.2019'!AP49</f>
        <v>2911.9960598220778</v>
      </c>
      <c r="AQ49" s="166">
        <f t="shared" si="19"/>
        <v>-3064.3222492641007</v>
      </c>
      <c r="AR49" s="167">
        <f t="shared" si="20"/>
        <v>0</v>
      </c>
      <c r="AS49" s="165">
        <f>[1]побуд.звіт!AS49+'[2]звіт 2018+01.2019'!AS49</f>
        <v>2865.5082192117798</v>
      </c>
      <c r="AT49" s="165">
        <f>[1]побуд.звіт!AT49+'[2]звіт 2018+01.2019'!AT49</f>
        <v>2404.7706826896156</v>
      </c>
      <c r="AU49" s="166">
        <f t="shared" si="21"/>
        <v>-460.73753652216419</v>
      </c>
      <c r="AV49" s="167">
        <f t="shared" si="22"/>
        <v>0</v>
      </c>
      <c r="AW49" s="165">
        <f>[1]побуд.звіт!AW49+'[2]звіт 2018+01.2019'!AW49</f>
        <v>16055.476778501354</v>
      </c>
      <c r="AX49" s="165">
        <f>[1]побуд.звіт!AX49+'[2]звіт 2018+01.2019'!AX49</f>
        <v>0</v>
      </c>
      <c r="AY49" s="166">
        <f t="shared" si="23"/>
        <v>-16055.476778501354</v>
      </c>
      <c r="AZ49" s="167">
        <f t="shared" si="24"/>
        <v>0</v>
      </c>
      <c r="BA49" s="38">
        <v>0</v>
      </c>
      <c r="BB49" s="36"/>
      <c r="BC49" s="36">
        <f t="shared" si="25"/>
        <v>0</v>
      </c>
      <c r="BD49" s="37">
        <f t="shared" si="26"/>
        <v>0</v>
      </c>
      <c r="BE49" s="165">
        <f>[1]побуд.звіт!BE49+'[2]звіт 2018+01.2019'!BE49</f>
        <v>14.996601438475745</v>
      </c>
      <c r="BF49" s="165">
        <f>[1]побуд.звіт!BF49+'[2]звіт 2018+01.2019'!BF49</f>
        <v>0</v>
      </c>
      <c r="BG49" s="166">
        <f t="shared" si="27"/>
        <v>-14.996601438475745</v>
      </c>
      <c r="BH49" s="167">
        <f t="shared" si="28"/>
        <v>0</v>
      </c>
      <c r="BI49" s="165">
        <f>[1]побуд.звіт!BI49+'[2]звіт 2018+01.2019'!BI49</f>
        <v>7372.8924048554591</v>
      </c>
      <c r="BJ49" s="165">
        <f>[1]побуд.звіт!BJ49+'[2]звіт 2018+01.2019'!BJ49</f>
        <v>9743.3135939937383</v>
      </c>
      <c r="BK49" s="166">
        <f t="shared" si="29"/>
        <v>0</v>
      </c>
      <c r="BL49" s="167">
        <f t="shared" si="30"/>
        <v>2370.4211891382793</v>
      </c>
      <c r="BM49" s="165">
        <f>[1]побуд.звіт!BM49+'[2]звіт 2018+01.2019'!BM49</f>
        <v>0</v>
      </c>
      <c r="BN49" s="165">
        <f>[1]побуд.звіт!BN49+'[2]звіт 2018+01.2019'!BN49</f>
        <v>0</v>
      </c>
      <c r="BO49" s="166">
        <f t="shared" si="31"/>
        <v>0</v>
      </c>
      <c r="BP49" s="167">
        <f t="shared" si="32"/>
        <v>0</v>
      </c>
      <c r="BQ49" s="168">
        <f t="shared" si="39"/>
        <v>89599.039576029827</v>
      </c>
      <c r="BR49" s="166">
        <f t="shared" si="39"/>
        <v>74304.075356900357</v>
      </c>
      <c r="BS49" s="166">
        <f t="shared" si="34"/>
        <v>-15294.96421912947</v>
      </c>
      <c r="BT49" s="167">
        <f t="shared" si="35"/>
        <v>0</v>
      </c>
      <c r="BU49" s="169">
        <f t="shared" si="36"/>
        <v>0.82929544455495163</v>
      </c>
      <c r="BV49" s="131">
        <v>6288</v>
      </c>
      <c r="BW49" s="170">
        <f t="shared" si="38"/>
        <v>0</v>
      </c>
      <c r="BX49" s="131">
        <f t="shared" si="0"/>
        <v>6399.9313982878448</v>
      </c>
      <c r="BY49" s="171">
        <v>2</v>
      </c>
      <c r="CA49" s="39"/>
    </row>
    <row r="50" spans="1:79" x14ac:dyDescent="0.3">
      <c r="A50" s="72">
        <f t="shared" si="37"/>
        <v>42</v>
      </c>
      <c r="B50" s="74" t="s">
        <v>142</v>
      </c>
      <c r="C50" s="73">
        <v>8454.2999999999993</v>
      </c>
      <c r="D50" s="185">
        <v>9</v>
      </c>
      <c r="E50" s="177">
        <f>[1]побуд.звіт!E50+'[2]звіт 2018+01.2019'!E50</f>
        <v>66319.268599999981</v>
      </c>
      <c r="F50" s="177">
        <f>[1]побуд.звіт!F50+'[2]звіт 2018+01.2019'!F50</f>
        <v>63396.296709204544</v>
      </c>
      <c r="G50" s="178">
        <f t="shared" si="1"/>
        <v>-2922.9718907954375</v>
      </c>
      <c r="H50" s="179">
        <f t="shared" si="2"/>
        <v>0</v>
      </c>
      <c r="I50" s="177">
        <f>[1]побуд.звіт!I50+'[2]звіт 2018+01.2019'!I50</f>
        <v>115599.30758159938</v>
      </c>
      <c r="J50" s="177">
        <f>[1]побуд.звіт!J50+'[2]звіт 2018+01.2019'!J50</f>
        <v>115572.63599942876</v>
      </c>
      <c r="K50" s="178">
        <f t="shared" si="3"/>
        <v>-26.671582170616603</v>
      </c>
      <c r="L50" s="179">
        <f t="shared" si="4"/>
        <v>0</v>
      </c>
      <c r="M50" s="177">
        <f>[1]побуд.звіт!M50+'[2]звіт 2018+01.2019'!M50</f>
        <v>12849.813709694412</v>
      </c>
      <c r="N50" s="177">
        <f>[1]побуд.звіт!N50+'[2]звіт 2018+01.2019'!N50</f>
        <v>13009.587538693588</v>
      </c>
      <c r="O50" s="178">
        <f t="shared" si="5"/>
        <v>0</v>
      </c>
      <c r="P50" s="179">
        <f t="shared" si="6"/>
        <v>159.77382899917575</v>
      </c>
      <c r="Q50" s="177">
        <f>[1]побуд.звіт!Q50+'[2]звіт 2018+01.2019'!Q50</f>
        <v>3642.09270216909</v>
      </c>
      <c r="R50" s="177">
        <f>[1]побуд.звіт!R50+'[2]звіт 2018+01.2019'!R50</f>
        <v>2246.9184933793754</v>
      </c>
      <c r="S50" s="178">
        <f t="shared" si="7"/>
        <v>-1395.1742087897146</v>
      </c>
      <c r="T50" s="179">
        <f t="shared" si="8"/>
        <v>0</v>
      </c>
      <c r="U50" s="177">
        <f>[1]побуд.звіт!U50+'[2]звіт 2018+01.2019'!U50</f>
        <v>53798.20879840132</v>
      </c>
      <c r="V50" s="177">
        <f>[1]побуд.звіт!V50+'[2]звіт 2018+01.2019'!V50</f>
        <v>53100.479676851777</v>
      </c>
      <c r="W50" s="178">
        <f t="shared" si="9"/>
        <v>-697.72912154954247</v>
      </c>
      <c r="X50" s="179">
        <f t="shared" si="10"/>
        <v>0</v>
      </c>
      <c r="Y50" s="177">
        <f>[1]побуд.звіт!Y50+'[2]звіт 2018+01.2019'!Y50</f>
        <v>1067.269203385714</v>
      </c>
      <c r="Z50" s="177">
        <f>[1]побуд.звіт!Z50+'[2]звіт 2018+01.2019'!Z50</f>
        <v>1077.0613325573186</v>
      </c>
      <c r="AA50" s="178">
        <f t="shared" si="11"/>
        <v>0</v>
      </c>
      <c r="AB50" s="179">
        <f t="shared" si="12"/>
        <v>9.7921291716045289</v>
      </c>
      <c r="AC50" s="177">
        <f>[1]побуд.звіт!AC50+'[2]звіт 2018+01.2019'!AC50</f>
        <v>81243.685854802243</v>
      </c>
      <c r="AD50" s="177">
        <f>[1]побуд.звіт!AD50+'[2]звіт 2018+01.2019'!AD50</f>
        <v>80481.760344494556</v>
      </c>
      <c r="AE50" s="178">
        <f t="shared" si="13"/>
        <v>-761.92551030768664</v>
      </c>
      <c r="AF50" s="179">
        <f t="shared" si="14"/>
        <v>0</v>
      </c>
      <c r="AG50" s="177">
        <f>[1]побуд.звіт!AG50+'[2]звіт 2018+01.2019'!AG50</f>
        <v>4816.1036000403856</v>
      </c>
      <c r="AH50" s="177">
        <f>[1]побуд.звіт!AH50+'[2]звіт 2018+01.2019'!AH50</f>
        <v>4779.2650072477145</v>
      </c>
      <c r="AI50" s="178">
        <f t="shared" si="15"/>
        <v>-36.838592792671079</v>
      </c>
      <c r="AJ50" s="179">
        <f t="shared" si="16"/>
        <v>0</v>
      </c>
      <c r="AK50" s="177">
        <f>[1]побуд.звіт!AK50+'[2]звіт 2018+01.2019'!AK50</f>
        <v>177.12438252631259</v>
      </c>
      <c r="AL50" s="177">
        <f>[1]побуд.звіт!AL50+'[2]звіт 2018+01.2019'!AL50</f>
        <v>1160.7636383697572</v>
      </c>
      <c r="AM50" s="178">
        <f t="shared" si="17"/>
        <v>0</v>
      </c>
      <c r="AN50" s="179">
        <f t="shared" si="18"/>
        <v>983.63925584344463</v>
      </c>
      <c r="AO50" s="177">
        <f>[1]побуд.звіт!AO50+'[2]звіт 2018+01.2019'!AO50</f>
        <v>4297.1235610952344</v>
      </c>
      <c r="AP50" s="177">
        <f>[1]побуд.звіт!AP50+'[2]звіт 2018+01.2019'!AP50</f>
        <v>10037.740566985078</v>
      </c>
      <c r="AQ50" s="178">
        <f t="shared" si="19"/>
        <v>0</v>
      </c>
      <c r="AR50" s="179">
        <f t="shared" si="20"/>
        <v>5740.6170058898433</v>
      </c>
      <c r="AS50" s="177">
        <f>[1]побуд.звіт!AS50+'[2]звіт 2018+01.2019'!AS50</f>
        <v>19069.153850728118</v>
      </c>
      <c r="AT50" s="177">
        <f>[1]побуд.звіт!AT50+'[2]звіт 2018+01.2019'!AT50</f>
        <v>19049.558355329191</v>
      </c>
      <c r="AU50" s="178">
        <f t="shared" si="21"/>
        <v>-19.595495398927596</v>
      </c>
      <c r="AV50" s="179">
        <f t="shared" si="22"/>
        <v>0</v>
      </c>
      <c r="AW50" s="177">
        <f>[1]побуд.звіт!AW50+'[2]звіт 2018+01.2019'!AW50</f>
        <v>126947.07672585272</v>
      </c>
      <c r="AX50" s="177">
        <f>[1]побуд.звіт!AX50+'[2]звіт 2018+01.2019'!AX50</f>
        <v>102981.11379759252</v>
      </c>
      <c r="AY50" s="178">
        <f t="shared" si="23"/>
        <v>-23965.962928260196</v>
      </c>
      <c r="AZ50" s="179">
        <f t="shared" si="24"/>
        <v>0</v>
      </c>
      <c r="BA50" s="38">
        <v>0</v>
      </c>
      <c r="BB50" s="36"/>
      <c r="BC50" s="36">
        <f t="shared" si="25"/>
        <v>0</v>
      </c>
      <c r="BD50" s="37">
        <f t="shared" si="26"/>
        <v>0</v>
      </c>
      <c r="BE50" s="177">
        <f>[1]побуд.звіт!BE50+'[2]звіт 2018+01.2019'!BE50</f>
        <v>11.869059425100966</v>
      </c>
      <c r="BF50" s="177">
        <f>[1]побуд.звіт!BF50+'[2]звіт 2018+01.2019'!BF50</f>
        <v>0</v>
      </c>
      <c r="BG50" s="178">
        <f t="shared" si="27"/>
        <v>-11.869059425100966</v>
      </c>
      <c r="BH50" s="179">
        <f t="shared" si="28"/>
        <v>0</v>
      </c>
      <c r="BI50" s="177">
        <f>[1]побуд.звіт!BI50+'[2]звіт 2018+01.2019'!BI50</f>
        <v>33754.640848196432</v>
      </c>
      <c r="BJ50" s="177">
        <f>[1]побуд.звіт!BJ50+'[2]звіт 2018+01.2019'!BJ50</f>
        <v>26832.955226370294</v>
      </c>
      <c r="BK50" s="178">
        <f t="shared" si="29"/>
        <v>-6921.6856218261382</v>
      </c>
      <c r="BL50" s="179">
        <f t="shared" si="30"/>
        <v>0</v>
      </c>
      <c r="BM50" s="177">
        <f>[1]побуд.звіт!BM50+'[2]звіт 2018+01.2019'!BM50</f>
        <v>29078.870029371992</v>
      </c>
      <c r="BN50" s="177">
        <f>[1]побуд.звіт!BN50+'[2]звіт 2018+01.2019'!BN50</f>
        <v>27534.312238011262</v>
      </c>
      <c r="BO50" s="178">
        <f t="shared" si="31"/>
        <v>-1544.5577913607303</v>
      </c>
      <c r="BP50" s="179">
        <f t="shared" si="32"/>
        <v>0</v>
      </c>
      <c r="BQ50" s="180">
        <f t="shared" si="39"/>
        <v>552671.6085072885</v>
      </c>
      <c r="BR50" s="178">
        <f t="shared" si="39"/>
        <v>521260.4489245158</v>
      </c>
      <c r="BS50" s="178">
        <f t="shared" si="34"/>
        <v>-31411.1595827727</v>
      </c>
      <c r="BT50" s="179">
        <f t="shared" si="35"/>
        <v>0</v>
      </c>
      <c r="BU50" s="181">
        <f t="shared" si="36"/>
        <v>0.94316487567072393</v>
      </c>
      <c r="BV50" s="130">
        <v>64202</v>
      </c>
      <c r="BW50" s="182">
        <f t="shared" si="38"/>
        <v>24725.456535193676</v>
      </c>
      <c r="BX50" s="130">
        <f t="shared" si="0"/>
        <v>39476.543464806324</v>
      </c>
      <c r="BY50" s="183">
        <v>1</v>
      </c>
      <c r="CA50" s="39"/>
    </row>
    <row r="51" spans="1:79" x14ac:dyDescent="0.3">
      <c r="A51" s="72">
        <f t="shared" si="37"/>
        <v>43</v>
      </c>
      <c r="B51" s="74" t="s">
        <v>143</v>
      </c>
      <c r="C51" s="73">
        <v>7621.3</v>
      </c>
      <c r="D51" s="185">
        <v>9</v>
      </c>
      <c r="E51" s="177">
        <f>[1]побуд.звіт!E51+'[2]звіт 2018+01.2019'!E51</f>
        <v>42271.568619999998</v>
      </c>
      <c r="F51" s="177">
        <f>[1]побуд.звіт!F51+'[2]звіт 2018+01.2019'!F51</f>
        <v>39019.597883420924</v>
      </c>
      <c r="G51" s="178">
        <f t="shared" si="1"/>
        <v>-3251.9707365790746</v>
      </c>
      <c r="H51" s="179">
        <f t="shared" si="2"/>
        <v>0</v>
      </c>
      <c r="I51" s="177">
        <f>[1]побуд.звіт!I51+'[2]звіт 2018+01.2019'!I51</f>
        <v>79004.767935681812</v>
      </c>
      <c r="J51" s="177">
        <f>[1]побуд.звіт!J51+'[2]звіт 2018+01.2019'!J51</f>
        <v>74849.359466375507</v>
      </c>
      <c r="K51" s="178">
        <f t="shared" si="3"/>
        <v>-4155.4084693063051</v>
      </c>
      <c r="L51" s="179">
        <f t="shared" si="4"/>
        <v>0</v>
      </c>
      <c r="M51" s="177">
        <f>[1]побуд.звіт!M51+'[2]звіт 2018+01.2019'!M51</f>
        <v>10957.363298904165</v>
      </c>
      <c r="N51" s="177">
        <f>[1]побуд.звіт!N51+'[2]звіт 2018+01.2019'!N51</f>
        <v>11403.628424132017</v>
      </c>
      <c r="O51" s="178">
        <f t="shared" si="5"/>
        <v>0</v>
      </c>
      <c r="P51" s="179">
        <f t="shared" si="6"/>
        <v>446.26512522785197</v>
      </c>
      <c r="Q51" s="177">
        <f>[1]побуд.звіт!Q51+'[2]звіт 2018+01.2019'!Q51</f>
        <v>2414.6337715021559</v>
      </c>
      <c r="R51" s="177">
        <f>[1]побуд.звіт!R51+'[2]звіт 2018+01.2019'!R51</f>
        <v>1439.7093740575472</v>
      </c>
      <c r="S51" s="178">
        <f t="shared" si="7"/>
        <v>-974.92439744460876</v>
      </c>
      <c r="T51" s="179">
        <f t="shared" si="8"/>
        <v>0</v>
      </c>
      <c r="U51" s="177">
        <f>[1]побуд.звіт!U51+'[2]звіт 2018+01.2019'!U51</f>
        <v>38626.163897964405</v>
      </c>
      <c r="V51" s="177">
        <f>[1]побуд.звіт!V51+'[2]звіт 2018+01.2019'!V51</f>
        <v>38215.660287778839</v>
      </c>
      <c r="W51" s="178">
        <f t="shared" si="9"/>
        <v>-410.50361018556578</v>
      </c>
      <c r="X51" s="179">
        <f t="shared" si="10"/>
        <v>0</v>
      </c>
      <c r="Y51" s="177">
        <f>[1]побуд.звіт!Y51+'[2]звіт 2018+01.2019'!Y51</f>
        <v>271.47110828571431</v>
      </c>
      <c r="Z51" s="177">
        <f>[1]побуд.звіт!Z51+'[2]звіт 2018+01.2019'!Z51</f>
        <v>1077.0613325573186</v>
      </c>
      <c r="AA51" s="178">
        <f t="shared" si="11"/>
        <v>0</v>
      </c>
      <c r="AB51" s="179">
        <f t="shared" si="12"/>
        <v>805.59022427160426</v>
      </c>
      <c r="AC51" s="177">
        <f>[1]побуд.звіт!AC51+'[2]звіт 2018+01.2019'!AC51</f>
        <v>81586.200522067244</v>
      </c>
      <c r="AD51" s="177">
        <f>[1]побуд.звіт!AD51+'[2]звіт 2018+01.2019'!AD51</f>
        <v>81145.815309330501</v>
      </c>
      <c r="AE51" s="178">
        <f t="shared" si="13"/>
        <v>-440.38521273674269</v>
      </c>
      <c r="AF51" s="179">
        <f t="shared" si="14"/>
        <v>0</v>
      </c>
      <c r="AG51" s="177">
        <f>[1]побуд.звіт!AG51+'[2]звіт 2018+01.2019'!AG51</f>
        <v>3111.941384950595</v>
      </c>
      <c r="AH51" s="177">
        <f>[1]побуд.звіт!AH51+'[2]звіт 2018+01.2019'!AH51</f>
        <v>3083.4607718846205</v>
      </c>
      <c r="AI51" s="178">
        <f t="shared" si="15"/>
        <v>-28.480613065974467</v>
      </c>
      <c r="AJ51" s="179">
        <f t="shared" si="16"/>
        <v>0</v>
      </c>
      <c r="AK51" s="177">
        <f>[1]побуд.звіт!AK51+'[2]звіт 2018+01.2019'!AK51</f>
        <v>113.85521059061307</v>
      </c>
      <c r="AL51" s="177">
        <f>[1]побуд.звіт!AL51+'[2]звіт 2018+01.2019'!AL51</f>
        <v>0</v>
      </c>
      <c r="AM51" s="178">
        <f t="shared" si="17"/>
        <v>-113.85521059061307</v>
      </c>
      <c r="AN51" s="179">
        <f t="shared" si="18"/>
        <v>0</v>
      </c>
      <c r="AO51" s="177">
        <f>[1]побуд.звіт!AO51+'[2]звіт 2018+01.2019'!AO51</f>
        <v>3562.4238817552541</v>
      </c>
      <c r="AP51" s="177">
        <f>[1]побуд.звіт!AP51+'[2]звіт 2018+01.2019'!AP51</f>
        <v>12867.684269632717</v>
      </c>
      <c r="AQ51" s="178">
        <f t="shared" si="19"/>
        <v>0</v>
      </c>
      <c r="AR51" s="179">
        <f t="shared" si="20"/>
        <v>9305.2603878774626</v>
      </c>
      <c r="AS51" s="177">
        <f>[1]побуд.звіт!AS51+'[2]звіт 2018+01.2019'!AS51</f>
        <v>14819.625743253901</v>
      </c>
      <c r="AT51" s="177">
        <f>[1]побуд.звіт!AT51+'[2]звіт 2018+01.2019'!AT51</f>
        <v>12607.069820796873</v>
      </c>
      <c r="AU51" s="178">
        <f t="shared" si="21"/>
        <v>-2212.5559224570279</v>
      </c>
      <c r="AV51" s="179">
        <f t="shared" si="22"/>
        <v>0</v>
      </c>
      <c r="AW51" s="177">
        <f>[1]побуд.звіт!AW51+'[2]звіт 2018+01.2019'!AW51</f>
        <v>114572.43514779791</v>
      </c>
      <c r="AX51" s="177">
        <f>[1]побуд.звіт!AX51+'[2]звіт 2018+01.2019'!AX51</f>
        <v>77374.692057159729</v>
      </c>
      <c r="AY51" s="178">
        <f t="shared" si="23"/>
        <v>-37197.743090638178</v>
      </c>
      <c r="AZ51" s="179">
        <f t="shared" si="24"/>
        <v>0</v>
      </c>
      <c r="BA51" s="38">
        <v>0</v>
      </c>
      <c r="BB51" s="36"/>
      <c r="BC51" s="36">
        <f t="shared" si="25"/>
        <v>0</v>
      </c>
      <c r="BD51" s="37">
        <f t="shared" si="26"/>
        <v>0</v>
      </c>
      <c r="BE51" s="177">
        <f>[1]побуд.звіт!BE51+'[2]звіт 2018+01.2019'!BE51</f>
        <v>10.699604059061308</v>
      </c>
      <c r="BF51" s="177">
        <f>[1]побуд.звіт!BF51+'[2]звіт 2018+01.2019'!BF51</f>
        <v>0</v>
      </c>
      <c r="BG51" s="178">
        <f t="shared" si="27"/>
        <v>-10.699604059061308</v>
      </c>
      <c r="BH51" s="179">
        <f t="shared" si="28"/>
        <v>0</v>
      </c>
      <c r="BI51" s="177">
        <f>[1]побуд.звіт!BI51+'[2]звіт 2018+01.2019'!BI51</f>
        <v>31692.948873214249</v>
      </c>
      <c r="BJ51" s="177">
        <f>[1]побуд.звіт!BJ51+'[2]звіт 2018+01.2019'!BJ51</f>
        <v>27571.255057185201</v>
      </c>
      <c r="BK51" s="178">
        <f t="shared" si="29"/>
        <v>-4121.6938160290483</v>
      </c>
      <c r="BL51" s="179">
        <f t="shared" si="30"/>
        <v>0</v>
      </c>
      <c r="BM51" s="177">
        <f>[1]побуд.звіт!BM51+'[2]звіт 2018+01.2019'!BM51</f>
        <v>37876.161635649245</v>
      </c>
      <c r="BN51" s="177">
        <f>[1]побуд.звіт!BN51+'[2]звіт 2018+01.2019'!BN51</f>
        <v>41353.026693253967</v>
      </c>
      <c r="BO51" s="178">
        <f t="shared" si="31"/>
        <v>0</v>
      </c>
      <c r="BP51" s="179">
        <f t="shared" si="32"/>
        <v>3476.8650576047221</v>
      </c>
      <c r="BQ51" s="180">
        <f t="shared" si="39"/>
        <v>460892.26063567633</v>
      </c>
      <c r="BR51" s="178">
        <f t="shared" si="39"/>
        <v>422008.02074756578</v>
      </c>
      <c r="BS51" s="178">
        <f t="shared" si="34"/>
        <v>-38884.239888110547</v>
      </c>
      <c r="BT51" s="179">
        <f t="shared" si="35"/>
        <v>0</v>
      </c>
      <c r="BU51" s="181">
        <f t="shared" si="36"/>
        <v>0.91563269074104159</v>
      </c>
      <c r="BV51" s="130">
        <v>64551</v>
      </c>
      <c r="BW51" s="182">
        <f t="shared" si="38"/>
        <v>31630.124240308833</v>
      </c>
      <c r="BX51" s="130">
        <f t="shared" si="0"/>
        <v>32920.875759691167</v>
      </c>
      <c r="BY51" s="183">
        <v>1</v>
      </c>
      <c r="CA51" s="39"/>
    </row>
    <row r="52" spans="1:79" x14ac:dyDescent="0.3">
      <c r="A52" s="72">
        <f t="shared" si="37"/>
        <v>44</v>
      </c>
      <c r="B52" s="74" t="s">
        <v>144</v>
      </c>
      <c r="C52" s="73">
        <v>2496.5500000000002</v>
      </c>
      <c r="D52" s="185">
        <v>5</v>
      </c>
      <c r="E52" s="177">
        <f>[1]побуд.звіт!E52+'[2]звіт 2018+01.2019'!E52</f>
        <v>14571.648499999998</v>
      </c>
      <c r="F52" s="177">
        <f>[1]побуд.звіт!F52+'[2]звіт 2018+01.2019'!F52</f>
        <v>11807.623569033649</v>
      </c>
      <c r="G52" s="178">
        <f t="shared" si="1"/>
        <v>-2764.0249309663486</v>
      </c>
      <c r="H52" s="179">
        <f t="shared" si="2"/>
        <v>0</v>
      </c>
      <c r="I52" s="177">
        <f>[1]побуд.звіт!I52+'[2]звіт 2018+01.2019'!I52</f>
        <v>43753.464784583237</v>
      </c>
      <c r="J52" s="177">
        <f>[1]побуд.звіт!J52+'[2]звіт 2018+01.2019'!J52</f>
        <v>36773.691715458765</v>
      </c>
      <c r="K52" s="178">
        <f t="shared" si="3"/>
        <v>-6979.7730691244724</v>
      </c>
      <c r="L52" s="179">
        <f t="shared" si="4"/>
        <v>0</v>
      </c>
      <c r="M52" s="177">
        <f>[1]побуд.звіт!M52+'[2]звіт 2018+01.2019'!M52</f>
        <v>3825.7093833023782</v>
      </c>
      <c r="N52" s="177">
        <f>[1]побуд.звіт!N52+'[2]звіт 2018+01.2019'!N52</f>
        <v>4035.2572627648428</v>
      </c>
      <c r="O52" s="178">
        <f t="shared" si="5"/>
        <v>0</v>
      </c>
      <c r="P52" s="179">
        <f t="shared" si="6"/>
        <v>209.54787946246461</v>
      </c>
      <c r="Q52" s="177">
        <f>[1]побуд.звіт!Q52+'[2]звіт 2018+01.2019'!Q52</f>
        <v>789.22769625271098</v>
      </c>
      <c r="R52" s="177">
        <f>[1]побуд.звіт!R52+'[2]звіт 2018+01.2019'!R52</f>
        <v>454.0675053377928</v>
      </c>
      <c r="S52" s="178">
        <f t="shared" si="7"/>
        <v>-335.16019091491819</v>
      </c>
      <c r="T52" s="179">
        <f t="shared" si="8"/>
        <v>0</v>
      </c>
      <c r="U52" s="177">
        <f>[1]побуд.звіт!U52+'[2]звіт 2018+01.2019'!U52</f>
        <v>0</v>
      </c>
      <c r="V52" s="177">
        <f>[1]побуд.звіт!V52+'[2]звіт 2018+01.2019'!V52</f>
        <v>0</v>
      </c>
      <c r="W52" s="178">
        <f t="shared" si="9"/>
        <v>0</v>
      </c>
      <c r="X52" s="179">
        <f t="shared" si="10"/>
        <v>0</v>
      </c>
      <c r="Y52" s="177">
        <f>[1]побуд.звіт!Y52+'[2]звіт 2018+01.2019'!Y52</f>
        <v>0</v>
      </c>
      <c r="Z52" s="177">
        <f>[1]побуд.звіт!Z52+'[2]звіт 2018+01.2019'!Z52</f>
        <v>0</v>
      </c>
      <c r="AA52" s="178">
        <f t="shared" si="11"/>
        <v>0</v>
      </c>
      <c r="AB52" s="179">
        <f t="shared" si="12"/>
        <v>0</v>
      </c>
      <c r="AC52" s="177">
        <f>[1]побуд.звіт!AC52+'[2]звіт 2018+01.2019'!AC52</f>
        <v>28771.614131272698</v>
      </c>
      <c r="AD52" s="177">
        <f>[1]побуд.звіт!AD52+'[2]звіт 2018+01.2019'!AD52</f>
        <v>28490.246031522343</v>
      </c>
      <c r="AE52" s="178">
        <f t="shared" si="13"/>
        <v>-281.3680997503543</v>
      </c>
      <c r="AF52" s="179">
        <f t="shared" si="14"/>
        <v>0</v>
      </c>
      <c r="AG52" s="177">
        <f>[1]побуд.звіт!AG52+'[2]звіт 2018+01.2019'!AG52</f>
        <v>1697.8238282392065</v>
      </c>
      <c r="AH52" s="177">
        <f>[1]побуд.звіт!AH52+'[2]звіт 2018+01.2019'!AH52</f>
        <v>1671.6682031576925</v>
      </c>
      <c r="AI52" s="178">
        <f t="shared" si="15"/>
        <v>-26.155625081514017</v>
      </c>
      <c r="AJ52" s="179">
        <f t="shared" si="16"/>
        <v>0</v>
      </c>
      <c r="AK52" s="177">
        <f>[1]побуд.звіт!AK52+'[2]звіт 2018+01.2019'!AK52</f>
        <v>60.572614376207753</v>
      </c>
      <c r="AL52" s="177">
        <f>[1]побуд.звіт!AL52+'[2]звіт 2018+01.2019'!AL52</f>
        <v>0</v>
      </c>
      <c r="AM52" s="178">
        <f t="shared" si="17"/>
        <v>-60.572614376207753</v>
      </c>
      <c r="AN52" s="179">
        <f t="shared" si="18"/>
        <v>0</v>
      </c>
      <c r="AO52" s="177">
        <f>[1]побуд.звіт!AO52+'[2]звіт 2018+01.2019'!AO52</f>
        <v>2724.9628669021004</v>
      </c>
      <c r="AP52" s="177">
        <f>[1]побуд.звіт!AP52+'[2]звіт 2018+01.2019'!AP52</f>
        <v>1430.4169016348751</v>
      </c>
      <c r="AQ52" s="178">
        <f t="shared" si="19"/>
        <v>-1294.5459652672253</v>
      </c>
      <c r="AR52" s="179">
        <f t="shared" si="20"/>
        <v>0</v>
      </c>
      <c r="AS52" s="177">
        <f>[1]побуд.звіт!AS52+'[2]звіт 2018+01.2019'!AS52</f>
        <v>4628.2274930159601</v>
      </c>
      <c r="AT52" s="177">
        <f>[1]побуд.звіт!AT52+'[2]звіт 2018+01.2019'!AT52</f>
        <v>3965.8120644536498</v>
      </c>
      <c r="AU52" s="178">
        <f t="shared" si="21"/>
        <v>-662.41542856231035</v>
      </c>
      <c r="AV52" s="179">
        <f t="shared" si="22"/>
        <v>0</v>
      </c>
      <c r="AW52" s="177">
        <f>[1]побуд.звіт!AW52+'[2]звіт 2018+01.2019'!AW52</f>
        <v>33684.114624649141</v>
      </c>
      <c r="AX52" s="177">
        <f>[1]побуд.звіт!AX52+'[2]звіт 2018+01.2019'!AX52</f>
        <v>48667.692965034759</v>
      </c>
      <c r="AY52" s="178">
        <f t="shared" si="23"/>
        <v>0</v>
      </c>
      <c r="AZ52" s="179">
        <f t="shared" si="24"/>
        <v>14983.578340385619</v>
      </c>
      <c r="BA52" s="38">
        <v>0</v>
      </c>
      <c r="BB52" s="36"/>
      <c r="BC52" s="36">
        <f t="shared" si="25"/>
        <v>0</v>
      </c>
      <c r="BD52" s="37">
        <f t="shared" si="26"/>
        <v>0</v>
      </c>
      <c r="BE52" s="177">
        <f>[1]побуд.звіт!BE52+'[2]звіт 2018+01.2019'!BE52</f>
        <v>17.524632617564912</v>
      </c>
      <c r="BF52" s="177">
        <f>[1]побуд.звіт!BF52+'[2]звіт 2018+01.2019'!BF52</f>
        <v>0</v>
      </c>
      <c r="BG52" s="178">
        <f t="shared" si="27"/>
        <v>-17.524632617564912</v>
      </c>
      <c r="BH52" s="179">
        <f t="shared" si="28"/>
        <v>0</v>
      </c>
      <c r="BI52" s="177">
        <f>[1]побуд.звіт!BI52+'[2]звіт 2018+01.2019'!BI52</f>
        <v>7386.2202717692053</v>
      </c>
      <c r="BJ52" s="177">
        <f>[1]побуд.звіт!BJ52+'[2]звіт 2018+01.2019'!BJ52</f>
        <v>7680.6723086564334</v>
      </c>
      <c r="BK52" s="178">
        <f t="shared" si="29"/>
        <v>0</v>
      </c>
      <c r="BL52" s="179">
        <f t="shared" si="30"/>
        <v>294.45203688722813</v>
      </c>
      <c r="BM52" s="177">
        <f>[1]побуд.звіт!BM52+'[2]звіт 2018+01.2019'!BM52</f>
        <v>0</v>
      </c>
      <c r="BN52" s="177">
        <f>[1]побуд.звіт!BN52+'[2]звіт 2018+01.2019'!BN52</f>
        <v>0</v>
      </c>
      <c r="BO52" s="178">
        <f t="shared" si="31"/>
        <v>0</v>
      </c>
      <c r="BP52" s="179">
        <f t="shared" si="32"/>
        <v>0</v>
      </c>
      <c r="BQ52" s="180">
        <f t="shared" si="39"/>
        <v>141911.11082698041</v>
      </c>
      <c r="BR52" s="178">
        <f t="shared" si="39"/>
        <v>144977.14852705481</v>
      </c>
      <c r="BS52" s="178">
        <f t="shared" si="34"/>
        <v>0</v>
      </c>
      <c r="BT52" s="179">
        <f t="shared" si="35"/>
        <v>3066.0377000744047</v>
      </c>
      <c r="BU52" s="181">
        <f t="shared" si="36"/>
        <v>1.0216053393015332</v>
      </c>
      <c r="BV52" s="130">
        <v>24965</v>
      </c>
      <c r="BW52" s="182">
        <f t="shared" si="38"/>
        <v>14828.492083787114</v>
      </c>
      <c r="BX52" s="130">
        <f t="shared" si="0"/>
        <v>10136.507916212886</v>
      </c>
      <c r="BY52" s="183">
        <v>1</v>
      </c>
      <c r="CA52" s="39"/>
    </row>
    <row r="53" spans="1:79" x14ac:dyDescent="0.3">
      <c r="A53" s="72">
        <f t="shared" si="37"/>
        <v>45</v>
      </c>
      <c r="B53" s="74" t="s">
        <v>145</v>
      </c>
      <c r="C53" s="73">
        <v>11386.15</v>
      </c>
      <c r="D53" s="185">
        <v>9</v>
      </c>
      <c r="E53" s="177">
        <f>[1]побуд.звіт!E53+'[2]звіт 2018+01.2019'!E53</f>
        <v>72251.978589999984</v>
      </c>
      <c r="F53" s="177">
        <f>[1]побуд.звіт!F53+'[2]звіт 2018+01.2019'!F53</f>
        <v>65365.855491046139</v>
      </c>
      <c r="G53" s="178">
        <f t="shared" si="1"/>
        <v>-6886.1230989538453</v>
      </c>
      <c r="H53" s="179">
        <f t="shared" si="2"/>
        <v>0</v>
      </c>
      <c r="I53" s="177">
        <f>[1]побуд.звіт!I53+'[2]звіт 2018+01.2019'!I53</f>
        <v>157077.19336472772</v>
      </c>
      <c r="J53" s="177">
        <f>[1]побуд.звіт!J53+'[2]звіт 2018+01.2019'!J53</f>
        <v>147430.91103831603</v>
      </c>
      <c r="K53" s="178">
        <f t="shared" si="3"/>
        <v>-9646.2823264116887</v>
      </c>
      <c r="L53" s="179">
        <f t="shared" si="4"/>
        <v>0</v>
      </c>
      <c r="M53" s="177">
        <f>[1]побуд.звіт!M53+'[2]звіт 2018+01.2019'!M53</f>
        <v>16630.793442987298</v>
      </c>
      <c r="N53" s="177">
        <f>[1]побуд.звіт!N53+'[2]звіт 2018+01.2019'!N53</f>
        <v>16736.407140224605</v>
      </c>
      <c r="O53" s="178">
        <f t="shared" si="5"/>
        <v>0</v>
      </c>
      <c r="P53" s="179">
        <f t="shared" si="6"/>
        <v>105.61369723730604</v>
      </c>
      <c r="Q53" s="177">
        <f>[1]побуд.звіт!Q53+'[2]звіт 2018+01.2019'!Q53</f>
        <v>3744.2479704530974</v>
      </c>
      <c r="R53" s="177">
        <f>[1]побуд.звіт!R53+'[2]звіт 2018+01.2019'!R53</f>
        <v>2283.2606030526022</v>
      </c>
      <c r="S53" s="178">
        <f t="shared" si="7"/>
        <v>-1460.9873674004953</v>
      </c>
      <c r="T53" s="179">
        <f t="shared" si="8"/>
        <v>0</v>
      </c>
      <c r="U53" s="177">
        <f>[1]побуд.звіт!U53+'[2]звіт 2018+01.2019'!U53</f>
        <v>65416.325603484962</v>
      </c>
      <c r="V53" s="177">
        <f>[1]побуд.звіт!V53+'[2]звіт 2018+01.2019'!V53</f>
        <v>64221.240023043327</v>
      </c>
      <c r="W53" s="178">
        <f t="shared" si="9"/>
        <v>-1195.0855804416351</v>
      </c>
      <c r="X53" s="179">
        <f t="shared" si="10"/>
        <v>0</v>
      </c>
      <c r="Y53" s="177">
        <f>[1]побуд.звіт!Y53+'[2]звіт 2018+01.2019'!Y53</f>
        <v>1253.939947480103</v>
      </c>
      <c r="Z53" s="177">
        <f>[1]побуд.звіт!Z53+'[2]звіт 2018+01.2019'!Z53</f>
        <v>1154.9523720706568</v>
      </c>
      <c r="AA53" s="178">
        <f t="shared" si="11"/>
        <v>-98.987575409446208</v>
      </c>
      <c r="AB53" s="179">
        <f t="shared" si="12"/>
        <v>0</v>
      </c>
      <c r="AC53" s="177">
        <f>[1]побуд.звіт!AC53+'[2]звіт 2018+01.2019'!AC53</f>
        <v>125794.77155246239</v>
      </c>
      <c r="AD53" s="177">
        <f>[1]побуд.звіт!AD53+'[2]звіт 2018+01.2019'!AD53</f>
        <v>125065.641584048</v>
      </c>
      <c r="AE53" s="178">
        <f t="shared" si="13"/>
        <v>-729.12996841438871</v>
      </c>
      <c r="AF53" s="179">
        <f t="shared" si="14"/>
        <v>0</v>
      </c>
      <c r="AG53" s="177">
        <f>[1]побуд.звіт!AG53+'[2]звіт 2018+01.2019'!AG53</f>
        <v>3599.9314516617169</v>
      </c>
      <c r="AH53" s="177">
        <f>[1]побуд.звіт!AH53+'[2]звіт 2018+01.2019'!AH53</f>
        <v>3562.8751102110937</v>
      </c>
      <c r="AI53" s="178">
        <f t="shared" si="15"/>
        <v>-37.056341450623222</v>
      </c>
      <c r="AJ53" s="179">
        <f t="shared" si="16"/>
        <v>0</v>
      </c>
      <c r="AK53" s="177">
        <f>[1]побуд.звіт!AK53+'[2]звіт 2018+01.2019'!AK53</f>
        <v>122.14328471455866</v>
      </c>
      <c r="AL53" s="177">
        <f>[1]побуд.звіт!AL53+'[2]звіт 2018+01.2019'!AL53</f>
        <v>0</v>
      </c>
      <c r="AM53" s="178">
        <f t="shared" si="17"/>
        <v>-122.14328471455866</v>
      </c>
      <c r="AN53" s="179">
        <f t="shared" si="18"/>
        <v>0</v>
      </c>
      <c r="AO53" s="177">
        <f>[1]побуд.звіт!AO53+'[2]звіт 2018+01.2019'!AO53</f>
        <v>5552.851960068836</v>
      </c>
      <c r="AP53" s="177">
        <f>[1]побуд.звіт!AP53+'[2]звіт 2018+01.2019'!AP53</f>
        <v>13031.65297350312</v>
      </c>
      <c r="AQ53" s="178">
        <f t="shared" si="19"/>
        <v>0</v>
      </c>
      <c r="AR53" s="179">
        <f t="shared" si="20"/>
        <v>7478.801013434284</v>
      </c>
      <c r="AS53" s="177">
        <f>[1]побуд.звіт!AS53+'[2]звіт 2018+01.2019'!AS53</f>
        <v>29858.637127880011</v>
      </c>
      <c r="AT53" s="177">
        <f>[1]побуд.звіт!AT53+'[2]звіт 2018+01.2019'!AT53</f>
        <v>25422.551473923828</v>
      </c>
      <c r="AU53" s="178">
        <f t="shared" si="21"/>
        <v>-4436.0856539561828</v>
      </c>
      <c r="AV53" s="179">
        <f t="shared" si="22"/>
        <v>0</v>
      </c>
      <c r="AW53" s="177">
        <f>[1]побуд.звіт!AW53+'[2]звіт 2018+01.2019'!AW53</f>
        <v>185497.02824573664</v>
      </c>
      <c r="AX53" s="177">
        <f>[1]побуд.звіт!AX53+'[2]звіт 2018+01.2019'!AX53</f>
        <v>215019.36047787854</v>
      </c>
      <c r="AY53" s="178">
        <f t="shared" si="23"/>
        <v>0</v>
      </c>
      <c r="AZ53" s="179">
        <f t="shared" si="24"/>
        <v>29522.332232141896</v>
      </c>
      <c r="BA53" s="38">
        <v>0</v>
      </c>
      <c r="BB53" s="36"/>
      <c r="BC53" s="36">
        <f t="shared" si="25"/>
        <v>0</v>
      </c>
      <c r="BD53" s="37">
        <f t="shared" si="26"/>
        <v>0</v>
      </c>
      <c r="BE53" s="177">
        <f>[1]побуд.звіт!BE53+'[2]звіт 2018+01.2019'!BE53</f>
        <v>15.985107102079809</v>
      </c>
      <c r="BF53" s="177">
        <f>[1]побуд.звіт!BF53+'[2]звіт 2018+01.2019'!BF53</f>
        <v>0</v>
      </c>
      <c r="BG53" s="178">
        <f t="shared" si="27"/>
        <v>-15.985107102079809</v>
      </c>
      <c r="BH53" s="179">
        <f t="shared" si="28"/>
        <v>0</v>
      </c>
      <c r="BI53" s="177">
        <f>[1]побуд.звіт!BI53+'[2]звіт 2018+01.2019'!BI53</f>
        <v>54922.372791044647</v>
      </c>
      <c r="BJ53" s="177">
        <f>[1]побуд.звіт!BJ53+'[2]звіт 2018+01.2019'!BJ53</f>
        <v>49322.357530603389</v>
      </c>
      <c r="BK53" s="178">
        <f t="shared" si="29"/>
        <v>-5600.0152604412579</v>
      </c>
      <c r="BL53" s="179">
        <f t="shared" si="30"/>
        <v>0</v>
      </c>
      <c r="BM53" s="177">
        <f>[1]побуд.звіт!BM53+'[2]звіт 2018+01.2019'!BM53</f>
        <v>40347.751083781121</v>
      </c>
      <c r="BN53" s="177">
        <f>[1]побуд.звіт!BN53+'[2]звіт 2018+01.2019'!BN53</f>
        <v>37355.035910613238</v>
      </c>
      <c r="BO53" s="178">
        <f t="shared" si="31"/>
        <v>-2992.7151731678823</v>
      </c>
      <c r="BP53" s="179">
        <f t="shared" si="32"/>
        <v>0</v>
      </c>
      <c r="BQ53" s="180">
        <f t="shared" si="39"/>
        <v>762085.95152358525</v>
      </c>
      <c r="BR53" s="178">
        <f t="shared" si="39"/>
        <v>765972.10172853456</v>
      </c>
      <c r="BS53" s="178">
        <f t="shared" si="34"/>
        <v>0</v>
      </c>
      <c r="BT53" s="179">
        <f t="shared" si="35"/>
        <v>3886.1502049493138</v>
      </c>
      <c r="BU53" s="181">
        <f t="shared" si="36"/>
        <v>1.0050993594583131</v>
      </c>
      <c r="BV53" s="130">
        <v>78357</v>
      </c>
      <c r="BW53" s="182">
        <f t="shared" si="38"/>
        <v>23922.28917688677</v>
      </c>
      <c r="BX53" s="130">
        <f t="shared" si="0"/>
        <v>54434.71082311323</v>
      </c>
      <c r="BY53" s="183">
        <v>1</v>
      </c>
      <c r="CA53" s="39"/>
    </row>
    <row r="54" spans="1:79" x14ac:dyDescent="0.3">
      <c r="A54" s="72">
        <f t="shared" si="37"/>
        <v>46</v>
      </c>
      <c r="B54" s="74" t="s">
        <v>146</v>
      </c>
      <c r="C54" s="73">
        <v>2482.34</v>
      </c>
      <c r="D54" s="185">
        <v>5</v>
      </c>
      <c r="E54" s="177">
        <f>[1]побуд.звіт!E54+'[2]звіт 2018+01.2019'!E54</f>
        <v>13504.828635999997</v>
      </c>
      <c r="F54" s="177">
        <f>[1]побуд.звіт!F54+'[2]звіт 2018+01.2019'!F54</f>
        <v>11965.272281751053</v>
      </c>
      <c r="G54" s="178">
        <f t="shared" si="1"/>
        <v>-1539.5563542489435</v>
      </c>
      <c r="H54" s="179">
        <f t="shared" si="2"/>
        <v>0</v>
      </c>
      <c r="I54" s="177">
        <f>[1]побуд.звіт!I54+'[2]звіт 2018+01.2019'!I54</f>
        <v>43855.100326571614</v>
      </c>
      <c r="J54" s="177">
        <f>[1]побуд.звіт!J54+'[2]звіт 2018+01.2019'!J54</f>
        <v>41097.579504909147</v>
      </c>
      <c r="K54" s="178">
        <f t="shared" si="3"/>
        <v>-2757.5208216624669</v>
      </c>
      <c r="L54" s="179">
        <f t="shared" si="4"/>
        <v>0</v>
      </c>
      <c r="M54" s="177">
        <f>[1]побуд.звіт!M54+'[2]звіт 2018+01.2019'!M54</f>
        <v>3744.5378829962256</v>
      </c>
      <c r="N54" s="177">
        <f>[1]побуд.звіт!N54+'[2]звіт 2018+01.2019'!N54</f>
        <v>3918.6126210515854</v>
      </c>
      <c r="O54" s="178">
        <f t="shared" si="5"/>
        <v>0</v>
      </c>
      <c r="P54" s="179">
        <f t="shared" si="6"/>
        <v>174.07473805535983</v>
      </c>
      <c r="Q54" s="177">
        <f>[1]побуд.звіт!Q54+'[2]звіт 2018+01.2019'!Q54</f>
        <v>788.35984326656251</v>
      </c>
      <c r="R54" s="177">
        <f>[1]побуд.звіт!R54+'[2]звіт 2018+01.2019'!R54</f>
        <v>473.31328755907163</v>
      </c>
      <c r="S54" s="178">
        <f t="shared" si="7"/>
        <v>-315.04655570749088</v>
      </c>
      <c r="T54" s="179">
        <f t="shared" si="8"/>
        <v>0</v>
      </c>
      <c r="U54" s="177">
        <f>[1]побуд.звіт!U54+'[2]звіт 2018+01.2019'!U54</f>
        <v>0</v>
      </c>
      <c r="V54" s="177">
        <f>[1]побуд.звіт!V54+'[2]звіт 2018+01.2019'!V54</f>
        <v>0</v>
      </c>
      <c r="W54" s="178">
        <f t="shared" si="9"/>
        <v>0</v>
      </c>
      <c r="X54" s="179">
        <f t="shared" si="10"/>
        <v>0</v>
      </c>
      <c r="Y54" s="177">
        <f>[1]побуд.звіт!Y54+'[2]звіт 2018+01.2019'!Y54</f>
        <v>0</v>
      </c>
      <c r="Z54" s="177">
        <f>[1]побуд.звіт!Z54+'[2]звіт 2018+01.2019'!Z54</f>
        <v>0</v>
      </c>
      <c r="AA54" s="178">
        <f t="shared" si="11"/>
        <v>0</v>
      </c>
      <c r="AB54" s="179">
        <f t="shared" si="12"/>
        <v>0</v>
      </c>
      <c r="AC54" s="177">
        <f>[1]побуд.звіт!AC54+'[2]звіт 2018+01.2019'!AC54</f>
        <v>28735.397962041512</v>
      </c>
      <c r="AD54" s="177">
        <f>[1]побуд.звіт!AD54+'[2]звіт 2018+01.2019'!AD54</f>
        <v>28430.574406116677</v>
      </c>
      <c r="AE54" s="178">
        <f t="shared" si="13"/>
        <v>-304.82355592483509</v>
      </c>
      <c r="AF54" s="179">
        <f t="shared" si="14"/>
        <v>0</v>
      </c>
      <c r="AG54" s="177">
        <f>[1]побуд.звіт!AG54+'[2]звіт 2018+01.2019'!AG54</f>
        <v>1821.5724222610677</v>
      </c>
      <c r="AH54" s="177">
        <f>[1]побуд.звіт!AH54+'[2]звіт 2018+01.2019'!AH54</f>
        <v>1786.3970137778899</v>
      </c>
      <c r="AI54" s="178">
        <f t="shared" si="15"/>
        <v>-35.175408483177762</v>
      </c>
      <c r="AJ54" s="179">
        <f t="shared" si="16"/>
        <v>0</v>
      </c>
      <c r="AK54" s="177">
        <f>[1]побуд.звіт!AK54+'[2]звіт 2018+01.2019'!AK54</f>
        <v>63.712820843569197</v>
      </c>
      <c r="AL54" s="177">
        <f>[1]побуд.звіт!AL54+'[2]звіт 2018+01.2019'!AL54</f>
        <v>0</v>
      </c>
      <c r="AM54" s="178">
        <f t="shared" si="17"/>
        <v>-63.712820843569197</v>
      </c>
      <c r="AN54" s="179">
        <f t="shared" si="18"/>
        <v>0</v>
      </c>
      <c r="AO54" s="177">
        <f>[1]побуд.звіт!AO54+'[2]звіт 2018+01.2019'!AO54</f>
        <v>2713.0844997156851</v>
      </c>
      <c r="AP54" s="177">
        <f>[1]побуд.звіт!AP54+'[2]звіт 2018+01.2019'!AP54</f>
        <v>1430.4169016348751</v>
      </c>
      <c r="AQ54" s="178">
        <f t="shared" si="19"/>
        <v>-1282.66759808081</v>
      </c>
      <c r="AR54" s="179">
        <f t="shared" si="20"/>
        <v>0</v>
      </c>
      <c r="AS54" s="177">
        <f>[1]побуд.звіт!AS54+'[2]звіт 2018+01.2019'!AS54</f>
        <v>4625.9003667183006</v>
      </c>
      <c r="AT54" s="177">
        <f>[1]побуд.звіт!AT54+'[2]звіт 2018+01.2019'!AT54</f>
        <v>4012.4151812080627</v>
      </c>
      <c r="AU54" s="178">
        <f t="shared" si="21"/>
        <v>-613.4851855102379</v>
      </c>
      <c r="AV54" s="179">
        <f t="shared" si="22"/>
        <v>0</v>
      </c>
      <c r="AW54" s="177">
        <f>[1]побуд.звіт!AW54+'[2]звіт 2018+01.2019'!AW54</f>
        <v>34617.055710394176</v>
      </c>
      <c r="AX54" s="177">
        <f>[1]побуд.звіт!AX54+'[2]звіт 2018+01.2019'!AX54</f>
        <v>6411.2456424646598</v>
      </c>
      <c r="AY54" s="178">
        <f t="shared" si="23"/>
        <v>-28205.810067929517</v>
      </c>
      <c r="AZ54" s="179">
        <f t="shared" si="24"/>
        <v>0</v>
      </c>
      <c r="BA54" s="38">
        <v>0</v>
      </c>
      <c r="BB54" s="36"/>
      <c r="BC54" s="36">
        <f t="shared" si="25"/>
        <v>0</v>
      </c>
      <c r="BD54" s="37">
        <f t="shared" si="26"/>
        <v>0</v>
      </c>
      <c r="BE54" s="177">
        <f>[1]побуд.звіт!BE54+'[2]звіт 2018+01.2019'!BE54</f>
        <v>17.424884953990947</v>
      </c>
      <c r="BF54" s="177">
        <f>[1]побуд.звіт!BF54+'[2]звіт 2018+01.2019'!BF54</f>
        <v>0</v>
      </c>
      <c r="BG54" s="178">
        <f t="shared" si="27"/>
        <v>-17.424884953990947</v>
      </c>
      <c r="BH54" s="179">
        <f t="shared" si="28"/>
        <v>0</v>
      </c>
      <c r="BI54" s="177">
        <f>[1]побуд.звіт!BI54+'[2]звіт 2018+01.2019'!BI54</f>
        <v>10918.201896540148</v>
      </c>
      <c r="BJ54" s="177">
        <f>[1]побуд.звіт!BJ54+'[2]звіт 2018+01.2019'!BJ54</f>
        <v>10473.239781419556</v>
      </c>
      <c r="BK54" s="178">
        <f t="shared" si="29"/>
        <v>-444.96211512059199</v>
      </c>
      <c r="BL54" s="179">
        <f t="shared" si="30"/>
        <v>0</v>
      </c>
      <c r="BM54" s="177">
        <f>[1]побуд.звіт!BM54+'[2]звіт 2018+01.2019'!BM54</f>
        <v>0</v>
      </c>
      <c r="BN54" s="177">
        <f>[1]побуд.звіт!BN54+'[2]звіт 2018+01.2019'!BN54</f>
        <v>0</v>
      </c>
      <c r="BO54" s="178">
        <f t="shared" si="31"/>
        <v>0</v>
      </c>
      <c r="BP54" s="179">
        <f t="shared" si="32"/>
        <v>0</v>
      </c>
      <c r="BQ54" s="180">
        <f t="shared" si="39"/>
        <v>145405.17725230288</v>
      </c>
      <c r="BR54" s="178">
        <f t="shared" si="39"/>
        <v>109999.06662189261</v>
      </c>
      <c r="BS54" s="178">
        <f t="shared" si="34"/>
        <v>-35406.110630410272</v>
      </c>
      <c r="BT54" s="179">
        <f t="shared" si="35"/>
        <v>0</v>
      </c>
      <c r="BU54" s="181">
        <f t="shared" si="36"/>
        <v>0.75650034407664446</v>
      </c>
      <c r="BV54" s="130">
        <v>9520</v>
      </c>
      <c r="BW54" s="182">
        <f t="shared" si="38"/>
        <v>0</v>
      </c>
      <c r="BX54" s="130">
        <f t="shared" si="0"/>
        <v>10386.084089450205</v>
      </c>
      <c r="BY54" s="183">
        <v>1</v>
      </c>
      <c r="CA54" s="39"/>
    </row>
    <row r="55" spans="1:79" x14ac:dyDescent="0.3">
      <c r="A55" s="72">
        <f t="shared" si="37"/>
        <v>47</v>
      </c>
      <c r="B55" s="74" t="s">
        <v>147</v>
      </c>
      <c r="C55" s="73">
        <v>11445.45</v>
      </c>
      <c r="D55" s="185">
        <v>9</v>
      </c>
      <c r="E55" s="177">
        <f>[1]побуд.звіт!E55+'[2]звіт 2018+01.2019'!E55</f>
        <v>71698.572656000004</v>
      </c>
      <c r="F55" s="177">
        <f>[1]побуд.звіт!F55+'[2]звіт 2018+01.2019'!F55</f>
        <v>68639.055581471897</v>
      </c>
      <c r="G55" s="178">
        <f t="shared" si="1"/>
        <v>-3059.5170745281066</v>
      </c>
      <c r="H55" s="179">
        <f t="shared" si="2"/>
        <v>0</v>
      </c>
      <c r="I55" s="177">
        <f>[1]побуд.звіт!I55+'[2]звіт 2018+01.2019'!I55</f>
        <v>135849.82779283563</v>
      </c>
      <c r="J55" s="177">
        <f>[1]побуд.звіт!J55+'[2]звіт 2018+01.2019'!J55</f>
        <v>130954.15457314464</v>
      </c>
      <c r="K55" s="178">
        <f t="shared" si="3"/>
        <v>-4895.673219690987</v>
      </c>
      <c r="L55" s="179">
        <f t="shared" si="4"/>
        <v>0</v>
      </c>
      <c r="M55" s="177">
        <f>[1]побуд.звіт!M55+'[2]звіт 2018+01.2019'!M55</f>
        <v>17077.224496862596</v>
      </c>
      <c r="N55" s="177">
        <f>[1]побуд.звіт!N55+'[2]звіт 2018+01.2019'!N55</f>
        <v>17685.252573939859</v>
      </c>
      <c r="O55" s="178">
        <f t="shared" si="5"/>
        <v>0</v>
      </c>
      <c r="P55" s="179">
        <f t="shared" si="6"/>
        <v>608.02807707726242</v>
      </c>
      <c r="Q55" s="177">
        <f>[1]побуд.звіт!Q55+'[2]звіт 2018+01.2019'!Q55</f>
        <v>2645.0834498501335</v>
      </c>
      <c r="R55" s="177">
        <f>[1]побуд.звіт!R55+'[2]звіт 2018+01.2019'!R55</f>
        <v>1568.9967178662896</v>
      </c>
      <c r="S55" s="178">
        <f t="shared" si="7"/>
        <v>-1076.0867319838439</v>
      </c>
      <c r="T55" s="179">
        <f t="shared" si="8"/>
        <v>0</v>
      </c>
      <c r="U55" s="177">
        <f>[1]побуд.звіт!U55+'[2]звіт 2018+01.2019'!U55</f>
        <v>74448.774954198918</v>
      </c>
      <c r="V55" s="177">
        <f>[1]побуд.звіт!V55+'[2]звіт 2018+01.2019'!V55</f>
        <v>73357.656791640591</v>
      </c>
      <c r="W55" s="178">
        <f t="shared" si="9"/>
        <v>-1091.1181625583267</v>
      </c>
      <c r="X55" s="179">
        <f t="shared" si="10"/>
        <v>0</v>
      </c>
      <c r="Y55" s="177">
        <f>[1]побуд.звіт!Y55+'[2]звіт 2018+01.2019'!Y55</f>
        <v>0</v>
      </c>
      <c r="Z55" s="177">
        <f>[1]побуд.звіт!Z55+'[2]звіт 2018+01.2019'!Z55</f>
        <v>0</v>
      </c>
      <c r="AA55" s="178">
        <f t="shared" si="11"/>
        <v>0</v>
      </c>
      <c r="AB55" s="179">
        <f t="shared" si="12"/>
        <v>0</v>
      </c>
      <c r="AC55" s="177">
        <f>[1]побуд.звіт!AC55+'[2]звіт 2018+01.2019'!AC55</f>
        <v>125185.76077711231</v>
      </c>
      <c r="AD55" s="177">
        <f>[1]побуд.звіт!AD55+'[2]звіт 2018+01.2019'!AD55</f>
        <v>125018.65862839868</v>
      </c>
      <c r="AE55" s="178">
        <f t="shared" si="13"/>
        <v>-167.10214871363132</v>
      </c>
      <c r="AF55" s="179">
        <f t="shared" si="14"/>
        <v>0</v>
      </c>
      <c r="AG55" s="177">
        <f>[1]побуд.звіт!AG55+'[2]звіт 2018+01.2019'!AG55</f>
        <v>2601.840130460002</v>
      </c>
      <c r="AH55" s="177">
        <f>[1]побуд.звіт!AH55+'[2]звіт 2018+01.2019'!AH55</f>
        <v>2554.4518468347173</v>
      </c>
      <c r="AI55" s="178">
        <f t="shared" si="15"/>
        <v>-47.388283625284657</v>
      </c>
      <c r="AJ55" s="179">
        <f t="shared" si="16"/>
        <v>0</v>
      </c>
      <c r="AK55" s="177">
        <f>[1]побуд.звіт!AK55+'[2]звіт 2018+01.2019'!AK55</f>
        <v>90.642699233125072</v>
      </c>
      <c r="AL55" s="177">
        <f>[1]побуд.звіт!AL55+'[2]звіт 2018+01.2019'!AL55</f>
        <v>0</v>
      </c>
      <c r="AM55" s="178">
        <f t="shared" si="17"/>
        <v>-90.642699233125072</v>
      </c>
      <c r="AN55" s="179">
        <f t="shared" si="18"/>
        <v>0</v>
      </c>
      <c r="AO55" s="177">
        <f>[1]побуд.звіт!AO55+'[2]звіт 2018+01.2019'!AO55</f>
        <v>5646.1616105267794</v>
      </c>
      <c r="AP55" s="177">
        <f>[1]побуд.звіт!AP55+'[2]звіт 2018+01.2019'!AP55</f>
        <v>5880.602817832264</v>
      </c>
      <c r="AQ55" s="178">
        <f t="shared" si="19"/>
        <v>0</v>
      </c>
      <c r="AR55" s="179">
        <f t="shared" si="20"/>
        <v>234.44120730548457</v>
      </c>
      <c r="AS55" s="177">
        <f>[1]побуд.звіт!AS55+'[2]звіт 2018+01.2019'!AS55</f>
        <v>29866.074739560907</v>
      </c>
      <c r="AT55" s="177">
        <f>[1]побуд.звіт!AT55+'[2]звіт 2018+01.2019'!AT55</f>
        <v>25280.934181880173</v>
      </c>
      <c r="AU55" s="178">
        <f t="shared" si="21"/>
        <v>-4585.1405576807338</v>
      </c>
      <c r="AV55" s="179">
        <f t="shared" si="22"/>
        <v>0</v>
      </c>
      <c r="AW55" s="177">
        <f>[1]побуд.звіт!AW55+'[2]звіт 2018+01.2019'!AW55</f>
        <v>189342.07616293494</v>
      </c>
      <c r="AX55" s="177">
        <f>[1]побуд.звіт!AX55+'[2]звіт 2018+01.2019'!AX55</f>
        <v>99337.663064494205</v>
      </c>
      <c r="AY55" s="178">
        <f t="shared" si="23"/>
        <v>-90004.413098440738</v>
      </c>
      <c r="AZ55" s="179">
        <f t="shared" si="24"/>
        <v>0</v>
      </c>
      <c r="BA55" s="38">
        <v>0</v>
      </c>
      <c r="BB55" s="36"/>
      <c r="BC55" s="36">
        <f t="shared" si="25"/>
        <v>0</v>
      </c>
      <c r="BD55" s="37">
        <f t="shared" si="26"/>
        <v>0</v>
      </c>
      <c r="BE55" s="177">
        <f>[1]побуд.звіт!BE55+'[2]звіт 2018+01.2019'!BE55</f>
        <v>16.068358846625017</v>
      </c>
      <c r="BF55" s="177">
        <f>[1]побуд.звіт!BF55+'[2]звіт 2018+01.2019'!BF55</f>
        <v>0</v>
      </c>
      <c r="BG55" s="178">
        <f t="shared" si="27"/>
        <v>-16.068358846625017</v>
      </c>
      <c r="BH55" s="179">
        <f t="shared" si="28"/>
        <v>0</v>
      </c>
      <c r="BI55" s="177">
        <f>[1]побуд.звіт!BI55+'[2]звіт 2018+01.2019'!BI55</f>
        <v>61836.428353653617</v>
      </c>
      <c r="BJ55" s="177">
        <f>[1]побуд.звіт!BJ55+'[2]звіт 2018+01.2019'!BJ55</f>
        <v>58806.11708050227</v>
      </c>
      <c r="BK55" s="178">
        <f t="shared" si="29"/>
        <v>-3030.3112731513465</v>
      </c>
      <c r="BL55" s="179">
        <f t="shared" si="30"/>
        <v>0</v>
      </c>
      <c r="BM55" s="177">
        <f>[1]побуд.звіт!BM55+'[2]звіт 2018+01.2019'!BM55</f>
        <v>34407.875758504415</v>
      </c>
      <c r="BN55" s="177">
        <f>[1]побуд.звіт!BN55+'[2]звіт 2018+01.2019'!BN55</f>
        <v>31558.919515800597</v>
      </c>
      <c r="BO55" s="178">
        <f t="shared" si="31"/>
        <v>-2848.9562427038181</v>
      </c>
      <c r="BP55" s="179">
        <f t="shared" si="32"/>
        <v>0</v>
      </c>
      <c r="BQ55" s="180">
        <f t="shared" si="39"/>
        <v>750712.41194057988</v>
      </c>
      <c r="BR55" s="178">
        <f t="shared" si="39"/>
        <v>640642.46337380598</v>
      </c>
      <c r="BS55" s="178">
        <f t="shared" si="34"/>
        <v>-110069.94856677391</v>
      </c>
      <c r="BT55" s="179">
        <f t="shared" si="35"/>
        <v>0</v>
      </c>
      <c r="BU55" s="181">
        <f t="shared" si="36"/>
        <v>0.8533793409885887</v>
      </c>
      <c r="BV55" s="130">
        <v>102855</v>
      </c>
      <c r="BW55" s="182">
        <f t="shared" si="38"/>
        <v>49232.684861387148</v>
      </c>
      <c r="BX55" s="130">
        <f t="shared" si="0"/>
        <v>53622.315138612852</v>
      </c>
      <c r="BY55" s="183">
        <v>1</v>
      </c>
      <c r="CA55" s="39"/>
    </row>
    <row r="56" spans="1:79" x14ac:dyDescent="0.3">
      <c r="A56" s="72">
        <f t="shared" si="37"/>
        <v>48</v>
      </c>
      <c r="B56" s="74" t="s">
        <v>148</v>
      </c>
      <c r="C56" s="73"/>
      <c r="D56" s="185"/>
      <c r="E56" s="177">
        <f>[1]побуд.звіт!E56+'[2]звіт 2018+01.2019'!E56</f>
        <v>3830</v>
      </c>
      <c r="F56" s="177">
        <f>[1]побуд.звіт!F56+'[2]звіт 2018+01.2019'!F56</f>
        <v>1768.4577322715591</v>
      </c>
      <c r="G56" s="178">
        <f t="shared" si="1"/>
        <v>-2061.5422677284409</v>
      </c>
      <c r="H56" s="179">
        <f t="shared" si="2"/>
        <v>0</v>
      </c>
      <c r="I56" s="177">
        <f>[1]побуд.звіт!I56+'[2]звіт 2018+01.2019'!I56</f>
        <v>3518.794017331365</v>
      </c>
      <c r="J56" s="177">
        <f>[1]побуд.звіт!J56+'[2]звіт 2018+01.2019'!J56</f>
        <v>1583.4113921428109</v>
      </c>
      <c r="K56" s="178">
        <f t="shared" si="3"/>
        <v>-1935.3826251885541</v>
      </c>
      <c r="L56" s="179">
        <f t="shared" si="4"/>
        <v>0</v>
      </c>
      <c r="M56" s="177">
        <f>[1]побуд.звіт!M56+'[2]звіт 2018+01.2019'!M56</f>
        <v>761</v>
      </c>
      <c r="N56" s="177">
        <f>[1]побуд.звіт!N56+'[2]звіт 2018+01.2019'!N56</f>
        <v>-3962.4491495449229</v>
      </c>
      <c r="O56" s="178">
        <f t="shared" si="5"/>
        <v>-4723.4491495449229</v>
      </c>
      <c r="P56" s="179">
        <f t="shared" si="6"/>
        <v>0</v>
      </c>
      <c r="Q56" s="177">
        <f>[1]побуд.звіт!Q56+'[2]звіт 2018+01.2019'!Q56</f>
        <v>140.88076516402401</v>
      </c>
      <c r="R56" s="177">
        <f>[1]побуд.звіт!R56+'[2]звіт 2018+01.2019'!R56</f>
        <v>16.155831041257372</v>
      </c>
      <c r="S56" s="178">
        <f t="shared" si="7"/>
        <v>-124.72493412276664</v>
      </c>
      <c r="T56" s="179">
        <f t="shared" si="8"/>
        <v>0</v>
      </c>
      <c r="U56" s="177">
        <f>[1]побуд.звіт!U56+'[2]звіт 2018+01.2019'!U56</f>
        <v>526.95399038474784</v>
      </c>
      <c r="V56" s="177">
        <f>[1]побуд.звіт!V56+'[2]звіт 2018+01.2019'!V56</f>
        <v>602.38963902265198</v>
      </c>
      <c r="W56" s="178">
        <f t="shared" si="9"/>
        <v>0</v>
      </c>
      <c r="X56" s="179">
        <f t="shared" si="10"/>
        <v>75.435648637904137</v>
      </c>
      <c r="Y56" s="177">
        <f>[1]побуд.звіт!Y56+'[2]звіт 2018+01.2019'!Y56</f>
        <v>100.0333978876788</v>
      </c>
      <c r="Z56" s="177">
        <f>[1]побуд.звіт!Z56+'[2]звіт 2018+01.2019'!Z56</f>
        <v>99.6366659185787</v>
      </c>
      <c r="AA56" s="178">
        <f t="shared" si="11"/>
        <v>-0.39673196910010233</v>
      </c>
      <c r="AB56" s="179">
        <f t="shared" si="12"/>
        <v>0</v>
      </c>
      <c r="AC56" s="177">
        <f>[1]побуд.звіт!AC56+'[2]звіт 2018+01.2019'!AC56</f>
        <v>3698.712594231004</v>
      </c>
      <c r="AD56" s="177">
        <f>[1]побуд.звіт!AD56+'[2]звіт 2018+01.2019'!AD56</f>
        <v>3751.4436425780045</v>
      </c>
      <c r="AE56" s="178">
        <f t="shared" si="13"/>
        <v>0</v>
      </c>
      <c r="AF56" s="179">
        <f t="shared" si="14"/>
        <v>52.731048347000524</v>
      </c>
      <c r="AG56" s="177">
        <f>[1]побуд.звіт!AG56+'[2]звіт 2018+01.2019'!AG56</f>
        <v>88.256987245175281</v>
      </c>
      <c r="AH56" s="177">
        <f>[1]побуд.звіт!AH56+'[2]звіт 2018+01.2019'!AH56</f>
        <v>83.810343728980044</v>
      </c>
      <c r="AI56" s="178">
        <f t="shared" si="15"/>
        <v>-4.4466435161952376</v>
      </c>
      <c r="AJ56" s="179">
        <f t="shared" si="16"/>
        <v>0</v>
      </c>
      <c r="AK56" s="177">
        <f>[1]побуд.звіт!AK56+'[2]звіт 2018+01.2019'!AK56</f>
        <v>2.8018091188944534</v>
      </c>
      <c r="AL56" s="177">
        <f>[1]побуд.звіт!AL56+'[2]звіт 2018+01.2019'!AL56</f>
        <v>0</v>
      </c>
      <c r="AM56" s="178">
        <f t="shared" si="17"/>
        <v>-2.8018091188944534</v>
      </c>
      <c r="AN56" s="179">
        <f t="shared" si="18"/>
        <v>0</v>
      </c>
      <c r="AO56" s="177">
        <f>[1]побуд.звіт!AO56+'[2]звіт 2018+01.2019'!AO56</f>
        <v>319.24370142629522</v>
      </c>
      <c r="AP56" s="177">
        <f>[1]побуд.звіт!AP56+'[2]звіт 2018+01.2019'!AP56</f>
        <v>423.00939981821602</v>
      </c>
      <c r="AQ56" s="178">
        <f t="shared" si="19"/>
        <v>0</v>
      </c>
      <c r="AR56" s="179">
        <f t="shared" si="20"/>
        <v>103.76569839192081</v>
      </c>
      <c r="AS56" s="177">
        <f>[1]побуд.звіт!AS56+'[2]звіт 2018+01.2019'!AS56</f>
        <v>423.7850117085984</v>
      </c>
      <c r="AT56" s="177">
        <f>[1]побуд.звіт!AT56+'[2]звіт 2018+01.2019'!AT56</f>
        <v>320.53629697127559</v>
      </c>
      <c r="AU56" s="178">
        <f t="shared" si="21"/>
        <v>-103.24871473732281</v>
      </c>
      <c r="AV56" s="179">
        <f t="shared" si="22"/>
        <v>0</v>
      </c>
      <c r="AW56" s="177">
        <f>[1]побуд.звіт!AW56+'[2]звіт 2018+01.2019'!AW56</f>
        <v>3876.7392511587445</v>
      </c>
      <c r="AX56" s="177">
        <f>[1]побуд.звіт!AX56+'[2]звіт 2018+01.2019'!AX56</f>
        <v>240.89387497185641</v>
      </c>
      <c r="AY56" s="178">
        <f t="shared" si="23"/>
        <v>-3635.8453761868882</v>
      </c>
      <c r="AZ56" s="179">
        <f t="shared" si="24"/>
        <v>0</v>
      </c>
      <c r="BA56" s="38"/>
      <c r="BB56" s="36"/>
      <c r="BC56" s="36"/>
      <c r="BD56" s="37"/>
      <c r="BE56" s="177">
        <f>[1]побуд.звіт!BE56+'[2]звіт 2018+01.2019'!BE56</f>
        <v>0.70045227972361335</v>
      </c>
      <c r="BF56" s="177">
        <f>[1]побуд.звіт!BF56+'[2]звіт 2018+01.2019'!BF56</f>
        <v>0</v>
      </c>
      <c r="BG56" s="178">
        <f t="shared" si="27"/>
        <v>-0.70045227972361335</v>
      </c>
      <c r="BH56" s="179">
        <f t="shared" si="28"/>
        <v>0</v>
      </c>
      <c r="BI56" s="177">
        <f>[1]побуд.звіт!BI56+'[2]звіт 2018+01.2019'!BI56</f>
        <v>1843.5903986569838</v>
      </c>
      <c r="BJ56" s="177">
        <f>[1]побуд.звіт!BJ56+'[2]звіт 2018+01.2019'!BJ56</f>
        <v>4019.3704974749367</v>
      </c>
      <c r="BK56" s="178">
        <f t="shared" si="29"/>
        <v>0</v>
      </c>
      <c r="BL56" s="179">
        <f t="shared" si="30"/>
        <v>2175.7800988179529</v>
      </c>
      <c r="BM56" s="177">
        <f>[1]побуд.звіт!BM56+'[2]звіт 2018+01.2019'!BM56</f>
        <v>617.70623195641656</v>
      </c>
      <c r="BN56" s="177">
        <f>[1]побуд.звіт!BN56+'[2]звіт 2018+01.2019'!BN56</f>
        <v>1215.1143686272835</v>
      </c>
      <c r="BO56" s="178">
        <f t="shared" si="31"/>
        <v>0</v>
      </c>
      <c r="BP56" s="179">
        <f t="shared" si="32"/>
        <v>597.40813667086695</v>
      </c>
      <c r="BQ56" s="180">
        <f t="shared" si="39"/>
        <v>19749.198608549654</v>
      </c>
      <c r="BR56" s="178">
        <f t="shared" si="39"/>
        <v>10161.780535022488</v>
      </c>
      <c r="BS56" s="178">
        <f t="shared" si="34"/>
        <v>-9587.4180735271657</v>
      </c>
      <c r="BT56" s="179">
        <f t="shared" si="35"/>
        <v>0</v>
      </c>
      <c r="BU56" s="181"/>
      <c r="BV56" s="130">
        <v>19556</v>
      </c>
      <c r="BW56" s="182">
        <f t="shared" si="38"/>
        <v>18145.342956532168</v>
      </c>
      <c r="BX56" s="130">
        <f t="shared" si="0"/>
        <v>1410.6570434678324</v>
      </c>
      <c r="BY56" s="183">
        <v>1</v>
      </c>
      <c r="CA56" s="39"/>
    </row>
    <row r="57" spans="1:79" x14ac:dyDescent="0.3">
      <c r="A57" s="72">
        <f t="shared" si="37"/>
        <v>49</v>
      </c>
      <c r="B57" s="74" t="s">
        <v>149</v>
      </c>
      <c r="C57" s="73">
        <v>171.6</v>
      </c>
      <c r="D57" s="185">
        <v>2</v>
      </c>
      <c r="E57" s="177">
        <f>[1]побуд.звіт!E57+'[2]звіт 2018+01.2019'!E57</f>
        <v>0</v>
      </c>
      <c r="F57" s="177">
        <f>[1]побуд.звіт!F57+'[2]звіт 2018+01.2019'!F57</f>
        <v>0</v>
      </c>
      <c r="G57" s="178">
        <f t="shared" si="1"/>
        <v>0</v>
      </c>
      <c r="H57" s="179">
        <f t="shared" si="2"/>
        <v>0</v>
      </c>
      <c r="I57" s="177">
        <f>[1]побуд.звіт!I57+'[2]звіт 2018+01.2019'!I57</f>
        <v>0</v>
      </c>
      <c r="J57" s="177">
        <f>[1]побуд.звіт!J57+'[2]звіт 2018+01.2019'!J57</f>
        <v>2.7974182284680769</v>
      </c>
      <c r="K57" s="178">
        <f t="shared" si="3"/>
        <v>0</v>
      </c>
      <c r="L57" s="179">
        <f t="shared" si="4"/>
        <v>2.7974182284680769</v>
      </c>
      <c r="M57" s="177">
        <f>[1]побуд.звіт!M57+'[2]звіт 2018+01.2019'!M57</f>
        <v>483.25293482952998</v>
      </c>
      <c r="N57" s="177">
        <f>[1]побуд.звіт!N57+'[2]звіт 2018+01.2019'!N57</f>
        <v>497.95516687141577</v>
      </c>
      <c r="O57" s="178">
        <f t="shared" si="5"/>
        <v>0</v>
      </c>
      <c r="P57" s="179">
        <f t="shared" si="6"/>
        <v>14.702232041885793</v>
      </c>
      <c r="Q57" s="177">
        <f>[1]побуд.звіт!Q57+'[2]звіт 2018+01.2019'!Q57</f>
        <v>0</v>
      </c>
      <c r="R57" s="177">
        <f>[1]побуд.звіт!R57+'[2]звіт 2018+01.2019'!R57</f>
        <v>413.89299189300971</v>
      </c>
      <c r="S57" s="178">
        <f t="shared" si="7"/>
        <v>0</v>
      </c>
      <c r="T57" s="179">
        <f t="shared" si="8"/>
        <v>413.89299189300971</v>
      </c>
      <c r="U57" s="177">
        <f>[1]побуд.звіт!U57+'[2]звіт 2018+01.2019'!U57</f>
        <v>0</v>
      </c>
      <c r="V57" s="177">
        <f>[1]побуд.звіт!V57+'[2]звіт 2018+01.2019'!V57</f>
        <v>0</v>
      </c>
      <c r="W57" s="178">
        <f t="shared" si="9"/>
        <v>0</v>
      </c>
      <c r="X57" s="179">
        <f t="shared" si="10"/>
        <v>0</v>
      </c>
      <c r="Y57" s="177">
        <f>[1]побуд.звіт!Y57+'[2]звіт 2018+01.2019'!Y57</f>
        <v>0</v>
      </c>
      <c r="Z57" s="177">
        <f>[1]побуд.звіт!Z57+'[2]звіт 2018+01.2019'!Z57</f>
        <v>0</v>
      </c>
      <c r="AA57" s="178">
        <f t="shared" si="11"/>
        <v>0</v>
      </c>
      <c r="AB57" s="179">
        <f t="shared" si="12"/>
        <v>0</v>
      </c>
      <c r="AC57" s="177">
        <f>[1]побуд.звіт!AC57+'[2]звіт 2018+01.2019'!AC57</f>
        <v>2031.1666508383491</v>
      </c>
      <c r="AD57" s="177">
        <f>[1]побуд.звіт!AD57+'[2]звіт 2018+01.2019'!AD57</f>
        <v>2204.8858303787929</v>
      </c>
      <c r="AE57" s="178">
        <f t="shared" si="13"/>
        <v>0</v>
      </c>
      <c r="AF57" s="179">
        <f t="shared" si="14"/>
        <v>173.71917954044375</v>
      </c>
      <c r="AG57" s="177">
        <f>[1]побуд.звіт!AG57+'[2]звіт 2018+01.2019'!AG57</f>
        <v>0</v>
      </c>
      <c r="AH57" s="177">
        <f>[1]побуд.звіт!AH57+'[2]звіт 2018+01.2019'!AH57</f>
        <v>0</v>
      </c>
      <c r="AI57" s="178">
        <f t="shared" si="15"/>
        <v>0</v>
      </c>
      <c r="AJ57" s="179">
        <f t="shared" si="16"/>
        <v>0</v>
      </c>
      <c r="AK57" s="177">
        <f>[1]побуд.звіт!AK57+'[2]звіт 2018+01.2019'!AK57</f>
        <v>0</v>
      </c>
      <c r="AL57" s="177">
        <f>[1]побуд.звіт!AL57+'[2]звіт 2018+01.2019'!AL57</f>
        <v>0</v>
      </c>
      <c r="AM57" s="178">
        <f t="shared" si="17"/>
        <v>0</v>
      </c>
      <c r="AN57" s="179">
        <f t="shared" si="18"/>
        <v>0</v>
      </c>
      <c r="AO57" s="177">
        <f>[1]побуд.звіт!AO57+'[2]звіт 2018+01.2019'!AO57</f>
        <v>586.32660758475959</v>
      </c>
      <c r="AP57" s="177">
        <f>[1]побуд.звіт!AP57+'[2]звіт 2018+01.2019'!AP57</f>
        <v>381.80536259045033</v>
      </c>
      <c r="AQ57" s="178">
        <f t="shared" si="19"/>
        <v>-204.52124499430926</v>
      </c>
      <c r="AR57" s="179">
        <f t="shared" si="20"/>
        <v>0</v>
      </c>
      <c r="AS57" s="177">
        <f>[1]побуд.звіт!AS57+'[2]звіт 2018+01.2019'!AS57</f>
        <v>0</v>
      </c>
      <c r="AT57" s="177">
        <f>[1]побуд.звіт!AT57+'[2]звіт 2018+01.2019'!AT57</f>
        <v>18.528235285354608</v>
      </c>
      <c r="AU57" s="178">
        <f t="shared" si="21"/>
        <v>0</v>
      </c>
      <c r="AV57" s="179">
        <f t="shared" si="22"/>
        <v>18.528235285354608</v>
      </c>
      <c r="AW57" s="177">
        <f>[1]побуд.звіт!AW57+'[2]звіт 2018+01.2019'!AW57</f>
        <v>3122.6787364541883</v>
      </c>
      <c r="AX57" s="177">
        <f>[1]побуд.звіт!AX57+'[2]звіт 2018+01.2019'!AX57</f>
        <v>0</v>
      </c>
      <c r="AY57" s="178">
        <f t="shared" si="23"/>
        <v>-3122.6787364541883</v>
      </c>
      <c r="AZ57" s="179">
        <f t="shared" si="24"/>
        <v>0</v>
      </c>
      <c r="BA57" s="38">
        <v>0</v>
      </c>
      <c r="BB57" s="36"/>
      <c r="BC57" s="36">
        <f t="shared" si="25"/>
        <v>0</v>
      </c>
      <c r="BD57" s="37">
        <f t="shared" si="26"/>
        <v>0</v>
      </c>
      <c r="BE57" s="177">
        <f>[1]побуд.звіт!BE57+'[2]звіт 2018+01.2019'!BE57</f>
        <v>16.054540472531549</v>
      </c>
      <c r="BF57" s="177">
        <f>[1]побуд.звіт!BF57+'[2]звіт 2018+01.2019'!BF57</f>
        <v>0</v>
      </c>
      <c r="BG57" s="178">
        <f t="shared" si="27"/>
        <v>-16.054540472531549</v>
      </c>
      <c r="BH57" s="179">
        <f t="shared" si="28"/>
        <v>0</v>
      </c>
      <c r="BI57" s="177">
        <f>[1]побуд.звіт!BI57+'[2]звіт 2018+01.2019'!BI57</f>
        <v>0</v>
      </c>
      <c r="BJ57" s="177">
        <f>[1]побуд.звіт!BJ57+'[2]звіт 2018+01.2019'!BJ57</f>
        <v>0</v>
      </c>
      <c r="BK57" s="178">
        <f t="shared" si="29"/>
        <v>0</v>
      </c>
      <c r="BL57" s="179">
        <f t="shared" si="30"/>
        <v>0</v>
      </c>
      <c r="BM57" s="177">
        <f>[1]побуд.звіт!BM57+'[2]звіт 2018+01.2019'!BM57</f>
        <v>0</v>
      </c>
      <c r="BN57" s="177">
        <f>[1]побуд.звіт!BN57+'[2]звіт 2018+01.2019'!BN57</f>
        <v>0</v>
      </c>
      <c r="BO57" s="178">
        <f t="shared" si="31"/>
        <v>0</v>
      </c>
      <c r="BP57" s="179">
        <f t="shared" si="32"/>
        <v>0</v>
      </c>
      <c r="BQ57" s="180">
        <f t="shared" si="39"/>
        <v>6239.4794701793589</v>
      </c>
      <c r="BR57" s="178">
        <f t="shared" si="39"/>
        <v>3519.8650052474914</v>
      </c>
      <c r="BS57" s="178">
        <f t="shared" si="34"/>
        <v>-2719.6144649318676</v>
      </c>
      <c r="BT57" s="179">
        <f t="shared" si="35"/>
        <v>0</v>
      </c>
      <c r="BU57" s="181">
        <f t="shared" si="36"/>
        <v>0.56412798889236671</v>
      </c>
      <c r="BV57" s="130">
        <v>988</v>
      </c>
      <c r="BW57" s="182">
        <f t="shared" si="38"/>
        <v>542.32289498718865</v>
      </c>
      <c r="BX57" s="130">
        <f t="shared" si="0"/>
        <v>445.67710501281135</v>
      </c>
      <c r="BY57" s="183">
        <v>1</v>
      </c>
      <c r="CA57" s="39"/>
    </row>
    <row r="58" spans="1:79" x14ac:dyDescent="0.3">
      <c r="A58" s="137">
        <f t="shared" si="37"/>
        <v>50</v>
      </c>
      <c r="B58" s="146" t="s">
        <v>150</v>
      </c>
      <c r="C58" s="188">
        <v>5048.6000000000004</v>
      </c>
      <c r="D58" s="185">
        <v>9</v>
      </c>
      <c r="E58" s="147">
        <f>[1]побуд.звіт!E58+'[2]звіт 2018+01.2019'!E58</f>
        <v>32394.627760000007</v>
      </c>
      <c r="F58" s="147">
        <f>[1]побуд.звіт!F58+'[2]звіт 2018+01.2019'!F58</f>
        <v>30698.915511202045</v>
      </c>
      <c r="G58" s="140">
        <f t="shared" si="1"/>
        <v>-1695.7122487979614</v>
      </c>
      <c r="H58" s="141">
        <f t="shared" si="2"/>
        <v>0</v>
      </c>
      <c r="I58" s="147">
        <f>[1]побуд.звіт!I58+'[2]звіт 2018+01.2019'!I58</f>
        <v>46372.467008102045</v>
      </c>
      <c r="J58" s="147">
        <f>[1]побуд.звіт!J58+'[2]звіт 2018+01.2019'!J58</f>
        <v>44589.017725541991</v>
      </c>
      <c r="K58" s="140">
        <f t="shared" si="3"/>
        <v>-1783.4492825600537</v>
      </c>
      <c r="L58" s="141">
        <f t="shared" si="4"/>
        <v>0</v>
      </c>
      <c r="M58" s="147">
        <f>[1]побуд.звіт!M58+'[2]звіт 2018+01.2019'!M58</f>
        <v>8739.6340057730995</v>
      </c>
      <c r="N58" s="147">
        <f>[1]побуд.звіт!N58+'[2]звіт 2018+01.2019'!N58</f>
        <v>8877.924961990615</v>
      </c>
      <c r="O58" s="140">
        <f t="shared" si="5"/>
        <v>0</v>
      </c>
      <c r="P58" s="141">
        <f t="shared" si="6"/>
        <v>138.29095621751549</v>
      </c>
      <c r="Q58" s="147">
        <f>[1]побуд.звіт!Q58+'[2]звіт 2018+01.2019'!Q58</f>
        <v>1732.7479599093454</v>
      </c>
      <c r="R58" s="147">
        <f>[1]побуд.звіт!R58+'[2]звіт 2018+01.2019'!R58</f>
        <v>4188.9527331889076</v>
      </c>
      <c r="S58" s="140">
        <f t="shared" si="7"/>
        <v>0</v>
      </c>
      <c r="T58" s="141">
        <f t="shared" si="8"/>
        <v>2456.2047732795622</v>
      </c>
      <c r="U58" s="147">
        <f>[1]побуд.звіт!U58+'[2]звіт 2018+01.2019'!U58</f>
        <v>24962.320144235211</v>
      </c>
      <c r="V58" s="147">
        <f>[1]побуд.звіт!V58+'[2]звіт 2018+01.2019'!V58</f>
        <v>24990.821914408672</v>
      </c>
      <c r="W58" s="140">
        <f t="shared" si="9"/>
        <v>0</v>
      </c>
      <c r="X58" s="141">
        <f t="shared" si="10"/>
        <v>28.501770173461409</v>
      </c>
      <c r="Y58" s="147">
        <f>[1]побуд.звіт!Y58+'[2]звіт 2018+01.2019'!Y58</f>
        <v>0</v>
      </c>
      <c r="Z58" s="147">
        <f>[1]побуд.звіт!Z58+'[2]звіт 2018+01.2019'!Z58</f>
        <v>0</v>
      </c>
      <c r="AA58" s="140">
        <f t="shared" si="11"/>
        <v>0</v>
      </c>
      <c r="AB58" s="141">
        <f t="shared" si="12"/>
        <v>0</v>
      </c>
      <c r="AC58" s="147">
        <f>[1]побуд.звіт!AC58+'[2]звіт 2018+01.2019'!AC58</f>
        <v>54516.238439588968</v>
      </c>
      <c r="AD58" s="147">
        <f>[1]побуд.звіт!AD58+'[2]звіт 2018+01.2019'!AD58</f>
        <v>54733.658132521232</v>
      </c>
      <c r="AE58" s="140">
        <f t="shared" si="13"/>
        <v>0</v>
      </c>
      <c r="AF58" s="141">
        <f t="shared" si="14"/>
        <v>217.4196929322643</v>
      </c>
      <c r="AG58" s="147">
        <f>[1]побуд.звіт!AG58+'[2]звіт 2018+01.2019'!AG58</f>
        <v>2158.1371623485597</v>
      </c>
      <c r="AH58" s="147">
        <f>[1]побуд.звіт!AH58+'[2]звіт 2018+01.2019'!AH58</f>
        <v>2144.4699299210429</v>
      </c>
      <c r="AI58" s="140">
        <f t="shared" si="15"/>
        <v>-13.667232427516865</v>
      </c>
      <c r="AJ58" s="141">
        <f t="shared" si="16"/>
        <v>0</v>
      </c>
      <c r="AK58" s="147">
        <f>[1]побуд.звіт!AK58+'[2]звіт 2018+01.2019'!AK58</f>
        <v>75.421439411618621</v>
      </c>
      <c r="AL58" s="147">
        <f>[1]побуд.звіт!AL58+'[2]звіт 2018+01.2019'!AL58</f>
        <v>0</v>
      </c>
      <c r="AM58" s="140">
        <f t="shared" si="17"/>
        <v>-75.421439411618621</v>
      </c>
      <c r="AN58" s="141">
        <f t="shared" si="18"/>
        <v>0</v>
      </c>
      <c r="AO58" s="147">
        <f>[1]побуд.звіт!AO58+'[2]звіт 2018+01.2019'!AO58</f>
        <v>3327.3316244412599</v>
      </c>
      <c r="AP58" s="147">
        <f>[1]побуд.звіт!AP58+'[2]звіт 2018+01.2019'!AP58</f>
        <v>2574.750422942775</v>
      </c>
      <c r="AQ58" s="140">
        <f t="shared" si="19"/>
        <v>-752.58120149848492</v>
      </c>
      <c r="AR58" s="141">
        <f t="shared" si="20"/>
        <v>0</v>
      </c>
      <c r="AS58" s="147">
        <f>[1]побуд.звіт!AS58+'[2]звіт 2018+01.2019'!AS58</f>
        <v>9451.8801726977381</v>
      </c>
      <c r="AT58" s="147">
        <f>[1]побуд.звіт!AT58+'[2]звіт 2018+01.2019'!AT58</f>
        <v>8011.4336851721673</v>
      </c>
      <c r="AU58" s="140">
        <f t="shared" si="21"/>
        <v>-1440.4464875255708</v>
      </c>
      <c r="AV58" s="141">
        <f t="shared" si="22"/>
        <v>0</v>
      </c>
      <c r="AW58" s="147">
        <f>[1]побуд.звіт!AW58+'[2]звіт 2018+01.2019'!AW58</f>
        <v>72288.417979878155</v>
      </c>
      <c r="AX58" s="147">
        <f>[1]побуд.звіт!AX58+'[2]звіт 2018+01.2019'!AX58</f>
        <v>21974.137912377006</v>
      </c>
      <c r="AY58" s="140">
        <f t="shared" si="23"/>
        <v>-50314.280067501153</v>
      </c>
      <c r="AZ58" s="141">
        <f t="shared" si="24"/>
        <v>0</v>
      </c>
      <c r="BA58" s="38">
        <v>0</v>
      </c>
      <c r="BB58" s="36"/>
      <c r="BC58" s="36">
        <f t="shared" si="25"/>
        <v>0</v>
      </c>
      <c r="BD58" s="37">
        <f t="shared" si="26"/>
        <v>0</v>
      </c>
      <c r="BE58" s="147">
        <f>[1]побуд.звіт!BE58+'[2]звіт 2018+01.2019'!BE58</f>
        <v>14.175539882323722</v>
      </c>
      <c r="BF58" s="147">
        <f>[1]побуд.звіт!BF58+'[2]звіт 2018+01.2019'!BF58</f>
        <v>0</v>
      </c>
      <c r="BG58" s="140">
        <f t="shared" si="27"/>
        <v>-14.175539882323722</v>
      </c>
      <c r="BH58" s="141">
        <f t="shared" si="28"/>
        <v>0</v>
      </c>
      <c r="BI58" s="147">
        <f>[1]побуд.звіт!BI58+'[2]звіт 2018+01.2019'!BI58</f>
        <v>26682.362089891503</v>
      </c>
      <c r="BJ58" s="147">
        <f>[1]побуд.звіт!BJ58+'[2]звіт 2018+01.2019'!BJ58</f>
        <v>28231.545750800473</v>
      </c>
      <c r="BK58" s="140">
        <f t="shared" si="29"/>
        <v>0</v>
      </c>
      <c r="BL58" s="141">
        <f t="shared" si="30"/>
        <v>1549.1836609089696</v>
      </c>
      <c r="BM58" s="147">
        <f>[1]побуд.звіт!BM58+'[2]звіт 2018+01.2019'!BM58</f>
        <v>12724.341904712526</v>
      </c>
      <c r="BN58" s="147">
        <f>[1]побуд.звіт!BN58+'[2]звіт 2018+01.2019'!BN58</f>
        <v>9925.5404555125806</v>
      </c>
      <c r="BO58" s="140">
        <f t="shared" si="31"/>
        <v>-2798.8014491999456</v>
      </c>
      <c r="BP58" s="141">
        <f t="shared" si="32"/>
        <v>0</v>
      </c>
      <c r="BQ58" s="142">
        <f t="shared" si="39"/>
        <v>295440.10323087237</v>
      </c>
      <c r="BR58" s="140">
        <f t="shared" si="39"/>
        <v>240941.16913557952</v>
      </c>
      <c r="BS58" s="140">
        <f t="shared" si="34"/>
        <v>-54498.934095292847</v>
      </c>
      <c r="BT58" s="141">
        <f t="shared" si="35"/>
        <v>0</v>
      </c>
      <c r="BU58" s="148">
        <f t="shared" si="36"/>
        <v>0.81553305221835604</v>
      </c>
      <c r="BV58" s="132">
        <v>63496</v>
      </c>
      <c r="BW58" s="144">
        <f t="shared" si="38"/>
        <v>42393.135483509119</v>
      </c>
      <c r="BX58" s="132">
        <f t="shared" si="0"/>
        <v>21102.864516490885</v>
      </c>
      <c r="BY58" s="145">
        <v>3</v>
      </c>
      <c r="CA58" s="39"/>
    </row>
    <row r="59" spans="1:79" x14ac:dyDescent="0.3">
      <c r="A59" s="137">
        <f t="shared" si="37"/>
        <v>51</v>
      </c>
      <c r="B59" s="146" t="s">
        <v>151</v>
      </c>
      <c r="C59" s="188">
        <v>2606.1999999999998</v>
      </c>
      <c r="D59" s="185">
        <v>10</v>
      </c>
      <c r="E59" s="147">
        <f>[1]побуд.звіт!E59+'[2]звіт 2018+01.2019'!E59</f>
        <v>14573.789599999998</v>
      </c>
      <c r="F59" s="147">
        <f>[1]побуд.звіт!F59+'[2]звіт 2018+01.2019'!F59</f>
        <v>14101.224587639446</v>
      </c>
      <c r="G59" s="140">
        <f t="shared" si="1"/>
        <v>-472.56501236055192</v>
      </c>
      <c r="H59" s="141">
        <f t="shared" si="2"/>
        <v>0</v>
      </c>
      <c r="I59" s="147">
        <f>[1]побуд.звіт!I59+'[2]звіт 2018+01.2019'!I59</f>
        <v>20004.563361095825</v>
      </c>
      <c r="J59" s="147">
        <f>[1]побуд.звіт!J59+'[2]звіт 2018+01.2019'!J59</f>
        <v>20789.288668404668</v>
      </c>
      <c r="K59" s="140">
        <f t="shared" si="3"/>
        <v>0</v>
      </c>
      <c r="L59" s="141">
        <f t="shared" si="4"/>
        <v>784.72530730884318</v>
      </c>
      <c r="M59" s="147">
        <f>[1]побуд.звіт!M59+'[2]звіт 2018+01.2019'!M59</f>
        <v>3463.678789916587</v>
      </c>
      <c r="N59" s="147">
        <f>[1]побуд.звіт!N59+'[2]звіт 2018+01.2019'!N59</f>
        <v>3384.7298263958469</v>
      </c>
      <c r="O59" s="140">
        <f t="shared" si="5"/>
        <v>-78.948963520740108</v>
      </c>
      <c r="P59" s="141">
        <f t="shared" si="6"/>
        <v>0</v>
      </c>
      <c r="Q59" s="147">
        <f>[1]побуд.звіт!Q59+'[2]звіт 2018+01.2019'!Q59</f>
        <v>814.28022456666895</v>
      </c>
      <c r="R59" s="147">
        <f>[1]побуд.звіт!R59+'[2]звіт 2018+01.2019'!R59</f>
        <v>2094.7700187853106</v>
      </c>
      <c r="S59" s="140">
        <f t="shared" si="7"/>
        <v>0</v>
      </c>
      <c r="T59" s="141">
        <f t="shared" si="8"/>
        <v>1280.4897942186417</v>
      </c>
      <c r="U59" s="147">
        <f>[1]побуд.звіт!U59+'[2]звіт 2018+01.2019'!U59</f>
        <v>12509.987347665592</v>
      </c>
      <c r="V59" s="147">
        <f>[1]побуд.звіт!V59+'[2]звіт 2018+01.2019'!V59</f>
        <v>12495.410957204336</v>
      </c>
      <c r="W59" s="140">
        <f t="shared" si="9"/>
        <v>-14.576390461255869</v>
      </c>
      <c r="X59" s="141">
        <f t="shared" si="10"/>
        <v>0</v>
      </c>
      <c r="Y59" s="147">
        <f>[1]побуд.звіт!Y59+'[2]звіт 2018+01.2019'!Y59</f>
        <v>0</v>
      </c>
      <c r="Z59" s="147">
        <f>[1]побуд.звіт!Z59+'[2]звіт 2018+01.2019'!Z59</f>
        <v>0</v>
      </c>
      <c r="AA59" s="140">
        <f t="shared" si="11"/>
        <v>0</v>
      </c>
      <c r="AB59" s="141">
        <f t="shared" si="12"/>
        <v>0</v>
      </c>
      <c r="AC59" s="147">
        <f>[1]побуд.звіт!AC59+'[2]звіт 2018+01.2019'!AC59</f>
        <v>28816.917383107211</v>
      </c>
      <c r="AD59" s="147">
        <f>[1]побуд.звіт!AD59+'[2]звіт 2018+01.2019'!AD59</f>
        <v>28886.473559443246</v>
      </c>
      <c r="AE59" s="140">
        <f t="shared" si="13"/>
        <v>0</v>
      </c>
      <c r="AF59" s="141">
        <f t="shared" si="14"/>
        <v>69.556176336034696</v>
      </c>
      <c r="AG59" s="147">
        <f>[1]побуд.звіт!AG59+'[2]звіт 2018+01.2019'!AG59</f>
        <v>1018.9480798589227</v>
      </c>
      <c r="AH59" s="147">
        <f>[1]побуд.звіт!AH59+'[2]звіт 2018+01.2019'!AH59</f>
        <v>1010.7376774234701</v>
      </c>
      <c r="AI59" s="140">
        <f t="shared" si="15"/>
        <v>-8.2104024354525791</v>
      </c>
      <c r="AJ59" s="141">
        <f t="shared" si="16"/>
        <v>0</v>
      </c>
      <c r="AK59" s="147">
        <f>[1]побуд.звіт!AK59+'[2]звіт 2018+01.2019'!AK59</f>
        <v>38.934230359814684</v>
      </c>
      <c r="AL59" s="147">
        <f>[1]побуд.звіт!AL59+'[2]звіт 2018+01.2019'!AL59</f>
        <v>0</v>
      </c>
      <c r="AM59" s="140">
        <f t="shared" si="17"/>
        <v>-38.934230359814684</v>
      </c>
      <c r="AN59" s="141">
        <f t="shared" si="18"/>
        <v>0</v>
      </c>
      <c r="AO59" s="147">
        <f>[1]побуд.звіт!AO59+'[2]звіт 2018+01.2019'!AO59</f>
        <v>1647.2585543142602</v>
      </c>
      <c r="AP59" s="147">
        <f>[1]побуд.звіт!AP59+'[2]звіт 2018+01.2019'!AP59</f>
        <v>1271.4816903421113</v>
      </c>
      <c r="AQ59" s="140">
        <f t="shared" si="19"/>
        <v>-375.77686397214893</v>
      </c>
      <c r="AR59" s="141">
        <f t="shared" si="20"/>
        <v>0</v>
      </c>
      <c r="AS59" s="147">
        <f>[1]побуд.звіт!AS59+'[2]звіт 2018+01.2019'!AS59</f>
        <v>2708.9151110688404</v>
      </c>
      <c r="AT59" s="147">
        <f>[1]побуд.звіт!AT59+'[2]звіт 2018+01.2019'!AT59</f>
        <v>3802.8039837500974</v>
      </c>
      <c r="AU59" s="140">
        <f t="shared" si="21"/>
        <v>0</v>
      </c>
      <c r="AV59" s="141">
        <f t="shared" si="22"/>
        <v>1093.888872681257</v>
      </c>
      <c r="AW59" s="147">
        <f>[1]побуд.звіт!AW59+'[2]звіт 2018+01.2019'!AW59</f>
        <v>32095.407060048343</v>
      </c>
      <c r="AX59" s="147">
        <f>[1]побуд.звіт!AX59+'[2]звіт 2018+01.2019'!AX59</f>
        <v>38719.840387824705</v>
      </c>
      <c r="AY59" s="140">
        <f t="shared" si="23"/>
        <v>0</v>
      </c>
      <c r="AZ59" s="141">
        <f t="shared" si="24"/>
        <v>6624.4333277763617</v>
      </c>
      <c r="BA59" s="38">
        <v>0</v>
      </c>
      <c r="BB59" s="36"/>
      <c r="BC59" s="36">
        <f t="shared" si="25"/>
        <v>0</v>
      </c>
      <c r="BD59" s="37">
        <f t="shared" si="26"/>
        <v>0</v>
      </c>
      <c r="BE59" s="147">
        <f>[1]побуд.звіт!BE59+'[2]звіт 2018+01.2019'!BE59</f>
        <v>18.294325179907347</v>
      </c>
      <c r="BF59" s="147">
        <f>[1]побуд.звіт!BF59+'[2]звіт 2018+01.2019'!BF59</f>
        <v>0</v>
      </c>
      <c r="BG59" s="140">
        <f t="shared" si="27"/>
        <v>-18.294325179907347</v>
      </c>
      <c r="BH59" s="141">
        <f t="shared" si="28"/>
        <v>0</v>
      </c>
      <c r="BI59" s="147">
        <f>[1]побуд.звіт!BI59+'[2]звіт 2018+01.2019'!BI59</f>
        <v>8702.5554343254062</v>
      </c>
      <c r="BJ59" s="147">
        <f>[1]побуд.звіт!BJ59+'[2]звіт 2018+01.2019'!BJ59</f>
        <v>4961.2992387479326</v>
      </c>
      <c r="BK59" s="140">
        <f t="shared" si="29"/>
        <v>-3741.2561955774736</v>
      </c>
      <c r="BL59" s="141">
        <f t="shared" si="30"/>
        <v>0</v>
      </c>
      <c r="BM59" s="147">
        <f>[1]побуд.звіт!BM59+'[2]звіт 2018+01.2019'!BM59</f>
        <v>9237.4422321466081</v>
      </c>
      <c r="BN59" s="147">
        <f>[1]побуд.звіт!BN59+'[2]звіт 2018+01.2019'!BN59</f>
        <v>6749.7063460469253</v>
      </c>
      <c r="BO59" s="140">
        <f t="shared" si="31"/>
        <v>-2487.7358860996828</v>
      </c>
      <c r="BP59" s="141">
        <f t="shared" si="32"/>
        <v>0</v>
      </c>
      <c r="BQ59" s="142">
        <f t="shared" si="39"/>
        <v>135650.97173365395</v>
      </c>
      <c r="BR59" s="140">
        <f t="shared" si="39"/>
        <v>138267.76694200811</v>
      </c>
      <c r="BS59" s="140">
        <f t="shared" si="34"/>
        <v>0</v>
      </c>
      <c r="BT59" s="141">
        <f t="shared" si="35"/>
        <v>2616.7952083541604</v>
      </c>
      <c r="BU59" s="148">
        <f t="shared" si="36"/>
        <v>1.0192906484554505</v>
      </c>
      <c r="BV59" s="132">
        <v>18397</v>
      </c>
      <c r="BW59" s="144">
        <f t="shared" si="38"/>
        <v>8707.6448761675747</v>
      </c>
      <c r="BX59" s="132">
        <f t="shared" si="0"/>
        <v>9689.3551238324253</v>
      </c>
      <c r="BY59" s="145">
        <v>3</v>
      </c>
      <c r="CA59" s="39"/>
    </row>
    <row r="60" spans="1:79" x14ac:dyDescent="0.3">
      <c r="A60" s="137">
        <f t="shared" si="37"/>
        <v>52</v>
      </c>
      <c r="B60" s="146" t="s">
        <v>152</v>
      </c>
      <c r="C60" s="188">
        <v>4662</v>
      </c>
      <c r="D60" s="185">
        <v>10</v>
      </c>
      <c r="E60" s="147">
        <f>[1]побуд.звіт!E60+'[2]звіт 2018+01.2019'!E60</f>
        <v>31441.342799999999</v>
      </c>
      <c r="F60" s="147">
        <f>[1]побуд.звіт!F60+'[2]звіт 2018+01.2019'!F60</f>
        <v>30356.364156638072</v>
      </c>
      <c r="G60" s="140">
        <f t="shared" si="1"/>
        <v>-1084.9786433619265</v>
      </c>
      <c r="H60" s="141">
        <f t="shared" si="2"/>
        <v>0</v>
      </c>
      <c r="I60" s="147">
        <f>[1]побуд.звіт!I60+'[2]звіт 2018+01.2019'!I60</f>
        <v>43480.75136243341</v>
      </c>
      <c r="J60" s="147">
        <f>[1]побуд.звіт!J60+'[2]звіт 2018+01.2019'!J60</f>
        <v>45536.642228155484</v>
      </c>
      <c r="K60" s="140">
        <f t="shared" si="3"/>
        <v>0</v>
      </c>
      <c r="L60" s="141">
        <f t="shared" si="4"/>
        <v>2055.8908657220745</v>
      </c>
      <c r="M60" s="147">
        <f>[1]побуд.звіт!M60+'[2]звіт 2018+01.2019'!M60</f>
        <v>8378.3651902384136</v>
      </c>
      <c r="N60" s="147">
        <f>[1]побуд.звіт!N60+'[2]звіт 2018+01.2019'!N60</f>
        <v>8328.3538673256826</v>
      </c>
      <c r="O60" s="140">
        <f t="shared" si="5"/>
        <v>-50.011322912730975</v>
      </c>
      <c r="P60" s="141">
        <f t="shared" si="6"/>
        <v>0</v>
      </c>
      <c r="Q60" s="147">
        <f>[1]побуд.звіт!Q60+'[2]звіт 2018+01.2019'!Q60</f>
        <v>1224.016897923455</v>
      </c>
      <c r="R60" s="147">
        <f>[1]побуд.звіт!R60+'[2]звіт 2018+01.2019'!R60</f>
        <v>2808.737983132336</v>
      </c>
      <c r="S60" s="140">
        <f t="shared" si="7"/>
        <v>0</v>
      </c>
      <c r="T60" s="141">
        <f t="shared" si="8"/>
        <v>1584.721085208881</v>
      </c>
      <c r="U60" s="147">
        <f>[1]побуд.звіт!U60+'[2]звіт 2018+01.2019'!U60</f>
        <v>25769.840652566872</v>
      </c>
      <c r="V60" s="147">
        <f>[1]побуд.звіт!V60+'[2]звіт 2018+01.2019'!V60</f>
        <v>25809.775460000048</v>
      </c>
      <c r="W60" s="140">
        <f t="shared" si="9"/>
        <v>0</v>
      </c>
      <c r="X60" s="141">
        <f t="shared" si="10"/>
        <v>39.934807433175592</v>
      </c>
      <c r="Y60" s="147">
        <f>[1]побуд.звіт!Y60+'[2]звіт 2018+01.2019'!Y60</f>
        <v>0</v>
      </c>
      <c r="Z60" s="147">
        <f>[1]побуд.звіт!Z60+'[2]звіт 2018+01.2019'!Z60</f>
        <v>0</v>
      </c>
      <c r="AA60" s="140">
        <f t="shared" si="11"/>
        <v>0</v>
      </c>
      <c r="AB60" s="141">
        <f t="shared" si="12"/>
        <v>0</v>
      </c>
      <c r="AC60" s="147">
        <f>[1]побуд.звіт!AC60+'[2]звіт 2018+01.2019'!AC60</f>
        <v>52205.790608862131</v>
      </c>
      <c r="AD60" s="147">
        <f>[1]побуд.звіт!AD60+'[2]звіт 2018+01.2019'!AD60</f>
        <v>52428.730810508379</v>
      </c>
      <c r="AE60" s="140">
        <f t="shared" si="13"/>
        <v>0</v>
      </c>
      <c r="AF60" s="141">
        <f t="shared" si="14"/>
        <v>222.94020164624817</v>
      </c>
      <c r="AG60" s="147">
        <f>[1]побуд.звіт!AG60+'[2]звіт 2018+01.2019'!AG60</f>
        <v>1766.1498825724543</v>
      </c>
      <c r="AH60" s="147">
        <f>[1]побуд.звіт!AH60+'[2]звіт 2018+01.2019'!AH60</f>
        <v>1753.003325384115</v>
      </c>
      <c r="AI60" s="140">
        <f t="shared" si="15"/>
        <v>-13.14655718833933</v>
      </c>
      <c r="AJ60" s="141">
        <f t="shared" si="16"/>
        <v>0</v>
      </c>
      <c r="AK60" s="147">
        <f>[1]побуд.звіт!AK60+'[2]звіт 2018+01.2019'!AK60</f>
        <v>60.751752859321947</v>
      </c>
      <c r="AL60" s="147">
        <f>[1]побуд.звіт!AL60+'[2]звіт 2018+01.2019'!AL60</f>
        <v>0</v>
      </c>
      <c r="AM60" s="140">
        <f t="shared" si="17"/>
        <v>-60.751752859321947</v>
      </c>
      <c r="AN60" s="141">
        <f t="shared" si="18"/>
        <v>0</v>
      </c>
      <c r="AO60" s="147">
        <f>[1]побуд.звіт!AO60+'[2]звіт 2018+01.2019'!AO60</f>
        <v>3296.0143222396441</v>
      </c>
      <c r="AP60" s="147">
        <f>[1]побуд.звіт!AP60+'[2]звіт 2018+01.2019'!AP60</f>
        <v>2542.9633806842226</v>
      </c>
      <c r="AQ60" s="140">
        <f t="shared" si="19"/>
        <v>-753.05094155542156</v>
      </c>
      <c r="AR60" s="141">
        <f t="shared" si="20"/>
        <v>0</v>
      </c>
      <c r="AS60" s="147">
        <f>[1]побуд.звіт!AS60+'[2]звіт 2018+01.2019'!AS60</f>
        <v>5990.0471868428094</v>
      </c>
      <c r="AT60" s="147">
        <f>[1]побуд.звіт!AT60+'[2]звіт 2018+01.2019'!AT60</f>
        <v>6514.8167614834365</v>
      </c>
      <c r="AU60" s="140">
        <f t="shared" si="21"/>
        <v>0</v>
      </c>
      <c r="AV60" s="141">
        <f t="shared" si="22"/>
        <v>524.76957464062707</v>
      </c>
      <c r="AW60" s="147">
        <f>[1]побуд.звіт!AW60+'[2]звіт 2018+01.2019'!AW60</f>
        <v>58119.396713350114</v>
      </c>
      <c r="AX60" s="147">
        <f>[1]побуд.звіт!AX60+'[2]звіт 2018+01.2019'!AX60</f>
        <v>53979.042960592516</v>
      </c>
      <c r="AY60" s="140">
        <f t="shared" si="23"/>
        <v>-4140.3537527575972</v>
      </c>
      <c r="AZ60" s="141">
        <f t="shared" si="24"/>
        <v>0</v>
      </c>
      <c r="BA60" s="38">
        <v>0</v>
      </c>
      <c r="BB60" s="36"/>
      <c r="BC60" s="36">
        <f t="shared" si="25"/>
        <v>0</v>
      </c>
      <c r="BD60" s="37">
        <f t="shared" si="26"/>
        <v>0</v>
      </c>
      <c r="BE60" s="147">
        <f>[1]побуд.звіт!BE60+'[2]звіт 2018+01.2019'!BE60</f>
        <v>13.090038214830486</v>
      </c>
      <c r="BF60" s="147">
        <f>[1]побуд.звіт!BF60+'[2]звіт 2018+01.2019'!BF60</f>
        <v>0</v>
      </c>
      <c r="BG60" s="140">
        <f t="shared" si="27"/>
        <v>-13.090038214830486</v>
      </c>
      <c r="BH60" s="141">
        <f t="shared" si="28"/>
        <v>0</v>
      </c>
      <c r="BI60" s="147">
        <f>[1]побуд.звіт!BI60+'[2]звіт 2018+01.2019'!BI60</f>
        <v>15917.206376410999</v>
      </c>
      <c r="BJ60" s="147">
        <f>[1]побуд.звіт!BJ60+'[2]звіт 2018+01.2019'!BJ60</f>
        <v>9285.0682081074756</v>
      </c>
      <c r="BK60" s="140">
        <f t="shared" si="29"/>
        <v>-6632.1381683035233</v>
      </c>
      <c r="BL60" s="141">
        <f t="shared" si="30"/>
        <v>0</v>
      </c>
      <c r="BM60" s="147">
        <f>[1]побуд.звіт!BM60+'[2]звіт 2018+01.2019'!BM60</f>
        <v>14147.868739510785</v>
      </c>
      <c r="BN60" s="147">
        <f>[1]побуд.звіт!BN60+'[2]звіт 2018+01.2019'!BN60</f>
        <v>11808.349450867947</v>
      </c>
      <c r="BO60" s="140">
        <f t="shared" si="31"/>
        <v>-2339.5192886428376</v>
      </c>
      <c r="BP60" s="141">
        <f t="shared" si="32"/>
        <v>0</v>
      </c>
      <c r="BQ60" s="142">
        <f t="shared" si="39"/>
        <v>261810.63252402522</v>
      </c>
      <c r="BR60" s="140">
        <f t="shared" si="39"/>
        <v>251151.84859287972</v>
      </c>
      <c r="BS60" s="140">
        <f t="shared" si="34"/>
        <v>-10658.783931145503</v>
      </c>
      <c r="BT60" s="141">
        <f t="shared" si="35"/>
        <v>0</v>
      </c>
      <c r="BU60" s="148">
        <f t="shared" si="36"/>
        <v>0.9592881930409477</v>
      </c>
      <c r="BV60" s="132">
        <v>22606</v>
      </c>
      <c r="BW60" s="144">
        <f t="shared" si="38"/>
        <v>3905.2405339981997</v>
      </c>
      <c r="BX60" s="132">
        <f t="shared" si="0"/>
        <v>18700.7594660018</v>
      </c>
      <c r="BY60" s="145">
        <v>3</v>
      </c>
      <c r="CA60" s="39"/>
    </row>
    <row r="61" spans="1:79" x14ac:dyDescent="0.3">
      <c r="A61" s="72">
        <f t="shared" si="37"/>
        <v>53</v>
      </c>
      <c r="B61" s="74" t="s">
        <v>153</v>
      </c>
      <c r="C61" s="73">
        <v>344.61</v>
      </c>
      <c r="D61" s="185">
        <v>2</v>
      </c>
      <c r="E61" s="177">
        <f>[1]побуд.звіт!E61+'[2]звіт 2018+01.2019'!E61</f>
        <v>398.75666984280701</v>
      </c>
      <c r="F61" s="177">
        <f>[1]побуд.звіт!F61+'[2]звіт 2018+01.2019'!F61</f>
        <v>810.90038321134114</v>
      </c>
      <c r="G61" s="178">
        <f t="shared" si="1"/>
        <v>0</v>
      </c>
      <c r="H61" s="179">
        <f t="shared" si="2"/>
        <v>412.14371336853412</v>
      </c>
      <c r="I61" s="177">
        <f>[1]побуд.звіт!I61+'[2]звіт 2018+01.2019'!I61</f>
        <v>6203.9446711492346</v>
      </c>
      <c r="J61" s="177">
        <f>[1]побуд.звіт!J61+'[2]звіт 2018+01.2019'!J61</f>
        <v>6345.8060317104791</v>
      </c>
      <c r="K61" s="178">
        <f t="shared" si="3"/>
        <v>0</v>
      </c>
      <c r="L61" s="179">
        <f t="shared" si="4"/>
        <v>141.86136056124451</v>
      </c>
      <c r="M61" s="177">
        <f>[1]побуд.звіт!M61+'[2]звіт 2018+01.2019'!M61</f>
        <v>293.29721417518107</v>
      </c>
      <c r="N61" s="177">
        <f>[1]побуд.звіт!N61+'[2]звіт 2018+01.2019'!N61</f>
        <v>290.47384734165922</v>
      </c>
      <c r="O61" s="178">
        <f t="shared" si="5"/>
        <v>-2.8233668335218454</v>
      </c>
      <c r="P61" s="179">
        <f t="shared" si="6"/>
        <v>0</v>
      </c>
      <c r="Q61" s="177">
        <f>[1]побуд.звіт!Q61+'[2]звіт 2018+01.2019'!Q61</f>
        <v>0</v>
      </c>
      <c r="R61" s="177">
        <f>[1]побуд.звіт!R61+'[2]звіт 2018+01.2019'!R61</f>
        <v>0.38536262982094299</v>
      </c>
      <c r="S61" s="178">
        <f t="shared" si="7"/>
        <v>0</v>
      </c>
      <c r="T61" s="179">
        <f t="shared" si="8"/>
        <v>0.38536262982094299</v>
      </c>
      <c r="U61" s="177">
        <f>[1]побуд.звіт!U61+'[2]звіт 2018+01.2019'!U61</f>
        <v>0</v>
      </c>
      <c r="V61" s="177">
        <f>[1]побуд.звіт!V61+'[2]звіт 2018+01.2019'!V61</f>
        <v>0</v>
      </c>
      <c r="W61" s="178">
        <f t="shared" si="9"/>
        <v>0</v>
      </c>
      <c r="X61" s="179">
        <f t="shared" si="10"/>
        <v>0</v>
      </c>
      <c r="Y61" s="177">
        <f>[1]побуд.звіт!Y61+'[2]звіт 2018+01.2019'!Y61</f>
        <v>0</v>
      </c>
      <c r="Z61" s="177">
        <f>[1]побуд.звіт!Z61+'[2]звіт 2018+01.2019'!Z61</f>
        <v>0</v>
      </c>
      <c r="AA61" s="178">
        <f t="shared" si="11"/>
        <v>0</v>
      </c>
      <c r="AB61" s="179">
        <f t="shared" si="12"/>
        <v>0</v>
      </c>
      <c r="AC61" s="177">
        <f>[1]побуд.звіт!AC61+'[2]звіт 2018+01.2019'!AC61</f>
        <v>2762.6843376942402</v>
      </c>
      <c r="AD61" s="177">
        <f>[1]побуд.звіт!AD61+'[2]звіт 2018+01.2019'!AD61</f>
        <v>2125.532906349305</v>
      </c>
      <c r="AE61" s="178">
        <f t="shared" si="13"/>
        <v>-637.15143134493519</v>
      </c>
      <c r="AF61" s="179">
        <f t="shared" si="14"/>
        <v>0</v>
      </c>
      <c r="AG61" s="177">
        <f>[1]побуд.звіт!AG61+'[2]звіт 2018+01.2019'!AG61</f>
        <v>0</v>
      </c>
      <c r="AH61" s="177">
        <f>[1]побуд.звіт!AH61+'[2]звіт 2018+01.2019'!AH61</f>
        <v>0</v>
      </c>
      <c r="AI61" s="178">
        <f t="shared" si="15"/>
        <v>0</v>
      </c>
      <c r="AJ61" s="179">
        <f t="shared" si="16"/>
        <v>0</v>
      </c>
      <c r="AK61" s="177">
        <f>[1]побуд.звіт!AK61+'[2]звіт 2018+01.2019'!AK61</f>
        <v>0</v>
      </c>
      <c r="AL61" s="177">
        <f>[1]побуд.звіт!AL61+'[2]звіт 2018+01.2019'!AL61</f>
        <v>0</v>
      </c>
      <c r="AM61" s="178">
        <f t="shared" si="17"/>
        <v>0</v>
      </c>
      <c r="AN61" s="179">
        <f t="shared" si="18"/>
        <v>0</v>
      </c>
      <c r="AO61" s="177">
        <f>[1]побуд.звіт!AO61+'[2]звіт 2018+01.2019'!AO61</f>
        <v>919.64051865487011</v>
      </c>
      <c r="AP61" s="177">
        <f>[1]побуд.звіт!AP61+'[2]звіт 2018+01.2019'!AP61</f>
        <v>1049.2396229425508</v>
      </c>
      <c r="AQ61" s="178">
        <f t="shared" si="19"/>
        <v>0</v>
      </c>
      <c r="AR61" s="179">
        <f t="shared" si="20"/>
        <v>129.59910428768069</v>
      </c>
      <c r="AS61" s="177">
        <f>[1]побуд.звіт!AS61+'[2]звіт 2018+01.2019'!AS61</f>
        <v>570.20276429345279</v>
      </c>
      <c r="AT61" s="177">
        <f>[1]побуд.звіт!AT61+'[2]звіт 2018+01.2019'!AT61</f>
        <v>471.05636416862791</v>
      </c>
      <c r="AU61" s="178">
        <f t="shared" si="21"/>
        <v>-99.146400124824879</v>
      </c>
      <c r="AV61" s="179">
        <f t="shared" si="22"/>
        <v>0</v>
      </c>
      <c r="AW61" s="177">
        <f>[1]побуд.звіт!AW61+'[2]звіт 2018+01.2019'!AW61</f>
        <v>5749.7917243641186</v>
      </c>
      <c r="AX61" s="177">
        <f>[1]побуд.звіт!AX61+'[2]звіт 2018+01.2019'!AX61</f>
        <v>6655.1782276045633</v>
      </c>
      <c r="AY61" s="178">
        <f t="shared" si="23"/>
        <v>0</v>
      </c>
      <c r="AZ61" s="179">
        <f t="shared" si="24"/>
        <v>905.38650324044465</v>
      </c>
      <c r="BA61" s="38">
        <v>0</v>
      </c>
      <c r="BB61" s="36"/>
      <c r="BC61" s="36">
        <f t="shared" si="25"/>
        <v>0</v>
      </c>
      <c r="BD61" s="37">
        <f t="shared" si="26"/>
        <v>0</v>
      </c>
      <c r="BE61" s="177">
        <f>[1]побуд.звіт!BE61+'[2]звіт 2018+01.2019'!BE61</f>
        <v>16.101921575161676</v>
      </c>
      <c r="BF61" s="177">
        <f>[1]побуд.звіт!BF61+'[2]звіт 2018+01.2019'!BF61</f>
        <v>0</v>
      </c>
      <c r="BG61" s="178">
        <f t="shared" si="27"/>
        <v>-16.101921575161676</v>
      </c>
      <c r="BH61" s="179">
        <f t="shared" si="28"/>
        <v>0</v>
      </c>
      <c r="BI61" s="177">
        <f>[1]побуд.звіт!BI61+'[2]звіт 2018+01.2019'!BI61</f>
        <v>703.49712244892999</v>
      </c>
      <c r="BJ61" s="177">
        <f>[1]побуд.звіт!BJ61+'[2]звіт 2018+01.2019'!BJ61</f>
        <v>0</v>
      </c>
      <c r="BK61" s="178">
        <f t="shared" si="29"/>
        <v>-703.49712244892999</v>
      </c>
      <c r="BL61" s="179">
        <f t="shared" si="30"/>
        <v>0</v>
      </c>
      <c r="BM61" s="177">
        <f>[1]побуд.звіт!BM61+'[2]звіт 2018+01.2019'!BM61</f>
        <v>0</v>
      </c>
      <c r="BN61" s="177">
        <f>[1]побуд.звіт!BN61+'[2]звіт 2018+01.2019'!BN61</f>
        <v>0</v>
      </c>
      <c r="BO61" s="178">
        <f t="shared" si="31"/>
        <v>0</v>
      </c>
      <c r="BP61" s="179">
        <f t="shared" si="32"/>
        <v>0</v>
      </c>
      <c r="BQ61" s="180">
        <f t="shared" si="39"/>
        <v>17617.916944197998</v>
      </c>
      <c r="BR61" s="178">
        <f t="shared" si="39"/>
        <v>17748.572745958347</v>
      </c>
      <c r="BS61" s="178">
        <f t="shared" si="34"/>
        <v>0</v>
      </c>
      <c r="BT61" s="179">
        <f t="shared" si="35"/>
        <v>130.65580176034928</v>
      </c>
      <c r="BU61" s="181">
        <f t="shared" si="36"/>
        <v>1.0074160754744266</v>
      </c>
      <c r="BV61" s="130">
        <v>16004</v>
      </c>
      <c r="BW61" s="182">
        <f t="shared" si="38"/>
        <v>14745.577361128715</v>
      </c>
      <c r="BX61" s="130">
        <f t="shared" si="0"/>
        <v>1258.4226388712855</v>
      </c>
      <c r="BY61" s="183">
        <v>1</v>
      </c>
      <c r="CA61" s="39"/>
    </row>
    <row r="62" spans="1:79" x14ac:dyDescent="0.3">
      <c r="A62" s="72">
        <f t="shared" si="37"/>
        <v>54</v>
      </c>
      <c r="B62" s="74" t="s">
        <v>154</v>
      </c>
      <c r="C62" s="73">
        <v>4709.3999999999996</v>
      </c>
      <c r="D62" s="185">
        <v>9</v>
      </c>
      <c r="E62" s="177">
        <f>[1]побуд.звіт!E62+'[2]звіт 2018+01.2019'!E62</f>
        <v>28863.931520000006</v>
      </c>
      <c r="F62" s="177">
        <f>[1]побуд.звіт!F62+'[2]звіт 2018+01.2019'!F62</f>
        <v>25925.293949782754</v>
      </c>
      <c r="G62" s="178">
        <f t="shared" si="1"/>
        <v>-2938.6375702172518</v>
      </c>
      <c r="H62" s="179">
        <f t="shared" si="2"/>
        <v>0</v>
      </c>
      <c r="I62" s="177">
        <f>[1]побуд.звіт!I62+'[2]звіт 2018+01.2019'!I62</f>
        <v>66781.522670820137</v>
      </c>
      <c r="J62" s="177">
        <f>[1]побуд.звіт!J62+'[2]звіт 2018+01.2019'!J62</f>
        <v>60762.842700806264</v>
      </c>
      <c r="K62" s="178">
        <f t="shared" si="3"/>
        <v>-6018.6799700138727</v>
      </c>
      <c r="L62" s="179">
        <f t="shared" si="4"/>
        <v>0</v>
      </c>
      <c r="M62" s="177">
        <f>[1]побуд.звіт!M62+'[2]звіт 2018+01.2019'!M62</f>
        <v>6645.9082064493805</v>
      </c>
      <c r="N62" s="177">
        <f>[1]побуд.звіт!N62+'[2]звіт 2018+01.2019'!N62</f>
        <v>6797.5431305714201</v>
      </c>
      <c r="O62" s="178">
        <f t="shared" si="5"/>
        <v>0</v>
      </c>
      <c r="P62" s="179">
        <f t="shared" si="6"/>
        <v>151.63492412203959</v>
      </c>
      <c r="Q62" s="177">
        <f>[1]побуд.звіт!Q62+'[2]звіт 2018+01.2019'!Q62</f>
        <v>1557.2706472975669</v>
      </c>
      <c r="R62" s="177">
        <f>[1]побуд.звіт!R62+'[2]звіт 2018+01.2019'!R62</f>
        <v>559.84258122643519</v>
      </c>
      <c r="S62" s="178">
        <f t="shared" si="7"/>
        <v>-997.42806607113175</v>
      </c>
      <c r="T62" s="179">
        <f t="shared" si="8"/>
        <v>0</v>
      </c>
      <c r="U62" s="177">
        <f>[1]побуд.звіт!U62+'[2]звіт 2018+01.2019'!U62</f>
        <v>29538.766961464036</v>
      </c>
      <c r="V62" s="177">
        <f>[1]побуд.звіт!V62+'[2]звіт 2018+01.2019'!V62</f>
        <v>29310.613626380873</v>
      </c>
      <c r="W62" s="178">
        <f t="shared" si="9"/>
        <v>-228.15333508316326</v>
      </c>
      <c r="X62" s="179">
        <f t="shared" si="10"/>
        <v>0</v>
      </c>
      <c r="Y62" s="177">
        <f>[1]побуд.звіт!Y62+'[2]звіт 2018+01.2019'!Y62</f>
        <v>0</v>
      </c>
      <c r="Z62" s="177">
        <f>[1]побуд.звіт!Z62+'[2]звіт 2018+01.2019'!Z62</f>
        <v>0</v>
      </c>
      <c r="AA62" s="178">
        <f t="shared" si="11"/>
        <v>0</v>
      </c>
      <c r="AB62" s="179">
        <f t="shared" si="12"/>
        <v>0</v>
      </c>
      <c r="AC62" s="177">
        <f>[1]побуд.звіт!AC62+'[2]звіт 2018+01.2019'!AC62</f>
        <v>50883.736458044084</v>
      </c>
      <c r="AD62" s="177">
        <f>[1]побуд.звіт!AD62+'[2]звіт 2018+01.2019'!AD62</f>
        <v>50317.519118784185</v>
      </c>
      <c r="AE62" s="178">
        <f t="shared" si="13"/>
        <v>-566.21733925989975</v>
      </c>
      <c r="AF62" s="179">
        <f t="shared" si="14"/>
        <v>0</v>
      </c>
      <c r="AG62" s="177">
        <f>[1]побуд.звіт!AG62+'[2]звіт 2018+01.2019'!AG62</f>
        <v>2244.5432761549878</v>
      </c>
      <c r="AH62" s="177">
        <f>[1]побуд.звіт!AH62+'[2]звіт 2018+01.2019'!AH62</f>
        <v>2225.8050521474656</v>
      </c>
      <c r="AI62" s="178">
        <f t="shared" si="15"/>
        <v>-18.738224007522149</v>
      </c>
      <c r="AJ62" s="179">
        <f t="shared" si="16"/>
        <v>0</v>
      </c>
      <c r="AK62" s="177">
        <f>[1]побуд.звіт!AK62+'[2]звіт 2018+01.2019'!AK62</f>
        <v>81.204127814044355</v>
      </c>
      <c r="AL62" s="177">
        <f>[1]побуд.звіт!AL62+'[2]звіт 2018+01.2019'!AL62</f>
        <v>0</v>
      </c>
      <c r="AM62" s="178">
        <f t="shared" si="17"/>
        <v>-81.204127814044355</v>
      </c>
      <c r="AN62" s="179">
        <f t="shared" si="18"/>
        <v>0</v>
      </c>
      <c r="AO62" s="177">
        <f>[1]побуд.звіт!AO62+'[2]звіт 2018+01.2019'!AO62</f>
        <v>2208.2034101890995</v>
      </c>
      <c r="AP62" s="177">
        <f>[1]побуд.звіт!AP62+'[2]звіт 2018+01.2019'!AP62</f>
        <v>2288.6670426158003</v>
      </c>
      <c r="AQ62" s="178">
        <f t="shared" si="19"/>
        <v>0</v>
      </c>
      <c r="AR62" s="179">
        <f t="shared" si="20"/>
        <v>80.463632426700769</v>
      </c>
      <c r="AS62" s="177">
        <f>[1]побуд.звіт!AS62+'[2]звіт 2018+01.2019'!AS62</f>
        <v>9539.6240205628274</v>
      </c>
      <c r="AT62" s="177">
        <f>[1]побуд.звіт!AT62+'[2]звіт 2018+01.2019'!AT62</f>
        <v>8201.6594472780835</v>
      </c>
      <c r="AU62" s="178">
        <f t="shared" si="21"/>
        <v>-1337.9645732847439</v>
      </c>
      <c r="AV62" s="179">
        <f t="shared" si="22"/>
        <v>0</v>
      </c>
      <c r="AW62" s="177">
        <f>[1]побуд.звіт!AW62+'[2]звіт 2018+01.2019'!AW62</f>
        <v>80750.299285155663</v>
      </c>
      <c r="AX62" s="177">
        <f>[1]побуд.звіт!AX62+'[2]звіт 2018+01.2019'!AX62</f>
        <v>266595.16701544024</v>
      </c>
      <c r="AY62" s="178">
        <f t="shared" si="23"/>
        <v>0</v>
      </c>
      <c r="AZ62" s="179">
        <f t="shared" si="24"/>
        <v>185844.86773028458</v>
      </c>
      <c r="BA62" s="38">
        <v>0</v>
      </c>
      <c r="BB62" s="36"/>
      <c r="BC62" s="36">
        <f t="shared" si="25"/>
        <v>0</v>
      </c>
      <c r="BD62" s="37">
        <f t="shared" si="26"/>
        <v>0</v>
      </c>
      <c r="BE62" s="177">
        <f>[1]побуд.звіт!BE62+'[2]звіт 2018+01.2019'!BE62</f>
        <v>13.223128693462609</v>
      </c>
      <c r="BF62" s="177">
        <f>[1]побуд.звіт!BF62+'[2]звіт 2018+01.2019'!BF62</f>
        <v>0</v>
      </c>
      <c r="BG62" s="178">
        <f t="shared" si="27"/>
        <v>-13.223128693462609</v>
      </c>
      <c r="BH62" s="179">
        <f t="shared" si="28"/>
        <v>0</v>
      </c>
      <c r="BI62" s="177">
        <f>[1]побуд.звіт!BI62+'[2]звіт 2018+01.2019'!BI62</f>
        <v>34583.985937629979</v>
      </c>
      <c r="BJ62" s="177">
        <f>[1]побуд.звіт!BJ62+'[2]звіт 2018+01.2019'!BJ62</f>
        <v>42435.238112984676</v>
      </c>
      <c r="BK62" s="178">
        <f t="shared" si="29"/>
        <v>0</v>
      </c>
      <c r="BL62" s="179">
        <f t="shared" si="30"/>
        <v>7851.2521753546971</v>
      </c>
      <c r="BM62" s="177">
        <f>[1]побуд.звіт!BM62+'[2]звіт 2018+01.2019'!BM62</f>
        <v>15847.955259515407</v>
      </c>
      <c r="BN62" s="177">
        <f>[1]побуд.звіт!BN62+'[2]звіт 2018+01.2019'!BN62</f>
        <v>14023.198068017729</v>
      </c>
      <c r="BO62" s="178">
        <f t="shared" si="31"/>
        <v>-1824.7571914976779</v>
      </c>
      <c r="BP62" s="179">
        <f t="shared" si="32"/>
        <v>0</v>
      </c>
      <c r="BQ62" s="180">
        <f t="shared" si="39"/>
        <v>329540.17490979069</v>
      </c>
      <c r="BR62" s="178">
        <f t="shared" si="39"/>
        <v>509443.38984603592</v>
      </c>
      <c r="BS62" s="178">
        <f t="shared" si="34"/>
        <v>0</v>
      </c>
      <c r="BT62" s="179">
        <f t="shared" si="35"/>
        <v>179903.21493624523</v>
      </c>
      <c r="BU62" s="181">
        <f t="shared" si="36"/>
        <v>1.5459219501400474</v>
      </c>
      <c r="BV62" s="130">
        <v>30216</v>
      </c>
      <c r="BW62" s="182">
        <f t="shared" si="38"/>
        <v>6677.4160778720943</v>
      </c>
      <c r="BX62" s="130">
        <f t="shared" si="0"/>
        <v>23538.583922127906</v>
      </c>
      <c r="BY62" s="183">
        <v>1</v>
      </c>
      <c r="CA62" s="39"/>
    </row>
    <row r="63" spans="1:79" x14ac:dyDescent="0.3">
      <c r="A63" s="72">
        <f t="shared" si="37"/>
        <v>55</v>
      </c>
      <c r="B63" s="74" t="s">
        <v>155</v>
      </c>
      <c r="C63" s="73">
        <v>9753.9499999999989</v>
      </c>
      <c r="D63" s="185">
        <v>9</v>
      </c>
      <c r="E63" s="177">
        <f>[1]побуд.звіт!E63+'[2]звіт 2018+01.2019'!E63</f>
        <v>61995.85223076785</v>
      </c>
      <c r="F63" s="177">
        <f>[1]побуд.звіт!F63+'[2]звіт 2018+01.2019'!F63</f>
        <v>57466.485777387039</v>
      </c>
      <c r="G63" s="178">
        <f t="shared" si="1"/>
        <v>-4529.3664533808114</v>
      </c>
      <c r="H63" s="179">
        <f t="shared" si="2"/>
        <v>0</v>
      </c>
      <c r="I63" s="177">
        <f>[1]побуд.звіт!I63+'[2]звіт 2018+01.2019'!I63</f>
        <v>130439.85176863855</v>
      </c>
      <c r="J63" s="177">
        <f>[1]побуд.звіт!J63+'[2]звіт 2018+01.2019'!J63</f>
        <v>121713.67690064042</v>
      </c>
      <c r="K63" s="178">
        <f t="shared" si="3"/>
        <v>-8726.1748679981247</v>
      </c>
      <c r="L63" s="179">
        <f t="shared" si="4"/>
        <v>0</v>
      </c>
      <c r="M63" s="177">
        <f>[1]побуд.звіт!M63+'[2]звіт 2018+01.2019'!M63</f>
        <v>14057.918270095484</v>
      </c>
      <c r="N63" s="177">
        <f>[1]побуд.звіт!N63+'[2]звіт 2018+01.2019'!N63</f>
        <v>14078.370736360755</v>
      </c>
      <c r="O63" s="178">
        <f t="shared" si="5"/>
        <v>0</v>
      </c>
      <c r="P63" s="179">
        <f t="shared" si="6"/>
        <v>20.452466265271141</v>
      </c>
      <c r="Q63" s="177">
        <f>[1]побуд.звіт!Q63+'[2]звіт 2018+01.2019'!Q63</f>
        <v>2822.237485711616</v>
      </c>
      <c r="R63" s="177">
        <f>[1]побуд.звіт!R63+'[2]звіт 2018+01.2019'!R63</f>
        <v>1585.3466884748639</v>
      </c>
      <c r="S63" s="178">
        <f t="shared" si="7"/>
        <v>-1236.8907972367522</v>
      </c>
      <c r="T63" s="179">
        <f t="shared" si="8"/>
        <v>0</v>
      </c>
      <c r="U63" s="177">
        <f>[1]побуд.звіт!U63+'[2]звіт 2018+01.2019'!U63</f>
        <v>52938.226473725641</v>
      </c>
      <c r="V63" s="177">
        <f>[1]побуд.звіт!V63+'[2]звіт 2018+01.2019'!V63</f>
        <v>51714.952495183315</v>
      </c>
      <c r="W63" s="178">
        <f t="shared" si="9"/>
        <v>-1223.2739785423255</v>
      </c>
      <c r="X63" s="179">
        <f t="shared" si="10"/>
        <v>0</v>
      </c>
      <c r="Y63" s="177">
        <f>[1]побуд.звіт!Y63+'[2]звіт 2018+01.2019'!Y63</f>
        <v>4237.1397354797264</v>
      </c>
      <c r="Z63" s="177">
        <f>[1]побуд.звіт!Z63+'[2]звіт 2018+01.2019'!Z63</f>
        <v>4174.3913071951029</v>
      </c>
      <c r="AA63" s="178">
        <f t="shared" si="11"/>
        <v>-62.748428284623515</v>
      </c>
      <c r="AB63" s="179">
        <f t="shared" si="12"/>
        <v>0</v>
      </c>
      <c r="AC63" s="177">
        <f>[1]побуд.звіт!AC63+'[2]звіт 2018+01.2019'!AC63</f>
        <v>105571.63969261228</v>
      </c>
      <c r="AD63" s="177">
        <f>[1]побуд.звіт!AD63+'[2]звіт 2018+01.2019'!AD63</f>
        <v>104250.10946952847</v>
      </c>
      <c r="AE63" s="178">
        <f t="shared" si="13"/>
        <v>-1321.5302230838133</v>
      </c>
      <c r="AF63" s="179">
        <f t="shared" si="14"/>
        <v>0</v>
      </c>
      <c r="AG63" s="177">
        <f>[1]побуд.звіт!AG63+'[2]звіт 2018+01.2019'!AG63</f>
        <v>3393.9215543579144</v>
      </c>
      <c r="AH63" s="177">
        <f>[1]побуд.звіт!AH63+'[2]звіт 2018+01.2019'!AH63</f>
        <v>3352.5940625037579</v>
      </c>
      <c r="AI63" s="178">
        <f t="shared" si="15"/>
        <v>-41.327491854156506</v>
      </c>
      <c r="AJ63" s="179">
        <f t="shared" si="16"/>
        <v>0</v>
      </c>
      <c r="AK63" s="177">
        <f>[1]побуд.звіт!AK63+'[2]звіт 2018+01.2019'!AK63</f>
        <v>127.10629768386603</v>
      </c>
      <c r="AL63" s="177">
        <f>[1]побуд.звіт!AL63+'[2]звіт 2018+01.2019'!AL63</f>
        <v>0</v>
      </c>
      <c r="AM63" s="178">
        <f t="shared" si="17"/>
        <v>-127.10629768386603</v>
      </c>
      <c r="AN63" s="179">
        <f t="shared" si="18"/>
        <v>0</v>
      </c>
      <c r="AO63" s="177">
        <f>[1]побуд.звіт!AO63+'[2]звіт 2018+01.2019'!AO63</f>
        <v>4587.8265327751742</v>
      </c>
      <c r="AP63" s="177">
        <f>[1]побуд.звіт!AP63+'[2]звіт 2018+01.2019'!AP63</f>
        <v>4799.8433810414699</v>
      </c>
      <c r="AQ63" s="178">
        <f t="shared" si="19"/>
        <v>0</v>
      </c>
      <c r="AR63" s="179">
        <f t="shared" si="20"/>
        <v>212.01684826629571</v>
      </c>
      <c r="AS63" s="177">
        <f>[1]побуд.звіт!AS63+'[2]звіт 2018+01.2019'!AS63</f>
        <v>21604.393310920084</v>
      </c>
      <c r="AT63" s="177">
        <f>[1]побуд.звіт!AT63+'[2]звіт 2018+01.2019'!AT63</f>
        <v>18421.22645405028</v>
      </c>
      <c r="AU63" s="178">
        <f t="shared" si="21"/>
        <v>-3183.1668568698042</v>
      </c>
      <c r="AV63" s="179">
        <f t="shared" si="22"/>
        <v>0</v>
      </c>
      <c r="AW63" s="177">
        <f>[1]побуд.звіт!AW63+'[2]звіт 2018+01.2019'!AW63</f>
        <v>151935.20805691939</v>
      </c>
      <c r="AX63" s="177">
        <f>[1]побуд.звіт!AX63+'[2]звіт 2018+01.2019'!AX63</f>
        <v>154140.47492229968</v>
      </c>
      <c r="AY63" s="178">
        <f t="shared" si="23"/>
        <v>0</v>
      </c>
      <c r="AZ63" s="179">
        <f t="shared" si="24"/>
        <v>2205.266865380283</v>
      </c>
      <c r="BA63" s="38">
        <v>0</v>
      </c>
      <c r="BB63" s="36"/>
      <c r="BC63" s="36">
        <f t="shared" si="25"/>
        <v>0</v>
      </c>
      <c r="BD63" s="37">
        <f t="shared" si="26"/>
        <v>0</v>
      </c>
      <c r="BE63" s="177">
        <f>[1]побуд.звіт!BE63+'[2]звіт 2018+01.2019'!BE63</f>
        <v>13.693648460483255</v>
      </c>
      <c r="BF63" s="177">
        <f>[1]побуд.звіт!BF63+'[2]звіт 2018+01.2019'!BF63</f>
        <v>0</v>
      </c>
      <c r="BG63" s="178">
        <f t="shared" si="27"/>
        <v>-13.693648460483255</v>
      </c>
      <c r="BH63" s="179">
        <f t="shared" si="28"/>
        <v>0</v>
      </c>
      <c r="BI63" s="177">
        <f>[1]побуд.звіт!BI63+'[2]звіт 2018+01.2019'!BI63</f>
        <v>37604.278661017248</v>
      </c>
      <c r="BJ63" s="177">
        <f>[1]побуд.звіт!BJ63+'[2]звіт 2018+01.2019'!BJ63</f>
        <v>35683.713840635952</v>
      </c>
      <c r="BK63" s="178">
        <f t="shared" si="29"/>
        <v>-1920.5648203812962</v>
      </c>
      <c r="BL63" s="179">
        <f t="shared" si="30"/>
        <v>0</v>
      </c>
      <c r="BM63" s="177">
        <f>[1]побуд.звіт!BM63+'[2]звіт 2018+01.2019'!BM63</f>
        <v>44327.19727619191</v>
      </c>
      <c r="BN63" s="177">
        <f>[1]побуд.звіт!BN63+'[2]звіт 2018+01.2019'!BN63</f>
        <v>53515.884207734533</v>
      </c>
      <c r="BO63" s="178">
        <f t="shared" si="31"/>
        <v>0</v>
      </c>
      <c r="BP63" s="179">
        <f t="shared" si="32"/>
        <v>9188.6869315426229</v>
      </c>
      <c r="BQ63" s="180">
        <f t="shared" si="39"/>
        <v>635656.49099535716</v>
      </c>
      <c r="BR63" s="178">
        <f t="shared" si="39"/>
        <v>624897.07024303556</v>
      </c>
      <c r="BS63" s="178">
        <f t="shared" si="34"/>
        <v>-10759.420752321603</v>
      </c>
      <c r="BT63" s="179">
        <f t="shared" si="35"/>
        <v>0</v>
      </c>
      <c r="BU63" s="181">
        <f t="shared" si="36"/>
        <v>0.98307352964260031</v>
      </c>
      <c r="BV63" s="130">
        <v>74199</v>
      </c>
      <c r="BW63" s="182">
        <f t="shared" si="38"/>
        <v>28794.964928903057</v>
      </c>
      <c r="BX63" s="130">
        <f t="shared" si="0"/>
        <v>45404.035071096943</v>
      </c>
      <c r="BY63" s="183">
        <v>1</v>
      </c>
      <c r="CA63" s="39"/>
    </row>
    <row r="64" spans="1:79" x14ac:dyDescent="0.3">
      <c r="A64" s="72">
        <f t="shared" si="37"/>
        <v>56</v>
      </c>
      <c r="B64" s="74" t="s">
        <v>156</v>
      </c>
      <c r="C64" s="73">
        <v>1870.57</v>
      </c>
      <c r="D64" s="185">
        <v>5</v>
      </c>
      <c r="E64" s="177">
        <f>[1]побуд.звіт!E64+'[2]звіт 2018+01.2019'!E64</f>
        <v>4826.2599246553127</v>
      </c>
      <c r="F64" s="177">
        <f>[1]побуд.звіт!F64+'[2]звіт 2018+01.2019'!F64</f>
        <v>4742.9660409278576</v>
      </c>
      <c r="G64" s="178">
        <f t="shared" si="1"/>
        <v>-83.293883727455068</v>
      </c>
      <c r="H64" s="179">
        <f t="shared" si="2"/>
        <v>0</v>
      </c>
      <c r="I64" s="177">
        <f>[1]побуд.звіт!I64+'[2]звіт 2018+01.2019'!I64</f>
        <v>20278.358527795888</v>
      </c>
      <c r="J64" s="177">
        <f>[1]побуд.звіт!J64+'[2]звіт 2018+01.2019'!J64</f>
        <v>22053.215746106343</v>
      </c>
      <c r="K64" s="178">
        <f t="shared" si="3"/>
        <v>0</v>
      </c>
      <c r="L64" s="179">
        <f t="shared" si="4"/>
        <v>1774.8572183104552</v>
      </c>
      <c r="M64" s="177">
        <f>[1]побуд.звіт!M64+'[2]звіт 2018+01.2019'!M64</f>
        <v>2425.7972851709392</v>
      </c>
      <c r="N64" s="177">
        <f>[1]побуд.звіт!N64+'[2]звіт 2018+01.2019'!N64</f>
        <v>2564.9242121643856</v>
      </c>
      <c r="O64" s="178">
        <f t="shared" si="5"/>
        <v>0</v>
      </c>
      <c r="P64" s="179">
        <f t="shared" si="6"/>
        <v>139.12692699344643</v>
      </c>
      <c r="Q64" s="177">
        <f>[1]побуд.звіт!Q64+'[2]звіт 2018+01.2019'!Q64</f>
        <v>160.37741894982653</v>
      </c>
      <c r="R64" s="177">
        <f>[1]побуд.звіт!R64+'[2]звіт 2018+01.2019'!R64</f>
        <v>105.92969261347835</v>
      </c>
      <c r="S64" s="178">
        <f t="shared" si="7"/>
        <v>-54.447726336348182</v>
      </c>
      <c r="T64" s="179">
        <f t="shared" si="8"/>
        <v>0</v>
      </c>
      <c r="U64" s="177">
        <f>[1]побуд.звіт!U64+'[2]звіт 2018+01.2019'!U64</f>
        <v>0</v>
      </c>
      <c r="V64" s="177">
        <f>[1]побуд.звіт!V64+'[2]звіт 2018+01.2019'!V64</f>
        <v>0</v>
      </c>
      <c r="W64" s="178">
        <f t="shared" si="9"/>
        <v>0</v>
      </c>
      <c r="X64" s="179">
        <f t="shared" si="10"/>
        <v>0</v>
      </c>
      <c r="Y64" s="177">
        <f>[1]побуд.звіт!Y64+'[2]звіт 2018+01.2019'!Y64</f>
        <v>0</v>
      </c>
      <c r="Z64" s="177">
        <f>[1]побуд.звіт!Z64+'[2]звіт 2018+01.2019'!Z64</f>
        <v>0</v>
      </c>
      <c r="AA64" s="178">
        <f t="shared" si="11"/>
        <v>0</v>
      </c>
      <c r="AB64" s="179">
        <f t="shared" si="12"/>
        <v>0</v>
      </c>
      <c r="AC64" s="177">
        <f>[1]побуд.звіт!AC64+'[2]звіт 2018+01.2019'!AC64</f>
        <v>20304.075424444061</v>
      </c>
      <c r="AD64" s="177">
        <f>[1]побуд.звіт!AD64+'[2]звіт 2018+01.2019'!AD64</f>
        <v>20022.49575302576</v>
      </c>
      <c r="AE64" s="178">
        <f t="shared" si="13"/>
        <v>-281.57967141830159</v>
      </c>
      <c r="AF64" s="179">
        <f t="shared" si="14"/>
        <v>0</v>
      </c>
      <c r="AG64" s="177">
        <f>[1]побуд.звіт!AG64+'[2]звіт 2018+01.2019'!AG64</f>
        <v>786.48650768136667</v>
      </c>
      <c r="AH64" s="177">
        <f>[1]побуд.звіт!AH64+'[2]звіт 2018+01.2019'!AH64</f>
        <v>786.90077601173027</v>
      </c>
      <c r="AI64" s="178">
        <f t="shared" si="15"/>
        <v>0</v>
      </c>
      <c r="AJ64" s="179">
        <f t="shared" si="16"/>
        <v>0.41426833036359767</v>
      </c>
      <c r="AK64" s="177">
        <f>[1]побуд.звіт!AK64+'[2]звіт 2018+01.2019'!AK64</f>
        <v>27.94459492140226</v>
      </c>
      <c r="AL64" s="177">
        <f>[1]побуд.звіт!AL64+'[2]звіт 2018+01.2019'!AL64</f>
        <v>0</v>
      </c>
      <c r="AM64" s="178">
        <f t="shared" si="17"/>
        <v>-27.94459492140226</v>
      </c>
      <c r="AN64" s="179">
        <f t="shared" si="18"/>
        <v>0</v>
      </c>
      <c r="AO64" s="177">
        <f>[1]побуд.звіт!AO64+'[2]звіт 2018+01.2019'!AO64</f>
        <v>6406.762230403514</v>
      </c>
      <c r="AP64" s="177">
        <f>[1]побуд.звіт!AP64+'[2]звіт 2018+01.2019'!AP64</f>
        <v>8639.1564457839158</v>
      </c>
      <c r="AQ64" s="178">
        <f t="shared" si="19"/>
        <v>0</v>
      </c>
      <c r="AR64" s="179">
        <f t="shared" si="20"/>
        <v>2232.3942153804019</v>
      </c>
      <c r="AS64" s="177">
        <f>[1]побуд.звіт!AS64+'[2]звіт 2018+01.2019'!AS64</f>
        <v>2820.9091409038056</v>
      </c>
      <c r="AT64" s="177">
        <f>[1]побуд.звіт!AT64+'[2]звіт 2018+01.2019'!AT64</f>
        <v>2439.5457298551923</v>
      </c>
      <c r="AU64" s="178">
        <f t="shared" si="21"/>
        <v>-381.36341104861322</v>
      </c>
      <c r="AV64" s="179">
        <f t="shared" si="22"/>
        <v>0</v>
      </c>
      <c r="AW64" s="177">
        <f>[1]побуд.звіт!AW64+'[2]звіт 2018+01.2019'!AW64</f>
        <v>17075.476350094854</v>
      </c>
      <c r="AX64" s="177">
        <f>[1]побуд.звіт!AX64+'[2]звіт 2018+01.2019'!AX64</f>
        <v>7758.8448208588979</v>
      </c>
      <c r="AY64" s="178">
        <f t="shared" si="23"/>
        <v>-9316.6315292359559</v>
      </c>
      <c r="AZ64" s="179">
        <f t="shared" si="24"/>
        <v>0</v>
      </c>
      <c r="BA64" s="38">
        <v>0</v>
      </c>
      <c r="BB64" s="36"/>
      <c r="BC64" s="36">
        <f t="shared" si="25"/>
        <v>0</v>
      </c>
      <c r="BD64" s="37">
        <f t="shared" si="26"/>
        <v>0</v>
      </c>
      <c r="BE64" s="177">
        <f>[1]побуд.звіт!BE64+'[2]звіт 2018+01.2019'!BE64</f>
        <v>15.756649152841351</v>
      </c>
      <c r="BF64" s="177">
        <f>[1]побуд.звіт!BF64+'[2]звіт 2018+01.2019'!BF64</f>
        <v>0</v>
      </c>
      <c r="BG64" s="178">
        <f t="shared" si="27"/>
        <v>-15.756649152841351</v>
      </c>
      <c r="BH64" s="179">
        <f t="shared" si="28"/>
        <v>0</v>
      </c>
      <c r="BI64" s="177">
        <f>[1]побуд.звіт!BI64+'[2]звіт 2018+01.2019'!BI64</f>
        <v>4658.5554822019349</v>
      </c>
      <c r="BJ64" s="177">
        <f>[1]побуд.звіт!BJ64+'[2]звіт 2018+01.2019'!BJ64</f>
        <v>3129.3310331039829</v>
      </c>
      <c r="BK64" s="178">
        <f t="shared" si="29"/>
        <v>-1529.2244490979519</v>
      </c>
      <c r="BL64" s="179">
        <f t="shared" si="30"/>
        <v>0</v>
      </c>
      <c r="BM64" s="177">
        <f>[1]побуд.звіт!BM64+'[2]звіт 2018+01.2019'!BM64</f>
        <v>0</v>
      </c>
      <c r="BN64" s="177">
        <f>[1]побуд.звіт!BN64+'[2]звіт 2018+01.2019'!BN64</f>
        <v>0</v>
      </c>
      <c r="BO64" s="178">
        <f t="shared" si="31"/>
        <v>0</v>
      </c>
      <c r="BP64" s="179">
        <f t="shared" si="32"/>
        <v>0</v>
      </c>
      <c r="BQ64" s="180">
        <f t="shared" si="39"/>
        <v>79786.759536375743</v>
      </c>
      <c r="BR64" s="178">
        <f t="shared" si="39"/>
        <v>72243.310250451541</v>
      </c>
      <c r="BS64" s="178">
        <f t="shared" si="34"/>
        <v>-7543.4492859242018</v>
      </c>
      <c r="BT64" s="179">
        <f t="shared" si="35"/>
        <v>0</v>
      </c>
      <c r="BU64" s="181">
        <f t="shared" si="36"/>
        <v>0.9054548733429254</v>
      </c>
      <c r="BV64" s="130">
        <v>5530</v>
      </c>
      <c r="BW64" s="182">
        <f t="shared" si="38"/>
        <v>0</v>
      </c>
      <c r="BX64" s="130">
        <f t="shared" si="0"/>
        <v>5699.0542525982673</v>
      </c>
      <c r="BY64" s="183">
        <v>1</v>
      </c>
      <c r="CA64" s="39"/>
    </row>
    <row r="65" spans="1:79" x14ac:dyDescent="0.3">
      <c r="A65" s="72">
        <f t="shared" si="37"/>
        <v>57</v>
      </c>
      <c r="B65" s="74" t="s">
        <v>157</v>
      </c>
      <c r="C65" s="73">
        <v>9282.4000000000015</v>
      </c>
      <c r="D65" s="185">
        <v>9</v>
      </c>
      <c r="E65" s="177">
        <f>[1]побуд.звіт!E65+'[2]звіт 2018+01.2019'!E65</f>
        <v>51323.383440000012</v>
      </c>
      <c r="F65" s="177">
        <f>[1]побуд.звіт!F65+'[2]звіт 2018+01.2019'!F65</f>
        <v>39943.063872657389</v>
      </c>
      <c r="G65" s="178">
        <f t="shared" si="1"/>
        <v>-11380.319567342623</v>
      </c>
      <c r="H65" s="179">
        <f t="shared" si="2"/>
        <v>0</v>
      </c>
      <c r="I65" s="177">
        <f>[1]побуд.звіт!I65+'[2]звіт 2018+01.2019'!I65</f>
        <v>102811.16807397761</v>
      </c>
      <c r="J65" s="177">
        <f>[1]побуд.звіт!J65+'[2]звіт 2018+01.2019'!J65</f>
        <v>83554.958622423976</v>
      </c>
      <c r="K65" s="178">
        <f t="shared" si="3"/>
        <v>-19256.20945155363</v>
      </c>
      <c r="L65" s="179">
        <f t="shared" si="4"/>
        <v>0</v>
      </c>
      <c r="M65" s="177">
        <f>[1]побуд.звіт!M65+'[2]звіт 2018+01.2019'!M65</f>
        <v>13852.80793216969</v>
      </c>
      <c r="N65" s="177">
        <f>[1]побуд.звіт!N65+'[2]звіт 2018+01.2019'!N65</f>
        <v>14282.55893365185</v>
      </c>
      <c r="O65" s="178">
        <f t="shared" si="5"/>
        <v>0</v>
      </c>
      <c r="P65" s="179">
        <f t="shared" si="6"/>
        <v>429.75100148216006</v>
      </c>
      <c r="Q65" s="177">
        <f>[1]побуд.звіт!Q65+'[2]звіт 2018+01.2019'!Q65</f>
        <v>2307.0790316411662</v>
      </c>
      <c r="R65" s="177">
        <f>[1]побуд.звіт!R65+'[2]звіт 2018+01.2019'!R65</f>
        <v>799.44202283302411</v>
      </c>
      <c r="S65" s="178">
        <f t="shared" si="7"/>
        <v>-1507.6370088081421</v>
      </c>
      <c r="T65" s="179">
        <f t="shared" si="8"/>
        <v>0</v>
      </c>
      <c r="U65" s="177">
        <f>[1]побуд.звіт!U65+'[2]звіт 2018+01.2019'!U65</f>
        <v>66184.295151867045</v>
      </c>
      <c r="V65" s="177">
        <f>[1]побуд.звіт!V65+'[2]звіт 2018+01.2019'!V65</f>
        <v>64747.066191066224</v>
      </c>
      <c r="W65" s="178">
        <f t="shared" si="9"/>
        <v>-1437.2289608008214</v>
      </c>
      <c r="X65" s="179">
        <f t="shared" si="10"/>
        <v>0</v>
      </c>
      <c r="Y65" s="177">
        <f>[1]побуд.звіт!Y65+'[2]звіт 2018+01.2019'!Y65</f>
        <v>1884.7921597844197</v>
      </c>
      <c r="Z65" s="177">
        <f>[1]побуд.звіт!Z65+'[2]звіт 2018+01.2019'!Z65</f>
        <v>1430.4406664600915</v>
      </c>
      <c r="AA65" s="178">
        <f t="shared" si="11"/>
        <v>-454.3514933243282</v>
      </c>
      <c r="AB65" s="179">
        <f t="shared" si="12"/>
        <v>0</v>
      </c>
      <c r="AC65" s="177">
        <f>[1]побуд.звіт!AC65+'[2]звіт 2018+01.2019'!AC65</f>
        <v>101197.99963315531</v>
      </c>
      <c r="AD65" s="177">
        <f>[1]побуд.звіт!AD65+'[2]звіт 2018+01.2019'!AD65</f>
        <v>100053.02201467763</v>
      </c>
      <c r="AE65" s="178">
        <f t="shared" si="13"/>
        <v>-1144.9776184776856</v>
      </c>
      <c r="AF65" s="179">
        <f t="shared" si="14"/>
        <v>0</v>
      </c>
      <c r="AG65" s="177">
        <f>[1]побуд.звіт!AG65+'[2]звіт 2018+01.2019'!AG65</f>
        <v>2947.8255481500833</v>
      </c>
      <c r="AH65" s="177">
        <f>[1]побуд.звіт!AH65+'[2]звіт 2018+01.2019'!AH65</f>
        <v>2912.1941323997139</v>
      </c>
      <c r="AI65" s="178">
        <f t="shared" si="15"/>
        <v>-35.631415750369342</v>
      </c>
      <c r="AJ65" s="179">
        <f t="shared" si="16"/>
        <v>0</v>
      </c>
      <c r="AK65" s="177">
        <f>[1]побуд.звіт!AK65+'[2]звіт 2018+01.2019'!AK65</f>
        <v>99.575609493500409</v>
      </c>
      <c r="AL65" s="177">
        <f>[1]побуд.звіт!AL65+'[2]звіт 2018+01.2019'!AL65</f>
        <v>1064.0333351722775</v>
      </c>
      <c r="AM65" s="178">
        <f t="shared" si="17"/>
        <v>0</v>
      </c>
      <c r="AN65" s="179">
        <f t="shared" si="18"/>
        <v>964.45772567877702</v>
      </c>
      <c r="AO65" s="177">
        <f>[1]побуд.звіт!AO65+'[2]звіт 2018+01.2019'!AO65</f>
        <v>4450.6344971981653</v>
      </c>
      <c r="AP65" s="177">
        <f>[1]побуд.звіт!AP65+'[2]звіт 2018+01.2019'!AP65</f>
        <v>4640.9081697487054</v>
      </c>
      <c r="AQ65" s="178">
        <f t="shared" si="19"/>
        <v>0</v>
      </c>
      <c r="AR65" s="179">
        <f t="shared" si="20"/>
        <v>190.27367255054014</v>
      </c>
      <c r="AS65" s="177">
        <f>[1]побуд.звіт!AS65+'[2]звіт 2018+01.2019'!AS65</f>
        <v>21605.218559864072</v>
      </c>
      <c r="AT65" s="177">
        <f>[1]побуд.звіт!AT65+'[2]звіт 2018+01.2019'!AT65</f>
        <v>18486.191309210062</v>
      </c>
      <c r="AU65" s="178">
        <f t="shared" si="21"/>
        <v>-3119.0272506540095</v>
      </c>
      <c r="AV65" s="179">
        <f t="shared" si="22"/>
        <v>0</v>
      </c>
      <c r="AW65" s="177">
        <f>[1]побуд.звіт!AW65+'[2]звіт 2018+01.2019'!AW65</f>
        <v>143340.88848099217</v>
      </c>
      <c r="AX65" s="177">
        <f>[1]побуд.звіт!AX65+'[2]звіт 2018+01.2019'!AX65</f>
        <v>237360.85975667395</v>
      </c>
      <c r="AY65" s="178">
        <f t="shared" si="23"/>
        <v>0</v>
      </c>
      <c r="AZ65" s="179">
        <f t="shared" si="24"/>
        <v>94019.971275681775</v>
      </c>
      <c r="BA65" s="38">
        <v>0</v>
      </c>
      <c r="BB65" s="36"/>
      <c r="BC65" s="36">
        <f t="shared" si="25"/>
        <v>0</v>
      </c>
      <c r="BD65" s="37">
        <f t="shared" si="26"/>
        <v>0</v>
      </c>
      <c r="BE65" s="177">
        <f>[1]побуд.звіт!BE65+'[2]звіт 2018+01.2019'!BE65</f>
        <v>13.031635641928631</v>
      </c>
      <c r="BF65" s="177">
        <f>[1]побуд.звіт!BF65+'[2]звіт 2018+01.2019'!BF65</f>
        <v>0</v>
      </c>
      <c r="BG65" s="178">
        <f t="shared" si="27"/>
        <v>-13.031635641928631</v>
      </c>
      <c r="BH65" s="179">
        <f t="shared" si="28"/>
        <v>0</v>
      </c>
      <c r="BI65" s="177">
        <f>[1]побуд.звіт!BI65+'[2]звіт 2018+01.2019'!BI65</f>
        <v>61789.120018808258</v>
      </c>
      <c r="BJ65" s="177">
        <f>[1]побуд.звіт!BJ65+'[2]звіт 2018+01.2019'!BJ65</f>
        <v>65765.24124756112</v>
      </c>
      <c r="BK65" s="178">
        <f t="shared" si="29"/>
        <v>0</v>
      </c>
      <c r="BL65" s="179">
        <f t="shared" si="30"/>
        <v>3976.1212287528615</v>
      </c>
      <c r="BM65" s="177">
        <f>[1]побуд.звіт!BM65+'[2]звіт 2018+01.2019'!BM65</f>
        <v>28589.440970011681</v>
      </c>
      <c r="BN65" s="177">
        <f>[1]побуд.звіт!BN65+'[2]звіт 2018+01.2019'!BN65</f>
        <v>24154.122143132136</v>
      </c>
      <c r="BO65" s="178">
        <f t="shared" si="31"/>
        <v>-4435.3188268795457</v>
      </c>
      <c r="BP65" s="179">
        <f t="shared" si="32"/>
        <v>0</v>
      </c>
      <c r="BQ65" s="180">
        <f t="shared" si="39"/>
        <v>602397.26074275502</v>
      </c>
      <c r="BR65" s="178">
        <f t="shared" si="39"/>
        <v>659194.10241766809</v>
      </c>
      <c r="BS65" s="178">
        <f t="shared" si="34"/>
        <v>0</v>
      </c>
      <c r="BT65" s="179">
        <f t="shared" si="35"/>
        <v>56796.84167491307</v>
      </c>
      <c r="BU65" s="181">
        <f t="shared" si="36"/>
        <v>1.094284694463721</v>
      </c>
      <c r="BV65" s="130">
        <v>56986</v>
      </c>
      <c r="BW65" s="182">
        <f t="shared" si="38"/>
        <v>13957.624232660353</v>
      </c>
      <c r="BX65" s="130">
        <f t="shared" si="0"/>
        <v>43028.375767339647</v>
      </c>
      <c r="BY65" s="183">
        <v>1</v>
      </c>
      <c r="CA65" s="39"/>
    </row>
    <row r="66" spans="1:79" x14ac:dyDescent="0.3">
      <c r="A66" s="72">
        <f t="shared" si="37"/>
        <v>58</v>
      </c>
      <c r="B66" s="74" t="s">
        <v>158</v>
      </c>
      <c r="C66" s="73">
        <v>3776.76</v>
      </c>
      <c r="D66" s="185">
        <v>9</v>
      </c>
      <c r="E66" s="177">
        <f>[1]побуд.звіт!E66+'[2]звіт 2018+01.2019'!E66</f>
        <v>28219.778795999999</v>
      </c>
      <c r="F66" s="177">
        <f>[1]побуд.звіт!F66+'[2]звіт 2018+01.2019'!F66</f>
        <v>26641.887287179637</v>
      </c>
      <c r="G66" s="178">
        <f t="shared" si="1"/>
        <v>-1577.8915088203612</v>
      </c>
      <c r="H66" s="179">
        <f t="shared" si="2"/>
        <v>0</v>
      </c>
      <c r="I66" s="177">
        <f>[1]побуд.звіт!I66+'[2]звіт 2018+01.2019'!I66</f>
        <v>37706.932320644497</v>
      </c>
      <c r="J66" s="177">
        <f>[1]побуд.звіт!J66+'[2]звіт 2018+01.2019'!J66</f>
        <v>37122.062195603081</v>
      </c>
      <c r="K66" s="178">
        <f t="shared" si="3"/>
        <v>-584.87012504141603</v>
      </c>
      <c r="L66" s="179">
        <f t="shared" si="4"/>
        <v>0</v>
      </c>
      <c r="M66" s="177">
        <f>[1]побуд.звіт!M66+'[2]звіт 2018+01.2019'!M66</f>
        <v>6041.7916861910744</v>
      </c>
      <c r="N66" s="177">
        <f>[1]побуд.звіт!N66+'[2]звіт 2018+01.2019'!N66</f>
        <v>6050.6103802642956</v>
      </c>
      <c r="O66" s="178">
        <f t="shared" si="5"/>
        <v>0</v>
      </c>
      <c r="P66" s="179">
        <f t="shared" si="6"/>
        <v>8.8186940732211951</v>
      </c>
      <c r="Q66" s="177">
        <f>[1]побуд.звіт!Q66+'[2]звіт 2018+01.2019'!Q66</f>
        <v>1074.8642253835812</v>
      </c>
      <c r="R66" s="177">
        <f>[1]побуд.звіт!R66+'[2]звіт 2018+01.2019'!R66</f>
        <v>2266.1256553529852</v>
      </c>
      <c r="S66" s="178">
        <f t="shared" si="7"/>
        <v>0</v>
      </c>
      <c r="T66" s="179">
        <f t="shared" si="8"/>
        <v>1191.2614299694039</v>
      </c>
      <c r="U66" s="177">
        <f>[1]побуд.звіт!U66+'[2]звіт 2018+01.2019'!U66</f>
        <v>41551.56323534558</v>
      </c>
      <c r="V66" s="177">
        <f>[1]побуд.звіт!V66+'[2]звіт 2018+01.2019'!V66</f>
        <v>40588.655762634204</v>
      </c>
      <c r="W66" s="178">
        <f t="shared" si="9"/>
        <v>-962.90747271137661</v>
      </c>
      <c r="X66" s="179">
        <f t="shared" si="10"/>
        <v>0</v>
      </c>
      <c r="Y66" s="177">
        <f>[1]побуд.звіт!Y66+'[2]звіт 2018+01.2019'!Y66</f>
        <v>0</v>
      </c>
      <c r="Z66" s="177">
        <f>[1]побуд.звіт!Z66+'[2]звіт 2018+01.2019'!Z66</f>
        <v>0</v>
      </c>
      <c r="AA66" s="178">
        <f t="shared" si="11"/>
        <v>0</v>
      </c>
      <c r="AB66" s="179">
        <f t="shared" si="12"/>
        <v>0</v>
      </c>
      <c r="AC66" s="177">
        <f>[1]побуд.звіт!AC66+'[2]звіт 2018+01.2019'!AC66</f>
        <v>41377.384542411128</v>
      </c>
      <c r="AD66" s="177">
        <f>[1]побуд.звіт!AD66+'[2]звіт 2018+01.2019'!AD66</f>
        <v>40345.832980758896</v>
      </c>
      <c r="AE66" s="178">
        <f t="shared" si="13"/>
        <v>-1031.5515616522316</v>
      </c>
      <c r="AF66" s="179">
        <f t="shared" si="14"/>
        <v>0</v>
      </c>
      <c r="AG66" s="177">
        <f>[1]побуд.звіт!AG66+'[2]звіт 2018+01.2019'!AG66</f>
        <v>1383.0659659432115</v>
      </c>
      <c r="AH66" s="177">
        <f>[1]побуд.звіт!AH66+'[2]звіт 2018+01.2019'!AH66</f>
        <v>1364.8430266287487</v>
      </c>
      <c r="AI66" s="178">
        <f t="shared" si="15"/>
        <v>-18.222939314462792</v>
      </c>
      <c r="AJ66" s="179">
        <f t="shared" si="16"/>
        <v>0</v>
      </c>
      <c r="AK66" s="177">
        <f>[1]побуд.звіт!AK66+'[2]звіт 2018+01.2019'!AK66</f>
        <v>49.215956698621369</v>
      </c>
      <c r="AL66" s="177">
        <f>[1]побуд.звіт!AL66+'[2]звіт 2018+01.2019'!AL66</f>
        <v>0</v>
      </c>
      <c r="AM66" s="178">
        <f t="shared" si="17"/>
        <v>-49.215956698621369</v>
      </c>
      <c r="AN66" s="179">
        <f t="shared" si="18"/>
        <v>0</v>
      </c>
      <c r="AO66" s="177">
        <f>[1]побуд.звіт!AO66+'[2]звіт 2018+01.2019'!AO66</f>
        <v>3226.4511178130483</v>
      </c>
      <c r="AP66" s="177">
        <f>[1]побуд.звіт!AP66+'[2]звіт 2018+01.2019'!AP66</f>
        <v>5001.9727000107123</v>
      </c>
      <c r="AQ66" s="178">
        <f t="shared" si="19"/>
        <v>0</v>
      </c>
      <c r="AR66" s="179">
        <f t="shared" si="20"/>
        <v>1775.521582197664</v>
      </c>
      <c r="AS66" s="177">
        <f>[1]побуд.звіт!AS66+'[2]звіт 2018+01.2019'!AS66</f>
        <v>7521.8845183103258</v>
      </c>
      <c r="AT66" s="177">
        <f>[1]побуд.звіт!AT66+'[2]звіт 2018+01.2019'!AT66</f>
        <v>6373.8067527856883</v>
      </c>
      <c r="AU66" s="178">
        <f t="shared" si="21"/>
        <v>-1148.0777655246375</v>
      </c>
      <c r="AV66" s="179">
        <f t="shared" si="22"/>
        <v>0</v>
      </c>
      <c r="AW66" s="177">
        <f>[1]побуд.звіт!AW66+'[2]звіт 2018+01.2019'!AW66</f>
        <v>48605.824793797459</v>
      </c>
      <c r="AX66" s="177">
        <f>[1]побуд.звіт!AX66+'[2]звіт 2018+01.2019'!AX66</f>
        <v>27195.813140902133</v>
      </c>
      <c r="AY66" s="178">
        <f t="shared" si="23"/>
        <v>-21410.011652895326</v>
      </c>
      <c r="AZ66" s="179">
        <f t="shared" si="24"/>
        <v>0</v>
      </c>
      <c r="BA66" s="38">
        <v>0</v>
      </c>
      <c r="BB66" s="36"/>
      <c r="BC66" s="36">
        <f t="shared" si="25"/>
        <v>0</v>
      </c>
      <c r="BD66" s="37">
        <f t="shared" si="26"/>
        <v>0</v>
      </c>
      <c r="BE66" s="177">
        <f>[1]побуд.звіт!BE66+'[2]звіт 2018+01.2019'!BE66</f>
        <v>17.402615174655342</v>
      </c>
      <c r="BF66" s="177">
        <f>[1]побуд.звіт!BF66+'[2]звіт 2018+01.2019'!BF66</f>
        <v>0</v>
      </c>
      <c r="BG66" s="178">
        <f t="shared" si="27"/>
        <v>-17.402615174655342</v>
      </c>
      <c r="BH66" s="179">
        <f t="shared" si="28"/>
        <v>0</v>
      </c>
      <c r="BI66" s="177">
        <f>[1]побуд.звіт!BI66+'[2]звіт 2018+01.2019'!BI66</f>
        <v>20239.275133537387</v>
      </c>
      <c r="BJ66" s="177">
        <f>[1]побуд.звіт!BJ66+'[2]звіт 2018+01.2019'!BJ66</f>
        <v>21386.739210421743</v>
      </c>
      <c r="BK66" s="178">
        <f t="shared" si="29"/>
        <v>0</v>
      </c>
      <c r="BL66" s="179">
        <f t="shared" si="30"/>
        <v>1147.4640768843565</v>
      </c>
      <c r="BM66" s="177">
        <f>[1]побуд.звіт!BM66+'[2]звіт 2018+01.2019'!BM66</f>
        <v>15087.827711909398</v>
      </c>
      <c r="BN66" s="177">
        <f>[1]побуд.звіт!BN66+'[2]звіт 2018+01.2019'!BN66</f>
        <v>11512.974149013926</v>
      </c>
      <c r="BO66" s="178">
        <f t="shared" si="31"/>
        <v>-3574.8535628954724</v>
      </c>
      <c r="BP66" s="179">
        <f t="shared" si="32"/>
        <v>0</v>
      </c>
      <c r="BQ66" s="180">
        <f t="shared" si="39"/>
        <v>252103.26261915994</v>
      </c>
      <c r="BR66" s="178">
        <f t="shared" si="39"/>
        <v>225851.32324155606</v>
      </c>
      <c r="BS66" s="178">
        <f t="shared" si="34"/>
        <v>-26251.939377603878</v>
      </c>
      <c r="BT66" s="179">
        <f t="shared" si="35"/>
        <v>0</v>
      </c>
      <c r="BU66" s="181">
        <f t="shared" si="36"/>
        <v>0.89586830767334658</v>
      </c>
      <c r="BV66" s="130">
        <v>34085</v>
      </c>
      <c r="BW66" s="182">
        <f t="shared" si="38"/>
        <v>16077.624098631433</v>
      </c>
      <c r="BX66" s="130">
        <f t="shared" si="0"/>
        <v>18007.375901368567</v>
      </c>
      <c r="BY66" s="183">
        <v>1</v>
      </c>
      <c r="CA66" s="39"/>
    </row>
    <row r="67" spans="1:79" x14ac:dyDescent="0.3">
      <c r="A67" s="72">
        <f t="shared" si="37"/>
        <v>59</v>
      </c>
      <c r="B67" s="74" t="s">
        <v>159</v>
      </c>
      <c r="C67" s="73">
        <v>4580.18</v>
      </c>
      <c r="D67" s="185">
        <v>9</v>
      </c>
      <c r="E67" s="177">
        <f>[1]побуд.звіт!E67+'[2]звіт 2018+01.2019'!E67</f>
        <v>28524.209047471224</v>
      </c>
      <c r="F67" s="177">
        <f>[1]побуд.звіт!F67+'[2]звіт 2018+01.2019'!F67</f>
        <v>26966.908993170051</v>
      </c>
      <c r="G67" s="178">
        <f t="shared" si="1"/>
        <v>-1557.3000543011731</v>
      </c>
      <c r="H67" s="179">
        <f t="shared" si="2"/>
        <v>0</v>
      </c>
      <c r="I67" s="177">
        <f>[1]побуд.звіт!I67+'[2]звіт 2018+01.2019'!I67</f>
        <v>47837.153222333531</v>
      </c>
      <c r="J67" s="177">
        <f>[1]побуд.звіт!J67+'[2]звіт 2018+01.2019'!J67</f>
        <v>45830.860003891263</v>
      </c>
      <c r="K67" s="178">
        <f t="shared" si="3"/>
        <v>-2006.293218442268</v>
      </c>
      <c r="L67" s="179">
        <f t="shared" si="4"/>
        <v>0</v>
      </c>
      <c r="M67" s="177">
        <f>[1]побуд.звіт!M67+'[2]звіт 2018+01.2019'!M67</f>
        <v>6402.7640091514104</v>
      </c>
      <c r="N67" s="177">
        <f>[1]побуд.звіт!N67+'[2]звіт 2018+01.2019'!N67</f>
        <v>6732.5144166516784</v>
      </c>
      <c r="O67" s="178">
        <f t="shared" si="5"/>
        <v>0</v>
      </c>
      <c r="P67" s="179">
        <f t="shared" si="6"/>
        <v>329.75040750026801</v>
      </c>
      <c r="Q67" s="177">
        <f>[1]побуд.звіт!Q67+'[2]звіт 2018+01.2019'!Q67</f>
        <v>1109.3362870976828</v>
      </c>
      <c r="R67" s="177">
        <f>[1]побуд.звіт!R67+'[2]звіт 2018+01.2019'!R67</f>
        <v>2834.5528049250743</v>
      </c>
      <c r="S67" s="178">
        <f t="shared" si="7"/>
        <v>0</v>
      </c>
      <c r="T67" s="179">
        <f t="shared" si="8"/>
        <v>1725.2165178273915</v>
      </c>
      <c r="U67" s="177">
        <f>[1]побуд.звіт!U67+'[2]звіт 2018+01.2019'!U67</f>
        <v>29938.229276941202</v>
      </c>
      <c r="V67" s="177">
        <f>[1]побуд.звіт!V67+'[2]звіт 2018+01.2019'!V67</f>
        <v>29716.032127918523</v>
      </c>
      <c r="W67" s="178">
        <f t="shared" si="9"/>
        <v>-222.19714902267879</v>
      </c>
      <c r="X67" s="179">
        <f t="shared" si="10"/>
        <v>0</v>
      </c>
      <c r="Y67" s="177">
        <f>[1]побуд.звіт!Y67+'[2]звіт 2018+01.2019'!Y67</f>
        <v>0</v>
      </c>
      <c r="Z67" s="177">
        <f>[1]побуд.звіт!Z67+'[2]звіт 2018+01.2019'!Z67</f>
        <v>0</v>
      </c>
      <c r="AA67" s="178">
        <f t="shared" si="11"/>
        <v>0</v>
      </c>
      <c r="AB67" s="179">
        <f t="shared" si="12"/>
        <v>0</v>
      </c>
      <c r="AC67" s="177">
        <f>[1]побуд.звіт!AC67+'[2]звіт 2018+01.2019'!AC67</f>
        <v>53433.786547135554</v>
      </c>
      <c r="AD67" s="177">
        <f>[1]побуд.звіт!AD67+'[2]звіт 2018+01.2019'!AD67</f>
        <v>52461.388986950078</v>
      </c>
      <c r="AE67" s="178">
        <f t="shared" si="13"/>
        <v>-972.39756018547632</v>
      </c>
      <c r="AF67" s="179">
        <f t="shared" si="14"/>
        <v>0</v>
      </c>
      <c r="AG67" s="177">
        <f>[1]побуд.звіт!AG67+'[2]звіт 2018+01.2019'!AG67</f>
        <v>1238.2174053844312</v>
      </c>
      <c r="AH67" s="177">
        <f>[1]побуд.звіт!AH67+'[2]звіт 2018+01.2019'!AH67</f>
        <v>1179.3592722831265</v>
      </c>
      <c r="AI67" s="178">
        <f t="shared" si="15"/>
        <v>-58.858133101304702</v>
      </c>
      <c r="AJ67" s="179">
        <f t="shared" si="16"/>
        <v>0</v>
      </c>
      <c r="AK67" s="177">
        <f>[1]побуд.звіт!AK67+'[2]звіт 2018+01.2019'!AK67</f>
        <v>42.703070127929408</v>
      </c>
      <c r="AL67" s="177">
        <f>[1]побуд.звіт!AL67+'[2]звіт 2018+01.2019'!AL67</f>
        <v>0</v>
      </c>
      <c r="AM67" s="178">
        <f t="shared" si="17"/>
        <v>-42.703070127929408</v>
      </c>
      <c r="AN67" s="179">
        <f t="shared" si="18"/>
        <v>0</v>
      </c>
      <c r="AO67" s="177">
        <f>[1]побуд.звіт!AO67+'[2]звіт 2018+01.2019'!AO67</f>
        <v>3370.1053893719368</v>
      </c>
      <c r="AP67" s="177">
        <f>[1]побуд.звіт!AP67+'[2]звіт 2018+01.2019'!AP67</f>
        <v>5043.9569708842173</v>
      </c>
      <c r="AQ67" s="178">
        <f t="shared" si="19"/>
        <v>0</v>
      </c>
      <c r="AR67" s="179">
        <f t="shared" si="20"/>
        <v>1673.8515815122805</v>
      </c>
      <c r="AS67" s="177">
        <f>[1]побуд.звіт!AS67+'[2]звіт 2018+01.2019'!AS67</f>
        <v>5792.1371761593628</v>
      </c>
      <c r="AT67" s="177">
        <f>[1]побуд.звіт!AT67+'[2]звіт 2018+01.2019'!AT67</f>
        <v>4906.2155400688116</v>
      </c>
      <c r="AU67" s="178">
        <f t="shared" si="21"/>
        <v>-885.92163609055115</v>
      </c>
      <c r="AV67" s="179">
        <f t="shared" si="22"/>
        <v>0</v>
      </c>
      <c r="AW67" s="177">
        <f>[1]побуд.звіт!AW67+'[2]звіт 2018+01.2019'!AW67</f>
        <v>55027.095836469329</v>
      </c>
      <c r="AX67" s="177">
        <f>[1]побуд.звіт!AX67+'[2]звіт 2018+01.2019'!AX67</f>
        <v>77685.968501675699</v>
      </c>
      <c r="AY67" s="178">
        <f t="shared" si="23"/>
        <v>0</v>
      </c>
      <c r="AZ67" s="179">
        <f t="shared" si="24"/>
        <v>22658.872665206371</v>
      </c>
      <c r="BA67" s="38">
        <v>0</v>
      </c>
      <c r="BB67" s="36"/>
      <c r="BC67" s="36">
        <f t="shared" si="25"/>
        <v>0</v>
      </c>
      <c r="BD67" s="37">
        <f t="shared" si="26"/>
        <v>0</v>
      </c>
      <c r="BE67" s="177">
        <f>[1]побуд.звіт!BE67+'[2]звіт 2018+01.2019'!BE67</f>
        <v>12.860302709309805</v>
      </c>
      <c r="BF67" s="177">
        <f>[1]побуд.звіт!BF67+'[2]звіт 2018+01.2019'!BF67</f>
        <v>0</v>
      </c>
      <c r="BG67" s="178">
        <f t="shared" si="27"/>
        <v>-12.860302709309805</v>
      </c>
      <c r="BH67" s="179">
        <f t="shared" si="28"/>
        <v>0</v>
      </c>
      <c r="BI67" s="177">
        <f>[1]побуд.звіт!BI67+'[2]звіт 2018+01.2019'!BI67</f>
        <v>16204.824662165023</v>
      </c>
      <c r="BJ67" s="177">
        <f>[1]побуд.звіт!BJ67+'[2]звіт 2018+01.2019'!BJ67</f>
        <v>13469.950958204767</v>
      </c>
      <c r="BK67" s="178">
        <f t="shared" si="29"/>
        <v>-2734.8737039602565</v>
      </c>
      <c r="BL67" s="179">
        <f t="shared" si="30"/>
        <v>0</v>
      </c>
      <c r="BM67" s="177">
        <f>[1]побуд.звіт!BM67+'[2]звіт 2018+01.2019'!BM67</f>
        <v>18861.147850540085</v>
      </c>
      <c r="BN67" s="177">
        <f>[1]побуд.звіт!BN67+'[2]звіт 2018+01.2019'!BN67</f>
        <v>20200.0921511981</v>
      </c>
      <c r="BO67" s="178">
        <f t="shared" si="31"/>
        <v>0</v>
      </c>
      <c r="BP67" s="179">
        <f t="shared" si="32"/>
        <v>1338.944300658015</v>
      </c>
      <c r="BQ67" s="180">
        <f t="shared" si="39"/>
        <v>267794.57008305797</v>
      </c>
      <c r="BR67" s="178">
        <f t="shared" si="39"/>
        <v>287027.8007278213</v>
      </c>
      <c r="BS67" s="178">
        <f t="shared" si="34"/>
        <v>0</v>
      </c>
      <c r="BT67" s="179">
        <f t="shared" si="35"/>
        <v>19233.230644763331</v>
      </c>
      <c r="BU67" s="181">
        <f t="shared" si="36"/>
        <v>1.0718208387824968</v>
      </c>
      <c r="BV67" s="130">
        <v>25925</v>
      </c>
      <c r="BW67" s="182">
        <f t="shared" si="38"/>
        <v>6796.8164226387162</v>
      </c>
      <c r="BX67" s="130">
        <f t="shared" si="0"/>
        <v>19128.183577361284</v>
      </c>
      <c r="BY67" s="183">
        <v>1</v>
      </c>
      <c r="CA67" s="39"/>
    </row>
    <row r="68" spans="1:79" x14ac:dyDescent="0.3">
      <c r="A68" s="72">
        <f t="shared" si="37"/>
        <v>60</v>
      </c>
      <c r="B68" s="74" t="s">
        <v>160</v>
      </c>
      <c r="C68" s="73">
        <v>4849.8</v>
      </c>
      <c r="D68" s="185">
        <v>10</v>
      </c>
      <c r="E68" s="177">
        <f>[1]побуд.звіт!E68+'[2]звіт 2018+01.2019'!E68</f>
        <v>30782.129799999999</v>
      </c>
      <c r="F68" s="177">
        <f>[1]побуд.звіт!F68+'[2]звіт 2018+01.2019'!F68</f>
        <v>28636.394821002828</v>
      </c>
      <c r="G68" s="178">
        <f t="shared" si="1"/>
        <v>-2145.7349789971704</v>
      </c>
      <c r="H68" s="179">
        <f t="shared" si="2"/>
        <v>0</v>
      </c>
      <c r="I68" s="177">
        <f>[1]побуд.звіт!I68+'[2]звіт 2018+01.2019'!I68</f>
        <v>57116.335288083734</v>
      </c>
      <c r="J68" s="177">
        <f>[1]побуд.звіт!J68+'[2]звіт 2018+01.2019'!J68</f>
        <v>53978.55139350325</v>
      </c>
      <c r="K68" s="178">
        <f t="shared" si="3"/>
        <v>-3137.7838945804833</v>
      </c>
      <c r="L68" s="179">
        <f t="shared" si="4"/>
        <v>0</v>
      </c>
      <c r="M68" s="177">
        <f>[1]побуд.звіт!M68+'[2]звіт 2018+01.2019'!M68</f>
        <v>8174.1425614834607</v>
      </c>
      <c r="N68" s="177">
        <f>[1]побуд.звіт!N68+'[2]звіт 2018+01.2019'!N68</f>
        <v>8491.0458007108282</v>
      </c>
      <c r="O68" s="178">
        <f t="shared" si="5"/>
        <v>0</v>
      </c>
      <c r="P68" s="179">
        <f t="shared" si="6"/>
        <v>316.90323922736752</v>
      </c>
      <c r="Q68" s="177">
        <f>[1]побуд.звіт!Q68+'[2]звіт 2018+01.2019'!Q68</f>
        <v>1069.5310680501882</v>
      </c>
      <c r="R68" s="177">
        <f>[1]побуд.звіт!R68+'[2]звіт 2018+01.2019'!R68</f>
        <v>2810.7303328867051</v>
      </c>
      <c r="S68" s="178">
        <f t="shared" si="7"/>
        <v>0</v>
      </c>
      <c r="T68" s="179">
        <f t="shared" si="8"/>
        <v>1741.1992648365169</v>
      </c>
      <c r="U68" s="177">
        <f>[1]побуд.звіт!U68+'[2]звіт 2018+01.2019'!U68</f>
        <v>29100.502165127778</v>
      </c>
      <c r="V68" s="177">
        <f>[1]побуд.звіт!V68+'[2]звіт 2018+01.2019'!V68</f>
        <v>29270.698636976467</v>
      </c>
      <c r="W68" s="178">
        <f t="shared" si="9"/>
        <v>0</v>
      </c>
      <c r="X68" s="179">
        <f t="shared" si="10"/>
        <v>170.19647184868882</v>
      </c>
      <c r="Y68" s="177">
        <f>[1]побуд.звіт!Y68+'[2]звіт 2018+01.2019'!Y68</f>
        <v>0</v>
      </c>
      <c r="Z68" s="177">
        <f>[1]побуд.звіт!Z68+'[2]звіт 2018+01.2019'!Z68</f>
        <v>0</v>
      </c>
      <c r="AA68" s="178">
        <f t="shared" si="11"/>
        <v>0</v>
      </c>
      <c r="AB68" s="179">
        <f t="shared" si="12"/>
        <v>0</v>
      </c>
      <c r="AC68" s="177">
        <f>[1]побуд.звіт!AC68+'[2]звіт 2018+01.2019'!AC68</f>
        <v>57361.165526825651</v>
      </c>
      <c r="AD68" s="177">
        <f>[1]побуд.звіт!AD68+'[2]звіт 2018+01.2019'!AD68</f>
        <v>56314.305422860016</v>
      </c>
      <c r="AE68" s="178">
        <f t="shared" si="13"/>
        <v>-1046.8601039656351</v>
      </c>
      <c r="AF68" s="179">
        <f t="shared" si="14"/>
        <v>0</v>
      </c>
      <c r="AG68" s="177">
        <f>[1]побуд.звіт!AG68+'[2]звіт 2018+01.2019'!AG68</f>
        <v>966.30868423851177</v>
      </c>
      <c r="AH68" s="177">
        <f>[1]побуд.звіт!AH68+'[2]звіт 2018+01.2019'!AH68</f>
        <v>868.89715939446512</v>
      </c>
      <c r="AI68" s="178">
        <f t="shared" si="15"/>
        <v>-97.411524844046653</v>
      </c>
      <c r="AJ68" s="179">
        <f t="shared" si="16"/>
        <v>0</v>
      </c>
      <c r="AK68" s="177">
        <f>[1]побуд.звіт!AK68+'[2]звіт 2018+01.2019'!AK68</f>
        <v>34.043365151375433</v>
      </c>
      <c r="AL68" s="177">
        <f>[1]побуд.звіт!AL68+'[2]звіт 2018+01.2019'!AL68</f>
        <v>0</v>
      </c>
      <c r="AM68" s="178">
        <f t="shared" si="17"/>
        <v>-34.043365151375433</v>
      </c>
      <c r="AN68" s="179">
        <f t="shared" si="18"/>
        <v>0</v>
      </c>
      <c r="AO68" s="177">
        <f>[1]побуд.звіт!AO68+'[2]звіт 2018+01.2019'!AO68</f>
        <v>3738.2120642961413</v>
      </c>
      <c r="AP68" s="177">
        <f>[1]побуд.звіт!AP68+'[2]звіт 2018+01.2019'!AP68</f>
        <v>5542.2997064912197</v>
      </c>
      <c r="AQ68" s="178">
        <f t="shared" si="19"/>
        <v>0</v>
      </c>
      <c r="AR68" s="179">
        <f t="shared" si="20"/>
        <v>1804.0876421950784</v>
      </c>
      <c r="AS68" s="177">
        <f>[1]побуд.звіт!AS68+'[2]звіт 2018+01.2019'!AS68</f>
        <v>6328.4041706357175</v>
      </c>
      <c r="AT68" s="177">
        <f>[1]побуд.звіт!AT68+'[2]звіт 2018+01.2019'!AT68</f>
        <v>5381.0056867708936</v>
      </c>
      <c r="AU68" s="178">
        <f t="shared" si="21"/>
        <v>-947.3984838648239</v>
      </c>
      <c r="AV68" s="179">
        <f t="shared" si="22"/>
        <v>0</v>
      </c>
      <c r="AW68" s="177">
        <f>[1]побуд.звіт!AW68+'[2]звіт 2018+01.2019'!AW68</f>
        <v>59085.072035498539</v>
      </c>
      <c r="AX68" s="177">
        <f>[1]побуд.звіт!AX68+'[2]звіт 2018+01.2019'!AX68</f>
        <v>64553.792084750326</v>
      </c>
      <c r="AY68" s="178">
        <f t="shared" si="23"/>
        <v>0</v>
      </c>
      <c r="AZ68" s="179">
        <f t="shared" si="24"/>
        <v>5468.7200492517877</v>
      </c>
      <c r="BA68" s="38">
        <v>0</v>
      </c>
      <c r="BB68" s="36"/>
      <c r="BC68" s="36">
        <f t="shared" si="25"/>
        <v>0</v>
      </c>
      <c r="BD68" s="37">
        <f t="shared" si="26"/>
        <v>0</v>
      </c>
      <c r="BE68" s="177">
        <f>[1]побуд.звіт!BE68+'[2]звіт 2018+01.2019'!BE68</f>
        <v>13.617346060550174</v>
      </c>
      <c r="BF68" s="177">
        <f>[1]побуд.звіт!BF68+'[2]звіт 2018+01.2019'!BF68</f>
        <v>0</v>
      </c>
      <c r="BG68" s="178">
        <f t="shared" si="27"/>
        <v>-13.617346060550174</v>
      </c>
      <c r="BH68" s="179">
        <f t="shared" si="28"/>
        <v>0</v>
      </c>
      <c r="BI68" s="177">
        <f>[1]побуд.звіт!BI68+'[2]звіт 2018+01.2019'!BI68</f>
        <v>33248.471972416548</v>
      </c>
      <c r="BJ68" s="177">
        <f>[1]побуд.звіт!BJ68+'[2]звіт 2018+01.2019'!BJ68</f>
        <v>29322.906531180502</v>
      </c>
      <c r="BK68" s="178">
        <f t="shared" si="29"/>
        <v>-3925.5654412360454</v>
      </c>
      <c r="BL68" s="179">
        <f t="shared" si="30"/>
        <v>0</v>
      </c>
      <c r="BM68" s="177">
        <f>[1]побуд.звіт!BM68+'[2]звіт 2018+01.2019'!BM68</f>
        <v>19815.002884116748</v>
      </c>
      <c r="BN68" s="177">
        <f>[1]побуд.звіт!BN68+'[2]звіт 2018+01.2019'!BN68</f>
        <v>20168.184178874093</v>
      </c>
      <c r="BO68" s="178">
        <f t="shared" si="31"/>
        <v>0</v>
      </c>
      <c r="BP68" s="179">
        <f t="shared" si="32"/>
        <v>353.18129475734531</v>
      </c>
      <c r="BQ68" s="180">
        <f t="shared" si="39"/>
        <v>306832.93893198494</v>
      </c>
      <c r="BR68" s="178">
        <f t="shared" si="39"/>
        <v>305338.81175540155</v>
      </c>
      <c r="BS68" s="178">
        <f t="shared" si="34"/>
        <v>-1494.1271765833953</v>
      </c>
      <c r="BT68" s="179">
        <f t="shared" si="35"/>
        <v>0</v>
      </c>
      <c r="BU68" s="181">
        <f t="shared" si="36"/>
        <v>0.99513048637547163</v>
      </c>
      <c r="BV68" s="130">
        <v>26744</v>
      </c>
      <c r="BW68" s="182">
        <f t="shared" si="38"/>
        <v>4827.3615048582178</v>
      </c>
      <c r="BX68" s="130">
        <f t="shared" si="0"/>
        <v>21916.638495141782</v>
      </c>
      <c r="BY68" s="183">
        <v>1</v>
      </c>
      <c r="CA68" s="39"/>
    </row>
    <row r="69" spans="1:79" x14ac:dyDescent="0.3">
      <c r="A69" s="72">
        <f t="shared" si="37"/>
        <v>61</v>
      </c>
      <c r="B69" s="74" t="s">
        <v>161</v>
      </c>
      <c r="C69" s="73">
        <v>9539.7199999999993</v>
      </c>
      <c r="D69" s="185">
        <v>9</v>
      </c>
      <c r="E69" s="177">
        <f>[1]побуд.звіт!E69+'[2]звіт 2018+01.2019'!E69</f>
        <v>70612.326600000015</v>
      </c>
      <c r="F69" s="177">
        <f>[1]побуд.звіт!F69+'[2]звіт 2018+01.2019'!F69</f>
        <v>67343.130823162079</v>
      </c>
      <c r="G69" s="178">
        <f t="shared" si="1"/>
        <v>-3269.1957768379361</v>
      </c>
      <c r="H69" s="179">
        <f t="shared" si="2"/>
        <v>0</v>
      </c>
      <c r="I69" s="177">
        <f>[1]побуд.звіт!I69+'[2]звіт 2018+01.2019'!I69</f>
        <v>148261.5962347344</v>
      </c>
      <c r="J69" s="177">
        <f>[1]побуд.звіт!J69+'[2]звіт 2018+01.2019'!J69</f>
        <v>141803.06863660883</v>
      </c>
      <c r="K69" s="178">
        <f t="shared" si="3"/>
        <v>-6458.5275981255691</v>
      </c>
      <c r="L69" s="179">
        <f t="shared" si="4"/>
        <v>0</v>
      </c>
      <c r="M69" s="177">
        <f>[1]побуд.звіт!M69+'[2]звіт 2018+01.2019'!M69</f>
        <v>15546.584369870528</v>
      </c>
      <c r="N69" s="177">
        <f>[1]побуд.звіт!N69+'[2]звіт 2018+01.2019'!N69</f>
        <v>15665.348428674472</v>
      </c>
      <c r="O69" s="178">
        <f t="shared" si="5"/>
        <v>0</v>
      </c>
      <c r="P69" s="179">
        <f t="shared" si="6"/>
        <v>118.76405880394304</v>
      </c>
      <c r="Q69" s="177">
        <f>[1]побуд.звіт!Q69+'[2]звіт 2018+01.2019'!Q69</f>
        <v>2751.5106430044407</v>
      </c>
      <c r="R69" s="177">
        <f>[1]побуд.звіт!R69+'[2]звіт 2018+01.2019'!R69</f>
        <v>6175.132045154407</v>
      </c>
      <c r="S69" s="178">
        <f t="shared" si="7"/>
        <v>0</v>
      </c>
      <c r="T69" s="179">
        <f t="shared" si="8"/>
        <v>3423.6214021499663</v>
      </c>
      <c r="U69" s="177">
        <f>[1]побуд.звіт!U69+'[2]звіт 2018+01.2019'!U69</f>
        <v>49912.81256183362</v>
      </c>
      <c r="V69" s="177">
        <f>[1]побуд.звіт!V69+'[2]звіт 2018+01.2019'!V69</f>
        <v>49809.552603728698</v>
      </c>
      <c r="W69" s="178">
        <f t="shared" si="9"/>
        <v>-103.25995810492168</v>
      </c>
      <c r="X69" s="179">
        <f t="shared" si="10"/>
        <v>0</v>
      </c>
      <c r="Y69" s="177">
        <f>[1]побуд.звіт!Y69+'[2]звіт 2018+01.2019'!Y69</f>
        <v>0</v>
      </c>
      <c r="Z69" s="177">
        <f>[1]побуд.звіт!Z69+'[2]звіт 2018+01.2019'!Z69</f>
        <v>0</v>
      </c>
      <c r="AA69" s="178">
        <f t="shared" si="11"/>
        <v>0</v>
      </c>
      <c r="AB69" s="179">
        <f t="shared" si="12"/>
        <v>0</v>
      </c>
      <c r="AC69" s="177">
        <f>[1]побуд.звіт!AC69+'[2]звіт 2018+01.2019'!AC69</f>
        <v>101359.08571830155</v>
      </c>
      <c r="AD69" s="177">
        <f>[1]побуд.звіт!AD69+'[2]звіт 2018+01.2019'!AD69</f>
        <v>101079.63270555378</v>
      </c>
      <c r="AE69" s="178">
        <f t="shared" si="13"/>
        <v>-279.45301274776284</v>
      </c>
      <c r="AF69" s="179">
        <f t="shared" si="14"/>
        <v>0</v>
      </c>
      <c r="AG69" s="177">
        <f>[1]побуд.звіт!AG69+'[2]звіт 2018+01.2019'!AG69</f>
        <v>2212.5767983572282</v>
      </c>
      <c r="AH69" s="177">
        <f>[1]побуд.звіт!AH69+'[2]звіт 2018+01.2019'!AH69</f>
        <v>2175.5492042677242</v>
      </c>
      <c r="AI69" s="178">
        <f t="shared" si="15"/>
        <v>-37.027594089503964</v>
      </c>
      <c r="AJ69" s="179">
        <f t="shared" si="16"/>
        <v>0</v>
      </c>
      <c r="AK69" s="177">
        <f>[1]побуд.звіт!AK69+'[2]звіт 2018+01.2019'!AK69</f>
        <v>80.35733549471216</v>
      </c>
      <c r="AL69" s="177">
        <f>[1]побуд.звіт!AL69+'[2]звіт 2018+01.2019'!AL69</f>
        <v>0</v>
      </c>
      <c r="AM69" s="178">
        <f t="shared" si="17"/>
        <v>-80.35733549471216</v>
      </c>
      <c r="AN69" s="179">
        <f t="shared" si="18"/>
        <v>0</v>
      </c>
      <c r="AO69" s="177">
        <f>[1]побуд.звіт!AO69+'[2]звіт 2018+01.2019'!AO69</f>
        <v>4638.4213665293346</v>
      </c>
      <c r="AP69" s="177">
        <f>[1]побуд.звіт!AP69+'[2]звіт 2018+01.2019'!AP69</f>
        <v>10955.185165000934</v>
      </c>
      <c r="AQ69" s="178">
        <f t="shared" si="19"/>
        <v>0</v>
      </c>
      <c r="AR69" s="179">
        <f t="shared" si="20"/>
        <v>6316.7637984715993</v>
      </c>
      <c r="AS69" s="177">
        <f>[1]побуд.звіт!AS69+'[2]звіт 2018+01.2019'!AS69</f>
        <v>18706.750470271705</v>
      </c>
      <c r="AT69" s="177">
        <f>[1]побуд.звіт!AT69+'[2]звіт 2018+01.2019'!AT69</f>
        <v>15807.292699997441</v>
      </c>
      <c r="AU69" s="178">
        <f t="shared" si="21"/>
        <v>-2899.4577702742645</v>
      </c>
      <c r="AV69" s="179">
        <f t="shared" si="22"/>
        <v>0</v>
      </c>
      <c r="AW69" s="177">
        <f>[1]побуд.звіт!AW69+'[2]звіт 2018+01.2019'!AW69</f>
        <v>140087.25164803854</v>
      </c>
      <c r="AX69" s="177">
        <f>[1]побуд.звіт!AX69+'[2]звіт 2018+01.2019'!AX69</f>
        <v>204641.16721840735</v>
      </c>
      <c r="AY69" s="178">
        <f t="shared" si="23"/>
        <v>0</v>
      </c>
      <c r="AZ69" s="179">
        <f t="shared" si="24"/>
        <v>64553.915570368816</v>
      </c>
      <c r="BA69" s="38">
        <v>0</v>
      </c>
      <c r="BB69" s="36"/>
      <c r="BC69" s="36">
        <f t="shared" si="25"/>
        <v>0</v>
      </c>
      <c r="BD69" s="37">
        <f t="shared" si="26"/>
        <v>0</v>
      </c>
      <c r="BE69" s="177">
        <f>[1]побуд.звіт!BE69+'[2]звіт 2018+01.2019'!BE69</f>
        <v>13.392889249118696</v>
      </c>
      <c r="BF69" s="177">
        <f>[1]побуд.звіт!BF69+'[2]звіт 2018+01.2019'!BF69</f>
        <v>0</v>
      </c>
      <c r="BG69" s="178">
        <f t="shared" si="27"/>
        <v>-13.392889249118696</v>
      </c>
      <c r="BH69" s="179">
        <f t="shared" si="28"/>
        <v>0</v>
      </c>
      <c r="BI69" s="177">
        <f>[1]побуд.звіт!BI69+'[2]звіт 2018+01.2019'!BI69</f>
        <v>38809.316383986297</v>
      </c>
      <c r="BJ69" s="177">
        <f>[1]побуд.звіт!BJ69+'[2]звіт 2018+01.2019'!BJ69</f>
        <v>31212.847020660251</v>
      </c>
      <c r="BK69" s="178">
        <f t="shared" si="29"/>
        <v>-7596.4693633260467</v>
      </c>
      <c r="BL69" s="179">
        <f t="shared" si="30"/>
        <v>0</v>
      </c>
      <c r="BM69" s="177">
        <f>[1]побуд.звіт!BM69+'[2]звіт 2018+01.2019'!BM69</f>
        <v>46020.578976876866</v>
      </c>
      <c r="BN69" s="177">
        <f>[1]побуд.звіт!BN69+'[2]звіт 2018+01.2019'!BN69</f>
        <v>46816.383550781808</v>
      </c>
      <c r="BO69" s="178">
        <f t="shared" si="31"/>
        <v>0</v>
      </c>
      <c r="BP69" s="179">
        <f t="shared" si="32"/>
        <v>795.80457390494121</v>
      </c>
      <c r="BQ69" s="180">
        <f t="shared" si="39"/>
        <v>639012.56199654832</v>
      </c>
      <c r="BR69" s="178">
        <f t="shared" si="39"/>
        <v>693484.29010199779</v>
      </c>
      <c r="BS69" s="178">
        <f t="shared" si="34"/>
        <v>0</v>
      </c>
      <c r="BT69" s="179">
        <f t="shared" si="35"/>
        <v>54471.728105449467</v>
      </c>
      <c r="BU69" s="181">
        <f t="shared" si="36"/>
        <v>1.0852435951106447</v>
      </c>
      <c r="BV69" s="130">
        <v>87928</v>
      </c>
      <c r="BW69" s="182">
        <f t="shared" si="38"/>
        <v>42284.245571675121</v>
      </c>
      <c r="BX69" s="130">
        <f t="shared" si="0"/>
        <v>45643.754428324879</v>
      </c>
      <c r="BY69" s="183">
        <v>1</v>
      </c>
      <c r="CA69" s="39"/>
    </row>
    <row r="70" spans="1:79" x14ac:dyDescent="0.3">
      <c r="A70" s="72">
        <f t="shared" si="37"/>
        <v>62</v>
      </c>
      <c r="B70" s="74" t="s">
        <v>162</v>
      </c>
      <c r="C70" s="73">
        <v>7510.22</v>
      </c>
      <c r="D70" s="185">
        <v>9</v>
      </c>
      <c r="E70" s="177">
        <f>[1]побуд.звіт!E70+'[2]звіт 2018+01.2019'!E70</f>
        <v>52142.444771999988</v>
      </c>
      <c r="F70" s="177">
        <f>[1]побуд.звіт!F70+'[2]звіт 2018+01.2019'!F70</f>
        <v>49607.417189686428</v>
      </c>
      <c r="G70" s="178">
        <f t="shared" si="1"/>
        <v>-2535.0275823135598</v>
      </c>
      <c r="H70" s="179">
        <f t="shared" si="2"/>
        <v>0</v>
      </c>
      <c r="I70" s="177">
        <f>[1]побуд.звіт!I70+'[2]звіт 2018+01.2019'!I70</f>
        <v>98057.823787442976</v>
      </c>
      <c r="J70" s="177">
        <f>[1]побуд.звіт!J70+'[2]звіт 2018+01.2019'!J70</f>
        <v>99317.161052958851</v>
      </c>
      <c r="K70" s="178">
        <f t="shared" si="3"/>
        <v>0</v>
      </c>
      <c r="L70" s="179">
        <f t="shared" si="4"/>
        <v>1259.3372655158746</v>
      </c>
      <c r="M70" s="177">
        <f>[1]побуд.звіт!M70+'[2]звіт 2018+01.2019'!M70</f>
        <v>10914.014628079989</v>
      </c>
      <c r="N70" s="177">
        <f>[1]побуд.звіт!N70+'[2]звіт 2018+01.2019'!N70</f>
        <v>11103.034912902793</v>
      </c>
      <c r="O70" s="178">
        <f t="shared" si="5"/>
        <v>0</v>
      </c>
      <c r="P70" s="179">
        <f t="shared" si="6"/>
        <v>189.02028482280366</v>
      </c>
      <c r="Q70" s="177">
        <f>[1]побуд.звіт!Q70+'[2]звіт 2018+01.2019'!Q70</f>
        <v>1765.3889315986571</v>
      </c>
      <c r="R70" s="177">
        <f>[1]побуд.звіт!R70+'[2]звіт 2018+01.2019'!R70</f>
        <v>3666.7872758918757</v>
      </c>
      <c r="S70" s="178">
        <f t="shared" si="7"/>
        <v>0</v>
      </c>
      <c r="T70" s="179">
        <f t="shared" si="8"/>
        <v>1901.3983442932185</v>
      </c>
      <c r="U70" s="177">
        <f>[1]побуд.звіт!U70+'[2]звіт 2018+01.2019'!U70</f>
        <v>43342.66656588859</v>
      </c>
      <c r="V70" s="177">
        <f>[1]побуд.звіт!V70+'[2]звіт 2018+01.2019'!V70</f>
        <v>42832.748763536634</v>
      </c>
      <c r="W70" s="178">
        <f t="shared" si="9"/>
        <v>-509.9178023519562</v>
      </c>
      <c r="X70" s="179">
        <f t="shared" si="10"/>
        <v>0</v>
      </c>
      <c r="Y70" s="177">
        <f>[1]побуд.звіт!Y70+'[2]звіт 2018+01.2019'!Y70</f>
        <v>3718.9606746071267</v>
      </c>
      <c r="Z70" s="177">
        <f>[1]побуд.звіт!Z70+'[2]звіт 2018+01.2019'!Z70</f>
        <v>3587.9336851995972</v>
      </c>
      <c r="AA70" s="178">
        <f t="shared" si="11"/>
        <v>-131.02698940752953</v>
      </c>
      <c r="AB70" s="179">
        <f t="shared" si="12"/>
        <v>0</v>
      </c>
      <c r="AC70" s="177">
        <f>[1]побуд.звіт!AC70+'[2]звіт 2018+01.2019'!AC70</f>
        <v>82810.369303227795</v>
      </c>
      <c r="AD70" s="177">
        <f>[1]побуд.звіт!AD70+'[2]звіт 2018+01.2019'!AD70</f>
        <v>81336.177482263578</v>
      </c>
      <c r="AE70" s="178">
        <f t="shared" si="13"/>
        <v>-1474.1918209642172</v>
      </c>
      <c r="AF70" s="179">
        <f t="shared" si="14"/>
        <v>0</v>
      </c>
      <c r="AG70" s="177">
        <f>[1]побуд.звіт!AG70+'[2]звіт 2018+01.2019'!AG70</f>
        <v>2269.0514771276557</v>
      </c>
      <c r="AH70" s="177">
        <f>[1]побуд.звіт!AH70+'[2]звіт 2018+01.2019'!AH70</f>
        <v>2235.0627083358386</v>
      </c>
      <c r="AI70" s="178">
        <f t="shared" si="15"/>
        <v>-33.988768791817165</v>
      </c>
      <c r="AJ70" s="179">
        <f t="shared" si="16"/>
        <v>0</v>
      </c>
      <c r="AK70" s="177">
        <f>[1]побуд.звіт!AK70+'[2]звіт 2018+01.2019'!AK70</f>
        <v>80.564803707045229</v>
      </c>
      <c r="AL70" s="177">
        <f>[1]побуд.звіт!AL70+'[2]звіт 2018+01.2019'!AL70</f>
        <v>0</v>
      </c>
      <c r="AM70" s="178">
        <f t="shared" si="17"/>
        <v>-80.564803707045229</v>
      </c>
      <c r="AN70" s="179">
        <f t="shared" si="18"/>
        <v>0</v>
      </c>
      <c r="AO70" s="177">
        <f>[1]побуд.звіт!AO70+'[2]звіт 2018+01.2019'!AO70</f>
        <v>4393.61931436546</v>
      </c>
      <c r="AP70" s="177">
        <f>[1]побуд.звіт!AP70+'[2]звіт 2018+01.2019'!AP70</f>
        <v>10046.053335562272</v>
      </c>
      <c r="AQ70" s="178">
        <f t="shared" si="19"/>
        <v>0</v>
      </c>
      <c r="AR70" s="179">
        <f t="shared" si="20"/>
        <v>5652.434021196812</v>
      </c>
      <c r="AS70" s="177">
        <f>[1]побуд.звіт!AS70+'[2]звіт 2018+01.2019'!AS70</f>
        <v>17840.58520604861</v>
      </c>
      <c r="AT70" s="177">
        <f>[1]побуд.звіт!AT70+'[2]звіт 2018+01.2019'!AT70</f>
        <v>15244.375894270443</v>
      </c>
      <c r="AU70" s="178">
        <f t="shared" si="21"/>
        <v>-2596.2093117781678</v>
      </c>
      <c r="AV70" s="179">
        <f t="shared" si="22"/>
        <v>0</v>
      </c>
      <c r="AW70" s="177">
        <f>[1]побуд.звіт!AW70+'[2]звіт 2018+01.2019'!AW70</f>
        <v>100250.47687904439</v>
      </c>
      <c r="AX70" s="177">
        <f>[1]побуд.звіт!AX70+'[2]звіт 2018+01.2019'!AX70</f>
        <v>199616.17993275155</v>
      </c>
      <c r="AY70" s="178">
        <f t="shared" si="23"/>
        <v>0</v>
      </c>
      <c r="AZ70" s="179">
        <f t="shared" si="24"/>
        <v>99365.703053707155</v>
      </c>
      <c r="BA70" s="38">
        <v>0</v>
      </c>
      <c r="BB70" s="36"/>
      <c r="BC70" s="36">
        <f t="shared" si="25"/>
        <v>0</v>
      </c>
      <c r="BD70" s="37">
        <f t="shared" si="26"/>
        <v>0</v>
      </c>
      <c r="BE70" s="177">
        <f>[1]побуд.звіт!BE70+'[2]звіт 2018+01.2019'!BE70</f>
        <v>10.543657958149319</v>
      </c>
      <c r="BF70" s="177">
        <f>[1]побуд.звіт!BF70+'[2]звіт 2018+01.2019'!BF70</f>
        <v>0</v>
      </c>
      <c r="BG70" s="178">
        <f t="shared" si="27"/>
        <v>-10.543657958149319</v>
      </c>
      <c r="BH70" s="179">
        <f t="shared" si="28"/>
        <v>0</v>
      </c>
      <c r="BI70" s="177">
        <f>[1]побуд.звіт!BI70+'[2]звіт 2018+01.2019'!BI70</f>
        <v>25798.020652902796</v>
      </c>
      <c r="BJ70" s="177">
        <f>[1]побуд.звіт!BJ70+'[2]звіт 2018+01.2019'!BJ70</f>
        <v>22223.34074382464</v>
      </c>
      <c r="BK70" s="178">
        <f t="shared" si="29"/>
        <v>-3574.6799090781569</v>
      </c>
      <c r="BL70" s="179">
        <f t="shared" si="30"/>
        <v>0</v>
      </c>
      <c r="BM70" s="177">
        <f>[1]побуд.звіт!BM70+'[2]звіт 2018+01.2019'!BM70</f>
        <v>25266.866754007769</v>
      </c>
      <c r="BN70" s="177">
        <f>[1]побуд.звіт!BN70+'[2]звіт 2018+01.2019'!BN70</f>
        <v>21854.218708488926</v>
      </c>
      <c r="BO70" s="178">
        <f t="shared" si="31"/>
        <v>-3412.648045518843</v>
      </c>
      <c r="BP70" s="179">
        <f t="shared" si="32"/>
        <v>0</v>
      </c>
      <c r="BQ70" s="180">
        <f t="shared" si="39"/>
        <v>468661.39740800695</v>
      </c>
      <c r="BR70" s="178">
        <f t="shared" si="39"/>
        <v>562670.49168567336</v>
      </c>
      <c r="BS70" s="178">
        <f t="shared" si="34"/>
        <v>0</v>
      </c>
      <c r="BT70" s="179">
        <f t="shared" si="35"/>
        <v>94009.094277666416</v>
      </c>
      <c r="BU70" s="181">
        <f t="shared" si="36"/>
        <v>1.2005906498755732</v>
      </c>
      <c r="BV70" s="130">
        <v>72361</v>
      </c>
      <c r="BW70" s="182">
        <f t="shared" si="38"/>
        <v>38885.185899428077</v>
      </c>
      <c r="BX70" s="130">
        <f t="shared" si="0"/>
        <v>33475.814100571923</v>
      </c>
      <c r="BY70" s="183">
        <v>1</v>
      </c>
      <c r="CA70" s="39"/>
    </row>
    <row r="71" spans="1:79" x14ac:dyDescent="0.3">
      <c r="A71" s="163">
        <f t="shared" si="37"/>
        <v>63</v>
      </c>
      <c r="B71" s="164" t="s">
        <v>163</v>
      </c>
      <c r="C71" s="189">
        <v>506.90000000000003</v>
      </c>
      <c r="D71" s="185">
        <v>2</v>
      </c>
      <c r="E71" s="165">
        <f>[1]побуд.звіт!E71+'[2]звіт 2018+01.2019'!E71</f>
        <v>1884.4138054365158</v>
      </c>
      <c r="F71" s="165">
        <f>[1]побуд.звіт!F71+'[2]звіт 2018+01.2019'!F71</f>
        <v>2219.8848195184478</v>
      </c>
      <c r="G71" s="166">
        <f t="shared" si="1"/>
        <v>0</v>
      </c>
      <c r="H71" s="167">
        <f t="shared" si="2"/>
        <v>335.47101408193203</v>
      </c>
      <c r="I71" s="165">
        <f>[1]побуд.звіт!I71+'[2]звіт 2018+01.2019'!I71</f>
        <v>9154.556352331083</v>
      </c>
      <c r="J71" s="165">
        <f>[1]побуд.звіт!J71+'[2]звіт 2018+01.2019'!J71</f>
        <v>8816.643102719594</v>
      </c>
      <c r="K71" s="166">
        <f t="shared" si="3"/>
        <v>-337.91324961148894</v>
      </c>
      <c r="L71" s="167">
        <f t="shared" si="4"/>
        <v>0</v>
      </c>
      <c r="M71" s="165">
        <f>[1]побуд.звіт!M71+'[2]звіт 2018+01.2019'!M71</f>
        <v>410.56527916358891</v>
      </c>
      <c r="N71" s="165">
        <f>[1]побуд.звіт!N71+'[2]звіт 2018+01.2019'!N71</f>
        <v>414.96263905951321</v>
      </c>
      <c r="O71" s="166">
        <f t="shared" si="5"/>
        <v>0</v>
      </c>
      <c r="P71" s="167">
        <f t="shared" si="6"/>
        <v>4.3973598959242963</v>
      </c>
      <c r="Q71" s="165">
        <f>[1]побуд.звіт!Q71+'[2]звіт 2018+01.2019'!Q71</f>
        <v>0</v>
      </c>
      <c r="R71" s="165">
        <f>[1]побуд.звіт!R71+'[2]звіт 2018+01.2019'!R71</f>
        <v>225.22607608395793</v>
      </c>
      <c r="S71" s="166">
        <f t="shared" si="7"/>
        <v>0</v>
      </c>
      <c r="T71" s="167">
        <f t="shared" si="8"/>
        <v>225.22607608395793</v>
      </c>
      <c r="U71" s="165">
        <f>[1]побуд.звіт!U71+'[2]звіт 2018+01.2019'!U71</f>
        <v>0</v>
      </c>
      <c r="V71" s="165">
        <f>[1]побуд.звіт!V71+'[2]звіт 2018+01.2019'!V71</f>
        <v>0</v>
      </c>
      <c r="W71" s="166">
        <f t="shared" si="9"/>
        <v>0</v>
      </c>
      <c r="X71" s="167">
        <f t="shared" si="10"/>
        <v>0</v>
      </c>
      <c r="Y71" s="165">
        <f>[1]побуд.звіт!Y71+'[2]звіт 2018+01.2019'!Y71</f>
        <v>0</v>
      </c>
      <c r="Z71" s="165">
        <f>[1]побуд.звіт!Z71+'[2]звіт 2018+01.2019'!Z71</f>
        <v>0</v>
      </c>
      <c r="AA71" s="166">
        <f t="shared" si="11"/>
        <v>0</v>
      </c>
      <c r="AB71" s="167">
        <f t="shared" si="12"/>
        <v>0</v>
      </c>
      <c r="AC71" s="165">
        <f>[1]побуд.звіт!AC71+'[2]звіт 2018+01.2019'!AC71</f>
        <v>5605.5462690678924</v>
      </c>
      <c r="AD71" s="165">
        <f>[1]побуд.звіт!AD71+'[2]звіт 2018+01.2019'!AD71</f>
        <v>4630.7801816819001</v>
      </c>
      <c r="AE71" s="166">
        <f t="shared" si="13"/>
        <v>-974.76608738599225</v>
      </c>
      <c r="AF71" s="167">
        <f t="shared" si="14"/>
        <v>0</v>
      </c>
      <c r="AG71" s="165">
        <f>[1]побуд.звіт!AG71+'[2]звіт 2018+01.2019'!AG71</f>
        <v>0</v>
      </c>
      <c r="AH71" s="165">
        <f>[1]побуд.звіт!AH71+'[2]звіт 2018+01.2019'!AH71</f>
        <v>0</v>
      </c>
      <c r="AI71" s="166">
        <f t="shared" si="15"/>
        <v>0</v>
      </c>
      <c r="AJ71" s="167">
        <f t="shared" si="16"/>
        <v>0</v>
      </c>
      <c r="AK71" s="165">
        <f>[1]побуд.звіт!AK71+'[2]звіт 2018+01.2019'!AK71</f>
        <v>0</v>
      </c>
      <c r="AL71" s="165">
        <f>[1]побуд.звіт!AL71+'[2]звіт 2018+01.2019'!AL71</f>
        <v>0</v>
      </c>
      <c r="AM71" s="166">
        <f t="shared" si="17"/>
        <v>0</v>
      </c>
      <c r="AN71" s="167">
        <f t="shared" si="18"/>
        <v>0</v>
      </c>
      <c r="AO71" s="165">
        <f>[1]побуд.звіт!AO71+'[2]звіт 2018+01.2019'!AO71</f>
        <v>876.80129254670192</v>
      </c>
      <c r="AP71" s="165">
        <f>[1]побуд.звіт!AP71+'[2]звіт 2018+01.2019'!AP71</f>
        <v>526.88518055632267</v>
      </c>
      <c r="AQ71" s="166">
        <f t="shared" si="19"/>
        <v>-349.91611199037925</v>
      </c>
      <c r="AR71" s="167">
        <f t="shared" si="20"/>
        <v>0</v>
      </c>
      <c r="AS71" s="165">
        <f>[1]побуд.звіт!AS71+'[2]звіт 2018+01.2019'!AS71</f>
        <v>710.88261785129509</v>
      </c>
      <c r="AT71" s="165">
        <f>[1]побуд.звіт!AT71+'[2]звіт 2018+01.2019'!AT71</f>
        <v>590.41437527436017</v>
      </c>
      <c r="AU71" s="166">
        <f t="shared" si="21"/>
        <v>-120.46824257693493</v>
      </c>
      <c r="AV71" s="167">
        <f t="shared" si="22"/>
        <v>0</v>
      </c>
      <c r="AW71" s="165">
        <f>[1]побуд.звіт!AW71+'[2]звіт 2018+01.2019'!AW71</f>
        <v>7152.4794866305738</v>
      </c>
      <c r="AX71" s="165">
        <f>[1]побуд.звіт!AX71+'[2]звіт 2018+01.2019'!AX71</f>
        <v>2865.4085449448062</v>
      </c>
      <c r="AY71" s="166">
        <f t="shared" si="23"/>
        <v>-4287.070941685768</v>
      </c>
      <c r="AZ71" s="167">
        <f t="shared" si="24"/>
        <v>0</v>
      </c>
      <c r="BA71" s="38">
        <v>0</v>
      </c>
      <c r="BB71" s="36"/>
      <c r="BC71" s="36">
        <f t="shared" si="25"/>
        <v>0</v>
      </c>
      <c r="BD71" s="37">
        <f t="shared" si="26"/>
        <v>0</v>
      </c>
      <c r="BE71" s="165">
        <f>[1]побуд.звіт!BE71+'[2]звіт 2018+01.2019'!BE71</f>
        <v>16.367742228147172</v>
      </c>
      <c r="BF71" s="165">
        <f>[1]побуд.звіт!BF71+'[2]звіт 2018+01.2019'!BF71</f>
        <v>0</v>
      </c>
      <c r="BG71" s="166">
        <f t="shared" si="27"/>
        <v>-16.367742228147172</v>
      </c>
      <c r="BH71" s="167">
        <f t="shared" si="28"/>
        <v>0</v>
      </c>
      <c r="BI71" s="165">
        <f>[1]побуд.звіт!BI71+'[2]звіт 2018+01.2019'!BI71</f>
        <v>1161.9860538756143</v>
      </c>
      <c r="BJ71" s="165">
        <f>[1]побуд.звіт!BJ71+'[2]звіт 2018+01.2019'!BJ71</f>
        <v>1291.8134338834138</v>
      </c>
      <c r="BK71" s="166">
        <f t="shared" si="29"/>
        <v>0</v>
      </c>
      <c r="BL71" s="167">
        <f t="shared" si="30"/>
        <v>129.82738000779955</v>
      </c>
      <c r="BM71" s="165">
        <f>[1]побуд.звіт!BM71+'[2]звіт 2018+01.2019'!BM71</f>
        <v>0</v>
      </c>
      <c r="BN71" s="165">
        <f>[1]побуд.звіт!BN71+'[2]звіт 2018+01.2019'!BN71</f>
        <v>0</v>
      </c>
      <c r="BO71" s="166">
        <f t="shared" si="31"/>
        <v>0</v>
      </c>
      <c r="BP71" s="167">
        <f t="shared" si="32"/>
        <v>0</v>
      </c>
      <c r="BQ71" s="168">
        <f t="shared" si="39"/>
        <v>26973.598899131412</v>
      </c>
      <c r="BR71" s="166">
        <f t="shared" si="39"/>
        <v>21582.018353722313</v>
      </c>
      <c r="BS71" s="166">
        <f t="shared" si="34"/>
        <v>-5391.5805454090987</v>
      </c>
      <c r="BT71" s="167">
        <f t="shared" si="35"/>
        <v>0</v>
      </c>
      <c r="BU71" s="169">
        <f t="shared" si="36"/>
        <v>0.80011638174160304</v>
      </c>
      <c r="BV71" s="131">
        <v>1504</v>
      </c>
      <c r="BW71" s="170">
        <f t="shared" si="38"/>
        <v>0</v>
      </c>
      <c r="BX71" s="131">
        <f t="shared" si="0"/>
        <v>1926.6856356522437</v>
      </c>
      <c r="BY71" s="171">
        <v>2</v>
      </c>
      <c r="CA71" s="39"/>
    </row>
    <row r="72" spans="1:79" x14ac:dyDescent="0.3">
      <c r="A72" s="163">
        <f t="shared" si="37"/>
        <v>64</v>
      </c>
      <c r="B72" s="172" t="s">
        <v>164</v>
      </c>
      <c r="C72" s="189">
        <v>2439</v>
      </c>
      <c r="D72" s="185">
        <v>2</v>
      </c>
      <c r="E72" s="165">
        <f>[1]побуд.звіт!E72+'[2]звіт 2018+01.2019'!E72</f>
        <v>4200.73236</v>
      </c>
      <c r="F72" s="165">
        <f>[1]побуд.звіт!F72+'[2]звіт 2018+01.2019'!F72</f>
        <v>5354.1760776896845</v>
      </c>
      <c r="G72" s="166">
        <f t="shared" si="1"/>
        <v>0</v>
      </c>
      <c r="H72" s="167">
        <f t="shared" si="2"/>
        <v>1153.4437176896845</v>
      </c>
      <c r="I72" s="165">
        <f>[1]побуд.звіт!I72+'[2]звіт 2018+01.2019'!I72</f>
        <v>13899.288419999997</v>
      </c>
      <c r="J72" s="165">
        <f>[1]побуд.звіт!J72+'[2]звіт 2018+01.2019'!J72</f>
        <v>17210.95465117817</v>
      </c>
      <c r="K72" s="166">
        <f t="shared" si="3"/>
        <v>0</v>
      </c>
      <c r="L72" s="167">
        <f t="shared" si="4"/>
        <v>3311.6662311781729</v>
      </c>
      <c r="M72" s="165">
        <f>[1]побуд.звіт!M72+'[2]звіт 2018+01.2019'!M72</f>
        <v>0</v>
      </c>
      <c r="N72" s="165">
        <f>[1]побуд.звіт!N72+'[2]звіт 2018+01.2019'!N72</f>
        <v>0</v>
      </c>
      <c r="O72" s="166">
        <f t="shared" si="5"/>
        <v>0</v>
      </c>
      <c r="P72" s="167">
        <f t="shared" si="6"/>
        <v>0</v>
      </c>
      <c r="Q72" s="165">
        <f>[1]побуд.звіт!Q72+'[2]звіт 2018+01.2019'!Q72</f>
        <v>0</v>
      </c>
      <c r="R72" s="165">
        <f>[1]побуд.звіт!R72+'[2]звіт 2018+01.2019'!R72</f>
        <v>452.07808065206416</v>
      </c>
      <c r="S72" s="166">
        <f t="shared" si="7"/>
        <v>0</v>
      </c>
      <c r="T72" s="167">
        <f t="shared" si="8"/>
        <v>452.07808065206416</v>
      </c>
      <c r="U72" s="165">
        <f>[1]побуд.звіт!U72+'[2]звіт 2018+01.2019'!U72</f>
        <v>0</v>
      </c>
      <c r="V72" s="165">
        <f>[1]побуд.звіт!V72+'[2]звіт 2018+01.2019'!V72</f>
        <v>0</v>
      </c>
      <c r="W72" s="166">
        <f t="shared" si="9"/>
        <v>0</v>
      </c>
      <c r="X72" s="167">
        <f t="shared" si="10"/>
        <v>0</v>
      </c>
      <c r="Y72" s="165">
        <f>[1]побуд.звіт!Y72+'[2]звіт 2018+01.2019'!Y72</f>
        <v>0</v>
      </c>
      <c r="Z72" s="165">
        <f>[1]побуд.звіт!Z72+'[2]звіт 2018+01.2019'!Z72</f>
        <v>0</v>
      </c>
      <c r="AA72" s="166">
        <f t="shared" si="11"/>
        <v>0</v>
      </c>
      <c r="AB72" s="167">
        <f t="shared" si="12"/>
        <v>0</v>
      </c>
      <c r="AC72" s="165">
        <f>[1]побуд.звіт!AC72+'[2]звіт 2018+01.2019'!AC72</f>
        <v>14322.873240000001</v>
      </c>
      <c r="AD72" s="165">
        <f>[1]побуд.звіт!AD72+'[2]звіт 2018+01.2019'!AD72</f>
        <v>17509.18927560982</v>
      </c>
      <c r="AE72" s="166">
        <f t="shared" si="13"/>
        <v>0</v>
      </c>
      <c r="AF72" s="167">
        <f t="shared" si="14"/>
        <v>3186.3160356098197</v>
      </c>
      <c r="AG72" s="165">
        <f>[1]побуд.звіт!AG72+'[2]звіт 2018+01.2019'!AG72</f>
        <v>63.647459999999988</v>
      </c>
      <c r="AH72" s="165">
        <f>[1]побуд.звіт!AH72+'[2]звіт 2018+01.2019'!AH72</f>
        <v>14.192979422938834</v>
      </c>
      <c r="AI72" s="166">
        <f t="shared" si="15"/>
        <v>-49.454480577061155</v>
      </c>
      <c r="AJ72" s="167">
        <f t="shared" si="16"/>
        <v>0</v>
      </c>
      <c r="AK72" s="165">
        <f>[1]побуд.звіт!AK72+'[2]звіт 2018+01.2019'!AK72</f>
        <v>2.1947399999999999</v>
      </c>
      <c r="AL72" s="165">
        <f>[1]побуд.звіт!AL72+'[2]звіт 2018+01.2019'!AL72</f>
        <v>0</v>
      </c>
      <c r="AM72" s="166">
        <f t="shared" si="17"/>
        <v>-2.1947399999999999</v>
      </c>
      <c r="AN72" s="167">
        <f t="shared" si="18"/>
        <v>0</v>
      </c>
      <c r="AO72" s="165">
        <f>[1]побуд.звіт!AO72+'[2]звіт 2018+01.2019'!AO72</f>
        <v>2717.0881199999994</v>
      </c>
      <c r="AP72" s="165">
        <f>[1]побуд.звіт!AP72+'[2]звіт 2018+01.2019'!AP72</f>
        <v>802.52974549304633</v>
      </c>
      <c r="AQ72" s="166">
        <f t="shared" si="19"/>
        <v>-1914.558374506953</v>
      </c>
      <c r="AR72" s="167">
        <f t="shared" si="20"/>
        <v>0</v>
      </c>
      <c r="AS72" s="165">
        <f>[1]побуд.звіт!AS72+'[2]звіт 2018+01.2019'!AS72</f>
        <v>1676.7813599999999</v>
      </c>
      <c r="AT72" s="165">
        <f>[1]побуд.звіт!AT72+'[2]звіт 2018+01.2019'!AT72</f>
        <v>2796.7830382720058</v>
      </c>
      <c r="AU72" s="166">
        <f t="shared" si="21"/>
        <v>0</v>
      </c>
      <c r="AV72" s="167">
        <f t="shared" si="22"/>
        <v>1120.0016782720058</v>
      </c>
      <c r="AW72" s="165">
        <f>[1]побуд.звіт!AW72+'[2]звіт 2018+01.2019'!AW72</f>
        <v>21359.20968</v>
      </c>
      <c r="AX72" s="165">
        <f>[1]побуд.звіт!AX72+'[2]звіт 2018+01.2019'!AX72</f>
        <v>0</v>
      </c>
      <c r="AY72" s="166">
        <f t="shared" si="23"/>
        <v>-21359.20968</v>
      </c>
      <c r="AZ72" s="167">
        <f t="shared" si="24"/>
        <v>0</v>
      </c>
      <c r="BA72" s="38">
        <v>1</v>
      </c>
      <c r="BB72" s="36"/>
      <c r="BC72" s="36">
        <f>IF((BB72-BA72)&lt;0,BB72-BA72,0)</f>
        <v>-1</v>
      </c>
      <c r="BD72" s="37">
        <f>IF((BB72-BA72)&gt;0,BB72-BA72,0)</f>
        <v>0</v>
      </c>
      <c r="BE72" s="165">
        <f>[1]побуд.звіт!BE72+'[2]звіт 2018+01.2019'!BE72</f>
        <v>10.973700000000003</v>
      </c>
      <c r="BF72" s="165">
        <f>[1]побуд.звіт!BF72+'[2]звіт 2018+01.2019'!BF72</f>
        <v>0</v>
      </c>
      <c r="BG72" s="166">
        <f t="shared" si="27"/>
        <v>-10.973700000000003</v>
      </c>
      <c r="BH72" s="167">
        <f t="shared" si="28"/>
        <v>0</v>
      </c>
      <c r="BI72" s="165">
        <f>[1]побуд.звіт!BI72+'[2]звіт 2018+01.2019'!BI72</f>
        <v>10348.1991</v>
      </c>
      <c r="BJ72" s="165">
        <f>[1]побуд.звіт!BJ72+'[2]звіт 2018+01.2019'!BJ72</f>
        <v>36706.451942784588</v>
      </c>
      <c r="BK72" s="166">
        <f t="shared" si="29"/>
        <v>0</v>
      </c>
      <c r="BL72" s="167">
        <f t="shared" si="30"/>
        <v>26358.25284278459</v>
      </c>
      <c r="BM72" s="165">
        <f>[1]побуд.звіт!BM72+'[2]звіт 2018+01.2019'!BM72</f>
        <v>0</v>
      </c>
      <c r="BN72" s="165">
        <f>[1]побуд.звіт!BN72+'[2]звіт 2018+01.2019'!BN72</f>
        <v>0</v>
      </c>
      <c r="BO72" s="166">
        <f t="shared" si="31"/>
        <v>0</v>
      </c>
      <c r="BP72" s="167">
        <f t="shared" si="32"/>
        <v>0</v>
      </c>
      <c r="BQ72" s="168">
        <f t="shared" si="39"/>
        <v>68601.98818</v>
      </c>
      <c r="BR72" s="166">
        <f t="shared" si="39"/>
        <v>80846.355791102309</v>
      </c>
      <c r="BS72" s="166">
        <f t="shared" si="34"/>
        <v>0</v>
      </c>
      <c r="BT72" s="167">
        <f t="shared" si="35"/>
        <v>12244.367611102309</v>
      </c>
      <c r="BU72" s="169">
        <f t="shared" si="36"/>
        <v>1.178484150910833</v>
      </c>
      <c r="BV72" s="131">
        <v>13707</v>
      </c>
      <c r="BW72" s="170">
        <f t="shared" si="38"/>
        <v>8806.8579871428574</v>
      </c>
      <c r="BX72" s="131">
        <f t="shared" si="0"/>
        <v>4900.1420128571426</v>
      </c>
      <c r="BY72" s="171">
        <v>2</v>
      </c>
      <c r="CA72" s="39"/>
    </row>
    <row r="73" spans="1:79" x14ac:dyDescent="0.3">
      <c r="A73" s="163">
        <f t="shared" si="37"/>
        <v>65</v>
      </c>
      <c r="B73" s="164" t="s">
        <v>165</v>
      </c>
      <c r="C73" s="189">
        <v>452.20000000000005</v>
      </c>
      <c r="D73" s="185">
        <v>2</v>
      </c>
      <c r="E73" s="165">
        <f>[1]побуд.звіт!E73+'[2]звіт 2018+01.2019'!E73</f>
        <v>2313.5565660946709</v>
      </c>
      <c r="F73" s="165">
        <f>[1]побуд.звіт!F73+'[2]звіт 2018+01.2019'!F73</f>
        <v>2653.011977358512</v>
      </c>
      <c r="G73" s="166">
        <f t="shared" si="1"/>
        <v>0</v>
      </c>
      <c r="H73" s="167">
        <f t="shared" si="2"/>
        <v>339.45541126384114</v>
      </c>
      <c r="I73" s="165">
        <f>[1]побуд.звіт!I73+'[2]звіт 2018+01.2019'!I73</f>
        <v>6375.1601471765134</v>
      </c>
      <c r="J73" s="165">
        <f>[1]побуд.звіт!J73+'[2]звіт 2018+01.2019'!J73</f>
        <v>6048.9332347309901</v>
      </c>
      <c r="K73" s="166">
        <f t="shared" si="3"/>
        <v>-326.22691244552334</v>
      </c>
      <c r="L73" s="167">
        <f t="shared" si="4"/>
        <v>0</v>
      </c>
      <c r="M73" s="165">
        <f>[1]побуд.звіт!M73+'[2]звіт 2018+01.2019'!M73</f>
        <v>773.08235230852597</v>
      </c>
      <c r="N73" s="165">
        <f>[1]побуд.звіт!N73+'[2]звіт 2018+01.2019'!N73</f>
        <v>788.42901421307499</v>
      </c>
      <c r="O73" s="166">
        <f t="shared" si="5"/>
        <v>0</v>
      </c>
      <c r="P73" s="167">
        <f t="shared" si="6"/>
        <v>15.346661904549023</v>
      </c>
      <c r="Q73" s="165">
        <f>[1]побуд.звіт!Q73+'[2]звіт 2018+01.2019'!Q73</f>
        <v>0</v>
      </c>
      <c r="R73" s="165">
        <f>[1]побуд.звіт!R73+'[2]звіт 2018+01.2019'!R73</f>
        <v>195.93767230047982</v>
      </c>
      <c r="S73" s="166">
        <f t="shared" si="7"/>
        <v>0</v>
      </c>
      <c r="T73" s="167">
        <f t="shared" si="8"/>
        <v>195.93767230047982</v>
      </c>
      <c r="U73" s="165">
        <f>[1]побуд.звіт!U73+'[2]звіт 2018+01.2019'!U73</f>
        <v>0</v>
      </c>
      <c r="V73" s="165">
        <f>[1]побуд.звіт!V73+'[2]звіт 2018+01.2019'!V73</f>
        <v>0</v>
      </c>
      <c r="W73" s="166">
        <f t="shared" si="9"/>
        <v>0</v>
      </c>
      <c r="X73" s="167">
        <f t="shared" si="10"/>
        <v>0</v>
      </c>
      <c r="Y73" s="165">
        <f>[1]побуд.звіт!Y73+'[2]звіт 2018+01.2019'!Y73</f>
        <v>0</v>
      </c>
      <c r="Z73" s="165">
        <f>[1]побуд.звіт!Z73+'[2]звіт 2018+01.2019'!Z73</f>
        <v>0</v>
      </c>
      <c r="AA73" s="166">
        <f t="shared" si="11"/>
        <v>0</v>
      </c>
      <c r="AB73" s="167">
        <f t="shared" si="12"/>
        <v>0</v>
      </c>
      <c r="AC73" s="165">
        <f>[1]побуд.звіт!AC73+'[2]звіт 2018+01.2019'!AC73</f>
        <v>5299.4534682060821</v>
      </c>
      <c r="AD73" s="165">
        <f>[1]побуд.звіт!AD73+'[2]звіт 2018+01.2019'!AD73</f>
        <v>5005.6444692503146</v>
      </c>
      <c r="AE73" s="166">
        <f t="shared" si="13"/>
        <v>-293.80899895576749</v>
      </c>
      <c r="AF73" s="167">
        <f t="shared" si="14"/>
        <v>0</v>
      </c>
      <c r="AG73" s="165">
        <f>[1]побуд.звіт!AG73+'[2]звіт 2018+01.2019'!AG73</f>
        <v>0</v>
      </c>
      <c r="AH73" s="165">
        <f>[1]побуд.звіт!AH73+'[2]звіт 2018+01.2019'!AH73</f>
        <v>0</v>
      </c>
      <c r="AI73" s="166">
        <f t="shared" si="15"/>
        <v>0</v>
      </c>
      <c r="AJ73" s="167">
        <f t="shared" si="16"/>
        <v>0</v>
      </c>
      <c r="AK73" s="165">
        <f>[1]побуд.звіт!AK73+'[2]звіт 2018+01.2019'!AK73</f>
        <v>0</v>
      </c>
      <c r="AL73" s="165">
        <f>[1]побуд.звіт!AL73+'[2]звіт 2018+01.2019'!AL73</f>
        <v>0</v>
      </c>
      <c r="AM73" s="166">
        <f t="shared" si="17"/>
        <v>0</v>
      </c>
      <c r="AN73" s="167">
        <f t="shared" si="18"/>
        <v>0</v>
      </c>
      <c r="AO73" s="165">
        <f>[1]побуд.звіт!AO73+'[2]звіт 2018+01.2019'!AO73</f>
        <v>1009.890377368723</v>
      </c>
      <c r="AP73" s="165">
        <f>[1]побуд.звіт!AP73+'[2]звіт 2018+01.2019'!AP73</f>
        <v>737.64202971838688</v>
      </c>
      <c r="AQ73" s="166">
        <f t="shared" si="19"/>
        <v>-272.24834765033609</v>
      </c>
      <c r="AR73" s="167">
        <f t="shared" si="20"/>
        <v>0</v>
      </c>
      <c r="AS73" s="165">
        <f>[1]побуд.звіт!AS73+'[2]звіт 2018+01.2019'!AS73</f>
        <v>708.39924577237491</v>
      </c>
      <c r="AT73" s="165">
        <f>[1]побуд.звіт!AT73+'[2]звіт 2018+01.2019'!AT73</f>
        <v>588.31748204330722</v>
      </c>
      <c r="AU73" s="166">
        <f t="shared" si="21"/>
        <v>-120.08176372906769</v>
      </c>
      <c r="AV73" s="167">
        <f t="shared" si="22"/>
        <v>0</v>
      </c>
      <c r="AW73" s="165">
        <f>[1]побуд.звіт!AW73+'[2]звіт 2018+01.2019'!AW73</f>
        <v>6792.9546910009431</v>
      </c>
      <c r="AX73" s="165">
        <f>[1]побуд.звіт!AX73+'[2]звіт 2018+01.2019'!AX73</f>
        <v>1394.7672381597199</v>
      </c>
      <c r="AY73" s="166">
        <f t="shared" si="23"/>
        <v>-5398.1874528412227</v>
      </c>
      <c r="AZ73" s="167">
        <f t="shared" si="24"/>
        <v>0</v>
      </c>
      <c r="BA73" s="38">
        <v>0</v>
      </c>
      <c r="BB73" s="36"/>
      <c r="BC73" s="36">
        <f t="shared" si="25"/>
        <v>0</v>
      </c>
      <c r="BD73" s="37">
        <f t="shared" si="26"/>
        <v>0</v>
      </c>
      <c r="BE73" s="165">
        <f>[1]побуд.звіт!BE73+'[2]звіт 2018+01.2019'!BE73</f>
        <v>15.871179967681107</v>
      </c>
      <c r="BF73" s="165">
        <f>[1]побуд.звіт!BF73+'[2]звіт 2018+01.2019'!BF73</f>
        <v>0</v>
      </c>
      <c r="BG73" s="166">
        <f t="shared" si="27"/>
        <v>-15.871179967681107</v>
      </c>
      <c r="BH73" s="167">
        <f t="shared" si="28"/>
        <v>0</v>
      </c>
      <c r="BI73" s="165">
        <f>[1]побуд.звіт!BI73+'[2]звіт 2018+01.2019'!BI73</f>
        <v>1094.7334215518156</v>
      </c>
      <c r="BJ73" s="165">
        <f>[1]побуд.звіт!BJ73+'[2]звіт 2018+01.2019'!BJ73</f>
        <v>282.57659202218048</v>
      </c>
      <c r="BK73" s="166">
        <f t="shared" si="29"/>
        <v>-812.15682952963516</v>
      </c>
      <c r="BL73" s="167">
        <f t="shared" si="30"/>
        <v>0</v>
      </c>
      <c r="BM73" s="165">
        <f>[1]побуд.звіт!BM73+'[2]звіт 2018+01.2019'!BM73</f>
        <v>0</v>
      </c>
      <c r="BN73" s="165">
        <f>[1]побуд.звіт!BN73+'[2]звіт 2018+01.2019'!BN73</f>
        <v>0</v>
      </c>
      <c r="BO73" s="166">
        <f t="shared" si="31"/>
        <v>0</v>
      </c>
      <c r="BP73" s="167">
        <f t="shared" si="32"/>
        <v>0</v>
      </c>
      <c r="BQ73" s="168">
        <f t="shared" si="39"/>
        <v>24383.101449447331</v>
      </c>
      <c r="BR73" s="166">
        <f t="shared" si="39"/>
        <v>17695.25970979697</v>
      </c>
      <c r="BS73" s="166">
        <f t="shared" si="34"/>
        <v>-6687.841739650361</v>
      </c>
      <c r="BT73" s="167">
        <f t="shared" si="35"/>
        <v>0</v>
      </c>
      <c r="BU73" s="169">
        <f t="shared" si="36"/>
        <v>0.72571816782553111</v>
      </c>
      <c r="BV73" s="131">
        <v>2966</v>
      </c>
      <c r="BW73" s="170">
        <f t="shared" si="38"/>
        <v>1224.3498964680477</v>
      </c>
      <c r="BX73" s="131">
        <f t="shared" ref="BX73:BX106" si="40">BQ73/14</f>
        <v>1741.6501035319523</v>
      </c>
      <c r="BY73" s="171">
        <v>2</v>
      </c>
      <c r="CA73" s="39"/>
    </row>
    <row r="74" spans="1:79" x14ac:dyDescent="0.3">
      <c r="A74" s="163">
        <f t="shared" si="37"/>
        <v>66</v>
      </c>
      <c r="B74" s="164" t="s">
        <v>166</v>
      </c>
      <c r="C74" s="189">
        <v>377.79999999999995</v>
      </c>
      <c r="D74" s="185">
        <v>2</v>
      </c>
      <c r="E74" s="165">
        <f>[1]побуд.звіт!E74+'[2]звіт 2018+01.2019'!E74</f>
        <v>1946.5194045589171</v>
      </c>
      <c r="F74" s="165">
        <f>[1]побуд.звіт!F74+'[2]звіт 2018+01.2019'!F74</f>
        <v>2258.7929452599715</v>
      </c>
      <c r="G74" s="166">
        <f t="shared" ref="G74:G137" si="41">IF((F74-E74)&lt;0,F74-E74,0)</f>
        <v>0</v>
      </c>
      <c r="H74" s="167">
        <f t="shared" ref="H74:H137" si="42">IF((F74-E74)&gt;0,F74-E74,0)</f>
        <v>312.27354070105434</v>
      </c>
      <c r="I74" s="165">
        <f>[1]побуд.звіт!I74+'[2]звіт 2018+01.2019'!I74</f>
        <v>5094.2921170258705</v>
      </c>
      <c r="J74" s="165">
        <f>[1]побуд.звіт!J74+'[2]звіт 2018+01.2019'!J74</f>
        <v>5074.2133985749551</v>
      </c>
      <c r="K74" s="166">
        <f t="shared" ref="K74:K137" si="43">IF((J74-I74)&lt;0,J74-I74,0)</f>
        <v>-20.078718450915403</v>
      </c>
      <c r="L74" s="167">
        <f t="shared" ref="L74:L137" si="44">IF((J74-I74)&gt;0,J74-I74,0)</f>
        <v>0</v>
      </c>
      <c r="M74" s="165">
        <f>[1]побуд.звіт!M74+'[2]звіт 2018+01.2019'!M74</f>
        <v>488.02397025422204</v>
      </c>
      <c r="N74" s="165">
        <f>[1]побуд.звіт!N74+'[2]звіт 2018+01.2019'!N74</f>
        <v>497.95516687141577</v>
      </c>
      <c r="O74" s="166">
        <f t="shared" si="5"/>
        <v>0</v>
      </c>
      <c r="P74" s="167">
        <f t="shared" si="6"/>
        <v>9.9311966171937343</v>
      </c>
      <c r="Q74" s="165">
        <f>[1]побуд.звіт!Q74+'[2]звіт 2018+01.2019'!Q74</f>
        <v>70.211552357806184</v>
      </c>
      <c r="R74" s="165">
        <f>[1]побуд.звіт!R74+'[2]звіт 2018+01.2019'!R74</f>
        <v>169.02675413555556</v>
      </c>
      <c r="S74" s="166">
        <f t="shared" si="7"/>
        <v>0</v>
      </c>
      <c r="T74" s="167">
        <f t="shared" si="8"/>
        <v>98.81520177774938</v>
      </c>
      <c r="U74" s="165">
        <f>[1]побуд.звіт!U74+'[2]звіт 2018+01.2019'!U74</f>
        <v>0</v>
      </c>
      <c r="V74" s="165">
        <f>[1]побуд.звіт!V74+'[2]звіт 2018+01.2019'!V74</f>
        <v>0</v>
      </c>
      <c r="W74" s="166">
        <f t="shared" si="9"/>
        <v>0</v>
      </c>
      <c r="X74" s="167">
        <f t="shared" si="10"/>
        <v>0</v>
      </c>
      <c r="Y74" s="165">
        <f>[1]побуд.звіт!Y74+'[2]звіт 2018+01.2019'!Y74</f>
        <v>0</v>
      </c>
      <c r="Z74" s="165">
        <f>[1]побуд.звіт!Z74+'[2]звіт 2018+01.2019'!Z74</f>
        <v>0</v>
      </c>
      <c r="AA74" s="166">
        <f t="shared" si="11"/>
        <v>0</v>
      </c>
      <c r="AB74" s="167">
        <f t="shared" si="12"/>
        <v>0</v>
      </c>
      <c r="AC74" s="165">
        <f>[1]побуд.звіт!AC74+'[2]звіт 2018+01.2019'!AC74</f>
        <v>4910.1674674777514</v>
      </c>
      <c r="AD74" s="165">
        <f>[1]побуд.звіт!AD74+'[2]звіт 2018+01.2019'!AD74</f>
        <v>4655.9541968891372</v>
      </c>
      <c r="AE74" s="166">
        <f t="shared" si="13"/>
        <v>-254.21327058861425</v>
      </c>
      <c r="AF74" s="167">
        <f t="shared" si="14"/>
        <v>0</v>
      </c>
      <c r="AG74" s="165">
        <f>[1]побуд.звіт!AG74+'[2]звіт 2018+01.2019'!AG74</f>
        <v>344.21400372804521</v>
      </c>
      <c r="AH74" s="165">
        <f>[1]побуд.звіт!AH74+'[2]звіт 2018+01.2019'!AH74</f>
        <v>343.8558012824368</v>
      </c>
      <c r="AI74" s="166">
        <f t="shared" si="15"/>
        <v>-0.35820244560841275</v>
      </c>
      <c r="AJ74" s="167">
        <f t="shared" si="16"/>
        <v>0</v>
      </c>
      <c r="AK74" s="165">
        <f>[1]побуд.звіт!AK74+'[2]звіт 2018+01.2019'!AK74</f>
        <v>12.348761753151553</v>
      </c>
      <c r="AL74" s="165">
        <f>[1]побуд.звіт!AL74+'[2]звіт 2018+01.2019'!AL74</f>
        <v>0</v>
      </c>
      <c r="AM74" s="166">
        <f t="shared" si="17"/>
        <v>-12.348761753151553</v>
      </c>
      <c r="AN74" s="167">
        <f t="shared" si="18"/>
        <v>0</v>
      </c>
      <c r="AO74" s="165">
        <f>[1]побуд.звіт!AO74+'[2]звіт 2018+01.2019'!AO74</f>
        <v>1056.9742037682522</v>
      </c>
      <c r="AP74" s="165">
        <f>[1]побуд.звіт!AP74+'[2]звіт 2018+01.2019'!AP74</f>
        <v>843.02739664825708</v>
      </c>
      <c r="AQ74" s="166">
        <f t="shared" si="19"/>
        <v>-213.94680711999513</v>
      </c>
      <c r="AR74" s="167">
        <f t="shared" si="20"/>
        <v>0</v>
      </c>
      <c r="AS74" s="165">
        <f>[1]побуд.звіт!AS74+'[2]звіт 2018+01.2019'!AS74</f>
        <v>555.92559315038284</v>
      </c>
      <c r="AT74" s="165">
        <f>[1]побуд.звіт!AT74+'[2]звіт 2018+01.2019'!AT74</f>
        <v>460.5366588354583</v>
      </c>
      <c r="AU74" s="166">
        <f t="shared" si="21"/>
        <v>-95.388934314924541</v>
      </c>
      <c r="AV74" s="167">
        <f t="shared" si="22"/>
        <v>0</v>
      </c>
      <c r="AW74" s="165">
        <f>[1]побуд.звіт!AW74+'[2]звіт 2018+01.2019'!AW74</f>
        <v>6097.4537306355678</v>
      </c>
      <c r="AX74" s="165">
        <f>[1]побуд.звіт!AX74+'[2]звіт 2018+01.2019'!AX74</f>
        <v>588.84051371429996</v>
      </c>
      <c r="AY74" s="166">
        <f t="shared" si="23"/>
        <v>-5508.6132169212678</v>
      </c>
      <c r="AZ74" s="167">
        <f t="shared" si="24"/>
        <v>0</v>
      </c>
      <c r="BA74" s="38">
        <v>0</v>
      </c>
      <c r="BB74" s="36"/>
      <c r="BC74" s="36">
        <f t="shared" si="25"/>
        <v>0</v>
      </c>
      <c r="BD74" s="37">
        <f t="shared" si="26"/>
        <v>0</v>
      </c>
      <c r="BE74" s="165">
        <f>[1]побуд.звіт!BE74+'[2]звіт 2018+01.2019'!BE74</f>
        <v>15.911893299752117</v>
      </c>
      <c r="BF74" s="165">
        <f>[1]побуд.звіт!BF74+'[2]звіт 2018+01.2019'!BF74</f>
        <v>0</v>
      </c>
      <c r="BG74" s="166">
        <f t="shared" si="27"/>
        <v>-15.911893299752117</v>
      </c>
      <c r="BH74" s="167">
        <f t="shared" si="28"/>
        <v>0</v>
      </c>
      <c r="BI74" s="165">
        <f>[1]побуд.звіт!BI74+'[2]звіт 2018+01.2019'!BI74</f>
        <v>1086.1225234079679</v>
      </c>
      <c r="BJ74" s="165">
        <f>[1]побуд.звіт!BJ74+'[2]звіт 2018+01.2019'!BJ74</f>
        <v>1087.6694362789995</v>
      </c>
      <c r="BK74" s="166">
        <f t="shared" si="29"/>
        <v>0</v>
      </c>
      <c r="BL74" s="167">
        <f t="shared" si="30"/>
        <v>1.546912871031509</v>
      </c>
      <c r="BM74" s="165">
        <f>[1]побуд.звіт!BM74+'[2]звіт 2018+01.2019'!BM74</f>
        <v>0</v>
      </c>
      <c r="BN74" s="165">
        <f>[1]побуд.звіт!BN74+'[2]звіт 2018+01.2019'!BN74</f>
        <v>0</v>
      </c>
      <c r="BO74" s="166">
        <f t="shared" si="31"/>
        <v>0</v>
      </c>
      <c r="BP74" s="167">
        <f t="shared" si="32"/>
        <v>0</v>
      </c>
      <c r="BQ74" s="168">
        <f t="shared" si="39"/>
        <v>21678.165221417687</v>
      </c>
      <c r="BR74" s="166">
        <f t="shared" si="39"/>
        <v>15979.872268490486</v>
      </c>
      <c r="BS74" s="166">
        <f t="shared" si="34"/>
        <v>-5698.2929529272005</v>
      </c>
      <c r="BT74" s="167">
        <f t="shared" si="35"/>
        <v>0</v>
      </c>
      <c r="BU74" s="169">
        <f t="shared" si="36"/>
        <v>0.73714136345370329</v>
      </c>
      <c r="BV74" s="131">
        <v>11098</v>
      </c>
      <c r="BW74" s="170">
        <f t="shared" si="38"/>
        <v>9549.5596270415936</v>
      </c>
      <c r="BX74" s="131">
        <f t="shared" si="40"/>
        <v>1548.4403729584062</v>
      </c>
      <c r="BY74" s="171">
        <v>2</v>
      </c>
      <c r="CA74" s="39"/>
    </row>
    <row r="75" spans="1:79" x14ac:dyDescent="0.3">
      <c r="A75" s="163">
        <f t="shared" ref="A75:A138" si="45">A74+1</f>
        <v>67</v>
      </c>
      <c r="B75" s="164" t="s">
        <v>167</v>
      </c>
      <c r="C75" s="189">
        <v>766.3</v>
      </c>
      <c r="D75" s="185">
        <v>2</v>
      </c>
      <c r="E75" s="165">
        <f>[1]побуд.звіт!E75+'[2]звіт 2018+01.2019'!E75</f>
        <v>4055.4560782336916</v>
      </c>
      <c r="F75" s="165">
        <f>[1]побуд.звіт!F75+'[2]звіт 2018+01.2019'!F75</f>
        <v>4395.1775076904123</v>
      </c>
      <c r="G75" s="166">
        <f t="shared" si="41"/>
        <v>0</v>
      </c>
      <c r="H75" s="167">
        <f t="shared" si="42"/>
        <v>339.72142945672067</v>
      </c>
      <c r="I75" s="165">
        <f>[1]побуд.звіт!I75+'[2]звіт 2018+01.2019'!I75</f>
        <v>11515.327469125637</v>
      </c>
      <c r="J75" s="165">
        <f>[1]побуд.звіт!J75+'[2]звіт 2018+01.2019'!J75</f>
        <v>11348.785787663299</v>
      </c>
      <c r="K75" s="166">
        <f t="shared" si="43"/>
        <v>-166.5416814623386</v>
      </c>
      <c r="L75" s="167">
        <f t="shared" si="44"/>
        <v>0</v>
      </c>
      <c r="M75" s="165">
        <f>[1]побуд.звіт!M75+'[2]звіт 2018+01.2019'!M75</f>
        <v>1258.8328354444538</v>
      </c>
      <c r="N75" s="165">
        <f>[1]побуд.звіт!N75+'[2]звіт 2018+01.2019'!N75</f>
        <v>1353.6884088872</v>
      </c>
      <c r="O75" s="166">
        <f t="shared" ref="O75:O138" si="46">IF((N75-M75)&lt;0,N75-M75,0)</f>
        <v>0</v>
      </c>
      <c r="P75" s="167">
        <f t="shared" ref="P75:P138" si="47">IF((N75-M75)&gt;0,N75-M75,0)</f>
        <v>94.855573442746163</v>
      </c>
      <c r="Q75" s="165">
        <f>[1]побуд.звіт!Q75+'[2]звіт 2018+01.2019'!Q75</f>
        <v>70.433060171062678</v>
      </c>
      <c r="R75" s="165">
        <f>[1]побуд.звіт!R75+'[2]звіт 2018+01.2019'!R75</f>
        <v>398.32418355967638</v>
      </c>
      <c r="S75" s="166">
        <f t="shared" ref="S75:S138" si="48">IF((R75-Q75)&lt;0,R75-Q75,0)</f>
        <v>0</v>
      </c>
      <c r="T75" s="167">
        <f t="shared" ref="T75:T138" si="49">IF((R75-Q75)&gt;0,R75-Q75,0)</f>
        <v>327.89112338861372</v>
      </c>
      <c r="U75" s="165">
        <f>[1]побуд.звіт!U75+'[2]звіт 2018+01.2019'!U75</f>
        <v>0</v>
      </c>
      <c r="V75" s="165">
        <f>[1]побуд.звіт!V75+'[2]звіт 2018+01.2019'!V75</f>
        <v>0</v>
      </c>
      <c r="W75" s="166">
        <f t="shared" ref="W75:W138" si="50">IF((V75-U75)&lt;0,V75-U75,0)</f>
        <v>0</v>
      </c>
      <c r="X75" s="167">
        <f t="shared" ref="X75:X138" si="51">IF((V75-U75)&gt;0,V75-U75,0)</f>
        <v>0</v>
      </c>
      <c r="Y75" s="165">
        <f>[1]побуд.звіт!Y75+'[2]звіт 2018+01.2019'!Y75</f>
        <v>0</v>
      </c>
      <c r="Z75" s="165">
        <f>[1]побуд.звіт!Z75+'[2]звіт 2018+01.2019'!Z75</f>
        <v>0</v>
      </c>
      <c r="AA75" s="166">
        <f t="shared" ref="AA75:AA138" si="52">IF((Z75-Y75)&lt;0,Z75-Y75,0)</f>
        <v>0</v>
      </c>
      <c r="AB75" s="167">
        <f t="shared" ref="AB75:AB138" si="53">IF((Z75-Y75)&gt;0,Z75-Y75,0)</f>
        <v>0</v>
      </c>
      <c r="AC75" s="165">
        <f>[1]побуд.звіт!AC75+'[2]звіт 2018+01.2019'!AC75</f>
        <v>9764.0615360778829</v>
      </c>
      <c r="AD75" s="165">
        <f>[1]побуд.звіт!AD75+'[2]звіт 2018+01.2019'!AD75</f>
        <v>9440.2529096045819</v>
      </c>
      <c r="AE75" s="166">
        <f t="shared" ref="AE75:AE138" si="54">IF((AD75-AC75)&lt;0,AD75-AC75,0)</f>
        <v>-323.80862647330105</v>
      </c>
      <c r="AF75" s="167">
        <f t="shared" ref="AF75:AF138" si="55">IF((AD75-AC75)&gt;0,AD75-AC75,0)</f>
        <v>0</v>
      </c>
      <c r="AG75" s="165">
        <f>[1]побуд.звіт!AG75+'[2]звіт 2018+01.2019'!AG75</f>
        <v>0</v>
      </c>
      <c r="AH75" s="165">
        <f>[1]побуд.звіт!AH75+'[2]звіт 2018+01.2019'!AH75</f>
        <v>0</v>
      </c>
      <c r="AI75" s="166">
        <f t="shared" ref="AI75:AI138" si="56">IF((AH75-AG75)&lt;0,AH75-AG75,0)</f>
        <v>0</v>
      </c>
      <c r="AJ75" s="167">
        <f t="shared" ref="AJ75:AJ138" si="57">IF((AH75-AG75)&gt;0,AH75-AG75,0)</f>
        <v>0</v>
      </c>
      <c r="AK75" s="165">
        <f>[1]побуд.звіт!AK75+'[2]звіт 2018+01.2019'!AK75</f>
        <v>0</v>
      </c>
      <c r="AL75" s="165">
        <f>[1]побуд.звіт!AL75+'[2]звіт 2018+01.2019'!AL75</f>
        <v>0</v>
      </c>
      <c r="AM75" s="166">
        <f t="shared" ref="AM75:AM138" si="58">IF((AL75-AK75)&lt;0,AL75-AK75,0)</f>
        <v>0</v>
      </c>
      <c r="AN75" s="167">
        <f t="shared" ref="AN75:AN138" si="59">IF((AL75-AK75)&gt;0,AL75-AK75,0)</f>
        <v>0</v>
      </c>
      <c r="AO75" s="165">
        <f>[1]побуд.звіт!AO75+'[2]звіт 2018+01.2019'!AO75</f>
        <v>1903.3077351832696</v>
      </c>
      <c r="AP75" s="165">
        <f>[1]побуд.звіт!AP75+'[2]звіт 2018+01.2019'!AP75</f>
        <v>3147.7184042177</v>
      </c>
      <c r="AQ75" s="166">
        <f t="shared" ref="AQ75:AQ138" si="60">IF((AP75-AO75)&lt;0,AP75-AO75,0)</f>
        <v>0</v>
      </c>
      <c r="AR75" s="167">
        <f t="shared" ref="AR75:AR138" si="61">IF((AP75-AO75)&gt;0,AP75-AO75,0)</f>
        <v>1244.4106690344304</v>
      </c>
      <c r="AS75" s="165">
        <f>[1]побуд.звіт!AS75+'[2]звіт 2018+01.2019'!AS75</f>
        <v>1145.9684817678858</v>
      </c>
      <c r="AT75" s="165">
        <f>[1]побуд.звіт!AT75+'[2]звіт 2018+01.2019'!AT75</f>
        <v>954.10232789098586</v>
      </c>
      <c r="AU75" s="166">
        <f t="shared" ref="AU75:AU138" si="62">IF((AT75-AS75)&lt;0,AT75-AS75,0)</f>
        <v>-191.86615387689994</v>
      </c>
      <c r="AV75" s="167">
        <f t="shared" ref="AV75:AV138" si="63">IF((AT75-AS75)&gt;0,AT75-AS75,0)</f>
        <v>0</v>
      </c>
      <c r="AW75" s="165">
        <f>[1]побуд.звіт!AW75+'[2]звіт 2018+01.2019'!AW75</f>
        <v>11839.720665284607</v>
      </c>
      <c r="AX75" s="165">
        <f>[1]побуд.звіт!AX75+'[2]звіт 2018+01.2019'!AX75</f>
        <v>2270.0560006770602</v>
      </c>
      <c r="AY75" s="166">
        <f t="shared" ref="AY75:AY138" si="64">IF((AX75-AW75)&lt;0,AX75-AW75,0)</f>
        <v>-9569.664664607546</v>
      </c>
      <c r="AZ75" s="167">
        <f t="shared" ref="AZ75:AZ138" si="65">IF((AX75-AW75)&gt;0,AX75-AW75,0)</f>
        <v>0</v>
      </c>
      <c r="BA75" s="38">
        <v>0</v>
      </c>
      <c r="BB75" s="36"/>
      <c r="BC75" s="36">
        <f t="shared" ref="BC75:BC138" si="66">IF((BB75-BA75)&lt;0,BB75-BA75,0)</f>
        <v>0</v>
      </c>
      <c r="BD75" s="37">
        <f t="shared" ref="BD75:BD138" si="67">IF((BB75-BA75)&gt;0,BB75-BA75,0)</f>
        <v>0</v>
      </c>
      <c r="BE75" s="165">
        <f>[1]побуд.звіт!BE75+'[2]звіт 2018+01.2019'!BE75</f>
        <v>16.440745831868771</v>
      </c>
      <c r="BF75" s="165">
        <f>[1]побуд.звіт!BF75+'[2]звіт 2018+01.2019'!BF75</f>
        <v>0</v>
      </c>
      <c r="BG75" s="166">
        <f t="shared" ref="BG75:BG138" si="68">IF((BF75-BE75)&lt;0,BF75-BE75,0)</f>
        <v>-16.440745831868771</v>
      </c>
      <c r="BH75" s="167">
        <f t="shared" ref="BH75:BH138" si="69">IF((BF75-BE75)&gt;0,BF75-BE75,0)</f>
        <v>0</v>
      </c>
      <c r="BI75" s="165">
        <f>[1]побуд.звіт!BI75+'[2]звіт 2018+01.2019'!BI75</f>
        <v>2950.8425990232631</v>
      </c>
      <c r="BJ75" s="165">
        <f>[1]побуд.звіт!BJ75+'[2]звіт 2018+01.2019'!BJ75</f>
        <v>2999.8672133757859</v>
      </c>
      <c r="BK75" s="166">
        <f t="shared" ref="BK75:BK138" si="70">IF((BJ75-BI75)&lt;0,BJ75-BI75,0)</f>
        <v>0</v>
      </c>
      <c r="BL75" s="167">
        <f t="shared" ref="BL75:BL138" si="71">IF((BJ75-BI75)&gt;0,BJ75-BI75,0)</f>
        <v>49.024614352522804</v>
      </c>
      <c r="BM75" s="165">
        <f>[1]побуд.звіт!BM75+'[2]звіт 2018+01.2019'!BM75</f>
        <v>0</v>
      </c>
      <c r="BN75" s="165">
        <f>[1]побуд.звіт!BN75+'[2]звіт 2018+01.2019'!BN75</f>
        <v>0</v>
      </c>
      <c r="BO75" s="166">
        <f t="shared" ref="BO75:BO138" si="72">IF((BN75-BM75)&lt;0,BN75-BM75,0)</f>
        <v>0</v>
      </c>
      <c r="BP75" s="167">
        <f t="shared" ref="BP75:BP138" si="73">IF((BN75-BM75)&gt;0,BN75-BM75,0)</f>
        <v>0</v>
      </c>
      <c r="BQ75" s="168">
        <f t="shared" si="39"/>
        <v>44520.39120614362</v>
      </c>
      <c r="BR75" s="166">
        <f t="shared" si="39"/>
        <v>36307.972743566701</v>
      </c>
      <c r="BS75" s="166">
        <f t="shared" ref="BS75:BS138" si="74">IF((BR75-BQ75)&lt;0,BR75-BQ75,0)</f>
        <v>-8212.4184625769194</v>
      </c>
      <c r="BT75" s="167">
        <f t="shared" ref="BT75:BT138" si="75">IF((BR75-BQ75)&gt;0,BR75-BQ75,0)</f>
        <v>0</v>
      </c>
      <c r="BU75" s="169">
        <f t="shared" ref="BU75:BU138" si="76">BR75/BQ75</f>
        <v>0.81553579741582227</v>
      </c>
      <c r="BV75" s="131">
        <v>3296</v>
      </c>
      <c r="BW75" s="170">
        <f t="shared" ref="BW75:BW138" si="77">IF((BV75-BX75)&lt;0,0,BV75-BX75)</f>
        <v>115.97205670402718</v>
      </c>
      <c r="BX75" s="131">
        <f t="shared" si="40"/>
        <v>3180.0279432959728</v>
      </c>
      <c r="BY75" s="171">
        <v>2</v>
      </c>
      <c r="CA75" s="39"/>
    </row>
    <row r="76" spans="1:79" x14ac:dyDescent="0.3">
      <c r="A76" s="163">
        <f t="shared" si="45"/>
        <v>68</v>
      </c>
      <c r="B76" s="164" t="s">
        <v>168</v>
      </c>
      <c r="C76" s="189">
        <v>993.3</v>
      </c>
      <c r="D76" s="185">
        <v>2</v>
      </c>
      <c r="E76" s="165">
        <f>[1]побуд.звіт!E76+'[2]звіт 2018+01.2019'!E76</f>
        <v>3464.4578943920119</v>
      </c>
      <c r="F76" s="165">
        <f>[1]побуд.звіт!F76+'[2]звіт 2018+01.2019'!F76</f>
        <v>4518.3617119755891</v>
      </c>
      <c r="G76" s="166">
        <f t="shared" si="41"/>
        <v>0</v>
      </c>
      <c r="H76" s="167">
        <f t="shared" si="42"/>
        <v>1053.9038175835772</v>
      </c>
      <c r="I76" s="165">
        <f>[1]побуд.звіт!I76+'[2]звіт 2018+01.2019'!I76</f>
        <v>14635.146613438706</v>
      </c>
      <c r="J76" s="165">
        <f>[1]побуд.звіт!J76+'[2]звіт 2018+01.2019'!J76</f>
        <v>14292.584446596411</v>
      </c>
      <c r="K76" s="166">
        <f t="shared" si="43"/>
        <v>-342.56216684229548</v>
      </c>
      <c r="L76" s="167">
        <f t="shared" si="44"/>
        <v>0</v>
      </c>
      <c r="M76" s="165">
        <f>[1]побуд.звіт!M76+'[2]звіт 2018+01.2019'!M76</f>
        <v>1186.5618271507574</v>
      </c>
      <c r="N76" s="165">
        <f>[1]побуд.звіт!N76+'[2]звіт 2018+01.2019'!N76</f>
        <v>1237.0437671739428</v>
      </c>
      <c r="O76" s="166">
        <f t="shared" si="46"/>
        <v>0</v>
      </c>
      <c r="P76" s="167">
        <f t="shared" si="47"/>
        <v>50.481940023185416</v>
      </c>
      <c r="Q76" s="165">
        <f>[1]побуд.звіт!Q76+'[2]звіт 2018+01.2019'!Q76</f>
        <v>131.42722930900075</v>
      </c>
      <c r="R76" s="165">
        <f>[1]побуд.звіт!R76+'[2]звіт 2018+01.2019'!R76</f>
        <v>530.20444402256817</v>
      </c>
      <c r="S76" s="166">
        <f t="shared" si="48"/>
        <v>0</v>
      </c>
      <c r="T76" s="167">
        <f t="shared" si="49"/>
        <v>398.77721471356745</v>
      </c>
      <c r="U76" s="165">
        <f>[1]побуд.звіт!U76+'[2]звіт 2018+01.2019'!U76</f>
        <v>0</v>
      </c>
      <c r="V76" s="165">
        <f>[1]побуд.звіт!V76+'[2]звіт 2018+01.2019'!V76</f>
        <v>0</v>
      </c>
      <c r="W76" s="166">
        <f t="shared" si="50"/>
        <v>0</v>
      </c>
      <c r="X76" s="167">
        <f t="shared" si="51"/>
        <v>0</v>
      </c>
      <c r="Y76" s="165">
        <f>[1]побуд.звіт!Y76+'[2]звіт 2018+01.2019'!Y76</f>
        <v>0</v>
      </c>
      <c r="Z76" s="165">
        <f>[1]побуд.звіт!Z76+'[2]звіт 2018+01.2019'!Z76</f>
        <v>0</v>
      </c>
      <c r="AA76" s="166">
        <f t="shared" si="52"/>
        <v>0</v>
      </c>
      <c r="AB76" s="167">
        <f t="shared" si="53"/>
        <v>0</v>
      </c>
      <c r="AC76" s="165">
        <f>[1]побуд.звіт!AC76+'[2]звіт 2018+01.2019'!AC76</f>
        <v>11585.257917648074</v>
      </c>
      <c r="AD76" s="165">
        <f>[1]побуд.звіт!AD76+'[2]звіт 2018+01.2019'!AD76</f>
        <v>10434.640509245697</v>
      </c>
      <c r="AE76" s="166">
        <f t="shared" si="54"/>
        <v>-1150.6174084023769</v>
      </c>
      <c r="AF76" s="167">
        <f t="shared" si="55"/>
        <v>0</v>
      </c>
      <c r="AG76" s="165">
        <f>[1]побуд.звіт!AG76+'[2]звіт 2018+01.2019'!AG76</f>
        <v>645.72649938746815</v>
      </c>
      <c r="AH76" s="165">
        <f>[1]побуд.звіт!AH76+'[2]звіт 2018+01.2019'!AH76</f>
        <v>644.72962740456887</v>
      </c>
      <c r="AI76" s="166">
        <f t="shared" si="56"/>
        <v>-0.99687198289927892</v>
      </c>
      <c r="AJ76" s="167">
        <f t="shared" si="57"/>
        <v>0</v>
      </c>
      <c r="AK76" s="165">
        <f>[1]побуд.звіт!AK76+'[2]звіт 2018+01.2019'!AK76</f>
        <v>23.205999101314674</v>
      </c>
      <c r="AL76" s="165">
        <f>[1]побуд.звіт!AL76+'[2]звіт 2018+01.2019'!AL76</f>
        <v>0</v>
      </c>
      <c r="AM76" s="166">
        <f t="shared" si="58"/>
        <v>-23.205999101314674</v>
      </c>
      <c r="AN76" s="167">
        <f t="shared" si="59"/>
        <v>0</v>
      </c>
      <c r="AO76" s="165">
        <f>[1]побуд.звіт!AO76+'[2]звіт 2018+01.2019'!AO76</f>
        <v>2258.8923797349516</v>
      </c>
      <c r="AP76" s="165">
        <f>[1]побуд.звіт!AP76+'[2]звіт 2018+01.2019'!AP76</f>
        <v>1417.5931405924089</v>
      </c>
      <c r="AQ76" s="166">
        <f t="shared" si="60"/>
        <v>-841.29923914254277</v>
      </c>
      <c r="AR76" s="167">
        <f t="shared" si="61"/>
        <v>0</v>
      </c>
      <c r="AS76" s="165">
        <f>[1]побуд.звіт!AS76+'[2]звіт 2018+01.2019'!AS76</f>
        <v>1145.9024493007871</v>
      </c>
      <c r="AT76" s="165">
        <f>[1]побуд.звіт!AT76+'[2]звіт 2018+01.2019'!AT76</f>
        <v>954.42063198645701</v>
      </c>
      <c r="AU76" s="166">
        <f t="shared" si="62"/>
        <v>-191.4818173143301</v>
      </c>
      <c r="AV76" s="167">
        <f t="shared" si="63"/>
        <v>0</v>
      </c>
      <c r="AW76" s="165">
        <f>[1]побуд.звіт!AW76+'[2]звіт 2018+01.2019'!AW76</f>
        <v>16025.503943949665</v>
      </c>
      <c r="AX76" s="165">
        <f>[1]побуд.звіт!AX76+'[2]звіт 2018+01.2019'!AX76</f>
        <v>4591.05597549914</v>
      </c>
      <c r="AY76" s="166">
        <f t="shared" si="64"/>
        <v>-11434.447968450524</v>
      </c>
      <c r="AZ76" s="167">
        <f t="shared" si="65"/>
        <v>0</v>
      </c>
      <c r="BA76" s="38">
        <v>0</v>
      </c>
      <c r="BB76" s="36"/>
      <c r="BC76" s="36">
        <f t="shared" si="66"/>
        <v>0</v>
      </c>
      <c r="BD76" s="37">
        <f t="shared" si="67"/>
        <v>0</v>
      </c>
      <c r="BE76" s="165">
        <f>[1]побуд.звіт!BE76+'[2]звіт 2018+01.2019'!BE76</f>
        <v>16.233490007153833</v>
      </c>
      <c r="BF76" s="165">
        <f>[1]побуд.звіт!BF76+'[2]звіт 2018+01.2019'!BF76</f>
        <v>0</v>
      </c>
      <c r="BG76" s="166">
        <f t="shared" si="68"/>
        <v>-16.233490007153833</v>
      </c>
      <c r="BH76" s="167">
        <f t="shared" si="69"/>
        <v>0</v>
      </c>
      <c r="BI76" s="165">
        <f>[1]побуд.звіт!BI76+'[2]звіт 2018+01.2019'!BI76</f>
        <v>1933.2973906522548</v>
      </c>
      <c r="BJ76" s="165">
        <f>[1]побуд.звіт!BJ76+'[2]звіт 2018+01.2019'!BJ76</f>
        <v>1463.0668574490717</v>
      </c>
      <c r="BK76" s="166">
        <f t="shared" si="70"/>
        <v>-470.23053320318309</v>
      </c>
      <c r="BL76" s="167">
        <f t="shared" si="71"/>
        <v>0</v>
      </c>
      <c r="BM76" s="165">
        <f>[1]побуд.звіт!BM76+'[2]звіт 2018+01.2019'!BM76</f>
        <v>0</v>
      </c>
      <c r="BN76" s="165">
        <f>[1]побуд.звіт!BN76+'[2]звіт 2018+01.2019'!BN76</f>
        <v>0</v>
      </c>
      <c r="BO76" s="166">
        <f t="shared" si="72"/>
        <v>0</v>
      </c>
      <c r="BP76" s="167">
        <f t="shared" si="73"/>
        <v>0</v>
      </c>
      <c r="BQ76" s="168">
        <f t="shared" si="39"/>
        <v>53051.61363407215</v>
      </c>
      <c r="BR76" s="166">
        <f t="shared" si="39"/>
        <v>40083.701111945848</v>
      </c>
      <c r="BS76" s="166">
        <f t="shared" si="74"/>
        <v>-12967.912522126302</v>
      </c>
      <c r="BT76" s="167">
        <f t="shared" si="75"/>
        <v>0</v>
      </c>
      <c r="BU76" s="169">
        <f t="shared" si="76"/>
        <v>0.75556045077962108</v>
      </c>
      <c r="BV76" s="131">
        <v>2831</v>
      </c>
      <c r="BW76" s="170">
        <f t="shared" si="77"/>
        <v>0</v>
      </c>
      <c r="BX76" s="131">
        <f t="shared" si="40"/>
        <v>3789.4009738622963</v>
      </c>
      <c r="BY76" s="171">
        <v>2</v>
      </c>
      <c r="CA76" s="39"/>
    </row>
    <row r="77" spans="1:79" x14ac:dyDescent="0.3">
      <c r="A77" s="163">
        <f t="shared" si="45"/>
        <v>69</v>
      </c>
      <c r="B77" s="164" t="s">
        <v>169</v>
      </c>
      <c r="C77" s="189">
        <v>598.30999999999995</v>
      </c>
      <c r="D77" s="185">
        <v>2</v>
      </c>
      <c r="E77" s="165">
        <f>[1]побуд.звіт!E77+'[2]звіт 2018+01.2019'!E77</f>
        <v>2537.8606248161445</v>
      </c>
      <c r="F77" s="165">
        <f>[1]побуд.звіт!F77+'[2]звіт 2018+01.2019'!F77</f>
        <v>3103.4411290997414</v>
      </c>
      <c r="G77" s="166">
        <f t="shared" si="41"/>
        <v>0</v>
      </c>
      <c r="H77" s="167">
        <f t="shared" si="42"/>
        <v>565.58050428359684</v>
      </c>
      <c r="I77" s="165">
        <f>[1]побуд.звіт!I77+'[2]звіт 2018+01.2019'!I77</f>
        <v>5651.8399849065163</v>
      </c>
      <c r="J77" s="165">
        <f>[1]побуд.звіт!J77+'[2]звіт 2018+01.2019'!J77</f>
        <v>5445.542228077752</v>
      </c>
      <c r="K77" s="166">
        <f t="shared" si="43"/>
        <v>-206.29775682876425</v>
      </c>
      <c r="L77" s="167">
        <f t="shared" si="44"/>
        <v>0</v>
      </c>
      <c r="M77" s="165">
        <f>[1]побуд.звіт!M77+'[2]звіт 2018+01.2019'!M77</f>
        <v>530.40741808282723</v>
      </c>
      <c r="N77" s="165">
        <f>[1]побуд.звіт!N77+'[2]звіт 2018+01.2019'!N77</f>
        <v>573.10354467872173</v>
      </c>
      <c r="O77" s="166">
        <f t="shared" si="46"/>
        <v>0</v>
      </c>
      <c r="P77" s="167">
        <f t="shared" si="47"/>
        <v>42.696126595894498</v>
      </c>
      <c r="Q77" s="165">
        <f>[1]побуд.звіт!Q77+'[2]звіт 2018+01.2019'!Q77</f>
        <v>107.700922537181</v>
      </c>
      <c r="R77" s="165">
        <f>[1]побуд.звіт!R77+'[2]звіт 2018+01.2019'!R77</f>
        <v>313.0519364249144</v>
      </c>
      <c r="S77" s="166">
        <f t="shared" si="48"/>
        <v>0</v>
      </c>
      <c r="T77" s="167">
        <f t="shared" si="49"/>
        <v>205.35101388773342</v>
      </c>
      <c r="U77" s="165">
        <f>[1]побуд.звіт!U77+'[2]звіт 2018+01.2019'!U77</f>
        <v>0</v>
      </c>
      <c r="V77" s="165">
        <f>[1]побуд.звіт!V77+'[2]звіт 2018+01.2019'!V77</f>
        <v>0</v>
      </c>
      <c r="W77" s="166">
        <f t="shared" si="50"/>
        <v>0</v>
      </c>
      <c r="X77" s="167">
        <f t="shared" si="51"/>
        <v>0</v>
      </c>
      <c r="Y77" s="165">
        <f>[1]побуд.звіт!Y77+'[2]звіт 2018+01.2019'!Y77</f>
        <v>0</v>
      </c>
      <c r="Z77" s="165">
        <f>[1]побуд.звіт!Z77+'[2]звіт 2018+01.2019'!Z77</f>
        <v>0</v>
      </c>
      <c r="AA77" s="166">
        <f t="shared" si="52"/>
        <v>0</v>
      </c>
      <c r="AB77" s="167">
        <f t="shared" si="53"/>
        <v>0</v>
      </c>
      <c r="AC77" s="165">
        <f>[1]побуд.звіт!AC77+'[2]звіт 2018+01.2019'!AC77</f>
        <v>7817.1003509483426</v>
      </c>
      <c r="AD77" s="165">
        <f>[1]побуд.звіт!AD77+'[2]звіт 2018+01.2019'!AD77</f>
        <v>7201.9336209841758</v>
      </c>
      <c r="AE77" s="166">
        <f t="shared" si="54"/>
        <v>-615.16672996416673</v>
      </c>
      <c r="AF77" s="167">
        <f t="shared" si="55"/>
        <v>0</v>
      </c>
      <c r="AG77" s="165">
        <f>[1]побуд.звіт!AG77+'[2]звіт 2018+01.2019'!AG77</f>
        <v>529.39842610590301</v>
      </c>
      <c r="AH77" s="165">
        <f>[1]побуд.звіт!AH77+'[2]звіт 2018+01.2019'!AH77</f>
        <v>529.0089250499027</v>
      </c>
      <c r="AI77" s="166">
        <f t="shared" si="56"/>
        <v>-0.38950105600031293</v>
      </c>
      <c r="AJ77" s="167">
        <f t="shared" si="57"/>
        <v>0</v>
      </c>
      <c r="AK77" s="165">
        <f>[1]побуд.звіт!AK77+'[2]звіт 2018+01.2019'!AK77</f>
        <v>18.9533599389001</v>
      </c>
      <c r="AL77" s="165">
        <f>[1]побуд.звіт!AL77+'[2]звіт 2018+01.2019'!AL77</f>
        <v>0</v>
      </c>
      <c r="AM77" s="166">
        <f t="shared" si="58"/>
        <v>-18.9533599389001</v>
      </c>
      <c r="AN77" s="167">
        <f t="shared" si="59"/>
        <v>0</v>
      </c>
      <c r="AO77" s="165">
        <f>[1]побуд.звіт!AO77+'[2]звіт 2018+01.2019'!AO77</f>
        <v>1407.9630342966316</v>
      </c>
      <c r="AP77" s="165">
        <f>[1]побуд.звіт!AP77+'[2]звіт 2018+01.2019'!AP77</f>
        <v>929.16857259899621</v>
      </c>
      <c r="AQ77" s="166">
        <f t="shared" si="60"/>
        <v>-478.79446169763537</v>
      </c>
      <c r="AR77" s="167">
        <f t="shared" si="61"/>
        <v>0</v>
      </c>
      <c r="AS77" s="165">
        <f>[1]побуд.звіт!AS77+'[2]звіт 2018+01.2019'!AS77</f>
        <v>841.09138150203808</v>
      </c>
      <c r="AT77" s="165">
        <f>[1]побуд.звіт!AT77+'[2]звіт 2018+01.2019'!AT77</f>
        <v>699.69406092396321</v>
      </c>
      <c r="AU77" s="166">
        <f t="shared" si="62"/>
        <v>-141.39732057807487</v>
      </c>
      <c r="AV77" s="167">
        <f t="shared" si="63"/>
        <v>0</v>
      </c>
      <c r="AW77" s="165">
        <f>[1]побуд.звіт!AW77+'[2]звіт 2018+01.2019'!AW77</f>
        <v>11137.319823290341</v>
      </c>
      <c r="AX77" s="165">
        <f>[1]побуд.звіт!AX77+'[2]звіт 2018+01.2019'!AX77</f>
        <v>16643.665052153803</v>
      </c>
      <c r="AY77" s="166">
        <f t="shared" si="64"/>
        <v>0</v>
      </c>
      <c r="AZ77" s="167">
        <f t="shared" si="65"/>
        <v>5506.3452288634617</v>
      </c>
      <c r="BA77" s="38">
        <v>0</v>
      </c>
      <c r="BB77" s="36"/>
      <c r="BC77" s="36">
        <f t="shared" si="66"/>
        <v>0</v>
      </c>
      <c r="BD77" s="37">
        <f t="shared" si="67"/>
        <v>0</v>
      </c>
      <c r="BE77" s="165">
        <f>[1]побуд.звіт!BE77+'[2]звіт 2018+01.2019'!BE77</f>
        <v>15.959471741955102</v>
      </c>
      <c r="BF77" s="165">
        <f>[1]побуд.звіт!BF77+'[2]звіт 2018+01.2019'!BF77</f>
        <v>0</v>
      </c>
      <c r="BG77" s="166">
        <f t="shared" si="68"/>
        <v>-15.959471741955102</v>
      </c>
      <c r="BH77" s="167">
        <f t="shared" si="69"/>
        <v>0</v>
      </c>
      <c r="BI77" s="165">
        <f>[1]побуд.звіт!BI77+'[2]звіт 2018+01.2019'!BI77</f>
        <v>2866.5741169059902</v>
      </c>
      <c r="BJ77" s="165">
        <f>[1]побуд.звіт!BJ77+'[2]звіт 2018+01.2019'!BJ77</f>
        <v>3362.6390504687638</v>
      </c>
      <c r="BK77" s="166">
        <f t="shared" si="70"/>
        <v>0</v>
      </c>
      <c r="BL77" s="167">
        <f t="shared" si="71"/>
        <v>496.0649335627736</v>
      </c>
      <c r="BM77" s="165">
        <f>[1]побуд.звіт!BM77+'[2]звіт 2018+01.2019'!BM77</f>
        <v>0</v>
      </c>
      <c r="BN77" s="165">
        <f>[1]побуд.звіт!BN77+'[2]звіт 2018+01.2019'!BN77</f>
        <v>0</v>
      </c>
      <c r="BO77" s="166">
        <f t="shared" si="72"/>
        <v>0</v>
      </c>
      <c r="BP77" s="167">
        <f t="shared" si="73"/>
        <v>0</v>
      </c>
      <c r="BQ77" s="168">
        <f t="shared" si="39"/>
        <v>33462.168915072769</v>
      </c>
      <c r="BR77" s="166">
        <f t="shared" si="39"/>
        <v>38801.248120460739</v>
      </c>
      <c r="BS77" s="166">
        <f t="shared" si="74"/>
        <v>0</v>
      </c>
      <c r="BT77" s="167">
        <f t="shared" si="75"/>
        <v>5339.0792053879704</v>
      </c>
      <c r="BU77" s="169">
        <f t="shared" si="76"/>
        <v>1.1595556826856799</v>
      </c>
      <c r="BV77" s="131">
        <v>2230</v>
      </c>
      <c r="BW77" s="170">
        <f t="shared" si="77"/>
        <v>0</v>
      </c>
      <c r="BX77" s="131">
        <f t="shared" si="40"/>
        <v>2390.1549225051976</v>
      </c>
      <c r="BY77" s="171">
        <v>2</v>
      </c>
      <c r="CA77" s="39"/>
    </row>
    <row r="78" spans="1:79" x14ac:dyDescent="0.3">
      <c r="A78" s="163">
        <f t="shared" si="45"/>
        <v>70</v>
      </c>
      <c r="B78" s="164" t="s">
        <v>170</v>
      </c>
      <c r="C78" s="189">
        <v>464.95</v>
      </c>
      <c r="D78" s="185">
        <v>2</v>
      </c>
      <c r="E78" s="165">
        <f>[1]побуд.звіт!E78+'[2]звіт 2018+01.2019'!E78</f>
        <v>932.82828897681316</v>
      </c>
      <c r="F78" s="165">
        <f>[1]побуд.звіт!F78+'[2]звіт 2018+01.2019'!F78</f>
        <v>1198.9548492701692</v>
      </c>
      <c r="G78" s="166">
        <f t="shared" si="41"/>
        <v>0</v>
      </c>
      <c r="H78" s="167">
        <f t="shared" si="42"/>
        <v>266.12656029335608</v>
      </c>
      <c r="I78" s="165">
        <f>[1]побуд.звіт!I78+'[2]звіт 2018+01.2019'!I78</f>
        <v>6038.9114312386564</v>
      </c>
      <c r="J78" s="165">
        <f>[1]побуд.звіт!J78+'[2]звіт 2018+01.2019'!J78</f>
        <v>6020.0444909919479</v>
      </c>
      <c r="K78" s="166">
        <f t="shared" si="43"/>
        <v>-18.866940246708509</v>
      </c>
      <c r="L78" s="167">
        <f t="shared" si="44"/>
        <v>0</v>
      </c>
      <c r="M78" s="165">
        <f>[1]побуд.звіт!M78+'[2]звіт 2018+01.2019'!M78</f>
        <v>327.56240339082899</v>
      </c>
      <c r="N78" s="165">
        <f>[1]побуд.звіт!N78+'[2]звіт 2018+01.2019'!N78</f>
        <v>399.27433905031978</v>
      </c>
      <c r="O78" s="166">
        <f t="shared" si="46"/>
        <v>0</v>
      </c>
      <c r="P78" s="167">
        <f t="shared" si="47"/>
        <v>71.711935659490791</v>
      </c>
      <c r="Q78" s="165">
        <f>[1]побуд.звіт!Q78+'[2]звіт 2018+01.2019'!Q78</f>
        <v>41.638413449800559</v>
      </c>
      <c r="R78" s="165">
        <f>[1]побуд.звіт!R78+'[2]звіт 2018+01.2019'!R78</f>
        <v>239.37953108038852</v>
      </c>
      <c r="S78" s="166">
        <f t="shared" si="48"/>
        <v>0</v>
      </c>
      <c r="T78" s="167">
        <f t="shared" si="49"/>
        <v>197.74111763058795</v>
      </c>
      <c r="U78" s="165">
        <f>[1]побуд.звіт!U78+'[2]звіт 2018+01.2019'!U78</f>
        <v>0</v>
      </c>
      <c r="V78" s="165">
        <f>[1]побуд.звіт!V78+'[2]звіт 2018+01.2019'!V78</f>
        <v>0</v>
      </c>
      <c r="W78" s="166">
        <f t="shared" si="50"/>
        <v>0</v>
      </c>
      <c r="X78" s="167">
        <f t="shared" si="51"/>
        <v>0</v>
      </c>
      <c r="Y78" s="165">
        <f>[1]побуд.звіт!Y78+'[2]звіт 2018+01.2019'!Y78</f>
        <v>0</v>
      </c>
      <c r="Z78" s="165">
        <f>[1]побуд.звіт!Z78+'[2]звіт 2018+01.2019'!Z78</f>
        <v>0</v>
      </c>
      <c r="AA78" s="166">
        <f t="shared" si="52"/>
        <v>0</v>
      </c>
      <c r="AB78" s="167">
        <f t="shared" si="53"/>
        <v>0</v>
      </c>
      <c r="AC78" s="165">
        <f>[1]побуд.звіт!AC78+'[2]звіт 2018+01.2019'!AC78</f>
        <v>5769.0029147603855</v>
      </c>
      <c r="AD78" s="165">
        <f>[1]побуд.звіт!AD78+'[2]звіт 2018+01.2019'!AD78</f>
        <v>5197.8037283531085</v>
      </c>
      <c r="AE78" s="166">
        <f t="shared" si="54"/>
        <v>-571.19918640727701</v>
      </c>
      <c r="AF78" s="167">
        <f t="shared" si="55"/>
        <v>0</v>
      </c>
      <c r="AG78" s="165">
        <f>[1]побуд.звіт!AG78+'[2]звіт 2018+01.2019'!AG78</f>
        <v>205.28076297892366</v>
      </c>
      <c r="AH78" s="165">
        <f>[1]побуд.звіт!AH78+'[2]звіт 2018+01.2019'!AH78</f>
        <v>204.99095845683723</v>
      </c>
      <c r="AI78" s="166">
        <f t="shared" si="56"/>
        <v>-0.2898045220864276</v>
      </c>
      <c r="AJ78" s="167">
        <f t="shared" si="57"/>
        <v>0</v>
      </c>
      <c r="AK78" s="165">
        <f>[1]побуд.звіт!AK78+'[2]звіт 2018+01.2019'!AK78</f>
        <v>7.5986722831231024</v>
      </c>
      <c r="AL78" s="165">
        <f>[1]побуд.звіт!AL78+'[2]звіт 2018+01.2019'!AL78</f>
        <v>0</v>
      </c>
      <c r="AM78" s="166">
        <f t="shared" si="58"/>
        <v>-7.5986722831231024</v>
      </c>
      <c r="AN78" s="167">
        <f t="shared" si="59"/>
        <v>0</v>
      </c>
      <c r="AO78" s="165">
        <f>[1]побуд.звіт!AO78+'[2]звіт 2018+01.2019'!AO78</f>
        <v>1114.2259457994599</v>
      </c>
      <c r="AP78" s="165">
        <f>[1]побуд.звіт!AP78+'[2]звіт 2018+01.2019'!AP78</f>
        <v>1349.0262541574984</v>
      </c>
      <c r="AQ78" s="166">
        <f t="shared" si="60"/>
        <v>0</v>
      </c>
      <c r="AR78" s="167">
        <f t="shared" si="61"/>
        <v>234.80030835803859</v>
      </c>
      <c r="AS78" s="165">
        <f>[1]побуд.звіт!AS78+'[2]звіт 2018+01.2019'!AS78</f>
        <v>841.11185057465036</v>
      </c>
      <c r="AT78" s="165">
        <f>[1]побуд.звіт!AT78+'[2]звіт 2018+01.2019'!AT78</f>
        <v>699.48689375543495</v>
      </c>
      <c r="AU78" s="166">
        <f t="shared" si="62"/>
        <v>-141.62495681921541</v>
      </c>
      <c r="AV78" s="167">
        <f t="shared" si="63"/>
        <v>0</v>
      </c>
      <c r="AW78" s="165">
        <f>[1]побуд.звіт!AW78+'[2]звіт 2018+01.2019'!AW78</f>
        <v>8946.9858532313101</v>
      </c>
      <c r="AX78" s="165">
        <f>[1]побуд.звіт!AX78+'[2]звіт 2018+01.2019'!AX78</f>
        <v>393</v>
      </c>
      <c r="AY78" s="166">
        <f t="shared" si="64"/>
        <v>-8553.9858532313101</v>
      </c>
      <c r="AZ78" s="167">
        <f t="shared" si="65"/>
        <v>0</v>
      </c>
      <c r="BA78" s="38">
        <v>0</v>
      </c>
      <c r="BB78" s="36"/>
      <c r="BC78" s="36">
        <f t="shared" si="66"/>
        <v>0</v>
      </c>
      <c r="BD78" s="37">
        <f t="shared" si="67"/>
        <v>0</v>
      </c>
      <c r="BE78" s="165">
        <f>[1]побуд.звіт!BE78+'[2]звіт 2018+01.2019'!BE78</f>
        <v>16.08438361772313</v>
      </c>
      <c r="BF78" s="165">
        <f>[1]побуд.звіт!BF78+'[2]звіт 2018+01.2019'!BF78</f>
        <v>0</v>
      </c>
      <c r="BG78" s="166">
        <f t="shared" si="68"/>
        <v>-16.08438361772313</v>
      </c>
      <c r="BH78" s="167">
        <f t="shared" si="69"/>
        <v>0</v>
      </c>
      <c r="BI78" s="165">
        <f>[1]побуд.звіт!BI78+'[2]звіт 2018+01.2019'!BI78</f>
        <v>2301.0923473306461</v>
      </c>
      <c r="BJ78" s="165">
        <f>[1]побуд.звіт!BJ78+'[2]звіт 2018+01.2019'!BJ78</f>
        <v>1684.0029929675893</v>
      </c>
      <c r="BK78" s="166">
        <f t="shared" si="70"/>
        <v>-617.08935436305683</v>
      </c>
      <c r="BL78" s="167">
        <f t="shared" si="71"/>
        <v>0</v>
      </c>
      <c r="BM78" s="165">
        <f>[1]побуд.звіт!BM78+'[2]звіт 2018+01.2019'!BM78</f>
        <v>0</v>
      </c>
      <c r="BN78" s="165">
        <f>[1]побуд.звіт!BN78+'[2]звіт 2018+01.2019'!BN78</f>
        <v>0</v>
      </c>
      <c r="BO78" s="166">
        <f t="shared" si="72"/>
        <v>0</v>
      </c>
      <c r="BP78" s="167">
        <f t="shared" si="73"/>
        <v>0</v>
      </c>
      <c r="BQ78" s="168">
        <f t="shared" si="39"/>
        <v>26542.323267632324</v>
      </c>
      <c r="BR78" s="166">
        <f t="shared" si="39"/>
        <v>17385.964038083293</v>
      </c>
      <c r="BS78" s="166">
        <f t="shared" si="74"/>
        <v>-9156.3592295490307</v>
      </c>
      <c r="BT78" s="167">
        <f t="shared" si="75"/>
        <v>0</v>
      </c>
      <c r="BU78" s="169">
        <f t="shared" si="76"/>
        <v>0.65502796657160101</v>
      </c>
      <c r="BV78" s="131">
        <v>6866</v>
      </c>
      <c r="BW78" s="170">
        <f t="shared" si="77"/>
        <v>4970.1197665976906</v>
      </c>
      <c r="BX78" s="131">
        <f t="shared" si="40"/>
        <v>1895.8802334023089</v>
      </c>
      <c r="BY78" s="171">
        <v>2</v>
      </c>
      <c r="CA78" s="39"/>
    </row>
    <row r="79" spans="1:79" x14ac:dyDescent="0.3">
      <c r="A79" s="163">
        <f t="shared" si="45"/>
        <v>71</v>
      </c>
      <c r="B79" s="164" t="s">
        <v>171</v>
      </c>
      <c r="C79" s="189">
        <v>475.2</v>
      </c>
      <c r="D79" s="185">
        <v>2</v>
      </c>
      <c r="E79" s="165">
        <f>[1]побуд.звіт!E79+'[2]звіт 2018+01.2019'!E79</f>
        <v>1734.6307960674915</v>
      </c>
      <c r="F79" s="165">
        <f>[1]побуд.звіт!F79+'[2]звіт 2018+01.2019'!F79</f>
        <v>1669.2761450331727</v>
      </c>
      <c r="G79" s="166">
        <f t="shared" si="41"/>
        <v>-65.354651034318749</v>
      </c>
      <c r="H79" s="167">
        <f t="shared" si="42"/>
        <v>0</v>
      </c>
      <c r="I79" s="165">
        <f>[1]побуд.звіт!I79+'[2]звіт 2018+01.2019'!I79</f>
        <v>5231.0144055178698</v>
      </c>
      <c r="J79" s="165">
        <f>[1]побуд.звіт!J79+'[2]звіт 2018+01.2019'!J79</f>
        <v>4744.7914095705173</v>
      </c>
      <c r="K79" s="166">
        <f t="shared" si="43"/>
        <v>-486.2229959473525</v>
      </c>
      <c r="L79" s="167">
        <f t="shared" si="44"/>
        <v>0</v>
      </c>
      <c r="M79" s="165">
        <f>[1]побуд.звіт!M79+'[2]звіт 2018+01.2019'!M79</f>
        <v>1007.0161182381599</v>
      </c>
      <c r="N79" s="165">
        <f>[1]побуд.звіт!N79+'[2]звіт 2018+01.2019'!N79</f>
        <v>936.45025594471929</v>
      </c>
      <c r="O79" s="166">
        <f t="shared" si="46"/>
        <v>-70.565862293440659</v>
      </c>
      <c r="P79" s="167">
        <f t="shared" si="47"/>
        <v>0</v>
      </c>
      <c r="Q79" s="165">
        <f>[1]побуд.звіт!Q79+'[2]звіт 2018+01.2019'!Q79</f>
        <v>0</v>
      </c>
      <c r="R79" s="165">
        <f>[1]побуд.звіт!R79+'[2]звіт 2018+01.2019'!R79</f>
        <v>241.67073887165478</v>
      </c>
      <c r="S79" s="166">
        <f t="shared" si="48"/>
        <v>0</v>
      </c>
      <c r="T79" s="167">
        <f t="shared" si="49"/>
        <v>241.67073887165478</v>
      </c>
      <c r="U79" s="165">
        <f>[1]побуд.звіт!U79+'[2]звіт 2018+01.2019'!U79</f>
        <v>0</v>
      </c>
      <c r="V79" s="165">
        <f>[1]побуд.звіт!V79+'[2]звіт 2018+01.2019'!V79</f>
        <v>0</v>
      </c>
      <c r="W79" s="166">
        <f t="shared" si="50"/>
        <v>0</v>
      </c>
      <c r="X79" s="167">
        <f t="shared" si="51"/>
        <v>0</v>
      </c>
      <c r="Y79" s="165">
        <f>[1]побуд.звіт!Y79+'[2]звіт 2018+01.2019'!Y79</f>
        <v>0</v>
      </c>
      <c r="Z79" s="165">
        <f>[1]побуд.звіт!Z79+'[2]звіт 2018+01.2019'!Z79</f>
        <v>0</v>
      </c>
      <c r="AA79" s="166">
        <f t="shared" si="52"/>
        <v>0</v>
      </c>
      <c r="AB79" s="167">
        <f t="shared" si="53"/>
        <v>0</v>
      </c>
      <c r="AC79" s="165">
        <f>[1]побуд.звіт!AC79+'[2]звіт 2018+01.2019'!AC79</f>
        <v>6783.4795768891627</v>
      </c>
      <c r="AD79" s="165">
        <f>[1]побуд.звіт!AD79+'[2]звіт 2018+01.2019'!AD79</f>
        <v>6831.9692393525356</v>
      </c>
      <c r="AE79" s="166">
        <f t="shared" si="54"/>
        <v>0</v>
      </c>
      <c r="AF79" s="167">
        <f t="shared" si="55"/>
        <v>48.489662463372952</v>
      </c>
      <c r="AG79" s="165">
        <f>[1]побуд.звіт!AG79+'[2]звіт 2018+01.2019'!AG79</f>
        <v>0</v>
      </c>
      <c r="AH79" s="165">
        <f>[1]побуд.звіт!AH79+'[2]звіт 2018+01.2019'!AH79</f>
        <v>0</v>
      </c>
      <c r="AI79" s="166">
        <f t="shared" si="56"/>
        <v>0</v>
      </c>
      <c r="AJ79" s="167">
        <f t="shared" si="57"/>
        <v>0</v>
      </c>
      <c r="AK79" s="165">
        <f>[1]побуд.звіт!AK79+'[2]звіт 2018+01.2019'!AK79</f>
        <v>0</v>
      </c>
      <c r="AL79" s="165">
        <f>[1]побуд.звіт!AL79+'[2]звіт 2018+01.2019'!AL79</f>
        <v>0</v>
      </c>
      <c r="AM79" s="166">
        <f t="shared" si="58"/>
        <v>0</v>
      </c>
      <c r="AN79" s="167">
        <f t="shared" si="59"/>
        <v>0</v>
      </c>
      <c r="AO79" s="165">
        <f>[1]побуд.звіт!AO79+'[2]звіт 2018+01.2019'!AO79</f>
        <v>1426.8423029827768</v>
      </c>
      <c r="AP79" s="165">
        <f>[1]побуд.звіт!AP79+'[2]звіт 2018+01.2019'!AP79</f>
        <v>843.02739664825708</v>
      </c>
      <c r="AQ79" s="166">
        <f t="shared" si="60"/>
        <v>-583.81490633451972</v>
      </c>
      <c r="AR79" s="167">
        <f t="shared" si="61"/>
        <v>0</v>
      </c>
      <c r="AS79" s="165">
        <f>[1]побуд.звіт!AS79+'[2]звіт 2018+01.2019'!AS79</f>
        <v>828.91044595061408</v>
      </c>
      <c r="AT79" s="165">
        <f>[1]побуд.звіт!AT79+'[2]звіт 2018+01.2019'!AT79</f>
        <v>1683.2469493351009</v>
      </c>
      <c r="AU79" s="166">
        <f t="shared" si="62"/>
        <v>0</v>
      </c>
      <c r="AV79" s="167">
        <f t="shared" si="63"/>
        <v>854.33650338448683</v>
      </c>
      <c r="AW79" s="165">
        <f>[1]побуд.звіт!AW79+'[2]звіт 2018+01.2019'!AW79</f>
        <v>8616.4846059808078</v>
      </c>
      <c r="AX79" s="165">
        <f>[1]побуд.звіт!AX79+'[2]звіт 2018+01.2019'!AX79</f>
        <v>0</v>
      </c>
      <c r="AY79" s="166">
        <f t="shared" si="64"/>
        <v>-8616.4846059808078</v>
      </c>
      <c r="AZ79" s="167">
        <f t="shared" si="65"/>
        <v>0</v>
      </c>
      <c r="BA79" s="38">
        <v>0</v>
      </c>
      <c r="BB79" s="36"/>
      <c r="BC79" s="36">
        <f t="shared" si="66"/>
        <v>0</v>
      </c>
      <c r="BD79" s="37">
        <f t="shared" si="67"/>
        <v>0</v>
      </c>
      <c r="BE79" s="165">
        <f>[1]побуд.звіт!BE79+'[2]звіт 2018+01.2019'!BE79</f>
        <v>16.011289986325476</v>
      </c>
      <c r="BF79" s="165">
        <f>[1]побуд.звіт!BF79+'[2]звіт 2018+01.2019'!BF79</f>
        <v>0</v>
      </c>
      <c r="BG79" s="166">
        <f t="shared" si="68"/>
        <v>-16.011289986325476</v>
      </c>
      <c r="BH79" s="167">
        <f t="shared" si="69"/>
        <v>0</v>
      </c>
      <c r="BI79" s="165">
        <f>[1]побуд.звіт!BI79+'[2]звіт 2018+01.2019'!BI79</f>
        <v>1971.4791042161307</v>
      </c>
      <c r="BJ79" s="165">
        <f>[1]побуд.звіт!BJ79+'[2]звіт 2018+01.2019'!BJ79</f>
        <v>581.94272545207457</v>
      </c>
      <c r="BK79" s="166">
        <f t="shared" si="70"/>
        <v>-1389.5363787640563</v>
      </c>
      <c r="BL79" s="167">
        <f t="shared" si="71"/>
        <v>0</v>
      </c>
      <c r="BM79" s="165">
        <f>[1]побуд.звіт!BM79+'[2]звіт 2018+01.2019'!BM79</f>
        <v>0</v>
      </c>
      <c r="BN79" s="165">
        <f>[1]побуд.звіт!BN79+'[2]звіт 2018+01.2019'!BN79</f>
        <v>0</v>
      </c>
      <c r="BO79" s="166">
        <f t="shared" si="72"/>
        <v>0</v>
      </c>
      <c r="BP79" s="167">
        <f t="shared" si="73"/>
        <v>0</v>
      </c>
      <c r="BQ79" s="168">
        <f t="shared" si="39"/>
        <v>27615.868645829341</v>
      </c>
      <c r="BR79" s="166">
        <f t="shared" si="39"/>
        <v>17532.37486020803</v>
      </c>
      <c r="BS79" s="166">
        <f t="shared" si="74"/>
        <v>-10083.493785621311</v>
      </c>
      <c r="BT79" s="167">
        <f t="shared" si="75"/>
        <v>0</v>
      </c>
      <c r="BU79" s="169">
        <f t="shared" si="76"/>
        <v>0.63486595642016275</v>
      </c>
      <c r="BV79" s="131">
        <v>4084</v>
      </c>
      <c r="BW79" s="170">
        <f t="shared" si="77"/>
        <v>2111.4379538693329</v>
      </c>
      <c r="BX79" s="131">
        <f t="shared" si="40"/>
        <v>1972.5620461306673</v>
      </c>
      <c r="BY79" s="171">
        <v>2</v>
      </c>
      <c r="CA79" s="39"/>
    </row>
    <row r="80" spans="1:79" x14ac:dyDescent="0.3">
      <c r="A80" s="163">
        <f t="shared" si="45"/>
        <v>72</v>
      </c>
      <c r="B80" s="164" t="s">
        <v>172</v>
      </c>
      <c r="C80" s="189">
        <v>1108.9000000000001</v>
      </c>
      <c r="D80" s="185">
        <v>3</v>
      </c>
      <c r="E80" s="165">
        <f>[1]побуд.звіт!E80+'[2]звіт 2018+01.2019'!E80</f>
        <v>4769.6882921299266</v>
      </c>
      <c r="F80" s="165">
        <f>[1]побуд.звіт!F80+'[2]звіт 2018+01.2019'!F80</f>
        <v>4562.5599098945622</v>
      </c>
      <c r="G80" s="166">
        <f t="shared" si="41"/>
        <v>-207.12838223536437</v>
      </c>
      <c r="H80" s="167">
        <f t="shared" si="42"/>
        <v>0</v>
      </c>
      <c r="I80" s="165">
        <f>[1]побуд.звіт!I80+'[2]звіт 2018+01.2019'!I80</f>
        <v>16312.022873345113</v>
      </c>
      <c r="J80" s="165">
        <f>[1]побуд.звіт!J80+'[2]звіт 2018+01.2019'!J80</f>
        <v>15218.025772019333</v>
      </c>
      <c r="K80" s="166">
        <f t="shared" si="43"/>
        <v>-1093.99710132578</v>
      </c>
      <c r="L80" s="167">
        <f t="shared" si="44"/>
        <v>0</v>
      </c>
      <c r="M80" s="165">
        <f>[1]побуд.звіт!M80+'[2]звіт 2018+01.2019'!M80</f>
        <v>1369.3424239546807</v>
      </c>
      <c r="N80" s="165">
        <f>[1]побуд.звіт!N80+'[2]звіт 2018+01.2019'!N80</f>
        <v>1444.5250867036993</v>
      </c>
      <c r="O80" s="166">
        <f t="shared" si="46"/>
        <v>0</v>
      </c>
      <c r="P80" s="167">
        <f t="shared" si="47"/>
        <v>75.182662749018618</v>
      </c>
      <c r="Q80" s="165">
        <f>[1]побуд.звіт!Q80+'[2]звіт 2018+01.2019'!Q80</f>
        <v>58.736872225233824</v>
      </c>
      <c r="R80" s="165">
        <f>[1]побуд.звіт!R80+'[2]звіт 2018+01.2019'!R80</f>
        <v>354.21421041349322</v>
      </c>
      <c r="S80" s="166">
        <f t="shared" si="48"/>
        <v>0</v>
      </c>
      <c r="T80" s="167">
        <f t="shared" si="49"/>
        <v>295.47733818825941</v>
      </c>
      <c r="U80" s="165">
        <f>[1]побуд.звіт!U80+'[2]звіт 2018+01.2019'!U80</f>
        <v>0</v>
      </c>
      <c r="V80" s="165">
        <f>[1]побуд.звіт!V80+'[2]звіт 2018+01.2019'!V80</f>
        <v>0</v>
      </c>
      <c r="W80" s="166">
        <f t="shared" si="50"/>
        <v>0</v>
      </c>
      <c r="X80" s="167">
        <f t="shared" si="51"/>
        <v>0</v>
      </c>
      <c r="Y80" s="165">
        <f>[1]побуд.звіт!Y80+'[2]звіт 2018+01.2019'!Y80</f>
        <v>0</v>
      </c>
      <c r="Z80" s="165">
        <f>[1]побуд.звіт!Z80+'[2]звіт 2018+01.2019'!Z80</f>
        <v>0</v>
      </c>
      <c r="AA80" s="166">
        <f t="shared" si="52"/>
        <v>0</v>
      </c>
      <c r="AB80" s="167">
        <f t="shared" si="53"/>
        <v>0</v>
      </c>
      <c r="AC80" s="165">
        <f>[1]побуд.звіт!AC80+'[2]звіт 2018+01.2019'!AC80</f>
        <v>12690.816563538252</v>
      </c>
      <c r="AD80" s="165">
        <f>[1]побуд.звіт!AD80+'[2]звіт 2018+01.2019'!AD80</f>
        <v>12992.526476082026</v>
      </c>
      <c r="AE80" s="166">
        <f t="shared" si="54"/>
        <v>0</v>
      </c>
      <c r="AF80" s="167">
        <f t="shared" si="55"/>
        <v>301.70991254377441</v>
      </c>
      <c r="AG80" s="165">
        <f>[1]побуд.звіт!AG80+'[2]звіт 2018+01.2019'!AG80</f>
        <v>291.00084302431605</v>
      </c>
      <c r="AH80" s="165">
        <f>[1]побуд.звіт!AH80+'[2]звіт 2018+01.2019'!AH80</f>
        <v>290.95490877744652</v>
      </c>
      <c r="AI80" s="166">
        <f t="shared" si="56"/>
        <v>-4.59342468695354E-2</v>
      </c>
      <c r="AJ80" s="167">
        <f t="shared" si="57"/>
        <v>0</v>
      </c>
      <c r="AK80" s="165">
        <f>[1]побуд.звіт!AK80+'[2]звіт 2018+01.2019'!AK80</f>
        <v>10.338771503491332</v>
      </c>
      <c r="AL80" s="165">
        <f>[1]побуд.звіт!AL80+'[2]звіт 2018+01.2019'!AL80</f>
        <v>0</v>
      </c>
      <c r="AM80" s="166">
        <f t="shared" si="58"/>
        <v>-10.338771503491332</v>
      </c>
      <c r="AN80" s="167">
        <f t="shared" si="59"/>
        <v>0</v>
      </c>
      <c r="AO80" s="165">
        <f>[1]побуд.звіт!AO80+'[2]звіт 2018+01.2019'!AO80</f>
        <v>3361.5432888996593</v>
      </c>
      <c r="AP80" s="165">
        <f>[1]побуд.звіт!AP80+'[2]звіт 2018+01.2019'!AP80</f>
        <v>2520.0987992959799</v>
      </c>
      <c r="AQ80" s="166">
        <f t="shared" si="60"/>
        <v>-841.44448960367936</v>
      </c>
      <c r="AR80" s="167">
        <f t="shared" si="61"/>
        <v>0</v>
      </c>
      <c r="AS80" s="165">
        <f>[1]побуд.звіт!AS80+'[2]звіт 2018+01.2019'!AS80</f>
        <v>1530.4076069217308</v>
      </c>
      <c r="AT80" s="165">
        <f>[1]побуд.звіт!AT80+'[2]звіт 2018+01.2019'!AT80</f>
        <v>1279.2195604694175</v>
      </c>
      <c r="AU80" s="166">
        <f t="shared" si="62"/>
        <v>-251.1880464523133</v>
      </c>
      <c r="AV80" s="167">
        <f t="shared" si="63"/>
        <v>0</v>
      </c>
      <c r="AW80" s="165">
        <f>[1]побуд.звіт!AW80+'[2]звіт 2018+01.2019'!AW80</f>
        <v>13896.507946613845</v>
      </c>
      <c r="AX80" s="165">
        <f>[1]побуд.звіт!AX80+'[2]звіт 2018+01.2019'!AX80</f>
        <v>41237.050701312197</v>
      </c>
      <c r="AY80" s="166">
        <f t="shared" si="64"/>
        <v>0</v>
      </c>
      <c r="AZ80" s="167">
        <f t="shared" si="65"/>
        <v>27340.542754698352</v>
      </c>
      <c r="BA80" s="38">
        <v>0</v>
      </c>
      <c r="BB80" s="36"/>
      <c r="BC80" s="36">
        <f t="shared" si="66"/>
        <v>0</v>
      </c>
      <c r="BD80" s="37">
        <f t="shared" si="67"/>
        <v>0</v>
      </c>
      <c r="BE80" s="165">
        <f>[1]побуд.звіт!BE80+'[2]звіт 2018+01.2019'!BE80</f>
        <v>16.565945839152217</v>
      </c>
      <c r="BF80" s="165">
        <f>[1]побуд.звіт!BF80+'[2]звіт 2018+01.2019'!BF80</f>
        <v>0</v>
      </c>
      <c r="BG80" s="166">
        <f t="shared" si="68"/>
        <v>-16.565945839152217</v>
      </c>
      <c r="BH80" s="167">
        <f t="shared" si="69"/>
        <v>0</v>
      </c>
      <c r="BI80" s="165">
        <f>[1]побуд.звіт!BI80+'[2]звіт 2018+01.2019'!BI80</f>
        <v>4107.5147946012166</v>
      </c>
      <c r="BJ80" s="165">
        <f>[1]побуд.звіт!BJ80+'[2]звіт 2018+01.2019'!BJ80</f>
        <v>3136.5198635014144</v>
      </c>
      <c r="BK80" s="166">
        <f t="shared" si="70"/>
        <v>-970.99493109980222</v>
      </c>
      <c r="BL80" s="167">
        <f t="shared" si="71"/>
        <v>0</v>
      </c>
      <c r="BM80" s="165">
        <f>[1]побуд.звіт!BM80+'[2]звіт 2018+01.2019'!BM80</f>
        <v>0</v>
      </c>
      <c r="BN80" s="165">
        <f>[1]побуд.звіт!BN80+'[2]звіт 2018+01.2019'!BN80</f>
        <v>0</v>
      </c>
      <c r="BO80" s="166">
        <f t="shared" si="72"/>
        <v>0</v>
      </c>
      <c r="BP80" s="167">
        <f t="shared" si="73"/>
        <v>0</v>
      </c>
      <c r="BQ80" s="168">
        <f t="shared" si="39"/>
        <v>58414.486222596614</v>
      </c>
      <c r="BR80" s="166">
        <f t="shared" si="39"/>
        <v>83035.695288469564</v>
      </c>
      <c r="BS80" s="166">
        <f t="shared" si="74"/>
        <v>0</v>
      </c>
      <c r="BT80" s="167">
        <f t="shared" si="75"/>
        <v>24621.20906587295</v>
      </c>
      <c r="BU80" s="169">
        <f t="shared" si="76"/>
        <v>1.4214914939429644</v>
      </c>
      <c r="BV80" s="131">
        <v>5015</v>
      </c>
      <c r="BW80" s="170">
        <f t="shared" si="77"/>
        <v>842.53669838595579</v>
      </c>
      <c r="BX80" s="131">
        <f t="shared" si="40"/>
        <v>4172.4633016140442</v>
      </c>
      <c r="BY80" s="171">
        <v>2</v>
      </c>
      <c r="CA80" s="39"/>
    </row>
    <row r="81" spans="1:79" x14ac:dyDescent="0.3">
      <c r="A81" s="163">
        <f t="shared" si="45"/>
        <v>73</v>
      </c>
      <c r="B81" s="164" t="s">
        <v>173</v>
      </c>
      <c r="C81" s="189">
        <v>1472.3000000000002</v>
      </c>
      <c r="D81" s="185">
        <v>4</v>
      </c>
      <c r="E81" s="165">
        <f>[1]побуд.звіт!E81+'[2]звіт 2018+01.2019'!E81</f>
        <v>5524.4755252749928</v>
      </c>
      <c r="F81" s="165">
        <f>[1]побуд.звіт!F81+'[2]звіт 2018+01.2019'!F81</f>
        <v>5496.833623024796</v>
      </c>
      <c r="G81" s="166">
        <f t="shared" si="41"/>
        <v>-27.641902250196836</v>
      </c>
      <c r="H81" s="167">
        <f t="shared" si="42"/>
        <v>0</v>
      </c>
      <c r="I81" s="165">
        <f>[1]побуд.звіт!I81+'[2]звіт 2018+01.2019'!I81</f>
        <v>25392.4891677413</v>
      </c>
      <c r="J81" s="165">
        <f>[1]побуд.звіт!J81+'[2]звіт 2018+01.2019'!J81</f>
        <v>22945.420884772058</v>
      </c>
      <c r="K81" s="166">
        <f t="shared" si="43"/>
        <v>-2447.0682829692414</v>
      </c>
      <c r="L81" s="167">
        <f t="shared" si="44"/>
        <v>0</v>
      </c>
      <c r="M81" s="165">
        <f>[1]побуд.звіт!M81+'[2]звіт 2018+01.2019'!M81</f>
        <v>2383.1068805490841</v>
      </c>
      <c r="N81" s="165">
        <f>[1]побуд.звіт!N81+'[2]звіт 2018+01.2019'!N81</f>
        <v>2313.6711148457098</v>
      </c>
      <c r="O81" s="166">
        <f t="shared" si="46"/>
        <v>-69.435765703374273</v>
      </c>
      <c r="P81" s="167">
        <f t="shared" si="47"/>
        <v>0</v>
      </c>
      <c r="Q81" s="165">
        <f>[1]побуд.звіт!Q81+'[2]звіт 2018+01.2019'!Q81</f>
        <v>83.605819471016844</v>
      </c>
      <c r="R81" s="165">
        <f>[1]побуд.звіт!R81+'[2]звіт 2018+01.2019'!R81</f>
        <v>327.78261457383087</v>
      </c>
      <c r="S81" s="166">
        <f t="shared" si="48"/>
        <v>0</v>
      </c>
      <c r="T81" s="167">
        <f t="shared" si="49"/>
        <v>244.17679510281403</v>
      </c>
      <c r="U81" s="165">
        <f>[1]побуд.звіт!U81+'[2]звіт 2018+01.2019'!U81</f>
        <v>0</v>
      </c>
      <c r="V81" s="165">
        <f>[1]побуд.звіт!V81+'[2]звіт 2018+01.2019'!V81</f>
        <v>0</v>
      </c>
      <c r="W81" s="166">
        <f t="shared" si="50"/>
        <v>0</v>
      </c>
      <c r="X81" s="167">
        <f t="shared" si="51"/>
        <v>0</v>
      </c>
      <c r="Y81" s="165">
        <f>[1]побуд.звіт!Y81+'[2]звіт 2018+01.2019'!Y81</f>
        <v>0</v>
      </c>
      <c r="Z81" s="165">
        <f>[1]побуд.звіт!Z81+'[2]звіт 2018+01.2019'!Z81</f>
        <v>0</v>
      </c>
      <c r="AA81" s="166">
        <f t="shared" si="52"/>
        <v>0</v>
      </c>
      <c r="AB81" s="167">
        <f t="shared" si="53"/>
        <v>0</v>
      </c>
      <c r="AC81" s="165">
        <f>[1]побуд.звіт!AC81+'[2]звіт 2018+01.2019'!AC81</f>
        <v>16305.643606019217</v>
      </c>
      <c r="AD81" s="165">
        <f>[1]побуд.звіт!AD81+'[2]звіт 2018+01.2019'!AD81</f>
        <v>16205.895912694736</v>
      </c>
      <c r="AE81" s="166">
        <f t="shared" si="54"/>
        <v>-99.747693324481588</v>
      </c>
      <c r="AF81" s="167">
        <f t="shared" si="55"/>
        <v>0</v>
      </c>
      <c r="AG81" s="165">
        <f>[1]побуд.звіт!AG81+'[2]звіт 2018+01.2019'!AG81</f>
        <v>413.81917914499138</v>
      </c>
      <c r="AH81" s="165">
        <f>[1]побуд.звіт!AH81+'[2]звіт 2018+01.2019'!AH81</f>
        <v>413.28822269523636</v>
      </c>
      <c r="AI81" s="166">
        <f t="shared" si="56"/>
        <v>-0.5309564497550241</v>
      </c>
      <c r="AJ81" s="167">
        <f t="shared" si="57"/>
        <v>0</v>
      </c>
      <c r="AK81" s="165">
        <f>[1]побуд.звіт!AK81+'[2]звіт 2018+01.2019'!AK81</f>
        <v>14.468816264035226</v>
      </c>
      <c r="AL81" s="165">
        <f>[1]побуд.звіт!AL81+'[2]звіт 2018+01.2019'!AL81</f>
        <v>0</v>
      </c>
      <c r="AM81" s="166">
        <f t="shared" si="58"/>
        <v>-14.468816264035226</v>
      </c>
      <c r="AN81" s="167">
        <f t="shared" si="59"/>
        <v>0</v>
      </c>
      <c r="AO81" s="165">
        <f>[1]побуд.звіт!AO81+'[2]звіт 2018+01.2019'!AO81</f>
        <v>4779.0940283582677</v>
      </c>
      <c r="AP81" s="165">
        <f>[1]побуд.звіт!AP81+'[2]звіт 2018+01.2019'!AP81</f>
        <v>3197.8040625078038</v>
      </c>
      <c r="AQ81" s="166">
        <f t="shared" si="60"/>
        <v>-1581.2899658504639</v>
      </c>
      <c r="AR81" s="167">
        <f t="shared" si="61"/>
        <v>0</v>
      </c>
      <c r="AS81" s="165">
        <f>[1]побуд.звіт!AS81+'[2]звіт 2018+01.2019'!AS81</f>
        <v>2525.552497191497</v>
      </c>
      <c r="AT81" s="165">
        <f>[1]побуд.звіт!AT81+'[2]звіт 2018+01.2019'!AT81</f>
        <v>2150.2267903997918</v>
      </c>
      <c r="AU81" s="166">
        <f t="shared" si="62"/>
        <v>-375.32570679170522</v>
      </c>
      <c r="AV81" s="167">
        <f t="shared" si="63"/>
        <v>0</v>
      </c>
      <c r="AW81" s="165">
        <f>[1]побуд.звіт!AW81+'[2]звіт 2018+01.2019'!AW81</f>
        <v>15006.417010946938</v>
      </c>
      <c r="AX81" s="165">
        <f>[1]побуд.звіт!AX81+'[2]звіт 2018+01.2019'!AX81</f>
        <v>393</v>
      </c>
      <c r="AY81" s="166">
        <f t="shared" si="64"/>
        <v>-14613.417010946938</v>
      </c>
      <c r="AZ81" s="167">
        <f t="shared" si="65"/>
        <v>0</v>
      </c>
      <c r="BA81" s="38">
        <v>0</v>
      </c>
      <c r="BB81" s="36"/>
      <c r="BC81" s="36">
        <f t="shared" si="66"/>
        <v>0</v>
      </c>
      <c r="BD81" s="37">
        <f t="shared" si="67"/>
        <v>0</v>
      </c>
      <c r="BE81" s="165">
        <f>[1]побуд.звіт!BE81+'[2]звіт 2018+01.2019'!BE81</f>
        <v>15.79388626403523</v>
      </c>
      <c r="BF81" s="165">
        <f>[1]побуд.звіт!BF81+'[2]звіт 2018+01.2019'!BF81</f>
        <v>0</v>
      </c>
      <c r="BG81" s="166">
        <f t="shared" si="68"/>
        <v>-15.79388626403523</v>
      </c>
      <c r="BH81" s="167">
        <f t="shared" si="69"/>
        <v>0</v>
      </c>
      <c r="BI81" s="165">
        <f>[1]побуд.звіт!BI81+'[2]звіт 2018+01.2019'!BI81</f>
        <v>4813.8231396294059</v>
      </c>
      <c r="BJ81" s="165">
        <f>[1]побуд.звіт!BJ81+'[2]звіт 2018+01.2019'!BJ81</f>
        <v>4370.3844595994642</v>
      </c>
      <c r="BK81" s="166">
        <f t="shared" si="70"/>
        <v>-443.43868002994168</v>
      </c>
      <c r="BL81" s="167">
        <f t="shared" si="71"/>
        <v>0</v>
      </c>
      <c r="BM81" s="165">
        <f>[1]побуд.звіт!BM81+'[2]звіт 2018+01.2019'!BM81</f>
        <v>0</v>
      </c>
      <c r="BN81" s="165">
        <f>[1]побуд.звіт!BN81+'[2]звіт 2018+01.2019'!BN81</f>
        <v>0</v>
      </c>
      <c r="BO81" s="166">
        <f t="shared" si="72"/>
        <v>0</v>
      </c>
      <c r="BP81" s="167">
        <f t="shared" si="73"/>
        <v>0</v>
      </c>
      <c r="BQ81" s="168">
        <f t="shared" si="39"/>
        <v>77258.289556854783</v>
      </c>
      <c r="BR81" s="166">
        <f t="shared" si="39"/>
        <v>57814.307685113432</v>
      </c>
      <c r="BS81" s="166">
        <f t="shared" si="74"/>
        <v>-19443.981871741351</v>
      </c>
      <c r="BT81" s="167">
        <f t="shared" si="75"/>
        <v>0</v>
      </c>
      <c r="BU81" s="169">
        <f t="shared" si="76"/>
        <v>0.74832497608645066</v>
      </c>
      <c r="BV81" s="131">
        <v>9967</v>
      </c>
      <c r="BW81" s="170">
        <f t="shared" si="77"/>
        <v>4448.5507459389437</v>
      </c>
      <c r="BX81" s="131">
        <f t="shared" si="40"/>
        <v>5518.4492540610563</v>
      </c>
      <c r="BY81" s="171">
        <v>2</v>
      </c>
      <c r="CA81" s="39"/>
    </row>
    <row r="82" spans="1:79" x14ac:dyDescent="0.3">
      <c r="A82" s="163">
        <f t="shared" si="45"/>
        <v>74</v>
      </c>
      <c r="B82" s="164" t="s">
        <v>174</v>
      </c>
      <c r="C82" s="189">
        <v>498.78</v>
      </c>
      <c r="D82" s="185">
        <v>2</v>
      </c>
      <c r="E82" s="165">
        <f>[1]побуд.звіт!E82+'[2]звіт 2018+01.2019'!E82</f>
        <v>1738.1778660968521</v>
      </c>
      <c r="F82" s="165">
        <f>[1]побуд.звіт!F82+'[2]звіт 2018+01.2019'!F82</f>
        <v>1694.3309014441656</v>
      </c>
      <c r="G82" s="166">
        <f t="shared" si="41"/>
        <v>-43.846964652686438</v>
      </c>
      <c r="H82" s="167">
        <f t="shared" si="42"/>
        <v>0</v>
      </c>
      <c r="I82" s="165">
        <f>[1]побуд.звіт!I82+'[2]звіт 2018+01.2019'!I82</f>
        <v>7059.0090258638484</v>
      </c>
      <c r="J82" s="165">
        <f>[1]побуд.звіт!J82+'[2]звіт 2018+01.2019'!J82</f>
        <v>7080.6188000333741</v>
      </c>
      <c r="K82" s="166">
        <f t="shared" si="43"/>
        <v>0</v>
      </c>
      <c r="L82" s="167">
        <f t="shared" si="44"/>
        <v>21.609774169525735</v>
      </c>
      <c r="M82" s="165">
        <f>[1]побуд.звіт!M82+'[2]звіт 2018+01.2019'!M82</f>
        <v>402.920581331515</v>
      </c>
      <c r="N82" s="165">
        <f>[1]побуд.звіт!N82+'[2]звіт 2018+01.2019'!N82</f>
        <v>456.45890296546452</v>
      </c>
      <c r="O82" s="166">
        <f t="shared" si="46"/>
        <v>0</v>
      </c>
      <c r="P82" s="167">
        <f t="shared" si="47"/>
        <v>53.538321633949522</v>
      </c>
      <c r="Q82" s="165">
        <f>[1]побуд.звіт!Q82+'[2]звіт 2018+01.2019'!Q82</f>
        <v>85.249649535721076</v>
      </c>
      <c r="R82" s="165">
        <f>[1]побуд.звіт!R82+'[2]звіт 2018+01.2019'!R82</f>
        <v>246.21969134326739</v>
      </c>
      <c r="S82" s="166">
        <f t="shared" si="48"/>
        <v>0</v>
      </c>
      <c r="T82" s="167">
        <f t="shared" si="49"/>
        <v>160.97004180754629</v>
      </c>
      <c r="U82" s="165">
        <f>[1]побуд.звіт!U82+'[2]звіт 2018+01.2019'!U82</f>
        <v>0</v>
      </c>
      <c r="V82" s="165">
        <f>[1]побуд.звіт!V82+'[2]звіт 2018+01.2019'!V82</f>
        <v>0</v>
      </c>
      <c r="W82" s="166">
        <f t="shared" si="50"/>
        <v>0</v>
      </c>
      <c r="X82" s="167">
        <f t="shared" si="51"/>
        <v>0</v>
      </c>
      <c r="Y82" s="165">
        <f>[1]побуд.звіт!Y82+'[2]звіт 2018+01.2019'!Y82</f>
        <v>0</v>
      </c>
      <c r="Z82" s="165">
        <f>[1]побуд.звіт!Z82+'[2]звіт 2018+01.2019'!Z82</f>
        <v>0</v>
      </c>
      <c r="AA82" s="166">
        <f t="shared" si="52"/>
        <v>0</v>
      </c>
      <c r="AB82" s="167">
        <f t="shared" si="53"/>
        <v>0</v>
      </c>
      <c r="AC82" s="165">
        <f>[1]побуд.звіт!AC82+'[2]звіт 2018+01.2019'!AC82</f>
        <v>5680.9084600808319</v>
      </c>
      <c r="AD82" s="165">
        <f>[1]побуд.звіт!AD82+'[2]звіт 2018+01.2019'!AD82</f>
        <v>5745.4179870660419</v>
      </c>
      <c r="AE82" s="166">
        <f t="shared" si="54"/>
        <v>0</v>
      </c>
      <c r="AF82" s="167">
        <f t="shared" si="55"/>
        <v>64.509526985209959</v>
      </c>
      <c r="AG82" s="165">
        <f>[1]побуд.звіт!AG82+'[2]звіт 2018+01.2019'!AG82</f>
        <v>420.37853620908902</v>
      </c>
      <c r="AH82" s="165">
        <f>[1]побуд.звіт!AH82+'[2]звіт 2018+01.2019'!AH82</f>
        <v>419.90083425836019</v>
      </c>
      <c r="AI82" s="166">
        <f t="shared" si="56"/>
        <v>-0.47770195072882871</v>
      </c>
      <c r="AJ82" s="167">
        <f t="shared" si="57"/>
        <v>0</v>
      </c>
      <c r="AK82" s="165">
        <f>[1]побуд.звіт!AK82+'[2]звіт 2018+01.2019'!AK82</f>
        <v>15.351530669225969</v>
      </c>
      <c r="AL82" s="165">
        <f>[1]побуд.звіт!AL82+'[2]звіт 2018+01.2019'!AL82</f>
        <v>0</v>
      </c>
      <c r="AM82" s="166">
        <f t="shared" si="58"/>
        <v>-15.351530669225969</v>
      </c>
      <c r="AN82" s="167">
        <f t="shared" si="59"/>
        <v>0</v>
      </c>
      <c r="AO82" s="165">
        <f>[1]побуд.звіт!AO82+'[2]звіт 2018+01.2019'!AO82</f>
        <v>1426.8140887060479</v>
      </c>
      <c r="AP82" s="165">
        <f>[1]побуд.звіт!AP82+'[2]звіт 2018+01.2019'!AP82</f>
        <v>843.02739664825708</v>
      </c>
      <c r="AQ82" s="166">
        <f t="shared" si="60"/>
        <v>-583.78669205779079</v>
      </c>
      <c r="AR82" s="167">
        <f t="shared" si="61"/>
        <v>0</v>
      </c>
      <c r="AS82" s="165">
        <f>[1]побуд.звіт!AS82+'[2]звіт 2018+01.2019'!AS82</f>
        <v>841.58864826085471</v>
      </c>
      <c r="AT82" s="165">
        <f>[1]побуд.звіт!AT82+'[2]звіт 2018+01.2019'!AT82</f>
        <v>699.52793448004388</v>
      </c>
      <c r="AU82" s="166">
        <f t="shared" si="62"/>
        <v>-142.06071378081083</v>
      </c>
      <c r="AV82" s="167">
        <f t="shared" si="63"/>
        <v>0</v>
      </c>
      <c r="AW82" s="165">
        <f>[1]побуд.звіт!AW82+'[2]звіт 2018+01.2019'!AW82</f>
        <v>8777.3515745165405</v>
      </c>
      <c r="AX82" s="165">
        <f>[1]побуд.звіт!AX82+'[2]звіт 2018+01.2019'!AX82</f>
        <v>1457.7672381597199</v>
      </c>
      <c r="AY82" s="166">
        <f t="shared" si="64"/>
        <v>-7319.5843363568201</v>
      </c>
      <c r="AZ82" s="167">
        <f t="shared" si="65"/>
        <v>0</v>
      </c>
      <c r="BA82" s="38">
        <v>0</v>
      </c>
      <c r="BB82" s="36"/>
      <c r="BC82" s="36">
        <f t="shared" si="66"/>
        <v>0</v>
      </c>
      <c r="BD82" s="37">
        <f t="shared" si="67"/>
        <v>0</v>
      </c>
      <c r="BE82" s="165">
        <f>[1]побуд.звіт!BE82+'[2]звіт 2018+01.2019'!BE82</f>
        <v>16.105548369609867</v>
      </c>
      <c r="BF82" s="165">
        <f>[1]побуд.звіт!BF82+'[2]звіт 2018+01.2019'!BF82</f>
        <v>0</v>
      </c>
      <c r="BG82" s="166">
        <f t="shared" si="68"/>
        <v>-16.105548369609867</v>
      </c>
      <c r="BH82" s="167">
        <f t="shared" si="69"/>
        <v>0</v>
      </c>
      <c r="BI82" s="165">
        <f>[1]побуд.звіт!BI82+'[2]звіт 2018+01.2019'!BI82</f>
        <v>1785.2413404659364</v>
      </c>
      <c r="BJ82" s="165">
        <f>[1]побуд.звіт!BJ82+'[2]звіт 2018+01.2019'!BJ82</f>
        <v>2441.8745476248328</v>
      </c>
      <c r="BK82" s="166">
        <f t="shared" si="70"/>
        <v>0</v>
      </c>
      <c r="BL82" s="167">
        <f t="shared" si="71"/>
        <v>656.63320715889631</v>
      </c>
      <c r="BM82" s="165">
        <f>[1]побуд.звіт!BM82+'[2]звіт 2018+01.2019'!BM82</f>
        <v>0</v>
      </c>
      <c r="BN82" s="165">
        <f>[1]побуд.звіт!BN82+'[2]звіт 2018+01.2019'!BN82</f>
        <v>0</v>
      </c>
      <c r="BO82" s="166">
        <f t="shared" si="72"/>
        <v>0</v>
      </c>
      <c r="BP82" s="167">
        <f t="shared" si="73"/>
        <v>0</v>
      </c>
      <c r="BQ82" s="168">
        <f t="shared" si="39"/>
        <v>28249.096850106078</v>
      </c>
      <c r="BR82" s="166">
        <f t="shared" si="39"/>
        <v>21085.14423402353</v>
      </c>
      <c r="BS82" s="166">
        <f t="shared" si="74"/>
        <v>-7163.952616082548</v>
      </c>
      <c r="BT82" s="167">
        <f t="shared" si="75"/>
        <v>0</v>
      </c>
      <c r="BU82" s="169">
        <f t="shared" si="76"/>
        <v>0.74640064940498629</v>
      </c>
      <c r="BV82" s="131">
        <v>2773</v>
      </c>
      <c r="BW82" s="170">
        <f t="shared" si="77"/>
        <v>755.2073678495658</v>
      </c>
      <c r="BX82" s="131">
        <f t="shared" si="40"/>
        <v>2017.7926321504342</v>
      </c>
      <c r="BY82" s="171">
        <v>2</v>
      </c>
      <c r="CA82" s="39"/>
    </row>
    <row r="83" spans="1:79" x14ac:dyDescent="0.3">
      <c r="A83" s="163">
        <f t="shared" si="45"/>
        <v>75</v>
      </c>
      <c r="B83" s="164" t="s">
        <v>175</v>
      </c>
      <c r="C83" s="189">
        <v>1482.58</v>
      </c>
      <c r="D83" s="185">
        <v>4</v>
      </c>
      <c r="E83" s="165">
        <f>[1]побуд.звіт!E83+'[2]звіт 2018+01.2019'!E83</f>
        <v>5249.5111680000009</v>
      </c>
      <c r="F83" s="165">
        <f>[1]побуд.звіт!F83+'[2]звіт 2018+01.2019'!F83</f>
        <v>5969.406166451422</v>
      </c>
      <c r="G83" s="166">
        <f t="shared" si="41"/>
        <v>0</v>
      </c>
      <c r="H83" s="167">
        <f t="shared" si="42"/>
        <v>719.89499845142109</v>
      </c>
      <c r="I83" s="165">
        <f>[1]побуд.звіт!I83+'[2]звіт 2018+01.2019'!I83</f>
        <v>26065.116803620964</v>
      </c>
      <c r="J83" s="165">
        <f>[1]побуд.звіт!J83+'[2]звіт 2018+01.2019'!J83</f>
        <v>25018.136009018257</v>
      </c>
      <c r="K83" s="166">
        <f t="shared" si="43"/>
        <v>-1046.9807946027067</v>
      </c>
      <c r="L83" s="167">
        <f t="shared" si="44"/>
        <v>0</v>
      </c>
      <c r="M83" s="165">
        <f>[1]побуд.звіт!M83+'[2]звіт 2018+01.2019'!M83</f>
        <v>2032.7379325053987</v>
      </c>
      <c r="N83" s="165">
        <f>[1]побуд.звіт!N83+'[2]звіт 2018+01.2019'!N83</f>
        <v>1940.2047396921478</v>
      </c>
      <c r="O83" s="166">
        <f t="shared" si="46"/>
        <v>-92.533192813250935</v>
      </c>
      <c r="P83" s="167">
        <f t="shared" si="47"/>
        <v>0</v>
      </c>
      <c r="Q83" s="165">
        <f>[1]побуд.звіт!Q83+'[2]звіт 2018+01.2019'!Q83</f>
        <v>76.36903307580009</v>
      </c>
      <c r="R83" s="165">
        <f>[1]побуд.звіт!R83+'[2]звіт 2018+01.2019'!R83</f>
        <v>362.90809309386435</v>
      </c>
      <c r="S83" s="166">
        <f t="shared" si="48"/>
        <v>0</v>
      </c>
      <c r="T83" s="167">
        <f t="shared" si="49"/>
        <v>286.53906001806428</v>
      </c>
      <c r="U83" s="165">
        <f>[1]побуд.звіт!U83+'[2]звіт 2018+01.2019'!U83</f>
        <v>0</v>
      </c>
      <c r="V83" s="165">
        <f>[1]побуд.звіт!V83+'[2]звіт 2018+01.2019'!V83</f>
        <v>0</v>
      </c>
      <c r="W83" s="166">
        <f t="shared" si="50"/>
        <v>0</v>
      </c>
      <c r="X83" s="167">
        <f t="shared" si="51"/>
        <v>0</v>
      </c>
      <c r="Y83" s="165">
        <f>[1]побуд.звіт!Y83+'[2]звіт 2018+01.2019'!Y83</f>
        <v>0</v>
      </c>
      <c r="Z83" s="165">
        <f>[1]побуд.звіт!Z83+'[2]звіт 2018+01.2019'!Z83</f>
        <v>0</v>
      </c>
      <c r="AA83" s="166">
        <f t="shared" si="52"/>
        <v>0</v>
      </c>
      <c r="AB83" s="167">
        <f t="shared" si="53"/>
        <v>0</v>
      </c>
      <c r="AC83" s="165">
        <f>[1]побуд.звіт!AC83+'[2]звіт 2018+01.2019'!AC83</f>
        <v>16124.484120808251</v>
      </c>
      <c r="AD83" s="165">
        <f>[1]побуд.звіт!AD83+'[2]звіт 2018+01.2019'!AD83</f>
        <v>15169.194849816044</v>
      </c>
      <c r="AE83" s="166">
        <f t="shared" si="54"/>
        <v>-955.28927099220709</v>
      </c>
      <c r="AF83" s="167">
        <f t="shared" si="55"/>
        <v>0</v>
      </c>
      <c r="AG83" s="165">
        <f>[1]побуд.звіт!AG83+'[2]звіт 2018+01.2019'!AG83</f>
        <v>372.99905302355597</v>
      </c>
      <c r="AH83" s="165">
        <f>[1]побуд.звіт!AH83+'[2]звіт 2018+01.2019'!AH83</f>
        <v>373.61255331649386</v>
      </c>
      <c r="AI83" s="166">
        <f t="shared" si="56"/>
        <v>0</v>
      </c>
      <c r="AJ83" s="167">
        <f t="shared" si="57"/>
        <v>0.61350029293788566</v>
      </c>
      <c r="AK83" s="165">
        <f>[1]побуд.звіт!AK83+'[2]звіт 2018+01.2019'!AK83</f>
        <v>13.822757557621223</v>
      </c>
      <c r="AL83" s="165">
        <f>[1]побуд.звіт!AL83+'[2]звіт 2018+01.2019'!AL83</f>
        <v>0</v>
      </c>
      <c r="AM83" s="166">
        <f t="shared" si="58"/>
        <v>-13.822757557621223</v>
      </c>
      <c r="AN83" s="167">
        <f t="shared" si="59"/>
        <v>0</v>
      </c>
      <c r="AO83" s="165">
        <f>[1]побуд.звіт!AO83+'[2]звіт 2018+01.2019'!AO83</f>
        <v>4588.9136425720608</v>
      </c>
      <c r="AP83" s="165">
        <f>[1]побуд.звіт!AP83+'[2]звіт 2018+01.2019'!AP83</f>
        <v>2950.5958882689001</v>
      </c>
      <c r="AQ83" s="166">
        <f t="shared" si="60"/>
        <v>-1638.3177543031607</v>
      </c>
      <c r="AR83" s="167">
        <f t="shared" si="61"/>
        <v>0</v>
      </c>
      <c r="AS83" s="165">
        <f>[1]побуд.звіт!AS83+'[2]звіт 2018+01.2019'!AS83</f>
        <v>2533.1864673667924</v>
      </c>
      <c r="AT83" s="165">
        <f>[1]побуд.звіт!AT83+'[2]звіт 2018+01.2019'!AT83</f>
        <v>2668.1087197592478</v>
      </c>
      <c r="AU83" s="166">
        <f t="shared" si="62"/>
        <v>0</v>
      </c>
      <c r="AV83" s="167">
        <f t="shared" si="63"/>
        <v>134.92225239245545</v>
      </c>
      <c r="AW83" s="165">
        <f>[1]побуд.звіт!AW83+'[2]звіт 2018+01.2019'!AW83</f>
        <v>15863.469164785021</v>
      </c>
      <c r="AX83" s="165">
        <f>[1]побуд.звіт!AX83+'[2]звіт 2018+01.2019'!AX83</f>
        <v>4289.6232583147657</v>
      </c>
      <c r="AY83" s="166">
        <f t="shared" si="64"/>
        <v>-11573.845906470255</v>
      </c>
      <c r="AZ83" s="167">
        <f t="shared" si="65"/>
        <v>0</v>
      </c>
      <c r="BA83" s="38">
        <v>0</v>
      </c>
      <c r="BB83" s="36"/>
      <c r="BC83" s="36">
        <f t="shared" si="66"/>
        <v>0</v>
      </c>
      <c r="BD83" s="37">
        <f t="shared" si="67"/>
        <v>0</v>
      </c>
      <c r="BE83" s="165">
        <f>[1]побуд.звіт!BE83+'[2]звіт 2018+01.2019'!BE83</f>
        <v>14.569841483891427</v>
      </c>
      <c r="BF83" s="165">
        <f>[1]побуд.звіт!BF83+'[2]звіт 2018+01.2019'!BF83</f>
        <v>0</v>
      </c>
      <c r="BG83" s="166">
        <f t="shared" si="68"/>
        <v>-14.569841483891427</v>
      </c>
      <c r="BH83" s="167">
        <f t="shared" si="69"/>
        <v>0</v>
      </c>
      <c r="BI83" s="165">
        <f>[1]побуд.звіт!BI83+'[2]звіт 2018+01.2019'!BI83</f>
        <v>3779.2050170795023</v>
      </c>
      <c r="BJ83" s="165">
        <f>[1]побуд.звіт!BJ83+'[2]звіт 2018+01.2019'!BJ83</f>
        <v>4133.4442033930436</v>
      </c>
      <c r="BK83" s="166">
        <f t="shared" si="70"/>
        <v>0</v>
      </c>
      <c r="BL83" s="167">
        <f t="shared" si="71"/>
        <v>354.23918631354127</v>
      </c>
      <c r="BM83" s="165">
        <f>[1]побуд.звіт!BM83+'[2]звіт 2018+01.2019'!BM83</f>
        <v>0</v>
      </c>
      <c r="BN83" s="165">
        <f>[1]побуд.звіт!BN83+'[2]звіт 2018+01.2019'!BN83</f>
        <v>0</v>
      </c>
      <c r="BO83" s="166">
        <f t="shared" si="72"/>
        <v>0</v>
      </c>
      <c r="BP83" s="167">
        <f t="shared" si="73"/>
        <v>0</v>
      </c>
      <c r="BQ83" s="168">
        <f t="shared" si="39"/>
        <v>76714.385001878851</v>
      </c>
      <c r="BR83" s="166">
        <f t="shared" si="39"/>
        <v>62875.234481124193</v>
      </c>
      <c r="BS83" s="166">
        <f t="shared" si="74"/>
        <v>-13839.150520754658</v>
      </c>
      <c r="BT83" s="167">
        <f t="shared" si="75"/>
        <v>0</v>
      </c>
      <c r="BU83" s="169">
        <f t="shared" si="76"/>
        <v>0.81960162334071096</v>
      </c>
      <c r="BV83" s="131">
        <v>6643</v>
      </c>
      <c r="BW83" s="170">
        <f t="shared" si="77"/>
        <v>1163.4010712943682</v>
      </c>
      <c r="BX83" s="131">
        <f t="shared" si="40"/>
        <v>5479.5989287056318</v>
      </c>
      <c r="BY83" s="171">
        <v>2</v>
      </c>
      <c r="CA83" s="39"/>
    </row>
    <row r="84" spans="1:79" x14ac:dyDescent="0.3">
      <c r="A84" s="163">
        <f t="shared" si="45"/>
        <v>76</v>
      </c>
      <c r="B84" s="164" t="s">
        <v>176</v>
      </c>
      <c r="C84" s="189">
        <v>626.29999999999995</v>
      </c>
      <c r="D84" s="185">
        <v>2</v>
      </c>
      <c r="E84" s="165">
        <f>[1]побуд.звіт!E84+'[2]звіт 2018+01.2019'!E84</f>
        <v>4318.8966342294952</v>
      </c>
      <c r="F84" s="165">
        <f>[1]побуд.звіт!F84+'[2]звіт 2018+01.2019'!F84</f>
        <v>4170.5551364378962</v>
      </c>
      <c r="G84" s="166">
        <f t="shared" si="41"/>
        <v>-148.34149779159907</v>
      </c>
      <c r="H84" s="167">
        <f t="shared" si="42"/>
        <v>0</v>
      </c>
      <c r="I84" s="165">
        <f>[1]побуд.звіт!I84+'[2]звіт 2018+01.2019'!I84</f>
        <v>4610.2610728442951</v>
      </c>
      <c r="J84" s="165">
        <f>[1]побуд.звіт!J84+'[2]звіт 2018+01.2019'!J84</f>
        <v>4387.5495009752676</v>
      </c>
      <c r="K84" s="166">
        <f t="shared" si="43"/>
        <v>-222.71157186902747</v>
      </c>
      <c r="L84" s="167">
        <f t="shared" si="44"/>
        <v>0</v>
      </c>
      <c r="M84" s="165">
        <f>[1]побуд.звіт!M84+'[2]звіт 2018+01.2019'!M84</f>
        <v>563.59545230105846</v>
      </c>
      <c r="N84" s="165">
        <f>[1]побуд.звіт!N84+'[2]звіт 2018+01.2019'!N84</f>
        <v>580.94769468331845</v>
      </c>
      <c r="O84" s="166">
        <f t="shared" si="46"/>
        <v>0</v>
      </c>
      <c r="P84" s="167">
        <f t="shared" si="47"/>
        <v>17.352242382259988</v>
      </c>
      <c r="Q84" s="165">
        <f>[1]побуд.звіт!Q84+'[2]звіт 2018+01.2019'!Q84</f>
        <v>0</v>
      </c>
      <c r="R84" s="165">
        <f>[1]побуд.звіт!R84+'[2]звіт 2018+01.2019'!R84</f>
        <v>276.98460348415762</v>
      </c>
      <c r="S84" s="166">
        <f t="shared" si="48"/>
        <v>0</v>
      </c>
      <c r="T84" s="167">
        <f t="shared" si="49"/>
        <v>276.98460348415762</v>
      </c>
      <c r="U84" s="165">
        <f>[1]побуд.звіт!U84+'[2]звіт 2018+01.2019'!U84</f>
        <v>0</v>
      </c>
      <c r="V84" s="165">
        <f>[1]побуд.звіт!V84+'[2]звіт 2018+01.2019'!V84</f>
        <v>0</v>
      </c>
      <c r="W84" s="166">
        <f t="shared" si="50"/>
        <v>0</v>
      </c>
      <c r="X84" s="167">
        <f t="shared" si="51"/>
        <v>0</v>
      </c>
      <c r="Y84" s="165">
        <f>[1]побуд.звіт!Y84+'[2]звіт 2018+01.2019'!Y84</f>
        <v>0</v>
      </c>
      <c r="Z84" s="165">
        <f>[1]побуд.звіт!Z84+'[2]звіт 2018+01.2019'!Z84</f>
        <v>0</v>
      </c>
      <c r="AA84" s="166">
        <f t="shared" si="52"/>
        <v>0</v>
      </c>
      <c r="AB84" s="167">
        <f t="shared" si="53"/>
        <v>0</v>
      </c>
      <c r="AC84" s="165">
        <f>[1]побуд.звіт!AC84+'[2]звіт 2018+01.2019'!AC84</f>
        <v>7757.701274465122</v>
      </c>
      <c r="AD84" s="165">
        <f>[1]побуд.звіт!AD84+'[2]звіт 2018+01.2019'!AD84</f>
        <v>7854.2723700781107</v>
      </c>
      <c r="AE84" s="166">
        <f t="shared" si="54"/>
        <v>0</v>
      </c>
      <c r="AF84" s="167">
        <f t="shared" si="55"/>
        <v>96.571095612988756</v>
      </c>
      <c r="AG84" s="165">
        <f>[1]побуд.звіт!AG84+'[2]звіт 2018+01.2019'!AG84</f>
        <v>0</v>
      </c>
      <c r="AH84" s="165">
        <f>[1]побуд.звіт!AH84+'[2]звіт 2018+01.2019'!AH84</f>
        <v>0</v>
      </c>
      <c r="AI84" s="166">
        <f t="shared" si="56"/>
        <v>0</v>
      </c>
      <c r="AJ84" s="167">
        <f t="shared" si="57"/>
        <v>0</v>
      </c>
      <c r="AK84" s="165">
        <f>[1]побуд.звіт!AK84+'[2]звіт 2018+01.2019'!AK84</f>
        <v>0</v>
      </c>
      <c r="AL84" s="165">
        <f>[1]побуд.звіт!AL84+'[2]звіт 2018+01.2019'!AL84</f>
        <v>0</v>
      </c>
      <c r="AM84" s="166">
        <f t="shared" si="58"/>
        <v>0</v>
      </c>
      <c r="AN84" s="167">
        <f t="shared" si="59"/>
        <v>0</v>
      </c>
      <c r="AO84" s="165">
        <f>[1]побуд.звіт!AO84+'[2]звіт 2018+01.2019'!AO84</f>
        <v>1580.5998414415239</v>
      </c>
      <c r="AP84" s="165">
        <f>[1]побуд.звіт!AP84+'[2]звіт 2018+01.2019'!AP84</f>
        <v>1260.04939964799</v>
      </c>
      <c r="AQ84" s="166">
        <f t="shared" si="60"/>
        <v>-320.55044179353399</v>
      </c>
      <c r="AR84" s="167">
        <f t="shared" si="61"/>
        <v>0</v>
      </c>
      <c r="AS84" s="165">
        <f>[1]побуд.звіт!AS84+'[2]звіт 2018+01.2019'!AS84</f>
        <v>1557.5643426786714</v>
      </c>
      <c r="AT84" s="165">
        <f>[1]побуд.звіт!AT84+'[2]звіт 2018+01.2019'!AT84</f>
        <v>1299.8755306922571</v>
      </c>
      <c r="AU84" s="166">
        <f t="shared" si="62"/>
        <v>-257.68881198641429</v>
      </c>
      <c r="AV84" s="167">
        <f t="shared" si="63"/>
        <v>0</v>
      </c>
      <c r="AW84" s="165">
        <f>[1]побуд.звіт!AW84+'[2]звіт 2018+01.2019'!AW84</f>
        <v>10459.250852497442</v>
      </c>
      <c r="AX84" s="165">
        <f>[1]побуд.звіт!AX84+'[2]звіт 2018+01.2019'!AX84</f>
        <v>2046.09479781404</v>
      </c>
      <c r="AY84" s="166">
        <f t="shared" si="64"/>
        <v>-8413.1560546834025</v>
      </c>
      <c r="AZ84" s="167">
        <f t="shared" si="65"/>
        <v>0</v>
      </c>
      <c r="BA84" s="38">
        <v>0</v>
      </c>
      <c r="BB84" s="36"/>
      <c r="BC84" s="36">
        <f t="shared" si="66"/>
        <v>0</v>
      </c>
      <c r="BD84" s="37">
        <f t="shared" si="67"/>
        <v>0</v>
      </c>
      <c r="BE84" s="165">
        <f>[1]побуд.звіт!BE84+'[2]звіт 2018+01.2019'!BE84</f>
        <v>15.826816474803735</v>
      </c>
      <c r="BF84" s="165">
        <f>[1]побуд.звіт!BF84+'[2]звіт 2018+01.2019'!BF84</f>
        <v>401.54788799999994</v>
      </c>
      <c r="BG84" s="166">
        <f t="shared" si="68"/>
        <v>0</v>
      </c>
      <c r="BH84" s="167">
        <f t="shared" si="69"/>
        <v>385.72107152519618</v>
      </c>
      <c r="BI84" s="165">
        <f>[1]побуд.звіт!BI84+'[2]звіт 2018+01.2019'!BI84</f>
        <v>2590.1121034821213</v>
      </c>
      <c r="BJ84" s="165">
        <f>[1]побуд.звіт!BJ84+'[2]звіт 2018+01.2019'!BJ84</f>
        <v>1692.7662356722433</v>
      </c>
      <c r="BK84" s="166">
        <f t="shared" si="70"/>
        <v>-897.34586780987797</v>
      </c>
      <c r="BL84" s="167">
        <f t="shared" si="71"/>
        <v>0</v>
      </c>
      <c r="BM84" s="165">
        <f>[1]побуд.звіт!BM84+'[2]звіт 2018+01.2019'!BM84</f>
        <v>0</v>
      </c>
      <c r="BN84" s="165">
        <f>[1]побуд.звіт!BN84+'[2]звіт 2018+01.2019'!BN84</f>
        <v>0</v>
      </c>
      <c r="BO84" s="166">
        <f t="shared" si="72"/>
        <v>0</v>
      </c>
      <c r="BP84" s="167">
        <f t="shared" si="73"/>
        <v>0</v>
      </c>
      <c r="BQ84" s="168">
        <f t="shared" si="39"/>
        <v>33453.808390414531</v>
      </c>
      <c r="BR84" s="166">
        <f t="shared" si="39"/>
        <v>23970.64315748528</v>
      </c>
      <c r="BS84" s="166">
        <f t="shared" si="74"/>
        <v>-9483.1652329292519</v>
      </c>
      <c r="BT84" s="167">
        <f t="shared" si="75"/>
        <v>0</v>
      </c>
      <c r="BU84" s="169">
        <f t="shared" si="76"/>
        <v>0.71652957647576987</v>
      </c>
      <c r="BV84" s="131">
        <v>2777</v>
      </c>
      <c r="BW84" s="170">
        <f t="shared" si="77"/>
        <v>387.44225782753347</v>
      </c>
      <c r="BX84" s="131">
        <f t="shared" si="40"/>
        <v>2389.5577421724665</v>
      </c>
      <c r="BY84" s="171">
        <v>2</v>
      </c>
      <c r="CA84" s="39"/>
    </row>
    <row r="85" spans="1:79" x14ac:dyDescent="0.3">
      <c r="A85" s="163">
        <f t="shared" si="45"/>
        <v>77</v>
      </c>
      <c r="B85" s="164" t="s">
        <v>177</v>
      </c>
      <c r="C85" s="189">
        <v>2637.84</v>
      </c>
      <c r="D85" s="185">
        <v>5</v>
      </c>
      <c r="E85" s="165">
        <f>[1]побуд.звіт!E85+'[2]звіт 2018+01.2019'!E85</f>
        <v>8020.0020019999993</v>
      </c>
      <c r="F85" s="165">
        <f>[1]побуд.звіт!F85+'[2]звіт 2018+01.2019'!F85</f>
        <v>8020.3350017966222</v>
      </c>
      <c r="G85" s="166">
        <f t="shared" si="41"/>
        <v>0</v>
      </c>
      <c r="H85" s="167">
        <f t="shared" si="42"/>
        <v>0.33299979662297119</v>
      </c>
      <c r="I85" s="165">
        <f>[1]побуд.звіт!I85+'[2]звіт 2018+01.2019'!I85</f>
        <v>62695.158928932055</v>
      </c>
      <c r="J85" s="165">
        <f>[1]побуд.звіт!J85+'[2]звіт 2018+01.2019'!J85</f>
        <v>62824.193401752091</v>
      </c>
      <c r="K85" s="166">
        <f t="shared" si="43"/>
        <v>0</v>
      </c>
      <c r="L85" s="167">
        <f t="shared" si="44"/>
        <v>129.03447282003617</v>
      </c>
      <c r="M85" s="165">
        <f>[1]побуд.звіт!M85+'[2]звіт 2018+01.2019'!M85</f>
        <v>3798.5179057830942</v>
      </c>
      <c r="N85" s="165">
        <f>[1]побуд.звіт!N85+'[2]звіт 2018+01.2019'!N85</f>
        <v>4043.1014127694393</v>
      </c>
      <c r="O85" s="166">
        <f t="shared" si="46"/>
        <v>0</v>
      </c>
      <c r="P85" s="167">
        <f t="shared" si="47"/>
        <v>244.58350698634513</v>
      </c>
      <c r="Q85" s="165">
        <f>[1]побуд.звіт!Q85+'[2]звіт 2018+01.2019'!Q85</f>
        <v>175.24833504088534</v>
      </c>
      <c r="R85" s="165">
        <f>[1]побуд.звіт!R85+'[2]звіт 2018+01.2019'!R85</f>
        <v>545.56532545120274</v>
      </c>
      <c r="S85" s="166">
        <f t="shared" si="48"/>
        <v>0</v>
      </c>
      <c r="T85" s="167">
        <f t="shared" si="49"/>
        <v>370.31699041031743</v>
      </c>
      <c r="U85" s="165">
        <f>[1]побуд.звіт!U85+'[2]звіт 2018+01.2019'!U85</f>
        <v>0</v>
      </c>
      <c r="V85" s="165">
        <f>[1]побуд.звіт!V85+'[2]звіт 2018+01.2019'!V85</f>
        <v>0</v>
      </c>
      <c r="W85" s="166">
        <f t="shared" si="50"/>
        <v>0</v>
      </c>
      <c r="X85" s="167">
        <f t="shared" si="51"/>
        <v>0</v>
      </c>
      <c r="Y85" s="165">
        <f>[1]побуд.звіт!Y85+'[2]звіт 2018+01.2019'!Y85</f>
        <v>0</v>
      </c>
      <c r="Z85" s="165">
        <f>[1]побуд.звіт!Z85+'[2]звіт 2018+01.2019'!Z85</f>
        <v>0</v>
      </c>
      <c r="AA85" s="166">
        <f t="shared" si="52"/>
        <v>0</v>
      </c>
      <c r="AB85" s="167">
        <f t="shared" si="53"/>
        <v>0</v>
      </c>
      <c r="AC85" s="165">
        <f>[1]побуд.звіт!AC85+'[2]звіт 2018+01.2019'!AC85</f>
        <v>28710.895148016432</v>
      </c>
      <c r="AD85" s="165">
        <f>[1]побуд.звіт!AD85+'[2]звіт 2018+01.2019'!AD85</f>
        <v>28433.117775265928</v>
      </c>
      <c r="AE85" s="166">
        <f t="shared" si="54"/>
        <v>-277.77737275050458</v>
      </c>
      <c r="AF85" s="167">
        <f t="shared" si="55"/>
        <v>0</v>
      </c>
      <c r="AG85" s="165">
        <f>[1]побуд.звіт!AG85+'[2]звіт 2018+01.2019'!AG85</f>
        <v>862.29652890597765</v>
      </c>
      <c r="AH85" s="165">
        <f>[1]побуд.звіт!AH85+'[2]звіт 2018+01.2019'!AH85</f>
        <v>862.94580898765355</v>
      </c>
      <c r="AI85" s="166">
        <f t="shared" si="56"/>
        <v>0</v>
      </c>
      <c r="AJ85" s="167">
        <f t="shared" si="57"/>
        <v>0.64928008167589724</v>
      </c>
      <c r="AK85" s="165">
        <f>[1]побуд.звіт!AK85+'[2]звіт 2018+01.2019'!AK85</f>
        <v>28.297048796252604</v>
      </c>
      <c r="AL85" s="165">
        <f>[1]побуд.звіт!AL85+'[2]звіт 2018+01.2019'!AL85</f>
        <v>0</v>
      </c>
      <c r="AM85" s="166">
        <f t="shared" si="58"/>
        <v>-28.297048796252604</v>
      </c>
      <c r="AN85" s="167">
        <f t="shared" si="59"/>
        <v>0</v>
      </c>
      <c r="AO85" s="165">
        <f>[1]побуд.звіт!AO85+'[2]звіт 2018+01.2019'!AO85</f>
        <v>9567.4820857302257</v>
      </c>
      <c r="AP85" s="165">
        <f>[1]побуд.звіт!AP85+'[2]звіт 2018+01.2019'!AP85</f>
        <v>6217.3201079320588</v>
      </c>
      <c r="AQ85" s="166">
        <f t="shared" si="60"/>
        <v>-3350.1619777981668</v>
      </c>
      <c r="AR85" s="167">
        <f t="shared" si="61"/>
        <v>0</v>
      </c>
      <c r="AS85" s="165">
        <f>[1]побуд.звіт!AS85+'[2]звіт 2018+01.2019'!AS85</f>
        <v>4673.458804620378</v>
      </c>
      <c r="AT85" s="165">
        <f>[1]побуд.звіт!AT85+'[2]звіт 2018+01.2019'!AT85</f>
        <v>3926.9417811172398</v>
      </c>
      <c r="AU85" s="166">
        <f t="shared" si="62"/>
        <v>-746.51702350313826</v>
      </c>
      <c r="AV85" s="167">
        <f t="shared" si="63"/>
        <v>0</v>
      </c>
      <c r="AW85" s="165">
        <f>[1]побуд.звіт!AW85+'[2]звіт 2018+01.2019'!AW85</f>
        <v>25505.900849891808</v>
      </c>
      <c r="AX85" s="165">
        <f>[1]побуд.звіт!AX85+'[2]звіт 2018+01.2019'!AX85</f>
        <v>99849.648035037855</v>
      </c>
      <c r="AY85" s="166">
        <f t="shared" si="64"/>
        <v>0</v>
      </c>
      <c r="AZ85" s="167">
        <f t="shared" si="65"/>
        <v>74343.747185146043</v>
      </c>
      <c r="BA85" s="38">
        <v>0</v>
      </c>
      <c r="BB85" s="36"/>
      <c r="BC85" s="36">
        <f t="shared" si="66"/>
        <v>0</v>
      </c>
      <c r="BD85" s="37">
        <f t="shared" si="67"/>
        <v>0</v>
      </c>
      <c r="BE85" s="165">
        <f>[1]побуд.звіт!BE85+'[2]звіт 2018+01.2019'!BE85</f>
        <v>18.516423425894708</v>
      </c>
      <c r="BF85" s="165">
        <f>[1]побуд.звіт!BF85+'[2]звіт 2018+01.2019'!BF85</f>
        <v>0</v>
      </c>
      <c r="BG85" s="166">
        <f t="shared" si="68"/>
        <v>-18.516423425894708</v>
      </c>
      <c r="BH85" s="167">
        <f t="shared" si="69"/>
        <v>0</v>
      </c>
      <c r="BI85" s="165">
        <f>[1]побуд.звіт!BI85+'[2]звіт 2018+01.2019'!BI85</f>
        <v>5772.4159558917472</v>
      </c>
      <c r="BJ85" s="165">
        <f>[1]побуд.звіт!BJ85+'[2]звіт 2018+01.2019'!BJ85</f>
        <v>4025.9613121307166</v>
      </c>
      <c r="BK85" s="166">
        <f t="shared" si="70"/>
        <v>-1746.4546437610306</v>
      </c>
      <c r="BL85" s="167">
        <f t="shared" si="71"/>
        <v>0</v>
      </c>
      <c r="BM85" s="165">
        <f>[1]побуд.звіт!BM85+'[2]звіт 2018+01.2019'!BM85</f>
        <v>0</v>
      </c>
      <c r="BN85" s="165">
        <f>[1]побуд.звіт!BN85+'[2]звіт 2018+01.2019'!BN85</f>
        <v>0</v>
      </c>
      <c r="BO85" s="166">
        <f t="shared" si="72"/>
        <v>0</v>
      </c>
      <c r="BP85" s="167">
        <f t="shared" si="73"/>
        <v>0</v>
      </c>
      <c r="BQ85" s="168">
        <f t="shared" si="39"/>
        <v>149828.19001703477</v>
      </c>
      <c r="BR85" s="166">
        <f t="shared" si="39"/>
        <v>218749.12996224078</v>
      </c>
      <c r="BS85" s="166">
        <f t="shared" si="74"/>
        <v>0</v>
      </c>
      <c r="BT85" s="167">
        <f t="shared" si="75"/>
        <v>68920.939945206017</v>
      </c>
      <c r="BU85" s="169">
        <f t="shared" si="76"/>
        <v>1.459999816705855</v>
      </c>
      <c r="BV85" s="131">
        <v>14646</v>
      </c>
      <c r="BW85" s="170">
        <f t="shared" si="77"/>
        <v>3943.9864273546591</v>
      </c>
      <c r="BX85" s="131">
        <f t="shared" si="40"/>
        <v>10702.013572645341</v>
      </c>
      <c r="BY85" s="171">
        <v>2</v>
      </c>
      <c r="CA85" s="39"/>
    </row>
    <row r="86" spans="1:79" x14ac:dyDescent="0.3">
      <c r="A86" s="163">
        <f t="shared" si="45"/>
        <v>78</v>
      </c>
      <c r="B86" s="164" t="s">
        <v>178</v>
      </c>
      <c r="C86" s="189">
        <v>1892.76</v>
      </c>
      <c r="D86" s="185">
        <v>5</v>
      </c>
      <c r="E86" s="165">
        <f>[1]побуд.звіт!E86+'[2]звіт 2018+01.2019'!E86</f>
        <v>5189.2804119999992</v>
      </c>
      <c r="F86" s="165">
        <f>[1]побуд.звіт!F86+'[2]звіт 2018+01.2019'!F86</f>
        <v>5184.8936627684798</v>
      </c>
      <c r="G86" s="166">
        <f t="shared" si="41"/>
        <v>-4.3867492315193886</v>
      </c>
      <c r="H86" s="167">
        <f t="shared" si="42"/>
        <v>0</v>
      </c>
      <c r="I86" s="165">
        <f>[1]побуд.звіт!I86+'[2]звіт 2018+01.2019'!I86</f>
        <v>23685.244310260114</v>
      </c>
      <c r="J86" s="165">
        <f>[1]побуд.звіт!J86+'[2]звіт 2018+01.2019'!J86</f>
        <v>25183.686143551182</v>
      </c>
      <c r="K86" s="166">
        <f t="shared" si="43"/>
        <v>0</v>
      </c>
      <c r="L86" s="167">
        <f t="shared" si="44"/>
        <v>1498.4418332910682</v>
      </c>
      <c r="M86" s="165">
        <f>[1]побуд.звіт!M86+'[2]звіт 2018+01.2019'!M86</f>
        <v>2465.1519935155961</v>
      </c>
      <c r="N86" s="165">
        <f>[1]побуд.звіт!N86+'[2]звіт 2018+01.2019'!N86</f>
        <v>2855.3980595060439</v>
      </c>
      <c r="O86" s="166">
        <f t="shared" si="46"/>
        <v>0</v>
      </c>
      <c r="P86" s="167">
        <f t="shared" si="47"/>
        <v>390.24606599044773</v>
      </c>
      <c r="Q86" s="165">
        <f>[1]побуд.звіт!Q86+'[2]звіт 2018+01.2019'!Q86</f>
        <v>141.25338290926547</v>
      </c>
      <c r="R86" s="165">
        <f>[1]побуд.звіт!R86+'[2]звіт 2018+01.2019'!R86</f>
        <v>412.20639554677331</v>
      </c>
      <c r="S86" s="166">
        <f t="shared" si="48"/>
        <v>0</v>
      </c>
      <c r="T86" s="167">
        <f t="shared" si="49"/>
        <v>270.95301263750787</v>
      </c>
      <c r="U86" s="165">
        <f>[1]побуд.звіт!U86+'[2]звіт 2018+01.2019'!U86</f>
        <v>0</v>
      </c>
      <c r="V86" s="165">
        <f>[1]побуд.звіт!V86+'[2]звіт 2018+01.2019'!V86</f>
        <v>0</v>
      </c>
      <c r="W86" s="166">
        <f t="shared" si="50"/>
        <v>0</v>
      </c>
      <c r="X86" s="167">
        <f t="shared" si="51"/>
        <v>0</v>
      </c>
      <c r="Y86" s="165">
        <f>[1]побуд.звіт!Y86+'[2]звіт 2018+01.2019'!Y86</f>
        <v>0</v>
      </c>
      <c r="Z86" s="165">
        <f>[1]побуд.звіт!Z86+'[2]звіт 2018+01.2019'!Z86</f>
        <v>0</v>
      </c>
      <c r="AA86" s="166">
        <f t="shared" si="52"/>
        <v>0</v>
      </c>
      <c r="AB86" s="167">
        <f t="shared" si="53"/>
        <v>0</v>
      </c>
      <c r="AC86" s="165">
        <f>[1]побуд.звіт!AC86+'[2]звіт 2018+01.2019'!AC86</f>
        <v>19849.314961363867</v>
      </c>
      <c r="AD86" s="165">
        <f>[1]побуд.звіт!AD86+'[2]звіт 2018+01.2019'!AD86</f>
        <v>19772.198382168343</v>
      </c>
      <c r="AE86" s="166">
        <f t="shared" si="54"/>
        <v>-77.116579195524537</v>
      </c>
      <c r="AF86" s="167">
        <f t="shared" si="55"/>
        <v>0</v>
      </c>
      <c r="AG86" s="165">
        <f>[1]побуд.звіт!AG86+'[2]звіт 2018+01.2019'!AG86</f>
        <v>695.79421896435611</v>
      </c>
      <c r="AH86" s="165">
        <f>[1]побуд.звіт!AH86+'[2]звіт 2018+01.2019'!AH86</f>
        <v>694.32421412799727</v>
      </c>
      <c r="AI86" s="166">
        <f t="shared" si="56"/>
        <v>-1.4700048363588394</v>
      </c>
      <c r="AJ86" s="167">
        <f t="shared" si="57"/>
        <v>0</v>
      </c>
      <c r="AK86" s="165">
        <f>[1]побуд.звіт!AK86+'[2]звіт 2018+01.2019'!AK86</f>
        <v>24.66505528571647</v>
      </c>
      <c r="AL86" s="165">
        <f>[1]побуд.звіт!AL86+'[2]звіт 2018+01.2019'!AL86</f>
        <v>0</v>
      </c>
      <c r="AM86" s="166">
        <f t="shared" si="58"/>
        <v>-24.66505528571647</v>
      </c>
      <c r="AN86" s="167">
        <f t="shared" si="59"/>
        <v>0</v>
      </c>
      <c r="AO86" s="165">
        <f>[1]побуд.звіт!AO86+'[2]звіт 2018+01.2019'!AO86</f>
        <v>6326.4335295043638</v>
      </c>
      <c r="AP86" s="165">
        <f>[1]побуд.звіт!AP86+'[2]звіт 2018+01.2019'!AP86</f>
        <v>4004.366249381545</v>
      </c>
      <c r="AQ86" s="166">
        <f t="shared" si="60"/>
        <v>-2322.0672801228188</v>
      </c>
      <c r="AR86" s="167">
        <f t="shared" si="61"/>
        <v>0</v>
      </c>
      <c r="AS86" s="165">
        <f>[1]побуд.звіт!AS86+'[2]звіт 2018+01.2019'!AS86</f>
        <v>2836.0686971927798</v>
      </c>
      <c r="AT86" s="165">
        <f>[1]побуд.звіт!AT86+'[2]звіт 2018+01.2019'!AT86</f>
        <v>2404.1180944984167</v>
      </c>
      <c r="AU86" s="166">
        <f t="shared" si="62"/>
        <v>-431.95060269436317</v>
      </c>
      <c r="AV86" s="167">
        <f t="shared" si="63"/>
        <v>0</v>
      </c>
      <c r="AW86" s="165">
        <f>[1]побуд.звіт!AW86+'[2]звіт 2018+01.2019'!AW86</f>
        <v>17073.579103458706</v>
      </c>
      <c r="AX86" s="165">
        <f>[1]побуд.звіт!AX86+'[2]звіт 2018+01.2019'!AX86</f>
        <v>2521.9207296083059</v>
      </c>
      <c r="AY86" s="166">
        <f t="shared" si="64"/>
        <v>-14551.6583738504</v>
      </c>
      <c r="AZ86" s="167">
        <f t="shared" si="65"/>
        <v>0</v>
      </c>
      <c r="BA86" s="38">
        <v>0</v>
      </c>
      <c r="BB86" s="36"/>
      <c r="BC86" s="36">
        <f t="shared" si="66"/>
        <v>0</v>
      </c>
      <c r="BD86" s="37">
        <f t="shared" si="67"/>
        <v>0</v>
      </c>
      <c r="BE86" s="165">
        <f>[1]побуд.звіт!BE86+'[2]звіт 2018+01.2019'!BE86</f>
        <v>15.943565464287364</v>
      </c>
      <c r="BF86" s="165">
        <f>[1]побуд.звіт!BF86+'[2]звіт 2018+01.2019'!BF86</f>
        <v>0</v>
      </c>
      <c r="BG86" s="166">
        <f t="shared" si="68"/>
        <v>-15.943565464287364</v>
      </c>
      <c r="BH86" s="167">
        <f t="shared" si="69"/>
        <v>0</v>
      </c>
      <c r="BI86" s="165">
        <f>[1]побуд.звіт!BI86+'[2]звіт 2018+01.2019'!BI86</f>
        <v>7072.2031306275794</v>
      </c>
      <c r="BJ86" s="165">
        <f>[1]побуд.звіт!BJ86+'[2]звіт 2018+01.2019'!BJ86</f>
        <v>7576.5883470364324</v>
      </c>
      <c r="BK86" s="166">
        <f t="shared" si="70"/>
        <v>0</v>
      </c>
      <c r="BL86" s="167">
        <f t="shared" si="71"/>
        <v>504.38521640885301</v>
      </c>
      <c r="BM86" s="165">
        <f>[1]побуд.звіт!BM86+'[2]звіт 2018+01.2019'!BM86</f>
        <v>0</v>
      </c>
      <c r="BN86" s="165">
        <f>[1]побуд.звіт!BN86+'[2]звіт 2018+01.2019'!BN86</f>
        <v>0</v>
      </c>
      <c r="BO86" s="166">
        <f t="shared" si="72"/>
        <v>0</v>
      </c>
      <c r="BP86" s="167">
        <f t="shared" si="73"/>
        <v>0</v>
      </c>
      <c r="BQ86" s="168">
        <f t="shared" si="39"/>
        <v>85374.93236054662</v>
      </c>
      <c r="BR86" s="166">
        <f t="shared" si="39"/>
        <v>70609.700278193515</v>
      </c>
      <c r="BS86" s="166">
        <f t="shared" si="74"/>
        <v>-14765.232082353104</v>
      </c>
      <c r="BT86" s="167">
        <f t="shared" si="75"/>
        <v>0</v>
      </c>
      <c r="BU86" s="169">
        <f t="shared" si="76"/>
        <v>0.82705424561863083</v>
      </c>
      <c r="BV86" s="131">
        <v>11499</v>
      </c>
      <c r="BW86" s="170">
        <f t="shared" si="77"/>
        <v>5400.7905456752414</v>
      </c>
      <c r="BX86" s="131">
        <f t="shared" si="40"/>
        <v>6098.2094543247586</v>
      </c>
      <c r="BY86" s="171">
        <v>2</v>
      </c>
      <c r="CA86" s="39"/>
    </row>
    <row r="87" spans="1:79" x14ac:dyDescent="0.3">
      <c r="A87" s="163">
        <f t="shared" si="45"/>
        <v>79</v>
      </c>
      <c r="B87" s="164" t="s">
        <v>179</v>
      </c>
      <c r="C87" s="189">
        <v>5781.8</v>
      </c>
      <c r="D87" s="185">
        <v>9</v>
      </c>
      <c r="E87" s="165">
        <f>[1]побуд.звіт!E87+'[2]звіт 2018+01.2019'!E87</f>
        <v>47388.846699999987</v>
      </c>
      <c r="F87" s="165">
        <f>[1]побуд.звіт!F87+'[2]звіт 2018+01.2019'!F87</f>
        <v>35994.251670158039</v>
      </c>
      <c r="G87" s="166">
        <f t="shared" si="41"/>
        <v>-11394.595029841948</v>
      </c>
      <c r="H87" s="167">
        <f t="shared" si="42"/>
        <v>0</v>
      </c>
      <c r="I87" s="165">
        <f>[1]побуд.звіт!I87+'[2]звіт 2018+01.2019'!I87</f>
        <v>46191.368057274529</v>
      </c>
      <c r="J87" s="165">
        <f>[1]побуд.звіт!J87+'[2]звіт 2018+01.2019'!J87</f>
        <v>40553.462514882405</v>
      </c>
      <c r="K87" s="166">
        <f t="shared" si="43"/>
        <v>-5637.9055423921236</v>
      </c>
      <c r="L87" s="167">
        <f t="shared" si="44"/>
        <v>0</v>
      </c>
      <c r="M87" s="165">
        <f>[1]побуд.звіт!M87+'[2]звіт 2018+01.2019'!M87</f>
        <v>6604.4151630106853</v>
      </c>
      <c r="N87" s="165">
        <f>[1]побуд.звіт!N87+'[2]звіт 2018+01.2019'!N87</f>
        <v>6631.5580749476158</v>
      </c>
      <c r="O87" s="166">
        <f t="shared" si="46"/>
        <v>0</v>
      </c>
      <c r="P87" s="167">
        <f t="shared" si="47"/>
        <v>27.142911936930432</v>
      </c>
      <c r="Q87" s="165">
        <f>[1]побуд.звіт!Q87+'[2]звіт 2018+01.2019'!Q87</f>
        <v>1678.1616242214557</v>
      </c>
      <c r="R87" s="165">
        <f>[1]побуд.звіт!R87+'[2]звіт 2018+01.2019'!R87</f>
        <v>1442.900820378499</v>
      </c>
      <c r="S87" s="166">
        <f t="shared" si="48"/>
        <v>-235.26080384295665</v>
      </c>
      <c r="T87" s="167">
        <f t="shared" si="49"/>
        <v>0</v>
      </c>
      <c r="U87" s="165">
        <f>[1]побуд.звіт!U87+'[2]звіт 2018+01.2019'!U87</f>
        <v>23405.373702212924</v>
      </c>
      <c r="V87" s="165">
        <f>[1]побуд.звіт!V87+'[2]звіт 2018+01.2019'!V87</f>
        <v>24022.051033930373</v>
      </c>
      <c r="W87" s="166">
        <f t="shared" si="50"/>
        <v>0</v>
      </c>
      <c r="X87" s="167">
        <f t="shared" si="51"/>
        <v>616.6773317174484</v>
      </c>
      <c r="Y87" s="165">
        <f>[1]побуд.звіт!Y87+'[2]звіт 2018+01.2019'!Y87</f>
        <v>0</v>
      </c>
      <c r="Z87" s="165">
        <f>[1]побуд.звіт!Z87+'[2]звіт 2018+01.2019'!Z87</f>
        <v>0</v>
      </c>
      <c r="AA87" s="166">
        <f t="shared" si="52"/>
        <v>0</v>
      </c>
      <c r="AB87" s="167">
        <f t="shared" si="53"/>
        <v>0</v>
      </c>
      <c r="AC87" s="165">
        <f>[1]побуд.звіт!AC87+'[2]звіт 2018+01.2019'!AC87</f>
        <v>60917.765148893923</v>
      </c>
      <c r="AD87" s="165">
        <f>[1]побуд.звіт!AD87+'[2]звіт 2018+01.2019'!AD87</f>
        <v>60693.502859401342</v>
      </c>
      <c r="AE87" s="166">
        <f t="shared" si="54"/>
        <v>-224.26228949258075</v>
      </c>
      <c r="AF87" s="167">
        <f t="shared" si="55"/>
        <v>0</v>
      </c>
      <c r="AG87" s="165">
        <f>[1]побуд.звіт!AG87+'[2]звіт 2018+01.2019'!AG87</f>
        <v>2479.6770418557035</v>
      </c>
      <c r="AH87" s="165">
        <f>[1]побуд.звіт!AH87+'[2]звіт 2018+01.2019'!AH87</f>
        <v>2459.8915014820477</v>
      </c>
      <c r="AI87" s="166">
        <f t="shared" si="56"/>
        <v>-19.785540373655749</v>
      </c>
      <c r="AJ87" s="167">
        <f t="shared" si="57"/>
        <v>0</v>
      </c>
      <c r="AK87" s="165">
        <f>[1]побуд.звіт!AK87+'[2]звіт 2018+01.2019'!AK87</f>
        <v>91.578392885571532</v>
      </c>
      <c r="AL87" s="165">
        <f>[1]побуд.звіт!AL87+'[2]звіт 2018+01.2019'!AL87</f>
        <v>2634.6445143064939</v>
      </c>
      <c r="AM87" s="166">
        <f t="shared" si="58"/>
        <v>0</v>
      </c>
      <c r="AN87" s="167">
        <f t="shared" si="59"/>
        <v>2543.0661214209222</v>
      </c>
      <c r="AO87" s="165">
        <f>[1]побуд.звіт!AO87+'[2]звіт 2018+01.2019'!AO87</f>
        <v>3258.1953740003491</v>
      </c>
      <c r="AP87" s="165">
        <f>[1]побуд.звіт!AP87+'[2]звіт 2018+01.2019'!AP87</f>
        <v>5058.1504951918669</v>
      </c>
      <c r="AQ87" s="166">
        <f t="shared" si="60"/>
        <v>0</v>
      </c>
      <c r="AR87" s="167">
        <f t="shared" si="61"/>
        <v>1799.9551211915177</v>
      </c>
      <c r="AS87" s="165">
        <f>[1]побуд.звіт!AS87+'[2]звіт 2018+01.2019'!AS87</f>
        <v>5631.6342838261635</v>
      </c>
      <c r="AT87" s="165">
        <f>[1]побуд.звіт!AT87+'[2]звіт 2018+01.2019'!AT87</f>
        <v>4866.8310377978396</v>
      </c>
      <c r="AU87" s="166">
        <f t="shared" si="62"/>
        <v>-764.80324602832388</v>
      </c>
      <c r="AV87" s="167">
        <f t="shared" si="63"/>
        <v>0</v>
      </c>
      <c r="AW87" s="165">
        <f>[1]побуд.звіт!AW87+'[2]звіт 2018+01.2019'!AW87</f>
        <v>62623.125644713611</v>
      </c>
      <c r="AX87" s="165">
        <f>[1]побуд.звіт!AX87+'[2]звіт 2018+01.2019'!AX87</f>
        <v>51684.361200520143</v>
      </c>
      <c r="AY87" s="166">
        <f t="shared" si="64"/>
        <v>-10938.764444193468</v>
      </c>
      <c r="AZ87" s="167">
        <f t="shared" si="65"/>
        <v>0</v>
      </c>
      <c r="BA87" s="38">
        <v>0</v>
      </c>
      <c r="BB87" s="36"/>
      <c r="BC87" s="36">
        <f t="shared" si="66"/>
        <v>0</v>
      </c>
      <c r="BD87" s="37">
        <f t="shared" si="67"/>
        <v>0</v>
      </c>
      <c r="BE87" s="165">
        <f>[1]побуд.звіт!BE87+'[2]звіт 2018+01.2019'!BE87</f>
        <v>16.234230577114307</v>
      </c>
      <c r="BF87" s="165">
        <f>[1]побуд.звіт!BF87+'[2]звіт 2018+01.2019'!BF87</f>
        <v>0</v>
      </c>
      <c r="BG87" s="166">
        <f t="shared" si="68"/>
        <v>-16.234230577114307</v>
      </c>
      <c r="BH87" s="167">
        <f t="shared" si="69"/>
        <v>0</v>
      </c>
      <c r="BI87" s="165">
        <f>[1]побуд.звіт!BI87+'[2]звіт 2018+01.2019'!BI87</f>
        <v>14857.449499478818</v>
      </c>
      <c r="BJ87" s="165">
        <f>[1]побуд.звіт!BJ87+'[2]звіт 2018+01.2019'!BJ87</f>
        <v>9535.1177289235638</v>
      </c>
      <c r="BK87" s="166">
        <f t="shared" si="70"/>
        <v>-5322.3317705552545</v>
      </c>
      <c r="BL87" s="167">
        <f t="shared" si="71"/>
        <v>0</v>
      </c>
      <c r="BM87" s="165">
        <f>[1]побуд.звіт!BM87+'[2]звіт 2018+01.2019'!BM87</f>
        <v>12993.944458519007</v>
      </c>
      <c r="BN87" s="165">
        <f>[1]побуд.звіт!BN87+'[2]звіт 2018+01.2019'!BN87</f>
        <v>9395.4867103217857</v>
      </c>
      <c r="BO87" s="166">
        <f t="shared" si="72"/>
        <v>-3598.457748197221</v>
      </c>
      <c r="BP87" s="167">
        <f t="shared" si="73"/>
        <v>0</v>
      </c>
      <c r="BQ87" s="168">
        <f t="shared" si="39"/>
        <v>288137.76932146976</v>
      </c>
      <c r="BR87" s="166">
        <f t="shared" si="39"/>
        <v>254972.21016224206</v>
      </c>
      <c r="BS87" s="166">
        <f t="shared" si="74"/>
        <v>-33165.559159227705</v>
      </c>
      <c r="BT87" s="167">
        <f t="shared" si="75"/>
        <v>0</v>
      </c>
      <c r="BU87" s="169">
        <f t="shared" si="76"/>
        <v>0.8848968698642713</v>
      </c>
      <c r="BV87" s="131">
        <v>45441</v>
      </c>
      <c r="BW87" s="170">
        <f t="shared" si="77"/>
        <v>24859.730762752159</v>
      </c>
      <c r="BX87" s="131">
        <f t="shared" si="40"/>
        <v>20581.269237247841</v>
      </c>
      <c r="BY87" s="171">
        <v>2</v>
      </c>
      <c r="CA87" s="39"/>
    </row>
    <row r="88" spans="1:79" x14ac:dyDescent="0.3">
      <c r="A88" s="163">
        <f t="shared" si="45"/>
        <v>80</v>
      </c>
      <c r="B88" s="164" t="s">
        <v>180</v>
      </c>
      <c r="C88" s="189">
        <v>2744.1</v>
      </c>
      <c r="D88" s="185">
        <v>10</v>
      </c>
      <c r="E88" s="165">
        <f>[1]побуд.звіт!E88+'[2]звіт 2018+01.2019'!E88</f>
        <v>20873.041863256651</v>
      </c>
      <c r="F88" s="165">
        <f>[1]побуд.звіт!F88+'[2]звіт 2018+01.2019'!F88</f>
        <v>21899.037214438958</v>
      </c>
      <c r="G88" s="166">
        <f t="shared" si="41"/>
        <v>0</v>
      </c>
      <c r="H88" s="167">
        <f t="shared" si="42"/>
        <v>1025.9953511823078</v>
      </c>
      <c r="I88" s="165">
        <f>[1]побуд.звіт!I88+'[2]звіт 2018+01.2019'!I88</f>
        <v>31762.55901503902</v>
      </c>
      <c r="J88" s="165">
        <f>[1]побуд.звіт!J88+'[2]звіт 2018+01.2019'!J88</f>
        <v>34409.242529330048</v>
      </c>
      <c r="K88" s="166">
        <f t="shared" si="43"/>
        <v>0</v>
      </c>
      <c r="L88" s="167">
        <f t="shared" si="44"/>
        <v>2646.6835142910277</v>
      </c>
      <c r="M88" s="165">
        <f>[1]побуд.звіт!M88+'[2]звіт 2018+01.2019'!M88</f>
        <v>3504.2121857229827</v>
      </c>
      <c r="N88" s="165">
        <f>[1]побуд.звіт!N88+'[2]звіт 2018+01.2019'!N88</f>
        <v>3584.3669959210069</v>
      </c>
      <c r="O88" s="166">
        <f t="shared" si="46"/>
        <v>0</v>
      </c>
      <c r="P88" s="167">
        <f t="shared" si="47"/>
        <v>80.154810198024279</v>
      </c>
      <c r="Q88" s="165">
        <f>[1]побуд.звіт!Q88+'[2]звіт 2018+01.2019'!Q88</f>
        <v>668.57254378828043</v>
      </c>
      <c r="R88" s="165">
        <f>[1]побуд.звіт!R88+'[2]звіт 2018+01.2019'!R88</f>
        <v>699.49953352478281</v>
      </c>
      <c r="S88" s="166">
        <f t="shared" si="48"/>
        <v>0</v>
      </c>
      <c r="T88" s="167">
        <f t="shared" si="49"/>
        <v>30.926989736502378</v>
      </c>
      <c r="U88" s="165">
        <f>[1]побуд.звіт!U88+'[2]звіт 2018+01.2019'!U88</f>
        <v>11258.460815252005</v>
      </c>
      <c r="V88" s="165">
        <f>[1]побуд.звіт!V88+'[2]звіт 2018+01.2019'!V88</f>
        <v>11329.780816816183</v>
      </c>
      <c r="W88" s="166">
        <f t="shared" si="50"/>
        <v>0</v>
      </c>
      <c r="X88" s="167">
        <f t="shared" si="51"/>
        <v>71.320001564177801</v>
      </c>
      <c r="Y88" s="165">
        <f>[1]побуд.звіт!Y88+'[2]звіт 2018+01.2019'!Y88</f>
        <v>0</v>
      </c>
      <c r="Z88" s="165">
        <f>[1]побуд.звіт!Z88+'[2]звіт 2018+01.2019'!Z88</f>
        <v>0</v>
      </c>
      <c r="AA88" s="166">
        <f t="shared" si="52"/>
        <v>0</v>
      </c>
      <c r="AB88" s="167">
        <f t="shared" si="53"/>
        <v>0</v>
      </c>
      <c r="AC88" s="165">
        <f>[1]побуд.звіт!AC88+'[2]звіт 2018+01.2019'!AC88</f>
        <v>30179.959304904613</v>
      </c>
      <c r="AD88" s="165">
        <f>[1]побуд.звіт!AD88+'[2]звіт 2018+01.2019'!AD88</f>
        <v>30008.984285726216</v>
      </c>
      <c r="AE88" s="166">
        <f t="shared" si="54"/>
        <v>-170.97501917839691</v>
      </c>
      <c r="AF88" s="167">
        <f t="shared" si="55"/>
        <v>0</v>
      </c>
      <c r="AG88" s="165">
        <f>[1]побуд.звіт!AG88+'[2]звіт 2018+01.2019'!AG88</f>
        <v>736.61167250959613</v>
      </c>
      <c r="AH88" s="165">
        <f>[1]побуд.звіт!AH88+'[2]звіт 2018+01.2019'!AH88</f>
        <v>714.16204881736871</v>
      </c>
      <c r="AI88" s="166">
        <f t="shared" si="56"/>
        <v>-22.449623692227419</v>
      </c>
      <c r="AJ88" s="167">
        <f t="shared" si="57"/>
        <v>0</v>
      </c>
      <c r="AK88" s="165">
        <f>[1]побуд.звіт!AK88+'[2]звіт 2018+01.2019'!AK88</f>
        <v>25.584473697114767</v>
      </c>
      <c r="AL88" s="165">
        <f>[1]побуд.звіт!AL88+'[2]звіт 2018+01.2019'!AL88</f>
        <v>0</v>
      </c>
      <c r="AM88" s="166">
        <f t="shared" si="58"/>
        <v>-25.584473697114767</v>
      </c>
      <c r="AN88" s="167">
        <f t="shared" si="59"/>
        <v>0</v>
      </c>
      <c r="AO88" s="165">
        <f>[1]побуд.звіт!AO88+'[2]звіт 2018+01.2019'!AO88</f>
        <v>1571.383925490396</v>
      </c>
      <c r="AP88" s="165">
        <f>[1]побуд.звіт!AP88+'[2]звіт 2018+01.2019'!AP88</f>
        <v>1271.4816903421113</v>
      </c>
      <c r="AQ88" s="166">
        <f t="shared" si="60"/>
        <v>-299.90223514828472</v>
      </c>
      <c r="AR88" s="167">
        <f t="shared" si="61"/>
        <v>0</v>
      </c>
      <c r="AS88" s="165">
        <f>[1]побуд.звіт!AS88+'[2]звіт 2018+01.2019'!AS88</f>
        <v>3011.3048428887591</v>
      </c>
      <c r="AT88" s="165">
        <f>[1]побуд.звіт!AT88+'[2]звіт 2018+01.2019'!AT88</f>
        <v>2580.8873576196461</v>
      </c>
      <c r="AU88" s="166">
        <f t="shared" si="62"/>
        <v>-430.41748526911306</v>
      </c>
      <c r="AV88" s="167">
        <f t="shared" si="63"/>
        <v>0</v>
      </c>
      <c r="AW88" s="165">
        <f>[1]побуд.звіт!AW88+'[2]звіт 2018+01.2019'!AW88</f>
        <v>30401.881971394589</v>
      </c>
      <c r="AX88" s="165">
        <f>[1]побуд.звіт!AX88+'[2]звіт 2018+01.2019'!AX88</f>
        <v>116868.12627201152</v>
      </c>
      <c r="AY88" s="166">
        <f t="shared" si="64"/>
        <v>0</v>
      </c>
      <c r="AZ88" s="167">
        <f t="shared" si="65"/>
        <v>86466.244300616934</v>
      </c>
      <c r="BA88" s="38">
        <v>0</v>
      </c>
      <c r="BB88" s="36"/>
      <c r="BC88" s="36">
        <f t="shared" si="66"/>
        <v>0</v>
      </c>
      <c r="BD88" s="37">
        <f t="shared" si="67"/>
        <v>0</v>
      </c>
      <c r="BE88" s="165">
        <f>[1]побуд.звіт!BE88+'[2]звіт 2018+01.2019'!BE88</f>
        <v>17.87954579807651</v>
      </c>
      <c r="BF88" s="165">
        <f>[1]побуд.звіт!BF88+'[2]звіт 2018+01.2019'!BF88</f>
        <v>0</v>
      </c>
      <c r="BG88" s="166">
        <f t="shared" si="68"/>
        <v>-17.87954579807651</v>
      </c>
      <c r="BH88" s="167">
        <f t="shared" si="69"/>
        <v>0</v>
      </c>
      <c r="BI88" s="165">
        <f>[1]побуд.звіт!BI88+'[2]звіт 2018+01.2019'!BI88</f>
        <v>14968.03296332006</v>
      </c>
      <c r="BJ88" s="165">
        <f>[1]побуд.звіт!BJ88+'[2]звіт 2018+01.2019'!BJ88</f>
        <v>12081.164282669131</v>
      </c>
      <c r="BK88" s="166">
        <f t="shared" si="70"/>
        <v>-2886.8686806509286</v>
      </c>
      <c r="BL88" s="167">
        <f t="shared" si="71"/>
        <v>0</v>
      </c>
      <c r="BM88" s="165">
        <f>[1]побуд.звіт!BM88+'[2]звіт 2018+01.2019'!BM88</f>
        <v>7478.0578317732025</v>
      </c>
      <c r="BN88" s="165">
        <f>[1]побуд.звіт!BN88+'[2]звіт 2018+01.2019'!BN88</f>
        <v>6759.7300777955097</v>
      </c>
      <c r="BO88" s="166">
        <f t="shared" si="72"/>
        <v>-718.32775397769274</v>
      </c>
      <c r="BP88" s="167">
        <f t="shared" si="73"/>
        <v>0</v>
      </c>
      <c r="BQ88" s="168">
        <f t="shared" si="39"/>
        <v>156457.54295483537</v>
      </c>
      <c r="BR88" s="166">
        <f t="shared" si="39"/>
        <v>242206.46310501249</v>
      </c>
      <c r="BS88" s="166">
        <f t="shared" si="74"/>
        <v>0</v>
      </c>
      <c r="BT88" s="167">
        <f t="shared" si="75"/>
        <v>85748.920150177117</v>
      </c>
      <c r="BU88" s="169">
        <f t="shared" si="76"/>
        <v>1.5480651078288394</v>
      </c>
      <c r="BV88" s="131">
        <v>11346</v>
      </c>
      <c r="BW88" s="170">
        <f t="shared" si="77"/>
        <v>170.46121751175997</v>
      </c>
      <c r="BX88" s="131">
        <f t="shared" si="40"/>
        <v>11175.53878248824</v>
      </c>
      <c r="BY88" s="171">
        <v>2</v>
      </c>
      <c r="CA88" s="39"/>
    </row>
    <row r="89" spans="1:79" x14ac:dyDescent="0.3">
      <c r="A89" s="163">
        <f t="shared" si="45"/>
        <v>81</v>
      </c>
      <c r="B89" s="164" t="s">
        <v>181</v>
      </c>
      <c r="C89" s="189">
        <v>4255.3</v>
      </c>
      <c r="D89" s="185">
        <v>9</v>
      </c>
      <c r="E89" s="165">
        <f>[1]побуд.звіт!E89+'[2]звіт 2018+01.2019'!E89</f>
        <v>26591.94200000001</v>
      </c>
      <c r="F89" s="165">
        <f>[1]побуд.звіт!F89+'[2]звіт 2018+01.2019'!F89</f>
        <v>27932.186810983596</v>
      </c>
      <c r="G89" s="166">
        <f t="shared" si="41"/>
        <v>0</v>
      </c>
      <c r="H89" s="167">
        <f t="shared" si="42"/>
        <v>1340.2448109835859</v>
      </c>
      <c r="I89" s="165">
        <f>[1]побуд.звіт!I89+'[2]звіт 2018+01.2019'!I89</f>
        <v>40352.643197322439</v>
      </c>
      <c r="J89" s="165">
        <f>[1]побуд.звіт!J89+'[2]звіт 2018+01.2019'!J89</f>
        <v>42568.379419416066</v>
      </c>
      <c r="K89" s="166">
        <f t="shared" si="43"/>
        <v>0</v>
      </c>
      <c r="L89" s="167">
        <f t="shared" si="44"/>
        <v>2215.7362220936266</v>
      </c>
      <c r="M89" s="165">
        <f>[1]побуд.звіт!M89+'[2]звіт 2018+01.2019'!M89</f>
        <v>6644.7682185091417</v>
      </c>
      <c r="N89" s="165">
        <f>[1]побуд.звіт!N89+'[2]звіт 2018+01.2019'!N89</f>
        <v>6738.0830527733069</v>
      </c>
      <c r="O89" s="166">
        <f t="shared" si="46"/>
        <v>0</v>
      </c>
      <c r="P89" s="167">
        <f t="shared" si="47"/>
        <v>93.314834264165256</v>
      </c>
      <c r="Q89" s="165">
        <f>[1]побуд.звіт!Q89+'[2]звіт 2018+01.2019'!Q89</f>
        <v>1071.5760332164352</v>
      </c>
      <c r="R89" s="165">
        <f>[1]побуд.звіт!R89+'[2]звіт 2018+01.2019'!R89</f>
        <v>1011.7883857774241</v>
      </c>
      <c r="S89" s="166">
        <f t="shared" si="48"/>
        <v>-59.787647439011153</v>
      </c>
      <c r="T89" s="167">
        <f t="shared" si="49"/>
        <v>0</v>
      </c>
      <c r="U89" s="165">
        <f>[1]побуд.звіт!U89+'[2]звіт 2018+01.2019'!U89</f>
        <v>18848.574937312267</v>
      </c>
      <c r="V89" s="165">
        <f>[1]побуд.звіт!V89+'[2]звіт 2018+01.2019'!V89</f>
        <v>17841.035868110201</v>
      </c>
      <c r="W89" s="166">
        <f t="shared" si="50"/>
        <v>-1007.5390692020665</v>
      </c>
      <c r="X89" s="167">
        <f t="shared" si="51"/>
        <v>0</v>
      </c>
      <c r="Y89" s="165">
        <f>[1]побуд.звіт!Y89+'[2]звіт 2018+01.2019'!Y89</f>
        <v>1329.2981525536156</v>
      </c>
      <c r="Z89" s="165">
        <f>[1]побуд.звіт!Z89+'[2]звіт 2018+01.2019'!Z89</f>
        <v>1354.4450076957246</v>
      </c>
      <c r="AA89" s="166">
        <f t="shared" si="52"/>
        <v>0</v>
      </c>
      <c r="AB89" s="167">
        <f t="shared" si="53"/>
        <v>25.146855142108961</v>
      </c>
      <c r="AC89" s="165">
        <f>[1]побуд.звіт!AC89+'[2]звіт 2018+01.2019'!AC89</f>
        <v>50176.435148313685</v>
      </c>
      <c r="AD89" s="165">
        <f>[1]побуд.звіт!AD89+'[2]звіт 2018+01.2019'!AD89</f>
        <v>49964.895939927635</v>
      </c>
      <c r="AE89" s="166">
        <f t="shared" si="54"/>
        <v>-211.53920838604972</v>
      </c>
      <c r="AF89" s="167">
        <f t="shared" si="55"/>
        <v>0</v>
      </c>
      <c r="AG89" s="165">
        <f>[1]побуд.звіт!AG89+'[2]звіт 2018+01.2019'!AG89</f>
        <v>947.2708367598276</v>
      </c>
      <c r="AH89" s="165">
        <f>[1]побуд.звіт!AH89+'[2]звіт 2018+01.2019'!AH89</f>
        <v>925.76561883732961</v>
      </c>
      <c r="AI89" s="166">
        <f t="shared" si="56"/>
        <v>-21.505217922497991</v>
      </c>
      <c r="AJ89" s="167">
        <f t="shared" si="57"/>
        <v>0</v>
      </c>
      <c r="AK89" s="165">
        <f>[1]побуд.звіт!AK89+'[2]звіт 2018+01.2019'!AK89</f>
        <v>33.700018614097054</v>
      </c>
      <c r="AL89" s="165">
        <f>[1]побуд.звіт!AL89+'[2]звіт 2018+01.2019'!AL89</f>
        <v>0</v>
      </c>
      <c r="AM89" s="166">
        <f t="shared" si="58"/>
        <v>-33.700018614097054</v>
      </c>
      <c r="AN89" s="167">
        <f t="shared" si="59"/>
        <v>0</v>
      </c>
      <c r="AO89" s="165">
        <f>[1]побуд.звіт!AO89+'[2]звіт 2018+01.2019'!AO89</f>
        <v>2902.1789693999731</v>
      </c>
      <c r="AP89" s="165">
        <f>[1]побуд.звіт!AP89+'[2]звіт 2018+01.2019'!AP89</f>
        <v>2288.6670426158003</v>
      </c>
      <c r="AQ89" s="166">
        <f t="shared" si="60"/>
        <v>-613.51192678417283</v>
      </c>
      <c r="AR89" s="167">
        <f t="shared" si="61"/>
        <v>0</v>
      </c>
      <c r="AS89" s="165">
        <f>[1]побуд.звіт!AS89+'[2]звіт 2018+01.2019'!AS89</f>
        <v>6026.6161884169223</v>
      </c>
      <c r="AT89" s="165">
        <f>[1]побуд.звіт!AT89+'[2]звіт 2018+01.2019'!AT89</f>
        <v>5170.7873058580717</v>
      </c>
      <c r="AU89" s="166">
        <f t="shared" si="62"/>
        <v>-855.82888255885064</v>
      </c>
      <c r="AV89" s="167">
        <f t="shared" si="63"/>
        <v>0</v>
      </c>
      <c r="AW89" s="165">
        <f>[1]побуд.звіт!AW89+'[2]звіт 2018+01.2019'!AW89</f>
        <v>53163.539605075021</v>
      </c>
      <c r="AX89" s="165">
        <f>[1]побуд.звіт!AX89+'[2]звіт 2018+01.2019'!AX89</f>
        <v>159850.38386337791</v>
      </c>
      <c r="AY89" s="166">
        <f t="shared" si="64"/>
        <v>0</v>
      </c>
      <c r="AZ89" s="167">
        <f t="shared" si="65"/>
        <v>106686.84425830288</v>
      </c>
      <c r="BA89" s="38">
        <v>0</v>
      </c>
      <c r="BB89" s="36"/>
      <c r="BC89" s="36">
        <f t="shared" si="66"/>
        <v>0</v>
      </c>
      <c r="BD89" s="37">
        <f t="shared" si="67"/>
        <v>0</v>
      </c>
      <c r="BE89" s="165">
        <f>[1]побуд.звіт!BE89+'[2]звіт 2018+01.2019'!BE89</f>
        <v>11.948099445638823</v>
      </c>
      <c r="BF89" s="165">
        <f>[1]побуд.звіт!BF89+'[2]звіт 2018+01.2019'!BF89</f>
        <v>0</v>
      </c>
      <c r="BG89" s="166">
        <f t="shared" si="68"/>
        <v>-11.948099445638823</v>
      </c>
      <c r="BH89" s="167">
        <f t="shared" si="69"/>
        <v>0</v>
      </c>
      <c r="BI89" s="165">
        <f>[1]побуд.звіт!BI89+'[2]звіт 2018+01.2019'!BI89</f>
        <v>25699.009163487248</v>
      </c>
      <c r="BJ89" s="165">
        <f>[1]побуд.звіт!BJ89+'[2]звіт 2018+01.2019'!BJ89</f>
        <v>25340.485048794249</v>
      </c>
      <c r="BK89" s="166">
        <f t="shared" si="70"/>
        <v>-358.52411469299841</v>
      </c>
      <c r="BL89" s="167">
        <f t="shared" si="71"/>
        <v>0</v>
      </c>
      <c r="BM89" s="165">
        <f>[1]побуд.звіт!BM89+'[2]звіт 2018+01.2019'!BM89</f>
        <v>13121.547863445918</v>
      </c>
      <c r="BN89" s="165">
        <f>[1]побуд.звіт!BN89+'[2]звіт 2018+01.2019'!BN89</f>
        <v>10477.423106701011</v>
      </c>
      <c r="BO89" s="166">
        <f t="shared" si="72"/>
        <v>-2644.1247567449063</v>
      </c>
      <c r="BP89" s="167">
        <f t="shared" si="73"/>
        <v>0</v>
      </c>
      <c r="BQ89" s="168">
        <f t="shared" si="39"/>
        <v>246921.04843187224</v>
      </c>
      <c r="BR89" s="166">
        <f t="shared" si="39"/>
        <v>351464.32647086831</v>
      </c>
      <c r="BS89" s="166">
        <f t="shared" si="74"/>
        <v>0</v>
      </c>
      <c r="BT89" s="167">
        <f t="shared" si="75"/>
        <v>104543.27803899607</v>
      </c>
      <c r="BU89" s="169">
        <f t="shared" si="76"/>
        <v>1.4233874702173901</v>
      </c>
      <c r="BV89" s="131">
        <v>20083</v>
      </c>
      <c r="BW89" s="170">
        <f t="shared" si="77"/>
        <v>2445.7822548662698</v>
      </c>
      <c r="BX89" s="131">
        <f t="shared" si="40"/>
        <v>17637.21774513373</v>
      </c>
      <c r="BY89" s="171">
        <v>2</v>
      </c>
      <c r="CA89" s="39"/>
    </row>
    <row r="90" spans="1:79" x14ac:dyDescent="0.3">
      <c r="A90" s="163">
        <f t="shared" si="45"/>
        <v>82</v>
      </c>
      <c r="B90" s="164" t="s">
        <v>182</v>
      </c>
      <c r="C90" s="189">
        <v>3842.2</v>
      </c>
      <c r="D90" s="185">
        <v>9</v>
      </c>
      <c r="E90" s="165">
        <f>[1]побуд.звіт!E90+'[2]звіт 2018+01.2019'!E90</f>
        <v>40210.071911380677</v>
      </c>
      <c r="F90" s="165">
        <f>[1]побуд.звіт!F90+'[2]звіт 2018+01.2019'!F90</f>
        <v>38558.59458867128</v>
      </c>
      <c r="G90" s="166">
        <f t="shared" si="41"/>
        <v>-1651.4773227093974</v>
      </c>
      <c r="H90" s="167">
        <f t="shared" si="42"/>
        <v>0</v>
      </c>
      <c r="I90" s="165">
        <f>[1]побуд.звіт!I90+'[2]звіт 2018+01.2019'!I90</f>
        <v>69261.861700018388</v>
      </c>
      <c r="J90" s="165">
        <f>[1]побуд.звіт!J90+'[2]звіт 2018+01.2019'!J90</f>
        <v>70336.281257091949</v>
      </c>
      <c r="K90" s="166">
        <f t="shared" si="43"/>
        <v>0</v>
      </c>
      <c r="L90" s="167">
        <f t="shared" si="44"/>
        <v>1074.419557073561</v>
      </c>
      <c r="M90" s="165">
        <f>[1]побуд.звіт!M90+'[2]звіт 2018+01.2019'!M90</f>
        <v>3383.5756511866621</v>
      </c>
      <c r="N90" s="165">
        <f>[1]побуд.звіт!N90+'[2]звіт 2018+01.2019'!N90</f>
        <v>3687.598851508038</v>
      </c>
      <c r="O90" s="166">
        <f t="shared" si="46"/>
        <v>0</v>
      </c>
      <c r="P90" s="167">
        <f t="shared" si="47"/>
        <v>304.02320032137595</v>
      </c>
      <c r="Q90" s="165">
        <f>[1]побуд.звіт!Q90+'[2]звіт 2018+01.2019'!Q90</f>
        <v>749.93181405517259</v>
      </c>
      <c r="R90" s="165">
        <f>[1]побуд.звіт!R90+'[2]звіт 2018+01.2019'!R90</f>
        <v>775.07129428113899</v>
      </c>
      <c r="S90" s="166">
        <f t="shared" si="48"/>
        <v>0</v>
      </c>
      <c r="T90" s="167">
        <f t="shared" si="49"/>
        <v>25.139480225966395</v>
      </c>
      <c r="U90" s="165">
        <f>[1]побуд.звіт!U90+'[2]звіт 2018+01.2019'!U90</f>
        <v>19685.631405746764</v>
      </c>
      <c r="V90" s="165">
        <f>[1]побуд.звіт!V90+'[2]звіт 2018+01.2019'!V90</f>
        <v>19424.199973884493</v>
      </c>
      <c r="W90" s="166">
        <f t="shared" si="50"/>
        <v>-261.43143186227098</v>
      </c>
      <c r="X90" s="167">
        <f t="shared" si="51"/>
        <v>0</v>
      </c>
      <c r="Y90" s="165">
        <f>[1]побуд.звіт!Y90+'[2]звіт 2018+01.2019'!Y90</f>
        <v>75.946454728750268</v>
      </c>
      <c r="Z90" s="165">
        <f>[1]побуд.звіт!Z90+'[2]звіт 2018+01.2019'!Z90</f>
        <v>75.995658764367064</v>
      </c>
      <c r="AA90" s="166">
        <f t="shared" si="52"/>
        <v>0</v>
      </c>
      <c r="AB90" s="167">
        <f t="shared" si="53"/>
        <v>4.9204035616796205E-2</v>
      </c>
      <c r="AC90" s="165">
        <f>[1]побуд.звіт!AC90+'[2]звіт 2018+01.2019'!AC90</f>
        <v>37209.844799161707</v>
      </c>
      <c r="AD90" s="165">
        <f>[1]побуд.звіт!AD90+'[2]звіт 2018+01.2019'!AD90</f>
        <v>36989.84834494962</v>
      </c>
      <c r="AE90" s="166">
        <f t="shared" si="54"/>
        <v>-219.99645421208697</v>
      </c>
      <c r="AF90" s="167">
        <f t="shared" si="55"/>
        <v>0</v>
      </c>
      <c r="AG90" s="165">
        <f>[1]побуд.звіт!AG90+'[2]звіт 2018+01.2019'!AG90</f>
        <v>1015.1975354964623</v>
      </c>
      <c r="AH90" s="165">
        <f>[1]побуд.звіт!AH90+'[2]звіт 2018+01.2019'!AH90</f>
        <v>962.13498243451056</v>
      </c>
      <c r="AI90" s="166">
        <f t="shared" si="56"/>
        <v>-53.062553061951689</v>
      </c>
      <c r="AJ90" s="167">
        <f t="shared" si="57"/>
        <v>0</v>
      </c>
      <c r="AK90" s="165">
        <f>[1]побуд.звіт!AK90+'[2]звіт 2018+01.2019'!AK90</f>
        <v>35.822551962047427</v>
      </c>
      <c r="AL90" s="165">
        <f>[1]побуд.звіт!AL90+'[2]звіт 2018+01.2019'!AL90</f>
        <v>0</v>
      </c>
      <c r="AM90" s="166">
        <f t="shared" si="58"/>
        <v>-35.822551962047427</v>
      </c>
      <c r="AN90" s="167">
        <f t="shared" si="59"/>
        <v>0</v>
      </c>
      <c r="AO90" s="165">
        <f>[1]побуд.звіт!AO90+'[2]звіт 2018+01.2019'!AO90</f>
        <v>1705.5974823191268</v>
      </c>
      <c r="AP90" s="165">
        <f>[1]побуд.звіт!AP90+'[2]звіт 2018+01.2019'!AP90</f>
        <v>1398.6298593763224</v>
      </c>
      <c r="AQ90" s="166">
        <f t="shared" si="60"/>
        <v>-306.96762294280438</v>
      </c>
      <c r="AR90" s="167">
        <f t="shared" si="61"/>
        <v>0</v>
      </c>
      <c r="AS90" s="165">
        <f>[1]побуд.звіт!AS90+'[2]звіт 2018+01.2019'!AS90</f>
        <v>3524.7627523489455</v>
      </c>
      <c r="AT90" s="165">
        <f>[1]побуд.звіт!AT90+'[2]звіт 2018+01.2019'!AT90</f>
        <v>3198.0519106313177</v>
      </c>
      <c r="AU90" s="166">
        <f t="shared" si="62"/>
        <v>-326.71084171762777</v>
      </c>
      <c r="AV90" s="167">
        <f t="shared" si="63"/>
        <v>0</v>
      </c>
      <c r="AW90" s="165">
        <f>[1]побуд.звіт!AW90+'[2]звіт 2018+01.2019'!AW90</f>
        <v>33488.233738918017</v>
      </c>
      <c r="AX90" s="165">
        <f>[1]побуд.звіт!AX90+'[2]звіт 2018+01.2019'!AX90</f>
        <v>10143.340419297099</v>
      </c>
      <c r="AY90" s="166">
        <f t="shared" si="64"/>
        <v>-23344.893319620918</v>
      </c>
      <c r="AZ90" s="167">
        <f t="shared" si="65"/>
        <v>0</v>
      </c>
      <c r="BA90" s="38">
        <v>0</v>
      </c>
      <c r="BB90" s="36"/>
      <c r="BC90" s="36">
        <f t="shared" si="66"/>
        <v>0</v>
      </c>
      <c r="BD90" s="37">
        <f t="shared" si="67"/>
        <v>0</v>
      </c>
      <c r="BE90" s="165">
        <f>[1]побуд.звіт!BE90+'[2]звіт 2018+01.2019'!BE90</f>
        <v>17.704150654015809</v>
      </c>
      <c r="BF90" s="165">
        <f>[1]побуд.звіт!BF90+'[2]звіт 2018+01.2019'!BF90</f>
        <v>0</v>
      </c>
      <c r="BG90" s="166">
        <f t="shared" si="68"/>
        <v>-17.704150654015809</v>
      </c>
      <c r="BH90" s="167">
        <f t="shared" si="69"/>
        <v>0</v>
      </c>
      <c r="BI90" s="165">
        <f>[1]побуд.звіт!BI90+'[2]звіт 2018+01.2019'!BI90</f>
        <v>13372.302197931829</v>
      </c>
      <c r="BJ90" s="165">
        <f>[1]побуд.звіт!BJ90+'[2]звіт 2018+01.2019'!BJ90</f>
        <v>9601.9619495688767</v>
      </c>
      <c r="BK90" s="166">
        <f t="shared" si="70"/>
        <v>-3770.3402483629525</v>
      </c>
      <c r="BL90" s="167">
        <f t="shared" si="71"/>
        <v>0</v>
      </c>
      <c r="BM90" s="165">
        <f>[1]побуд.звіт!BM90+'[2]звіт 2018+01.2019'!BM90</f>
        <v>16970.698768836202</v>
      </c>
      <c r="BN90" s="165">
        <f>[1]побуд.звіт!BN90+'[2]звіт 2018+01.2019'!BN90</f>
        <v>17730.856202368352</v>
      </c>
      <c r="BO90" s="166">
        <f t="shared" si="72"/>
        <v>0</v>
      </c>
      <c r="BP90" s="167">
        <f t="shared" si="73"/>
        <v>760.1574335321493</v>
      </c>
      <c r="BQ90" s="168">
        <f t="shared" ref="BQ90:BR153" si="78">E90+I90+M90+Q90+U90+Y90+AC90+AG90+AK90+AO90+AS90+AW90+BA90+BE90+BI90+BM90</f>
        <v>240707.1829147448</v>
      </c>
      <c r="BR90" s="166">
        <f t="shared" si="78"/>
        <v>212882.56529282738</v>
      </c>
      <c r="BS90" s="166">
        <f t="shared" si="74"/>
        <v>-27824.617621917423</v>
      </c>
      <c r="BT90" s="167">
        <f t="shared" si="75"/>
        <v>0</v>
      </c>
      <c r="BU90" s="169">
        <f t="shared" si="76"/>
        <v>0.88440470581315178</v>
      </c>
      <c r="BV90" s="131">
        <v>20041</v>
      </c>
      <c r="BW90" s="170">
        <f t="shared" si="77"/>
        <v>2847.6297918039418</v>
      </c>
      <c r="BX90" s="131">
        <f t="shared" si="40"/>
        <v>17193.370208196058</v>
      </c>
      <c r="BY90" s="171">
        <v>2</v>
      </c>
      <c r="CA90" s="39"/>
    </row>
    <row r="91" spans="1:79" x14ac:dyDescent="0.3">
      <c r="A91" s="137">
        <f t="shared" si="45"/>
        <v>83</v>
      </c>
      <c r="B91" s="146" t="s">
        <v>183</v>
      </c>
      <c r="C91" s="188">
        <v>373.7</v>
      </c>
      <c r="D91" s="185">
        <v>2</v>
      </c>
      <c r="E91" s="147">
        <f>[1]побуд.звіт!E91+'[2]звіт 2018+01.2019'!E91</f>
        <v>0</v>
      </c>
      <c r="F91" s="147">
        <f>[1]побуд.звіт!F91+'[2]звіт 2018+01.2019'!F91</f>
        <v>0</v>
      </c>
      <c r="G91" s="140">
        <f t="shared" si="41"/>
        <v>0</v>
      </c>
      <c r="H91" s="141">
        <f t="shared" si="42"/>
        <v>0</v>
      </c>
      <c r="I91" s="147">
        <f>[1]побуд.звіт!I91+'[2]звіт 2018+01.2019'!I91</f>
        <v>0</v>
      </c>
      <c r="J91" s="147">
        <f>[1]побуд.звіт!J91+'[2]звіт 2018+01.2019'!J91</f>
        <v>4.6623637141134679</v>
      </c>
      <c r="K91" s="140">
        <f t="shared" si="43"/>
        <v>0</v>
      </c>
      <c r="L91" s="141">
        <f t="shared" si="44"/>
        <v>4.6623637141134679</v>
      </c>
      <c r="M91" s="147">
        <f>[1]побуд.звіт!M91+'[2]звіт 2018+01.2019'!M91</f>
        <v>765.29253650123655</v>
      </c>
      <c r="N91" s="147">
        <f>[1]побуд.звіт!N91+'[2]звіт 2018+01.2019'!N91</f>
        <v>822.0811281144297</v>
      </c>
      <c r="O91" s="140">
        <f t="shared" si="46"/>
        <v>0</v>
      </c>
      <c r="P91" s="141">
        <f t="shared" si="47"/>
        <v>56.788591613193148</v>
      </c>
      <c r="Q91" s="147">
        <f>[1]побуд.звіт!Q91+'[2]звіт 2018+01.2019'!Q91</f>
        <v>69.785565086038815</v>
      </c>
      <c r="R91" s="147">
        <f>[1]побуд.звіт!R91+'[2]звіт 2018+01.2019'!R91</f>
        <v>1180.4814760134248</v>
      </c>
      <c r="S91" s="140">
        <f t="shared" si="48"/>
        <v>0</v>
      </c>
      <c r="T91" s="141">
        <f t="shared" si="49"/>
        <v>1110.695910927386</v>
      </c>
      <c r="U91" s="147">
        <f>[1]побуд.звіт!U91+'[2]звіт 2018+01.2019'!U91</f>
        <v>0</v>
      </c>
      <c r="V91" s="147">
        <f>[1]побуд.звіт!V91+'[2]звіт 2018+01.2019'!V91</f>
        <v>0</v>
      </c>
      <c r="W91" s="140">
        <f t="shared" si="50"/>
        <v>0</v>
      </c>
      <c r="X91" s="141">
        <f t="shared" si="51"/>
        <v>0</v>
      </c>
      <c r="Y91" s="147">
        <f>[1]побуд.звіт!Y91+'[2]звіт 2018+01.2019'!Y91</f>
        <v>0</v>
      </c>
      <c r="Z91" s="147">
        <f>[1]побуд.звіт!Z91+'[2]звіт 2018+01.2019'!Z91</f>
        <v>0</v>
      </c>
      <c r="AA91" s="140">
        <f t="shared" si="52"/>
        <v>0</v>
      </c>
      <c r="AB91" s="141">
        <f t="shared" si="53"/>
        <v>0</v>
      </c>
      <c r="AC91" s="147">
        <f>[1]побуд.звіт!AC91+'[2]звіт 2018+01.2019'!AC91</f>
        <v>4167.2977109801805</v>
      </c>
      <c r="AD91" s="147">
        <f>[1]побуд.звіт!AD91+'[2]звіт 2018+01.2019'!AD91</f>
        <v>4511.5373562630448</v>
      </c>
      <c r="AE91" s="140">
        <f t="shared" si="54"/>
        <v>0</v>
      </c>
      <c r="AF91" s="141">
        <f t="shared" si="55"/>
        <v>344.23964528286433</v>
      </c>
      <c r="AG91" s="147">
        <f>[1]побуд.звіт!AG91+'[2]звіт 2018+01.2019'!AG91</f>
        <v>342.7250703911651</v>
      </c>
      <c r="AH91" s="147">
        <f>[1]побуд.звіт!AH91+'[2]звіт 2018+01.2019'!AH91</f>
        <v>342.20264839165577</v>
      </c>
      <c r="AI91" s="140">
        <f t="shared" si="56"/>
        <v>-0.52242199950933355</v>
      </c>
      <c r="AJ91" s="141">
        <f t="shared" si="57"/>
        <v>0</v>
      </c>
      <c r="AK91" s="147">
        <f>[1]побуд.звіт!AK91+'[2]звіт 2018+01.2019'!AK91</f>
        <v>12.214749251330687</v>
      </c>
      <c r="AL91" s="147">
        <f>[1]побуд.звіт!AL91+'[2]звіт 2018+01.2019'!AL91</f>
        <v>0</v>
      </c>
      <c r="AM91" s="140">
        <f t="shared" si="58"/>
        <v>-12.214749251330687</v>
      </c>
      <c r="AN91" s="141">
        <f t="shared" si="59"/>
        <v>0</v>
      </c>
      <c r="AO91" s="147">
        <f>[1]побуд.звіт!AO91+'[2]звіт 2018+01.2019'!AO91</f>
        <v>884.78595066637217</v>
      </c>
      <c r="AP91" s="147">
        <f>[1]побуд.звіт!AP91+'[2]звіт 2018+01.2019'!AP91</f>
        <v>865.74297452233486</v>
      </c>
      <c r="AQ91" s="140">
        <f t="shared" si="60"/>
        <v>-19.042976144037311</v>
      </c>
      <c r="AR91" s="141">
        <f t="shared" si="61"/>
        <v>0</v>
      </c>
      <c r="AS91" s="147">
        <f>[1]побуд.звіт!AS91+'[2]звіт 2018+01.2019'!AS91</f>
        <v>590.98360548936466</v>
      </c>
      <c r="AT91" s="147">
        <f>[1]побуд.звіт!AT91+'[2]звіт 2018+01.2019'!AT91</f>
        <v>495.46560898585847</v>
      </c>
      <c r="AU91" s="140">
        <f t="shared" si="62"/>
        <v>-95.517996503506197</v>
      </c>
      <c r="AV91" s="141">
        <f t="shared" si="63"/>
        <v>0</v>
      </c>
      <c r="AW91" s="147">
        <f>[1]побуд.звіт!AW91+'[2]звіт 2018+01.2019'!AW91</f>
        <v>5773.8123632142197</v>
      </c>
      <c r="AX91" s="147">
        <f>[1]побуд.звіт!AX91+'[2]звіт 2018+01.2019'!AX91</f>
        <v>1989.639188304614</v>
      </c>
      <c r="AY91" s="140">
        <f t="shared" si="64"/>
        <v>-3784.1731749096057</v>
      </c>
      <c r="AZ91" s="141">
        <f t="shared" si="65"/>
        <v>0</v>
      </c>
      <c r="BA91" s="38">
        <v>0</v>
      </c>
      <c r="BB91" s="36"/>
      <c r="BC91" s="36">
        <f t="shared" si="66"/>
        <v>0</v>
      </c>
      <c r="BD91" s="37">
        <f t="shared" si="67"/>
        <v>0</v>
      </c>
      <c r="BE91" s="147">
        <f>[1]побуд.звіт!BE91+'[2]звіт 2018+01.2019'!BE91</f>
        <v>16.075542615450939</v>
      </c>
      <c r="BF91" s="147">
        <f>[1]побуд.звіт!BF91+'[2]звіт 2018+01.2019'!BF91</f>
        <v>0</v>
      </c>
      <c r="BG91" s="140">
        <f t="shared" si="68"/>
        <v>-16.075542615450939</v>
      </c>
      <c r="BH91" s="141">
        <f t="shared" si="69"/>
        <v>0</v>
      </c>
      <c r="BI91" s="147">
        <f>[1]побуд.звіт!BI91+'[2]звіт 2018+01.2019'!BI91</f>
        <v>820.97040149986367</v>
      </c>
      <c r="BJ91" s="147">
        <f>[1]побуд.звіт!BJ91+'[2]звіт 2018+01.2019'!BJ91</f>
        <v>337.11606356173172</v>
      </c>
      <c r="BK91" s="140">
        <f t="shared" si="70"/>
        <v>-483.85433793813195</v>
      </c>
      <c r="BL91" s="141">
        <f t="shared" si="71"/>
        <v>0</v>
      </c>
      <c r="BM91" s="147">
        <f>[1]побуд.звіт!BM91+'[2]звіт 2018+01.2019'!BM91</f>
        <v>0</v>
      </c>
      <c r="BN91" s="147">
        <f>[1]побуд.звіт!BN91+'[2]звіт 2018+01.2019'!BN91</f>
        <v>0</v>
      </c>
      <c r="BO91" s="140">
        <f t="shared" si="72"/>
        <v>0</v>
      </c>
      <c r="BP91" s="141">
        <f t="shared" si="73"/>
        <v>0</v>
      </c>
      <c r="BQ91" s="142">
        <f t="shared" si="78"/>
        <v>13443.943495695221</v>
      </c>
      <c r="BR91" s="140">
        <f t="shared" si="78"/>
        <v>10548.928807871209</v>
      </c>
      <c r="BS91" s="140">
        <f t="shared" si="74"/>
        <v>-2895.0146878240121</v>
      </c>
      <c r="BT91" s="141">
        <f t="shared" si="75"/>
        <v>0</v>
      </c>
      <c r="BU91" s="148">
        <f t="shared" si="76"/>
        <v>0.78466030530766495</v>
      </c>
      <c r="BV91" s="132">
        <v>1602</v>
      </c>
      <c r="BW91" s="144">
        <f t="shared" si="77"/>
        <v>641.7183217360556</v>
      </c>
      <c r="BX91" s="132">
        <f t="shared" si="40"/>
        <v>960.2816782639444</v>
      </c>
      <c r="BY91" s="145">
        <v>3</v>
      </c>
      <c r="CA91" s="39"/>
    </row>
    <row r="92" spans="1:79" x14ac:dyDescent="0.3">
      <c r="A92" s="137">
        <f t="shared" si="45"/>
        <v>84</v>
      </c>
      <c r="B92" s="146" t="s">
        <v>184</v>
      </c>
      <c r="C92" s="188">
        <v>3176.55</v>
      </c>
      <c r="D92" s="185">
        <v>5</v>
      </c>
      <c r="E92" s="147">
        <f>[1]побуд.звіт!E92+'[2]звіт 2018+01.2019'!E92</f>
        <v>11635.439814999998</v>
      </c>
      <c r="F92" s="147">
        <f>[1]побуд.звіт!F92+'[2]звіт 2018+01.2019'!F92</f>
        <v>9891.7924029272544</v>
      </c>
      <c r="G92" s="140">
        <f t="shared" si="41"/>
        <v>-1743.6474120727435</v>
      </c>
      <c r="H92" s="141">
        <f t="shared" si="42"/>
        <v>0</v>
      </c>
      <c r="I92" s="147">
        <f>[1]побуд.звіт!I92+'[2]звіт 2018+01.2019'!I92</f>
        <v>34676.285655686617</v>
      </c>
      <c r="J92" s="147">
        <f>[1]побуд.звіт!J92+'[2]звіт 2018+01.2019'!J92</f>
        <v>30153.087941367783</v>
      </c>
      <c r="K92" s="140">
        <f t="shared" si="43"/>
        <v>-4523.1977143188342</v>
      </c>
      <c r="L92" s="141">
        <f t="shared" si="44"/>
        <v>0</v>
      </c>
      <c r="M92" s="147">
        <f>[1]побуд.звіт!M92+'[2]звіт 2018+01.2019'!M92</f>
        <v>5396.4833485463532</v>
      </c>
      <c r="N92" s="147">
        <f>[1]побуд.звіт!N92+'[2]звіт 2018+01.2019'!N92</f>
        <v>5526.8472494961225</v>
      </c>
      <c r="O92" s="140">
        <f t="shared" si="46"/>
        <v>0</v>
      </c>
      <c r="P92" s="141">
        <f t="shared" si="47"/>
        <v>130.36390094976923</v>
      </c>
      <c r="Q92" s="147">
        <f>[1]побуд.звіт!Q92+'[2]звіт 2018+01.2019'!Q92</f>
        <v>1060.3807884139574</v>
      </c>
      <c r="R92" s="147">
        <f>[1]побуд.звіт!R92+'[2]звіт 2018+01.2019'!R92</f>
        <v>1105.2196125024143</v>
      </c>
      <c r="S92" s="140">
        <f t="shared" si="48"/>
        <v>0</v>
      </c>
      <c r="T92" s="141">
        <f t="shared" si="49"/>
        <v>44.838824088456931</v>
      </c>
      <c r="U92" s="147">
        <f>[1]побуд.звіт!U92+'[2]звіт 2018+01.2019'!U92</f>
        <v>0</v>
      </c>
      <c r="V92" s="147">
        <f>[1]побуд.звіт!V92+'[2]звіт 2018+01.2019'!V92</f>
        <v>0</v>
      </c>
      <c r="W92" s="140">
        <f t="shared" si="50"/>
        <v>0</v>
      </c>
      <c r="X92" s="141">
        <f t="shared" si="51"/>
        <v>0</v>
      </c>
      <c r="Y92" s="147">
        <f>[1]побуд.звіт!Y92+'[2]звіт 2018+01.2019'!Y92</f>
        <v>0</v>
      </c>
      <c r="Z92" s="147">
        <f>[1]побуд.звіт!Z92+'[2]звіт 2018+01.2019'!Z92</f>
        <v>0</v>
      </c>
      <c r="AA92" s="140">
        <f t="shared" si="52"/>
        <v>0</v>
      </c>
      <c r="AB92" s="141">
        <f t="shared" si="53"/>
        <v>0</v>
      </c>
      <c r="AC92" s="147">
        <f>[1]побуд.звіт!AC92+'[2]звіт 2018+01.2019'!AC92</f>
        <v>35693.722942619323</v>
      </c>
      <c r="AD92" s="147">
        <f>[1]побуд.звіт!AD92+'[2]звіт 2018+01.2019'!AD92</f>
        <v>36034.810160731533</v>
      </c>
      <c r="AE92" s="140">
        <f t="shared" si="54"/>
        <v>0</v>
      </c>
      <c r="AF92" s="141">
        <f t="shared" si="55"/>
        <v>341.08721811221039</v>
      </c>
      <c r="AG92" s="147">
        <f>[1]побуд.звіт!AG92+'[2]звіт 2018+01.2019'!AG92</f>
        <v>2087.3160529470638</v>
      </c>
      <c r="AH92" s="147">
        <f>[1]побуд.звіт!AH92+'[2]звіт 2018+01.2019'!AH92</f>
        <v>2084.9564258529285</v>
      </c>
      <c r="AI92" s="140">
        <f t="shared" si="56"/>
        <v>-2.3596270941352486</v>
      </c>
      <c r="AJ92" s="141">
        <f t="shared" si="57"/>
        <v>0</v>
      </c>
      <c r="AK92" s="147">
        <f>[1]побуд.звіт!AK92+'[2]звіт 2018+01.2019'!AK92</f>
        <v>77.071133442848179</v>
      </c>
      <c r="AL92" s="147">
        <f>[1]побуд.звіт!AL92+'[2]звіт 2018+01.2019'!AL92</f>
        <v>0</v>
      </c>
      <c r="AM92" s="140">
        <f t="shared" si="58"/>
        <v>-77.071133442848179</v>
      </c>
      <c r="AN92" s="141">
        <f t="shared" si="59"/>
        <v>0</v>
      </c>
      <c r="AO92" s="147">
        <f>[1]побуд.звіт!AO92+'[2]звіт 2018+01.2019'!AO92</f>
        <v>10525.919649100808</v>
      </c>
      <c r="AP92" s="147">
        <f>[1]побуд.звіт!AP92+'[2]звіт 2018+01.2019'!AP92</f>
        <v>7376.4758359745738</v>
      </c>
      <c r="AQ92" s="140">
        <f t="shared" si="60"/>
        <v>-3149.4438131262341</v>
      </c>
      <c r="AR92" s="141">
        <f t="shared" si="61"/>
        <v>0</v>
      </c>
      <c r="AS92" s="147">
        <f>[1]побуд.звіт!AS92+'[2]звіт 2018+01.2019'!AS92</f>
        <v>6670.9879839254372</v>
      </c>
      <c r="AT92" s="147">
        <f>[1]побуд.звіт!AT92+'[2]звіт 2018+01.2019'!AT92</f>
        <v>5641.9121871012276</v>
      </c>
      <c r="AU92" s="140">
        <f t="shared" si="62"/>
        <v>-1029.0757968242096</v>
      </c>
      <c r="AV92" s="141">
        <f t="shared" si="63"/>
        <v>0</v>
      </c>
      <c r="AW92" s="147">
        <f>[1]побуд.звіт!AW92+'[2]звіт 2018+01.2019'!AW92</f>
        <v>39177.355403449539</v>
      </c>
      <c r="AX92" s="147">
        <f>[1]побуд.звіт!AX92+'[2]звіт 2018+01.2019'!AX92</f>
        <v>13972.754093167179</v>
      </c>
      <c r="AY92" s="140">
        <f t="shared" si="64"/>
        <v>-25204.60131028236</v>
      </c>
      <c r="AZ92" s="141">
        <f t="shared" si="65"/>
        <v>0</v>
      </c>
      <c r="BA92" s="38">
        <v>0</v>
      </c>
      <c r="BB92" s="36"/>
      <c r="BC92" s="36">
        <f t="shared" si="66"/>
        <v>0</v>
      </c>
      <c r="BD92" s="37">
        <f t="shared" si="67"/>
        <v>0</v>
      </c>
      <c r="BE92" s="147">
        <f>[1]побуд.звіт!BE92+'[2]звіт 2018+01.2019'!BE92</f>
        <v>17.838335860712057</v>
      </c>
      <c r="BF92" s="147">
        <f>[1]побуд.звіт!BF92+'[2]звіт 2018+01.2019'!BF92</f>
        <v>0</v>
      </c>
      <c r="BG92" s="140">
        <f t="shared" si="68"/>
        <v>-17.838335860712057</v>
      </c>
      <c r="BH92" s="141">
        <f t="shared" si="69"/>
        <v>0</v>
      </c>
      <c r="BI92" s="147">
        <f>[1]побуд.звіт!BI92+'[2]звіт 2018+01.2019'!BI92</f>
        <v>12591.458293137479</v>
      </c>
      <c r="BJ92" s="147">
        <f>[1]побуд.звіт!BJ92+'[2]звіт 2018+01.2019'!BJ92</f>
        <v>5253.8998381999945</v>
      </c>
      <c r="BK92" s="140">
        <f t="shared" si="70"/>
        <v>-7337.5584549374844</v>
      </c>
      <c r="BL92" s="141">
        <f t="shared" si="71"/>
        <v>0</v>
      </c>
      <c r="BM92" s="147">
        <f>[1]побуд.звіт!BM92+'[2]звіт 2018+01.2019'!BM92</f>
        <v>0</v>
      </c>
      <c r="BN92" s="147">
        <f>[1]побуд.звіт!BN92+'[2]звіт 2018+01.2019'!BN92</f>
        <v>0</v>
      </c>
      <c r="BO92" s="140">
        <f t="shared" si="72"/>
        <v>0</v>
      </c>
      <c r="BP92" s="141">
        <f t="shared" si="73"/>
        <v>0</v>
      </c>
      <c r="BQ92" s="142">
        <f t="shared" si="78"/>
        <v>159610.25940213015</v>
      </c>
      <c r="BR92" s="140">
        <f t="shared" si="78"/>
        <v>117041.75574732102</v>
      </c>
      <c r="BS92" s="140">
        <f t="shared" si="74"/>
        <v>-42568.50365480913</v>
      </c>
      <c r="BT92" s="141">
        <f t="shared" si="75"/>
        <v>0</v>
      </c>
      <c r="BU92" s="148">
        <f t="shared" si="76"/>
        <v>0.7332971964693078</v>
      </c>
      <c r="BV92" s="132">
        <v>13431</v>
      </c>
      <c r="BW92" s="144">
        <f t="shared" si="77"/>
        <v>2030.267185562132</v>
      </c>
      <c r="BX92" s="132">
        <f t="shared" si="40"/>
        <v>11400.732814437868</v>
      </c>
      <c r="BY92" s="145">
        <v>3</v>
      </c>
      <c r="CA92" s="39"/>
    </row>
    <row r="93" spans="1:79" x14ac:dyDescent="0.3">
      <c r="A93" s="137">
        <f t="shared" si="45"/>
        <v>85</v>
      </c>
      <c r="B93" s="146" t="s">
        <v>185</v>
      </c>
      <c r="C93" s="188">
        <v>3067.3</v>
      </c>
      <c r="D93" s="185">
        <v>5</v>
      </c>
      <c r="E93" s="147">
        <f>[1]побуд.звіт!E93+'[2]звіт 2018+01.2019'!E93</f>
        <v>11183.327600000002</v>
      </c>
      <c r="F93" s="147">
        <f>[1]побуд.звіт!F93+'[2]звіт 2018+01.2019'!F93</f>
        <v>11056.563634256674</v>
      </c>
      <c r="G93" s="140">
        <f t="shared" si="41"/>
        <v>-126.7639657433283</v>
      </c>
      <c r="H93" s="141">
        <f t="shared" si="42"/>
        <v>0</v>
      </c>
      <c r="I93" s="147">
        <f>[1]побуд.звіт!I93+'[2]звіт 2018+01.2019'!I93</f>
        <v>26320.908716063619</v>
      </c>
      <c r="J93" s="147">
        <f>[1]побуд.звіт!J93+'[2]звіт 2018+01.2019'!J93</f>
        <v>25762.165244720869</v>
      </c>
      <c r="K93" s="140">
        <f t="shared" si="43"/>
        <v>-558.74347134275013</v>
      </c>
      <c r="L93" s="141">
        <f t="shared" si="44"/>
        <v>0</v>
      </c>
      <c r="M93" s="147">
        <f>[1]побуд.звіт!M93+'[2]звіт 2018+01.2019'!M93</f>
        <v>5236.4118451672275</v>
      </c>
      <c r="N93" s="147">
        <f>[1]побуд.звіт!N93+'[2]звіт 2018+01.2019'!N93</f>
        <v>5301.4021160742041</v>
      </c>
      <c r="O93" s="140">
        <f t="shared" si="46"/>
        <v>0</v>
      </c>
      <c r="P93" s="141">
        <f t="shared" si="47"/>
        <v>64.990270906976548</v>
      </c>
      <c r="Q93" s="147">
        <f>[1]побуд.звіт!Q93+'[2]звіт 2018+01.2019'!Q93</f>
        <v>391.37935074658179</v>
      </c>
      <c r="R93" s="147">
        <f>[1]побуд.звіт!R93+'[2]звіт 2018+01.2019'!R93</f>
        <v>1169.9279886003226</v>
      </c>
      <c r="S93" s="140">
        <f t="shared" si="48"/>
        <v>0</v>
      </c>
      <c r="T93" s="141">
        <f t="shared" si="49"/>
        <v>778.54863785374073</v>
      </c>
      <c r="U93" s="147">
        <f>[1]побуд.звіт!U93+'[2]звіт 2018+01.2019'!U93</f>
        <v>0</v>
      </c>
      <c r="V93" s="147">
        <f>[1]побуд.звіт!V93+'[2]звіт 2018+01.2019'!V93</f>
        <v>0</v>
      </c>
      <c r="W93" s="140">
        <f t="shared" si="50"/>
        <v>0</v>
      </c>
      <c r="X93" s="141">
        <f t="shared" si="51"/>
        <v>0</v>
      </c>
      <c r="Y93" s="147">
        <f>[1]побуд.звіт!Y93+'[2]звіт 2018+01.2019'!Y93</f>
        <v>0</v>
      </c>
      <c r="Z93" s="147">
        <f>[1]побуд.звіт!Z93+'[2]звіт 2018+01.2019'!Z93</f>
        <v>0</v>
      </c>
      <c r="AA93" s="140">
        <f t="shared" si="52"/>
        <v>0</v>
      </c>
      <c r="AB93" s="141">
        <f t="shared" si="53"/>
        <v>0</v>
      </c>
      <c r="AC93" s="147">
        <f>[1]побуд.звіт!AC93+'[2]звіт 2018+01.2019'!AC93</f>
        <v>34661.492899806079</v>
      </c>
      <c r="AD93" s="147">
        <f>[1]побуд.звіт!AD93+'[2]звіт 2018+01.2019'!AD93</f>
        <v>34996.875232468403</v>
      </c>
      <c r="AE93" s="140">
        <f t="shared" si="54"/>
        <v>0</v>
      </c>
      <c r="AF93" s="141">
        <f t="shared" si="55"/>
        <v>335.38233266232419</v>
      </c>
      <c r="AG93" s="147">
        <f>[1]побуд.звіт!AG93+'[2]звіт 2018+01.2019'!AG93</f>
        <v>1922.3367870006218</v>
      </c>
      <c r="AH93" s="147">
        <f>[1]побуд.звіт!AH93+'[2]звіт 2018+01.2019'!AH93</f>
        <v>1922.6168119782399</v>
      </c>
      <c r="AI93" s="140">
        <f t="shared" si="56"/>
        <v>0</v>
      </c>
      <c r="AJ93" s="141">
        <f t="shared" si="57"/>
        <v>0.28002497761804079</v>
      </c>
      <c r="AK93" s="147">
        <f>[1]побуд.звіт!AK93+'[2]звіт 2018+01.2019'!AK93</f>
        <v>68.568608222747073</v>
      </c>
      <c r="AL93" s="147">
        <f>[1]побуд.звіт!AL93+'[2]звіт 2018+01.2019'!AL93</f>
        <v>1925.2158507550639</v>
      </c>
      <c r="AM93" s="140">
        <f t="shared" si="58"/>
        <v>0</v>
      </c>
      <c r="AN93" s="141">
        <f t="shared" si="59"/>
        <v>1856.6472425323168</v>
      </c>
      <c r="AO93" s="147">
        <f>[1]побуд.звіт!AO93+'[2]звіт 2018+01.2019'!AO93</f>
        <v>10109.718736562578</v>
      </c>
      <c r="AP93" s="147">
        <f>[1]побуд.звіт!AP93+'[2]звіт 2018+01.2019'!AP93</f>
        <v>7165.7189868125097</v>
      </c>
      <c r="AQ93" s="140">
        <f t="shared" si="60"/>
        <v>-2943.9997497500681</v>
      </c>
      <c r="AR93" s="141">
        <f t="shared" si="61"/>
        <v>0</v>
      </c>
      <c r="AS93" s="147">
        <f>[1]побуд.звіт!AS93+'[2]звіт 2018+01.2019'!AS93</f>
        <v>7382.1584098708718</v>
      </c>
      <c r="AT93" s="147">
        <f>[1]побуд.звіт!AT93+'[2]звіт 2018+01.2019'!AT93</f>
        <v>6202.4881717654052</v>
      </c>
      <c r="AU93" s="140">
        <f t="shared" si="62"/>
        <v>-1179.6702381054665</v>
      </c>
      <c r="AV93" s="141">
        <f t="shared" si="63"/>
        <v>0</v>
      </c>
      <c r="AW93" s="147">
        <f>[1]побуд.звіт!AW93+'[2]звіт 2018+01.2019'!AW93</f>
        <v>37609.38392533463</v>
      </c>
      <c r="AX93" s="147">
        <f>[1]побуд.звіт!AX93+'[2]звіт 2018+01.2019'!AX93</f>
        <v>23026.246880415976</v>
      </c>
      <c r="AY93" s="140">
        <f t="shared" si="64"/>
        <v>-14583.137044918654</v>
      </c>
      <c r="AZ93" s="141">
        <f t="shared" si="65"/>
        <v>0</v>
      </c>
      <c r="BA93" s="38">
        <v>0</v>
      </c>
      <c r="BB93" s="36"/>
      <c r="BC93" s="36">
        <f t="shared" si="66"/>
        <v>0</v>
      </c>
      <c r="BD93" s="37">
        <f t="shared" si="67"/>
        <v>0</v>
      </c>
      <c r="BE93" s="147">
        <f>[1]побуд.звіт!BE93+'[2]звіт 2018+01.2019'!BE93</f>
        <v>17.224828063642022</v>
      </c>
      <c r="BF93" s="147">
        <f>[1]побуд.звіт!BF93+'[2]звіт 2018+01.2019'!BF93</f>
        <v>0</v>
      </c>
      <c r="BG93" s="140">
        <f t="shared" si="68"/>
        <v>-17.224828063642022</v>
      </c>
      <c r="BH93" s="141">
        <f t="shared" si="69"/>
        <v>0</v>
      </c>
      <c r="BI93" s="147">
        <f>[1]побуд.звіт!BI93+'[2]звіт 2018+01.2019'!BI93</f>
        <v>6418.4102378984771</v>
      </c>
      <c r="BJ93" s="147">
        <f>[1]побуд.звіт!BJ93+'[2]звіт 2018+01.2019'!BJ93</f>
        <v>7896.3610615391171</v>
      </c>
      <c r="BK93" s="140">
        <f t="shared" si="70"/>
        <v>0</v>
      </c>
      <c r="BL93" s="141">
        <f t="shared" si="71"/>
        <v>1477.95082364064</v>
      </c>
      <c r="BM93" s="147">
        <f>[1]побуд.звіт!BM93+'[2]звіт 2018+01.2019'!BM93</f>
        <v>0</v>
      </c>
      <c r="BN93" s="147">
        <f>[1]побуд.звіт!BN93+'[2]звіт 2018+01.2019'!BN93</f>
        <v>0</v>
      </c>
      <c r="BO93" s="140">
        <f t="shared" si="72"/>
        <v>0</v>
      </c>
      <c r="BP93" s="141">
        <f t="shared" si="73"/>
        <v>0</v>
      </c>
      <c r="BQ93" s="142">
        <f t="shared" si="78"/>
        <v>141321.32194473708</v>
      </c>
      <c r="BR93" s="140">
        <f t="shared" si="78"/>
        <v>126425.58197938678</v>
      </c>
      <c r="BS93" s="140">
        <f t="shared" si="74"/>
        <v>-14895.739965350294</v>
      </c>
      <c r="BT93" s="141">
        <f t="shared" si="75"/>
        <v>0</v>
      </c>
      <c r="BU93" s="148">
        <f t="shared" si="76"/>
        <v>0.89459665561878066</v>
      </c>
      <c r="BV93" s="132">
        <v>10950</v>
      </c>
      <c r="BW93" s="144">
        <f t="shared" si="77"/>
        <v>855.61986109020836</v>
      </c>
      <c r="BX93" s="132">
        <f t="shared" si="40"/>
        <v>10094.380138909792</v>
      </c>
      <c r="BY93" s="145">
        <v>3</v>
      </c>
      <c r="CA93" s="39"/>
    </row>
    <row r="94" spans="1:79" x14ac:dyDescent="0.3">
      <c r="A94" s="72">
        <f t="shared" si="45"/>
        <v>86</v>
      </c>
      <c r="B94" s="74" t="s">
        <v>186</v>
      </c>
      <c r="C94" s="73">
        <v>7115.7</v>
      </c>
      <c r="D94" s="185">
        <v>10</v>
      </c>
      <c r="E94" s="177">
        <f>[1]побуд.звіт!E94+'[2]звіт 2018+01.2019'!E94</f>
        <v>53654.325629999992</v>
      </c>
      <c r="F94" s="177">
        <f>[1]побуд.звіт!F94+'[2]звіт 2018+01.2019'!F94</f>
        <v>51221.084720187697</v>
      </c>
      <c r="G94" s="178">
        <f t="shared" si="41"/>
        <v>-2433.2409098122953</v>
      </c>
      <c r="H94" s="179">
        <f t="shared" si="42"/>
        <v>0</v>
      </c>
      <c r="I94" s="177">
        <f>[1]побуд.звіт!I94+'[2]звіт 2018+01.2019'!I94</f>
        <v>80210.527522286735</v>
      </c>
      <c r="J94" s="177">
        <f>[1]побуд.звіт!J94+'[2]звіт 2018+01.2019'!J94</f>
        <v>78917.55527736833</v>
      </c>
      <c r="K94" s="178">
        <f t="shared" si="43"/>
        <v>-1292.9722449184046</v>
      </c>
      <c r="L94" s="179">
        <f t="shared" si="44"/>
        <v>0</v>
      </c>
      <c r="M94" s="177">
        <f>[1]побуд.звіт!M94+'[2]звіт 2018+01.2019'!M94</f>
        <v>10874.477187242195</v>
      </c>
      <c r="N94" s="177">
        <f>[1]побуд.звіт!N94+'[2]звіт 2018+01.2019'!N94</f>
        <v>11253.331668517405</v>
      </c>
      <c r="O94" s="178">
        <f t="shared" si="46"/>
        <v>0</v>
      </c>
      <c r="P94" s="179">
        <f t="shared" si="47"/>
        <v>378.85448127520976</v>
      </c>
      <c r="Q94" s="177">
        <f>[1]побуд.звіт!Q94+'[2]звіт 2018+01.2019'!Q94</f>
        <v>1898.1145148321573</v>
      </c>
      <c r="R94" s="177">
        <f>[1]побуд.звіт!R94+'[2]звіт 2018+01.2019'!R94</f>
        <v>1093.4586809676277</v>
      </c>
      <c r="S94" s="178">
        <f t="shared" si="48"/>
        <v>-804.65583386452954</v>
      </c>
      <c r="T94" s="179">
        <f t="shared" si="49"/>
        <v>0</v>
      </c>
      <c r="U94" s="177">
        <f>[1]побуд.звіт!U94+'[2]звіт 2018+01.2019'!U94</f>
        <v>45623.671856950532</v>
      </c>
      <c r="V94" s="177">
        <f>[1]побуд.звіт!V94+'[2]звіт 2018+01.2019'!V94</f>
        <v>45208.165000916117</v>
      </c>
      <c r="W94" s="178">
        <f t="shared" si="50"/>
        <v>-415.50685603441525</v>
      </c>
      <c r="X94" s="179">
        <f t="shared" si="51"/>
        <v>0</v>
      </c>
      <c r="Y94" s="177">
        <f>[1]побуд.звіт!Y94+'[2]звіт 2018+01.2019'!Y94</f>
        <v>0</v>
      </c>
      <c r="Z94" s="177">
        <f>[1]побуд.звіт!Z94+'[2]звіт 2018+01.2019'!Z94</f>
        <v>-3.8071473830100899E-2</v>
      </c>
      <c r="AA94" s="178">
        <f t="shared" si="52"/>
        <v>-3.8071473830100899E-2</v>
      </c>
      <c r="AB94" s="179">
        <f t="shared" si="53"/>
        <v>0</v>
      </c>
      <c r="AC94" s="177">
        <f>[1]побуд.звіт!AC94+'[2]звіт 2018+01.2019'!AC94</f>
        <v>83304.494799830805</v>
      </c>
      <c r="AD94" s="177">
        <f>[1]побуд.звіт!AD94+'[2]звіт 2018+01.2019'!AD94</f>
        <v>82749.712326543595</v>
      </c>
      <c r="AE94" s="178">
        <f t="shared" si="54"/>
        <v>-554.78247328721045</v>
      </c>
      <c r="AF94" s="179">
        <f t="shared" si="55"/>
        <v>0</v>
      </c>
      <c r="AG94" s="177">
        <f>[1]побуд.звіт!AG94+'[2]звіт 2018+01.2019'!AG94</f>
        <v>2069.9374372967541</v>
      </c>
      <c r="AH94" s="177">
        <f>[1]побуд.звіт!AH94+'[2]звіт 2018+01.2019'!AH94</f>
        <v>2000.9762590012574</v>
      </c>
      <c r="AI94" s="178">
        <f t="shared" si="56"/>
        <v>-68.961178295496666</v>
      </c>
      <c r="AJ94" s="179">
        <f t="shared" si="57"/>
        <v>0</v>
      </c>
      <c r="AK94" s="177">
        <f>[1]побуд.звіт!AK94+'[2]звіт 2018+01.2019'!AK94</f>
        <v>69.92851721116314</v>
      </c>
      <c r="AL94" s="177">
        <f>[1]побуд.звіт!AL94+'[2]звіт 2018+01.2019'!AL94</f>
        <v>0</v>
      </c>
      <c r="AM94" s="178">
        <f t="shared" si="58"/>
        <v>-69.92851721116314</v>
      </c>
      <c r="AN94" s="179">
        <f t="shared" si="59"/>
        <v>0</v>
      </c>
      <c r="AO94" s="177">
        <f>[1]побуд.звіт!AO94+'[2]звіт 2018+01.2019'!AO94</f>
        <v>5949.1631783946459</v>
      </c>
      <c r="AP94" s="177">
        <f>[1]побуд.звіт!AP94+'[2]звіт 2018+01.2019'!AP94</f>
        <v>3814.4450710263336</v>
      </c>
      <c r="AQ94" s="178">
        <f t="shared" si="60"/>
        <v>-2134.7181073683123</v>
      </c>
      <c r="AR94" s="179">
        <f t="shared" si="61"/>
        <v>0</v>
      </c>
      <c r="AS94" s="177">
        <f>[1]побуд.звіт!AS94+'[2]звіт 2018+01.2019'!AS94</f>
        <v>10244.731765948443</v>
      </c>
      <c r="AT94" s="177">
        <f>[1]побуд.звіт!AT94+'[2]звіт 2018+01.2019'!AT94</f>
        <v>11750.331934829421</v>
      </c>
      <c r="AU94" s="178">
        <f t="shared" si="62"/>
        <v>0</v>
      </c>
      <c r="AV94" s="179">
        <f t="shared" si="63"/>
        <v>1505.6001688809774</v>
      </c>
      <c r="AW94" s="177">
        <f>[1]побуд.звіт!AW94+'[2]звіт 2018+01.2019'!AW94</f>
        <v>86876.325156136227</v>
      </c>
      <c r="AX94" s="177">
        <f>[1]побуд.звіт!AX94+'[2]звіт 2018+01.2019'!AX94</f>
        <v>31110.366557935442</v>
      </c>
      <c r="AY94" s="178">
        <f t="shared" si="64"/>
        <v>-55765.958598200785</v>
      </c>
      <c r="AZ94" s="179">
        <f t="shared" si="65"/>
        <v>0</v>
      </c>
      <c r="BA94" s="38">
        <v>0</v>
      </c>
      <c r="BB94" s="36"/>
      <c r="BC94" s="36">
        <f t="shared" si="66"/>
        <v>0</v>
      </c>
      <c r="BD94" s="37">
        <f t="shared" si="67"/>
        <v>0</v>
      </c>
      <c r="BE94" s="177">
        <f>[1]побуд.звіт!BE94+'[2]звіт 2018+01.2019'!BE94</f>
        <v>9.9897881730233067</v>
      </c>
      <c r="BF94" s="177">
        <f>[1]побуд.звіт!BF94+'[2]звіт 2018+01.2019'!BF94</f>
        <v>0</v>
      </c>
      <c r="BG94" s="178">
        <f t="shared" si="68"/>
        <v>-9.9897881730233067</v>
      </c>
      <c r="BH94" s="179">
        <f t="shared" si="69"/>
        <v>0</v>
      </c>
      <c r="BI94" s="177">
        <f>[1]побуд.звіт!BI94+'[2]звіт 2018+01.2019'!BI94</f>
        <v>40715.895007733227</v>
      </c>
      <c r="BJ94" s="177">
        <f>[1]побуд.звіт!BJ94+'[2]звіт 2018+01.2019'!BJ94</f>
        <v>34729.69995350828</v>
      </c>
      <c r="BK94" s="178">
        <f t="shared" si="70"/>
        <v>-5986.1950542249469</v>
      </c>
      <c r="BL94" s="179">
        <f t="shared" si="71"/>
        <v>0</v>
      </c>
      <c r="BM94" s="177">
        <f>[1]побуд.звіт!BM94+'[2]звіт 2018+01.2019'!BM94</f>
        <v>27308.132460292687</v>
      </c>
      <c r="BN94" s="177">
        <f>[1]побуд.звіт!BN94+'[2]звіт 2018+01.2019'!BN94</f>
        <v>25911.481148599578</v>
      </c>
      <c r="BO94" s="178">
        <f t="shared" si="72"/>
        <v>-1396.6513116931092</v>
      </c>
      <c r="BP94" s="179">
        <f t="shared" si="73"/>
        <v>0</v>
      </c>
      <c r="BQ94" s="180">
        <f t="shared" si="78"/>
        <v>448809.71482232853</v>
      </c>
      <c r="BR94" s="178">
        <f t="shared" si="78"/>
        <v>379760.57052792719</v>
      </c>
      <c r="BS94" s="178">
        <f t="shared" si="74"/>
        <v>-69049.14429440134</v>
      </c>
      <c r="BT94" s="179">
        <f t="shared" si="75"/>
        <v>0</v>
      </c>
      <c r="BU94" s="181">
        <f t="shared" si="76"/>
        <v>0.84615051320416268</v>
      </c>
      <c r="BV94" s="130">
        <v>57474</v>
      </c>
      <c r="BW94" s="182">
        <f t="shared" si="77"/>
        <v>25416.163226976532</v>
      </c>
      <c r="BX94" s="130">
        <f t="shared" si="40"/>
        <v>32057.836773023468</v>
      </c>
      <c r="BY94" s="183">
        <v>1</v>
      </c>
      <c r="CA94" s="39"/>
    </row>
    <row r="95" spans="1:79" x14ac:dyDescent="0.3">
      <c r="A95" s="72">
        <f t="shared" si="45"/>
        <v>87</v>
      </c>
      <c r="B95" s="74" t="s">
        <v>187</v>
      </c>
      <c r="C95" s="73">
        <v>9464.7999999999993</v>
      </c>
      <c r="D95" s="185">
        <v>10</v>
      </c>
      <c r="E95" s="177">
        <f>[1]побуд.звіт!E95+'[2]звіт 2018+01.2019'!E95</f>
        <v>57764.293439999994</v>
      </c>
      <c r="F95" s="177">
        <f>[1]побуд.звіт!F95+'[2]звіт 2018+01.2019'!F95</f>
        <v>55266.30779943079</v>
      </c>
      <c r="G95" s="178">
        <f t="shared" si="41"/>
        <v>-2497.9856405692044</v>
      </c>
      <c r="H95" s="179">
        <f t="shared" si="42"/>
        <v>0</v>
      </c>
      <c r="I95" s="177">
        <f>[1]побуд.звіт!I95+'[2]звіт 2018+01.2019'!I95</f>
        <v>78542.726754165953</v>
      </c>
      <c r="J95" s="177">
        <f>[1]побуд.звіт!J95+'[2]звіт 2018+01.2019'!J95</f>
        <v>81409.966475144305</v>
      </c>
      <c r="K95" s="178">
        <f t="shared" si="43"/>
        <v>0</v>
      </c>
      <c r="L95" s="179">
        <f t="shared" si="44"/>
        <v>2867.2397209783521</v>
      </c>
      <c r="M95" s="177">
        <f>[1]побуд.звіт!M95+'[2]звіт 2018+01.2019'!M95</f>
        <v>11520.365662024047</v>
      </c>
      <c r="N95" s="177">
        <f>[1]побуд.звіт!N95+'[2]звіт 2018+01.2019'!N95</f>
        <v>11766.975135398014</v>
      </c>
      <c r="O95" s="178">
        <f t="shared" si="46"/>
        <v>0</v>
      </c>
      <c r="P95" s="179">
        <f t="shared" si="47"/>
        <v>246.60947337396647</v>
      </c>
      <c r="Q95" s="177">
        <f>[1]побуд.звіт!Q95+'[2]звіт 2018+01.2019'!Q95</f>
        <v>1691.0930815538006</v>
      </c>
      <c r="R95" s="177">
        <f>[1]побуд.звіт!R95+'[2]звіт 2018+01.2019'!R95</f>
        <v>886.61836860546953</v>
      </c>
      <c r="S95" s="178">
        <f t="shared" si="48"/>
        <v>-804.4747129483311</v>
      </c>
      <c r="T95" s="179">
        <f t="shared" si="49"/>
        <v>0</v>
      </c>
      <c r="U95" s="177">
        <f>[1]побуд.звіт!U95+'[2]звіт 2018+01.2019'!U95</f>
        <v>32166.889064458926</v>
      </c>
      <c r="V95" s="177">
        <f>[1]побуд.звіт!V95+'[2]звіт 2018+01.2019'!V95</f>
        <v>32601.517823920447</v>
      </c>
      <c r="W95" s="178">
        <f t="shared" si="50"/>
        <v>0</v>
      </c>
      <c r="X95" s="179">
        <f t="shared" si="51"/>
        <v>434.62875946152053</v>
      </c>
      <c r="Y95" s="177">
        <f>[1]побуд.звіт!Y95+'[2]звіт 2018+01.2019'!Y95</f>
        <v>271.47110828571431</v>
      </c>
      <c r="Z95" s="177">
        <f>[1]побуд.звіт!Z95+'[2]звіт 2018+01.2019'!Z95</f>
        <v>638.30720834864132</v>
      </c>
      <c r="AA95" s="178">
        <f t="shared" si="52"/>
        <v>0</v>
      </c>
      <c r="AB95" s="179">
        <f t="shared" si="53"/>
        <v>366.83610006292702</v>
      </c>
      <c r="AC95" s="177">
        <f>[1]побуд.звіт!AC95+'[2]звіт 2018+01.2019'!AC95</f>
        <v>105366.6671891171</v>
      </c>
      <c r="AD95" s="177">
        <f>[1]побуд.звіт!AD95+'[2]звіт 2018+01.2019'!AD95</f>
        <v>104376.67045547954</v>
      </c>
      <c r="AE95" s="178">
        <f t="shared" si="54"/>
        <v>-989.99673363755574</v>
      </c>
      <c r="AF95" s="179">
        <f t="shared" si="55"/>
        <v>0</v>
      </c>
      <c r="AG95" s="177">
        <f>[1]побуд.звіт!AG95+'[2]звіт 2018+01.2019'!AG95</f>
        <v>1487.2028907732772</v>
      </c>
      <c r="AH95" s="177">
        <f>[1]побуд.звіт!AH95+'[2]звіт 2018+01.2019'!AH95</f>
        <v>1444.1943653862343</v>
      </c>
      <c r="AI95" s="178">
        <f t="shared" si="56"/>
        <v>-43.008525387042937</v>
      </c>
      <c r="AJ95" s="179">
        <f t="shared" si="57"/>
        <v>0</v>
      </c>
      <c r="AK95" s="177">
        <f>[1]побуд.звіт!AK95+'[2]звіт 2018+01.2019'!AK95</f>
        <v>53.150833846300969</v>
      </c>
      <c r="AL95" s="177">
        <f>[1]побуд.звіт!AL95+'[2]звіт 2018+01.2019'!AL95</f>
        <v>0</v>
      </c>
      <c r="AM95" s="178">
        <f t="shared" si="58"/>
        <v>-53.150833846300969</v>
      </c>
      <c r="AN95" s="179">
        <f t="shared" si="59"/>
        <v>0</v>
      </c>
      <c r="AO95" s="177">
        <f>[1]побуд.звіт!AO95+'[2]звіт 2018+01.2019'!AO95</f>
        <v>6499.8610500883879</v>
      </c>
      <c r="AP95" s="177">
        <f>[1]побуд.звіт!AP95+'[2]звіт 2018+01.2019'!AP95</f>
        <v>3973.3802823190977</v>
      </c>
      <c r="AQ95" s="178">
        <f t="shared" si="60"/>
        <v>-2526.4807677692902</v>
      </c>
      <c r="AR95" s="179">
        <f t="shared" si="61"/>
        <v>0</v>
      </c>
      <c r="AS95" s="177">
        <f>[1]побуд.звіт!AS95+'[2]звіт 2018+01.2019'!AS95</f>
        <v>10655.02978562383</v>
      </c>
      <c r="AT95" s="177">
        <f>[1]побуд.звіт!AT95+'[2]звіт 2018+01.2019'!AT95</f>
        <v>9218.3444634986117</v>
      </c>
      <c r="AU95" s="178">
        <f t="shared" si="62"/>
        <v>-1436.6853221252186</v>
      </c>
      <c r="AV95" s="179">
        <f t="shared" si="63"/>
        <v>0</v>
      </c>
      <c r="AW95" s="177">
        <f>[1]побуд.звіт!AW95+'[2]звіт 2018+01.2019'!AW95</f>
        <v>106888.03860348517</v>
      </c>
      <c r="AX95" s="177">
        <f>[1]побуд.звіт!AX95+'[2]звіт 2018+01.2019'!AX95</f>
        <v>32365.211029764818</v>
      </c>
      <c r="AY95" s="178">
        <f t="shared" si="64"/>
        <v>-74522.827573720351</v>
      </c>
      <c r="AZ95" s="179">
        <f t="shared" si="65"/>
        <v>0</v>
      </c>
      <c r="BA95" s="38">
        <v>0</v>
      </c>
      <c r="BB95" s="36"/>
      <c r="BC95" s="36">
        <f t="shared" si="66"/>
        <v>0</v>
      </c>
      <c r="BD95" s="37">
        <f t="shared" si="67"/>
        <v>0</v>
      </c>
      <c r="BE95" s="177">
        <f>[1]побуд.звіт!BE95+'[2]звіт 2018+01.2019'!BE95</f>
        <v>13.287708461575242</v>
      </c>
      <c r="BF95" s="177">
        <f>[1]побуд.звіт!BF95+'[2]звіт 2018+01.2019'!BF95</f>
        <v>0</v>
      </c>
      <c r="BG95" s="178">
        <f t="shared" si="68"/>
        <v>-13.287708461575242</v>
      </c>
      <c r="BH95" s="179">
        <f t="shared" si="69"/>
        <v>0</v>
      </c>
      <c r="BI95" s="177">
        <f>[1]побуд.звіт!BI95+'[2]звіт 2018+01.2019'!BI95</f>
        <v>47318.513115499532</v>
      </c>
      <c r="BJ95" s="177">
        <f>[1]побуд.звіт!BJ95+'[2]звіт 2018+01.2019'!BJ95</f>
        <v>36048.980752587224</v>
      </c>
      <c r="BK95" s="178">
        <f t="shared" si="70"/>
        <v>-11269.532362912309</v>
      </c>
      <c r="BL95" s="179">
        <f t="shared" si="71"/>
        <v>0</v>
      </c>
      <c r="BM95" s="177">
        <f>[1]побуд.звіт!BM95+'[2]звіт 2018+01.2019'!BM95</f>
        <v>33519.566753861211</v>
      </c>
      <c r="BN95" s="177">
        <f>[1]побуд.звіт!BN95+'[2]звіт 2018+01.2019'!BN95</f>
        <v>31068.428882919139</v>
      </c>
      <c r="BO95" s="178">
        <f t="shared" si="72"/>
        <v>-2451.1378709420715</v>
      </c>
      <c r="BP95" s="179">
        <f t="shared" si="73"/>
        <v>0</v>
      </c>
      <c r="BQ95" s="180">
        <f t="shared" si="78"/>
        <v>493758.15704124473</v>
      </c>
      <c r="BR95" s="178">
        <f t="shared" si="78"/>
        <v>401064.90304280224</v>
      </c>
      <c r="BS95" s="178">
        <f t="shared" si="74"/>
        <v>-92693.253998442495</v>
      </c>
      <c r="BT95" s="179">
        <f t="shared" si="75"/>
        <v>0</v>
      </c>
      <c r="BU95" s="181">
        <f t="shared" si="76"/>
        <v>0.81226992875643855</v>
      </c>
      <c r="BV95" s="130">
        <v>50377</v>
      </c>
      <c r="BW95" s="182">
        <f t="shared" si="77"/>
        <v>15108.56021133966</v>
      </c>
      <c r="BX95" s="130">
        <f t="shared" si="40"/>
        <v>35268.43978866034</v>
      </c>
      <c r="BY95" s="183">
        <v>1</v>
      </c>
      <c r="CA95" s="39"/>
    </row>
    <row r="96" spans="1:79" x14ac:dyDescent="0.3">
      <c r="A96" s="137">
        <f t="shared" si="45"/>
        <v>88</v>
      </c>
      <c r="B96" s="146" t="s">
        <v>188</v>
      </c>
      <c r="C96" s="188">
        <v>3814</v>
      </c>
      <c r="D96" s="185">
        <v>9</v>
      </c>
      <c r="E96" s="147">
        <f>[1]побуд.звіт!E96+'[2]звіт 2018+01.2019'!E96</f>
        <v>21318.581600000001</v>
      </c>
      <c r="F96" s="147">
        <f>[1]побуд.звіт!F96+'[2]звіт 2018+01.2019'!F96</f>
        <v>18038.505173504542</v>
      </c>
      <c r="G96" s="140">
        <f t="shared" si="41"/>
        <v>-3280.0764264954596</v>
      </c>
      <c r="H96" s="141">
        <f t="shared" si="42"/>
        <v>0</v>
      </c>
      <c r="I96" s="147">
        <f>[1]побуд.звіт!I96+'[2]звіт 2018+01.2019'!I96</f>
        <v>25701.192339193396</v>
      </c>
      <c r="J96" s="147">
        <f>[1]побуд.звіт!J96+'[2]звіт 2018+01.2019'!J96</f>
        <v>25177.606683138882</v>
      </c>
      <c r="K96" s="140">
        <f t="shared" si="43"/>
        <v>-523.5856560545144</v>
      </c>
      <c r="L96" s="141">
        <f t="shared" si="44"/>
        <v>0</v>
      </c>
      <c r="M96" s="147">
        <f>[1]побуд.звіт!M96+'[2]звіт 2018+01.2019'!M96</f>
        <v>2940.1389642472986</v>
      </c>
      <c r="N96" s="147">
        <f>[1]побуд.звіт!N96+'[2]звіт 2018+01.2019'!N96</f>
        <v>3062.8793790358009</v>
      </c>
      <c r="O96" s="140">
        <f t="shared" si="46"/>
        <v>0</v>
      </c>
      <c r="P96" s="141">
        <f t="shared" si="47"/>
        <v>122.74041478850222</v>
      </c>
      <c r="Q96" s="147">
        <f>[1]побуд.звіт!Q96+'[2]звіт 2018+01.2019'!Q96</f>
        <v>942.40929670391859</v>
      </c>
      <c r="R96" s="147">
        <f>[1]побуд.звіт!R96+'[2]звіт 2018+01.2019'!R96</f>
        <v>953.81039016749264</v>
      </c>
      <c r="S96" s="140">
        <f t="shared" si="48"/>
        <v>0</v>
      </c>
      <c r="T96" s="141">
        <f t="shared" si="49"/>
        <v>11.401093463574057</v>
      </c>
      <c r="U96" s="147">
        <f>[1]побуд.звіт!U96+'[2]звіт 2018+01.2019'!U96</f>
        <v>10656.332417794712</v>
      </c>
      <c r="V96" s="147">
        <f>[1]побуд.звіт!V96+'[2]звіт 2018+01.2019'!V96</f>
        <v>10919.402737889512</v>
      </c>
      <c r="W96" s="140">
        <f t="shared" si="50"/>
        <v>0</v>
      </c>
      <c r="X96" s="141">
        <f t="shared" si="51"/>
        <v>263.07032009479917</v>
      </c>
      <c r="Y96" s="147">
        <f>[1]побуд.звіт!Y96+'[2]звіт 2018+01.2019'!Y96</f>
        <v>0</v>
      </c>
      <c r="Z96" s="147">
        <f>[1]побуд.звіт!Z96+'[2]звіт 2018+01.2019'!Z96</f>
        <v>0</v>
      </c>
      <c r="AA96" s="140">
        <f t="shared" si="52"/>
        <v>0</v>
      </c>
      <c r="AB96" s="141">
        <f t="shared" si="53"/>
        <v>0</v>
      </c>
      <c r="AC96" s="147">
        <f>[1]побуд.звіт!AC96+'[2]звіт 2018+01.2019'!AC96</f>
        <v>37187.367010869406</v>
      </c>
      <c r="AD96" s="147">
        <f>[1]побуд.звіт!AD96+'[2]звіт 2018+01.2019'!AD96</f>
        <v>37262.717116888773</v>
      </c>
      <c r="AE96" s="140">
        <f t="shared" si="54"/>
        <v>0</v>
      </c>
      <c r="AF96" s="141">
        <f t="shared" si="55"/>
        <v>75.350106019366649</v>
      </c>
      <c r="AG96" s="147">
        <f>[1]побуд.звіт!AG96+'[2]звіт 2018+01.2019'!AG96</f>
        <v>1535.9205493388959</v>
      </c>
      <c r="AH96" s="147">
        <f>[1]побуд.звіт!AH96+'[2]звіт 2018+01.2019'!AH96</f>
        <v>1515.941200846127</v>
      </c>
      <c r="AI96" s="140">
        <f t="shared" si="56"/>
        <v>-19.97934849276885</v>
      </c>
      <c r="AJ96" s="141">
        <f t="shared" si="57"/>
        <v>0</v>
      </c>
      <c r="AK96" s="147">
        <f>[1]побуд.звіт!AK96+'[2]звіт 2018+01.2019'!AK96</f>
        <v>56.97765121338854</v>
      </c>
      <c r="AL96" s="147">
        <f>[1]побуд.звіт!AL96+'[2]звіт 2018+01.2019'!AL96</f>
        <v>0</v>
      </c>
      <c r="AM96" s="140">
        <f t="shared" si="58"/>
        <v>-56.97765121338854</v>
      </c>
      <c r="AN96" s="141">
        <f t="shared" si="59"/>
        <v>0</v>
      </c>
      <c r="AO96" s="147">
        <f>[1]побуд.звіт!AO96+'[2]звіт 2018+01.2019'!AO96</f>
        <v>1797.3676861704175</v>
      </c>
      <c r="AP96" s="147">
        <f>[1]побуд.звіт!AP96+'[2]звіт 2018+01.2019'!AP96</f>
        <v>1430.4169016348751</v>
      </c>
      <c r="AQ96" s="140">
        <f t="shared" si="60"/>
        <v>-366.95078453554243</v>
      </c>
      <c r="AR96" s="141">
        <f t="shared" si="61"/>
        <v>0</v>
      </c>
      <c r="AS96" s="147">
        <f>[1]побуд.звіт!AS96+'[2]звіт 2018+01.2019'!AS96</f>
        <v>3049.1780230556469</v>
      </c>
      <c r="AT96" s="147">
        <f>[1]побуд.звіт!AT96+'[2]звіт 2018+01.2019'!AT96</f>
        <v>2631.5023146550297</v>
      </c>
      <c r="AU96" s="140">
        <f t="shared" si="62"/>
        <v>-417.67570840061717</v>
      </c>
      <c r="AV96" s="141">
        <f t="shared" si="63"/>
        <v>0</v>
      </c>
      <c r="AW96" s="147">
        <f>[1]побуд.звіт!AW96+'[2]звіт 2018+01.2019'!AW96</f>
        <v>36022.04971994165</v>
      </c>
      <c r="AX96" s="147">
        <f>[1]побуд.звіт!AX96+'[2]звіт 2018+01.2019'!AX96</f>
        <v>436</v>
      </c>
      <c r="AY96" s="140">
        <f t="shared" si="64"/>
        <v>-35586.04971994165</v>
      </c>
      <c r="AZ96" s="141">
        <f t="shared" si="65"/>
        <v>0</v>
      </c>
      <c r="BA96" s="38">
        <v>0</v>
      </c>
      <c r="BB96" s="36"/>
      <c r="BC96" s="36">
        <f t="shared" si="66"/>
        <v>0</v>
      </c>
      <c r="BD96" s="37">
        <f t="shared" si="67"/>
        <v>0</v>
      </c>
      <c r="BE96" s="147">
        <f>[1]побуд.звіт!BE96+'[2]звіт 2018+01.2019'!BE96</f>
        <v>17.574210242677712</v>
      </c>
      <c r="BF96" s="147">
        <f>[1]побуд.звіт!BF96+'[2]звіт 2018+01.2019'!BF96</f>
        <v>0</v>
      </c>
      <c r="BG96" s="140">
        <f t="shared" si="68"/>
        <v>-17.574210242677712</v>
      </c>
      <c r="BH96" s="141">
        <f t="shared" si="69"/>
        <v>0</v>
      </c>
      <c r="BI96" s="147">
        <f>[1]побуд.звіт!BI96+'[2]звіт 2018+01.2019'!BI96</f>
        <v>11985.767139348469</v>
      </c>
      <c r="BJ96" s="147">
        <f>[1]побуд.звіт!BJ96+'[2]звіт 2018+01.2019'!BJ96</f>
        <v>4779.0586879706589</v>
      </c>
      <c r="BK96" s="140">
        <f t="shared" si="70"/>
        <v>-7206.70845137781</v>
      </c>
      <c r="BL96" s="141">
        <f t="shared" si="71"/>
        <v>0</v>
      </c>
      <c r="BM96" s="147">
        <f>[1]побуд.звіт!BM96+'[2]звіт 2018+01.2019'!BM96</f>
        <v>12739.807915840473</v>
      </c>
      <c r="BN96" s="147">
        <f>[1]побуд.звіт!BN96+'[2]звіт 2018+01.2019'!BN96</f>
        <v>5244.0373416744205</v>
      </c>
      <c r="BO96" s="140">
        <f t="shared" si="72"/>
        <v>-7495.770574166052</v>
      </c>
      <c r="BP96" s="141">
        <f t="shared" si="73"/>
        <v>0</v>
      </c>
      <c r="BQ96" s="142">
        <f t="shared" si="78"/>
        <v>165950.66452396035</v>
      </c>
      <c r="BR96" s="140">
        <f t="shared" si="78"/>
        <v>111451.87792740609</v>
      </c>
      <c r="BS96" s="140">
        <f t="shared" si="74"/>
        <v>-54498.786596554259</v>
      </c>
      <c r="BT96" s="141">
        <f t="shared" si="75"/>
        <v>0</v>
      </c>
      <c r="BU96" s="148">
        <f t="shared" si="76"/>
        <v>0.6715964545674622</v>
      </c>
      <c r="BV96" s="132">
        <v>14892</v>
      </c>
      <c r="BW96" s="144">
        <f t="shared" si="77"/>
        <v>3038.3811054314028</v>
      </c>
      <c r="BX96" s="132">
        <f t="shared" si="40"/>
        <v>11853.618894568597</v>
      </c>
      <c r="BY96" s="145">
        <v>3</v>
      </c>
      <c r="CA96" s="39"/>
    </row>
    <row r="97" spans="1:79" x14ac:dyDescent="0.3">
      <c r="A97" s="163">
        <f t="shared" si="45"/>
        <v>89</v>
      </c>
      <c r="B97" s="164" t="s">
        <v>189</v>
      </c>
      <c r="C97" s="189">
        <v>1484.7</v>
      </c>
      <c r="D97" s="185">
        <v>4</v>
      </c>
      <c r="E97" s="165">
        <f>[1]побуд.звіт!E97+'[2]звіт 2018+01.2019'!E97</f>
        <v>5949.127599999998</v>
      </c>
      <c r="F97" s="165">
        <f>[1]побуд.звіт!F97+'[2]звіт 2018+01.2019'!F97</f>
        <v>5887.5274043367308</v>
      </c>
      <c r="G97" s="166">
        <f t="shared" si="41"/>
        <v>-61.600195663267186</v>
      </c>
      <c r="H97" s="167">
        <f t="shared" si="42"/>
        <v>0</v>
      </c>
      <c r="I97" s="165">
        <f>[1]побуд.звіт!I97+'[2]звіт 2018+01.2019'!I97</f>
        <v>29390.224248563885</v>
      </c>
      <c r="J97" s="165">
        <f>[1]побуд.звіт!J97+'[2]звіт 2018+01.2019'!J97</f>
        <v>30248.446686126335</v>
      </c>
      <c r="K97" s="166">
        <f t="shared" si="43"/>
        <v>0</v>
      </c>
      <c r="L97" s="167">
        <f t="shared" si="44"/>
        <v>858.22243756245007</v>
      </c>
      <c r="M97" s="165">
        <f>[1]побуд.звіт!M97+'[2]звіт 2018+01.2019'!M97</f>
        <v>2222.35589888503</v>
      </c>
      <c r="N97" s="165">
        <f>[1]побуд.звіт!N97+'[2]звіт 2018+01.2019'!N97</f>
        <v>2282.2945148273229</v>
      </c>
      <c r="O97" s="166">
        <f t="shared" si="46"/>
        <v>0</v>
      </c>
      <c r="P97" s="167">
        <f t="shared" si="47"/>
        <v>59.938615942292927</v>
      </c>
      <c r="Q97" s="165">
        <f>[1]побуд.звіт!Q97+'[2]звіт 2018+01.2019'!Q97</f>
        <v>135.12603034833705</v>
      </c>
      <c r="R97" s="165">
        <f>[1]побуд.звіт!R97+'[2]звіт 2018+01.2019'!R97</f>
        <v>1242.8816221679858</v>
      </c>
      <c r="S97" s="166">
        <f t="shared" si="48"/>
        <v>0</v>
      </c>
      <c r="T97" s="167">
        <f t="shared" si="49"/>
        <v>1107.7555918196488</v>
      </c>
      <c r="U97" s="165">
        <f>[1]побуд.звіт!U97+'[2]звіт 2018+01.2019'!U97</f>
        <v>0</v>
      </c>
      <c r="V97" s="165">
        <f>[1]побуд.звіт!V97+'[2]звіт 2018+01.2019'!V97</f>
        <v>0</v>
      </c>
      <c r="W97" s="166">
        <f t="shared" si="50"/>
        <v>0</v>
      </c>
      <c r="X97" s="167">
        <f t="shared" si="51"/>
        <v>0</v>
      </c>
      <c r="Y97" s="165">
        <f>[1]побуд.звіт!Y97+'[2]звіт 2018+01.2019'!Y97</f>
        <v>0</v>
      </c>
      <c r="Z97" s="165">
        <f>[1]побуд.звіт!Z97+'[2]звіт 2018+01.2019'!Z97</f>
        <v>0</v>
      </c>
      <c r="AA97" s="166">
        <f t="shared" si="52"/>
        <v>0</v>
      </c>
      <c r="AB97" s="167">
        <f t="shared" si="53"/>
        <v>0</v>
      </c>
      <c r="AC97" s="165">
        <f>[1]побуд.звіт!AC97+'[2]звіт 2018+01.2019'!AC97</f>
        <v>16217.368293400767</v>
      </c>
      <c r="AD97" s="165">
        <f>[1]побуд.звіт!AD97+'[2]звіт 2018+01.2019'!AD97</f>
        <v>16167.819738753009</v>
      </c>
      <c r="AE97" s="166">
        <f t="shared" si="54"/>
        <v>-49.548554647757555</v>
      </c>
      <c r="AF97" s="167">
        <f t="shared" si="55"/>
        <v>0</v>
      </c>
      <c r="AG97" s="165">
        <f>[1]побуд.звіт!AG97+'[2]звіт 2018+01.2019'!AG97</f>
        <v>665.18585432791394</v>
      </c>
      <c r="AH97" s="165">
        <f>[1]побуд.звіт!AH97+'[2]звіт 2018+01.2019'!AH97</f>
        <v>664.56746209394032</v>
      </c>
      <c r="AI97" s="166">
        <f t="shared" si="56"/>
        <v>-0.61839223397362275</v>
      </c>
      <c r="AJ97" s="167">
        <f t="shared" si="57"/>
        <v>0</v>
      </c>
      <c r="AK97" s="165">
        <f>[1]побуд.звіт!AK97+'[2]звіт 2018+01.2019'!AK97</f>
        <v>24.264434323589345</v>
      </c>
      <c r="AL97" s="165">
        <f>[1]побуд.звіт!AL97+'[2]звіт 2018+01.2019'!AL97</f>
        <v>0</v>
      </c>
      <c r="AM97" s="166">
        <f t="shared" si="58"/>
        <v>-24.264434323589345</v>
      </c>
      <c r="AN97" s="167">
        <f t="shared" si="59"/>
        <v>0</v>
      </c>
      <c r="AO97" s="165">
        <f>[1]побуд.звіт!AO97+'[2]звіт 2018+01.2019'!AO97</f>
        <v>4772.23188665616</v>
      </c>
      <c r="AP97" s="165">
        <f>[1]побуд.звіт!AP97+'[2]звіт 2018+01.2019'!AP97</f>
        <v>3329.5137778699727</v>
      </c>
      <c r="AQ97" s="166">
        <f t="shared" si="60"/>
        <v>-1442.7181087861873</v>
      </c>
      <c r="AR97" s="167">
        <f t="shared" si="61"/>
        <v>0</v>
      </c>
      <c r="AS97" s="165">
        <f>[1]побуд.звіт!AS97+'[2]звіт 2018+01.2019'!AS97</f>
        <v>2476.19501732862</v>
      </c>
      <c r="AT97" s="165">
        <f>[1]побуд.звіт!AT97+'[2]звіт 2018+01.2019'!AT97</f>
        <v>2074.0698264045882</v>
      </c>
      <c r="AU97" s="166">
        <f t="shared" si="62"/>
        <v>-402.12519092403181</v>
      </c>
      <c r="AV97" s="167">
        <f t="shared" si="63"/>
        <v>0</v>
      </c>
      <c r="AW97" s="165">
        <f>[1]побуд.звіт!AW97+'[2]звіт 2018+01.2019'!AW97</f>
        <v>14941.069632666473</v>
      </c>
      <c r="AX97" s="165">
        <f>[1]побуд.звіт!AX97+'[2]звіт 2018+01.2019'!AX97</f>
        <v>2903.2280573386774</v>
      </c>
      <c r="AY97" s="166">
        <f t="shared" si="64"/>
        <v>-12037.841575327795</v>
      </c>
      <c r="AZ97" s="167">
        <f t="shared" si="65"/>
        <v>0</v>
      </c>
      <c r="BA97" s="38">
        <v>0</v>
      </c>
      <c r="BB97" s="36"/>
      <c r="BC97" s="36">
        <f t="shared" si="66"/>
        <v>0</v>
      </c>
      <c r="BD97" s="37">
        <f t="shared" si="67"/>
        <v>0</v>
      </c>
      <c r="BE97" s="165">
        <f>[1]побуд.звіт!BE97+'[2]звіт 2018+01.2019'!BE97</f>
        <v>14.590675478647764</v>
      </c>
      <c r="BF97" s="165">
        <f>[1]побуд.звіт!BF97+'[2]звіт 2018+01.2019'!BF97</f>
        <v>0</v>
      </c>
      <c r="BG97" s="166">
        <f t="shared" si="68"/>
        <v>-14.590675478647764</v>
      </c>
      <c r="BH97" s="167">
        <f t="shared" si="69"/>
        <v>0</v>
      </c>
      <c r="BI97" s="165">
        <f>[1]побуд.звіт!BI97+'[2]звіт 2018+01.2019'!BI97</f>
        <v>3655.3817560711045</v>
      </c>
      <c r="BJ97" s="165">
        <f>[1]побуд.звіт!BJ97+'[2]звіт 2018+01.2019'!BJ97</f>
        <v>2361.4761699856249</v>
      </c>
      <c r="BK97" s="166">
        <f t="shared" si="70"/>
        <v>-1293.9055860854796</v>
      </c>
      <c r="BL97" s="167">
        <f t="shared" si="71"/>
        <v>0</v>
      </c>
      <c r="BM97" s="165">
        <f>[1]побуд.звіт!BM97+'[2]звіт 2018+01.2019'!BM97</f>
        <v>0</v>
      </c>
      <c r="BN97" s="165">
        <f>[1]побуд.звіт!BN97+'[2]звіт 2018+01.2019'!BN97</f>
        <v>0</v>
      </c>
      <c r="BO97" s="166">
        <f t="shared" si="72"/>
        <v>0</v>
      </c>
      <c r="BP97" s="167">
        <f t="shared" si="73"/>
        <v>0</v>
      </c>
      <c r="BQ97" s="168">
        <f t="shared" si="78"/>
        <v>80463.121328050518</v>
      </c>
      <c r="BR97" s="166">
        <f t="shared" si="78"/>
        <v>67161.825259904188</v>
      </c>
      <c r="BS97" s="166">
        <f t="shared" si="74"/>
        <v>-13301.29606814633</v>
      </c>
      <c r="BT97" s="167">
        <f t="shared" si="75"/>
        <v>0</v>
      </c>
      <c r="BU97" s="169">
        <f t="shared" si="76"/>
        <v>0.83469077698444538</v>
      </c>
      <c r="BV97" s="131">
        <v>9218</v>
      </c>
      <c r="BW97" s="170">
        <f t="shared" si="77"/>
        <v>3470.6341908535342</v>
      </c>
      <c r="BX97" s="131">
        <f t="shared" si="40"/>
        <v>5747.3658091464658</v>
      </c>
      <c r="BY97" s="171">
        <v>2</v>
      </c>
      <c r="CA97" s="39"/>
    </row>
    <row r="98" spans="1:79" x14ac:dyDescent="0.3">
      <c r="A98" s="72">
        <f t="shared" si="45"/>
        <v>90</v>
      </c>
      <c r="B98" s="74" t="s">
        <v>190</v>
      </c>
      <c r="C98" s="73">
        <v>4024.2</v>
      </c>
      <c r="D98" s="185">
        <v>9</v>
      </c>
      <c r="E98" s="177">
        <f>[1]побуд.звіт!E98+'[2]звіт 2018+01.2019'!E98</f>
        <v>34059.25351242641</v>
      </c>
      <c r="F98" s="177">
        <f>[1]побуд.звіт!F98+'[2]звіт 2018+01.2019'!F98</f>
        <v>32643.371512624246</v>
      </c>
      <c r="G98" s="178">
        <f t="shared" si="41"/>
        <v>-1415.8819998021645</v>
      </c>
      <c r="H98" s="179">
        <f t="shared" si="42"/>
        <v>0</v>
      </c>
      <c r="I98" s="177">
        <f>[1]побуд.звіт!I98+'[2]звіт 2018+01.2019'!I98</f>
        <v>49955.179512125404</v>
      </c>
      <c r="J98" s="177">
        <f>[1]побуд.звіт!J98+'[2]звіт 2018+01.2019'!J98</f>
        <v>48665.706409106489</v>
      </c>
      <c r="K98" s="178">
        <f t="shared" si="43"/>
        <v>-1289.4731030189141</v>
      </c>
      <c r="L98" s="179">
        <f t="shared" si="44"/>
        <v>0</v>
      </c>
      <c r="M98" s="177">
        <f>[1]побуд.звіт!M98+'[2]звіт 2018+01.2019'!M98</f>
        <v>6928.6163728681186</v>
      </c>
      <c r="N98" s="177">
        <f>[1]побуд.звіт!N98+'[2]звіт 2018+01.2019'!N98</f>
        <v>7002.7489362182096</v>
      </c>
      <c r="O98" s="178">
        <f t="shared" si="46"/>
        <v>0</v>
      </c>
      <c r="P98" s="179">
        <f t="shared" si="47"/>
        <v>74.132563350091004</v>
      </c>
      <c r="Q98" s="177">
        <f>[1]побуд.звіт!Q98+'[2]звіт 2018+01.2019'!Q98</f>
        <v>1125.5338139104083</v>
      </c>
      <c r="R98" s="177">
        <f>[1]побуд.звіт!R98+'[2]звіт 2018+01.2019'!R98</f>
        <v>3694.8551399986245</v>
      </c>
      <c r="S98" s="178">
        <f t="shared" si="48"/>
        <v>0</v>
      </c>
      <c r="T98" s="179">
        <f t="shared" si="49"/>
        <v>2569.3213260882162</v>
      </c>
      <c r="U98" s="177">
        <f>[1]побуд.звіт!U98+'[2]звіт 2018+01.2019'!U98</f>
        <v>24959.793405929373</v>
      </c>
      <c r="V98" s="177">
        <f>[1]побуд.звіт!V98+'[2]звіт 2018+01.2019'!V98</f>
        <v>24652.205943398028</v>
      </c>
      <c r="W98" s="178">
        <f t="shared" si="50"/>
        <v>-307.5874625313445</v>
      </c>
      <c r="X98" s="179">
        <f t="shared" si="51"/>
        <v>0</v>
      </c>
      <c r="Y98" s="177">
        <f>[1]побуд.звіт!Y98+'[2]звіт 2018+01.2019'!Y98</f>
        <v>0</v>
      </c>
      <c r="Z98" s="177">
        <f>[1]побуд.звіт!Z98+'[2]звіт 2018+01.2019'!Z98</f>
        <v>0</v>
      </c>
      <c r="AA98" s="178">
        <f t="shared" si="52"/>
        <v>0</v>
      </c>
      <c r="AB98" s="179">
        <f t="shared" si="53"/>
        <v>0</v>
      </c>
      <c r="AC98" s="177">
        <f>[1]побуд.звіт!AC98+'[2]звіт 2018+01.2019'!AC98</f>
        <v>43566.443629775509</v>
      </c>
      <c r="AD98" s="177">
        <f>[1]побуд.звіт!AD98+'[2]звіт 2018+01.2019'!AD98</f>
        <v>43347.603563557401</v>
      </c>
      <c r="AE98" s="178">
        <f t="shared" si="54"/>
        <v>-218.8400662181084</v>
      </c>
      <c r="AF98" s="179">
        <f t="shared" si="55"/>
        <v>0</v>
      </c>
      <c r="AG98" s="177">
        <f>[1]побуд.звіт!AG98+'[2]звіт 2018+01.2019'!AG98</f>
        <v>1281.5929481101402</v>
      </c>
      <c r="AH98" s="177">
        <f>[1]побуд.звіт!AH98+'[2]звіт 2018+01.2019'!AH98</f>
        <v>1267.3070060726732</v>
      </c>
      <c r="AI98" s="178">
        <f t="shared" si="56"/>
        <v>-14.285942037467066</v>
      </c>
      <c r="AJ98" s="179">
        <f t="shared" si="57"/>
        <v>0</v>
      </c>
      <c r="AK98" s="177">
        <f>[1]побуд.звіт!AK98+'[2]звіт 2018+01.2019'!AK98</f>
        <v>43.169026084174824</v>
      </c>
      <c r="AL98" s="177">
        <f>[1]побуд.звіт!AL98+'[2]звіт 2018+01.2019'!AL98</f>
        <v>0</v>
      </c>
      <c r="AM98" s="178">
        <f t="shared" si="58"/>
        <v>-43.169026084174824</v>
      </c>
      <c r="AN98" s="179">
        <f t="shared" si="59"/>
        <v>0</v>
      </c>
      <c r="AO98" s="177">
        <f>[1]побуд.звіт!AO98+'[2]звіт 2018+01.2019'!AO98</f>
        <v>2182.613652672489</v>
      </c>
      <c r="AP98" s="177">
        <f>[1]побуд.звіт!AP98+'[2]звіт 2018+01.2019'!AP98</f>
        <v>5082.4372263972982</v>
      </c>
      <c r="AQ98" s="178">
        <f t="shared" si="60"/>
        <v>0</v>
      </c>
      <c r="AR98" s="179">
        <f t="shared" si="61"/>
        <v>2899.8235737248092</v>
      </c>
      <c r="AS98" s="177">
        <f>[1]побуд.звіт!AS98+'[2]звіт 2018+01.2019'!AS98</f>
        <v>8448.5854211552742</v>
      </c>
      <c r="AT98" s="177">
        <f>[1]побуд.звіт!AT98+'[2]звіт 2018+01.2019'!AT98</f>
        <v>8471.6620245890899</v>
      </c>
      <c r="AU98" s="178">
        <f t="shared" si="62"/>
        <v>0</v>
      </c>
      <c r="AV98" s="179">
        <f t="shared" si="63"/>
        <v>23.076603433815762</v>
      </c>
      <c r="AW98" s="177">
        <f>[1]побуд.звіт!AW98+'[2]звіт 2018+01.2019'!AW98</f>
        <v>60396.068862369095</v>
      </c>
      <c r="AX98" s="177">
        <f>[1]побуд.звіт!AX98+'[2]звіт 2018+01.2019'!AX98</f>
        <v>84223.123357384029</v>
      </c>
      <c r="AY98" s="178">
        <f t="shared" si="64"/>
        <v>0</v>
      </c>
      <c r="AZ98" s="179">
        <f t="shared" si="65"/>
        <v>23827.054495014934</v>
      </c>
      <c r="BA98" s="38">
        <v>0</v>
      </c>
      <c r="BB98" s="36"/>
      <c r="BC98" s="36">
        <f t="shared" si="66"/>
        <v>0</v>
      </c>
      <c r="BD98" s="37">
        <f t="shared" si="67"/>
        <v>0</v>
      </c>
      <c r="BE98" s="177">
        <f>[1]побуд.звіт!BE98+'[2]звіт 2018+01.2019'!BE98</f>
        <v>11.299213166907093</v>
      </c>
      <c r="BF98" s="177">
        <f>[1]побуд.звіт!BF98+'[2]звіт 2018+01.2019'!BF98</f>
        <v>0</v>
      </c>
      <c r="BG98" s="178">
        <f t="shared" si="68"/>
        <v>-11.299213166907093</v>
      </c>
      <c r="BH98" s="179">
        <f t="shared" si="69"/>
        <v>0</v>
      </c>
      <c r="BI98" s="177">
        <f>[1]побуд.звіт!BI98+'[2]звіт 2018+01.2019'!BI98</f>
        <v>14925.463051443809</v>
      </c>
      <c r="BJ98" s="177">
        <f>[1]побуд.звіт!BJ98+'[2]звіт 2018+01.2019'!BJ98</f>
        <v>12839.424693433735</v>
      </c>
      <c r="BK98" s="178">
        <f t="shared" si="70"/>
        <v>-2086.0383580100734</v>
      </c>
      <c r="BL98" s="179">
        <f t="shared" si="71"/>
        <v>0</v>
      </c>
      <c r="BM98" s="177">
        <f>[1]побуд.звіт!BM98+'[2]звіт 2018+01.2019'!BM98</f>
        <v>18075.848662171102</v>
      </c>
      <c r="BN98" s="177">
        <f>[1]побуд.звіт!BN98+'[2]звіт 2018+01.2019'!BN98</f>
        <v>19207.710231863384</v>
      </c>
      <c r="BO98" s="178">
        <f t="shared" si="72"/>
        <v>0</v>
      </c>
      <c r="BP98" s="179">
        <f t="shared" si="73"/>
        <v>1131.8615696922825</v>
      </c>
      <c r="BQ98" s="180">
        <f t="shared" si="78"/>
        <v>265959.46108420816</v>
      </c>
      <c r="BR98" s="178">
        <f t="shared" si="78"/>
        <v>291098.1560446432</v>
      </c>
      <c r="BS98" s="178">
        <f t="shared" si="74"/>
        <v>0</v>
      </c>
      <c r="BT98" s="179">
        <f t="shared" si="75"/>
        <v>25138.694960435038</v>
      </c>
      <c r="BU98" s="181">
        <f t="shared" si="76"/>
        <v>1.0945207771814351</v>
      </c>
      <c r="BV98" s="130">
        <v>34731</v>
      </c>
      <c r="BW98" s="182">
        <f t="shared" si="77"/>
        <v>15733.895636842273</v>
      </c>
      <c r="BX98" s="130">
        <f t="shared" si="40"/>
        <v>18997.104363157727</v>
      </c>
      <c r="BY98" s="183">
        <v>1</v>
      </c>
      <c r="CA98" s="39"/>
    </row>
    <row r="99" spans="1:79" x14ac:dyDescent="0.3">
      <c r="A99" s="163">
        <f t="shared" si="45"/>
        <v>91</v>
      </c>
      <c r="B99" s="164" t="s">
        <v>191</v>
      </c>
      <c r="C99" s="189">
        <v>1483.5</v>
      </c>
      <c r="D99" s="185">
        <v>4</v>
      </c>
      <c r="E99" s="165">
        <f>[1]побуд.звіт!E99+'[2]звіт 2018+01.2019'!E99</f>
        <v>4827.1188452558727</v>
      </c>
      <c r="F99" s="165">
        <f>[1]побуд.звіт!F99+'[2]звіт 2018+01.2019'!F99</f>
        <v>4919.8893860151384</v>
      </c>
      <c r="G99" s="166">
        <f t="shared" si="41"/>
        <v>0</v>
      </c>
      <c r="H99" s="167">
        <f t="shared" si="42"/>
        <v>92.770540759265714</v>
      </c>
      <c r="I99" s="165">
        <f>[1]побуд.звіт!I99+'[2]звіт 2018+01.2019'!I99</f>
        <v>16007.531697710237</v>
      </c>
      <c r="J99" s="165">
        <f>[1]побуд.звіт!J99+'[2]звіт 2018+01.2019'!J99</f>
        <v>14945.025063275991</v>
      </c>
      <c r="K99" s="166">
        <f t="shared" si="43"/>
        <v>-1062.5066344342467</v>
      </c>
      <c r="L99" s="167">
        <f t="shared" si="44"/>
        <v>0</v>
      </c>
      <c r="M99" s="165">
        <f>[1]побуд.звіт!M99+'[2]звіт 2018+01.2019'!M99</f>
        <v>2060.8877130832775</v>
      </c>
      <c r="N99" s="165">
        <f>[1]побуд.звіт!N99+'[2]звіт 2018+01.2019'!N99</f>
        <v>2149.9615731048721</v>
      </c>
      <c r="O99" s="166">
        <f t="shared" si="46"/>
        <v>0</v>
      </c>
      <c r="P99" s="167">
        <f t="shared" si="47"/>
        <v>89.073860021594555</v>
      </c>
      <c r="Q99" s="165">
        <f>[1]побуд.звіт!Q99+'[2]звіт 2018+01.2019'!Q99</f>
        <v>140.67904587934831</v>
      </c>
      <c r="R99" s="165">
        <f>[1]побуд.звіт!R99+'[2]звіт 2018+01.2019'!R99</f>
        <v>528.19507459579347</v>
      </c>
      <c r="S99" s="166">
        <f t="shared" si="48"/>
        <v>0</v>
      </c>
      <c r="T99" s="167">
        <f t="shared" si="49"/>
        <v>387.51602871644513</v>
      </c>
      <c r="U99" s="165">
        <f>[1]побуд.звіт!U99+'[2]звіт 2018+01.2019'!U99</f>
        <v>0</v>
      </c>
      <c r="V99" s="165">
        <f>[1]побуд.звіт!V99+'[2]звіт 2018+01.2019'!V99</f>
        <v>0</v>
      </c>
      <c r="W99" s="166">
        <f t="shared" si="50"/>
        <v>0</v>
      </c>
      <c r="X99" s="167">
        <f t="shared" si="51"/>
        <v>0</v>
      </c>
      <c r="Y99" s="165">
        <f>[1]побуд.звіт!Y99+'[2]звіт 2018+01.2019'!Y99</f>
        <v>0</v>
      </c>
      <c r="Z99" s="165">
        <f>[1]побуд.звіт!Z99+'[2]звіт 2018+01.2019'!Z99</f>
        <v>0</v>
      </c>
      <c r="AA99" s="166">
        <f t="shared" si="52"/>
        <v>0</v>
      </c>
      <c r="AB99" s="167">
        <f t="shared" si="53"/>
        <v>0</v>
      </c>
      <c r="AC99" s="165">
        <f>[1]побуд.звіт!AC99+'[2]звіт 2018+01.2019'!AC99</f>
        <v>16133.690705629469</v>
      </c>
      <c r="AD99" s="165">
        <f>[1]побуд.звіт!AD99+'[2]звіт 2018+01.2019'!AD99</f>
        <v>15879.061381947256</v>
      </c>
      <c r="AE99" s="166">
        <f t="shared" si="54"/>
        <v>-254.629323682213</v>
      </c>
      <c r="AF99" s="167">
        <f t="shared" si="55"/>
        <v>0</v>
      </c>
      <c r="AG99" s="165">
        <f>[1]побуд.звіт!AG99+'[2]звіт 2018+01.2019'!AG99</f>
        <v>694.5535346170783</v>
      </c>
      <c r="AH99" s="165">
        <f>[1]побуд.звіт!AH99+'[2]звіт 2018+01.2019'!AH99</f>
        <v>694.32421412799727</v>
      </c>
      <c r="AI99" s="166">
        <f t="shared" si="56"/>
        <v>-0.22932048908103297</v>
      </c>
      <c r="AJ99" s="167">
        <f t="shared" si="57"/>
        <v>0</v>
      </c>
      <c r="AK99" s="165">
        <f>[1]побуд.звіт!AK99+'[2]звіт 2018+01.2019'!AK99</f>
        <v>24.24482273795703</v>
      </c>
      <c r="AL99" s="165">
        <f>[1]побуд.звіт!AL99+'[2]звіт 2018+01.2019'!AL99</f>
        <v>0</v>
      </c>
      <c r="AM99" s="166">
        <f t="shared" si="58"/>
        <v>-24.24482273795703</v>
      </c>
      <c r="AN99" s="167">
        <f t="shared" si="59"/>
        <v>0</v>
      </c>
      <c r="AO99" s="165">
        <f>[1]побуд.звіт!AO99+'[2]звіт 2018+01.2019'!AO99</f>
        <v>4717.7943992310184</v>
      </c>
      <c r="AP99" s="165">
        <f>[1]побуд.звіт!AP99+'[2]звіт 2018+01.2019'!AP99</f>
        <v>3222.104258100253</v>
      </c>
      <c r="AQ99" s="166">
        <f t="shared" si="60"/>
        <v>-1495.6901411307654</v>
      </c>
      <c r="AR99" s="167">
        <f t="shared" si="61"/>
        <v>0</v>
      </c>
      <c r="AS99" s="165">
        <f>[1]побуд.звіт!AS99+'[2]звіт 2018+01.2019'!AS99</f>
        <v>2475.5287973408822</v>
      </c>
      <c r="AT99" s="165">
        <f>[1]побуд.звіт!AT99+'[2]звіт 2018+01.2019'!AT99</f>
        <v>2074.0698264045882</v>
      </c>
      <c r="AU99" s="166">
        <f t="shared" si="62"/>
        <v>-401.45897093629401</v>
      </c>
      <c r="AV99" s="167">
        <f t="shared" si="63"/>
        <v>0</v>
      </c>
      <c r="AW99" s="165">
        <f>[1]побуд.звіт!AW99+'[2]звіт 2018+01.2019'!AW99</f>
        <v>15594.796120134341</v>
      </c>
      <c r="AX99" s="165">
        <f>[1]побуд.звіт!AX99+'[2]звіт 2018+01.2019'!AX99</f>
        <v>3503.5645982507799</v>
      </c>
      <c r="AY99" s="166">
        <f t="shared" si="64"/>
        <v>-12091.231521883561</v>
      </c>
      <c r="AZ99" s="167">
        <f t="shared" si="65"/>
        <v>0</v>
      </c>
      <c r="BA99" s="38">
        <v>0</v>
      </c>
      <c r="BB99" s="36"/>
      <c r="BC99" s="36">
        <f t="shared" si="66"/>
        <v>0</v>
      </c>
      <c r="BD99" s="37">
        <f t="shared" si="67"/>
        <v>0</v>
      </c>
      <c r="BE99" s="165">
        <f>[1]побуд.звіт!BE99+'[2]звіт 2018+01.2019'!BE99</f>
        <v>14.578882651427204</v>
      </c>
      <c r="BF99" s="165">
        <f>[1]побуд.звіт!BF99+'[2]звіт 2018+01.2019'!BF99</f>
        <v>0</v>
      </c>
      <c r="BG99" s="166">
        <f t="shared" si="68"/>
        <v>-14.578882651427204</v>
      </c>
      <c r="BH99" s="167">
        <f t="shared" si="69"/>
        <v>0</v>
      </c>
      <c r="BI99" s="165">
        <f>[1]побуд.звіт!BI99+'[2]звіт 2018+01.2019'!BI99</f>
        <v>4503.1889981538461</v>
      </c>
      <c r="BJ99" s="165">
        <f>[1]побуд.звіт!BJ99+'[2]звіт 2018+01.2019'!BJ99</f>
        <v>3979.8125817776636</v>
      </c>
      <c r="BK99" s="166">
        <f t="shared" si="70"/>
        <v>-523.37641637618253</v>
      </c>
      <c r="BL99" s="167">
        <f t="shared" si="71"/>
        <v>0</v>
      </c>
      <c r="BM99" s="165">
        <f>[1]побуд.звіт!BM99+'[2]звіт 2018+01.2019'!BM99</f>
        <v>0</v>
      </c>
      <c r="BN99" s="165">
        <f>[1]побуд.звіт!BN99+'[2]звіт 2018+01.2019'!BN99</f>
        <v>0</v>
      </c>
      <c r="BO99" s="166">
        <f t="shared" si="72"/>
        <v>0</v>
      </c>
      <c r="BP99" s="167">
        <f t="shared" si="73"/>
        <v>0</v>
      </c>
      <c r="BQ99" s="168">
        <f t="shared" si="78"/>
        <v>67194.59356242475</v>
      </c>
      <c r="BR99" s="166">
        <f t="shared" si="78"/>
        <v>51896.007957600334</v>
      </c>
      <c r="BS99" s="166">
        <f t="shared" si="74"/>
        <v>-15298.585604824417</v>
      </c>
      <c r="BT99" s="167">
        <f t="shared" si="75"/>
        <v>0</v>
      </c>
      <c r="BU99" s="169">
        <f t="shared" si="76"/>
        <v>0.77232415892787853</v>
      </c>
      <c r="BV99" s="131">
        <v>7851</v>
      </c>
      <c r="BW99" s="170">
        <f t="shared" si="77"/>
        <v>3051.3861741125174</v>
      </c>
      <c r="BX99" s="131">
        <f t="shared" si="40"/>
        <v>4799.6138258874826</v>
      </c>
      <c r="BY99" s="171">
        <v>2</v>
      </c>
      <c r="CA99" s="39"/>
    </row>
    <row r="100" spans="1:79" x14ac:dyDescent="0.3">
      <c r="A100" s="163">
        <f t="shared" si="45"/>
        <v>92</v>
      </c>
      <c r="B100" s="164" t="s">
        <v>192</v>
      </c>
      <c r="C100" s="189">
        <v>732.3</v>
      </c>
      <c r="D100" s="185">
        <v>2</v>
      </c>
      <c r="E100" s="165">
        <f>[1]побуд.звіт!E100+'[2]звіт 2018+01.2019'!E100</f>
        <v>2734.122080000001</v>
      </c>
      <c r="F100" s="165">
        <f>[1]побуд.звіт!F100+'[2]звіт 2018+01.2019'!F100</f>
        <v>3086.296682295384</v>
      </c>
      <c r="G100" s="166">
        <f t="shared" si="41"/>
        <v>0</v>
      </c>
      <c r="H100" s="167">
        <f t="shared" si="42"/>
        <v>352.17460229538301</v>
      </c>
      <c r="I100" s="165">
        <f>[1]побуд.звіт!I100+'[2]звіт 2018+01.2019'!I100</f>
        <v>10849.697943222718</v>
      </c>
      <c r="J100" s="165">
        <f>[1]побуд.звіт!J100+'[2]звіт 2018+01.2019'!J100</f>
        <v>10650.300507925822</v>
      </c>
      <c r="K100" s="166">
        <f t="shared" si="43"/>
        <v>-199.39743529689622</v>
      </c>
      <c r="L100" s="167">
        <f t="shared" si="44"/>
        <v>0</v>
      </c>
      <c r="M100" s="165">
        <f>[1]побуд.звіт!M100+'[2]звіт 2018+01.2019'!M100</f>
        <v>820.4706804254256</v>
      </c>
      <c r="N100" s="165">
        <f>[1]побуд.звіт!N100+'[2]звіт 2018+01.2019'!N100</f>
        <v>762.62105031631722</v>
      </c>
      <c r="O100" s="166">
        <f t="shared" si="46"/>
        <v>-57.849630109108375</v>
      </c>
      <c r="P100" s="167">
        <f t="shared" si="47"/>
        <v>0</v>
      </c>
      <c r="Q100" s="165">
        <f>[1]побуд.звіт!Q100+'[2]звіт 2018+01.2019'!Q100</f>
        <v>0</v>
      </c>
      <c r="R100" s="165">
        <f>[1]побуд.звіт!R100+'[2]звіт 2018+01.2019'!R100</f>
        <v>230.79749543944646</v>
      </c>
      <c r="S100" s="166">
        <f t="shared" si="48"/>
        <v>0</v>
      </c>
      <c r="T100" s="167">
        <f t="shared" si="49"/>
        <v>230.79749543944646</v>
      </c>
      <c r="U100" s="165">
        <f>[1]побуд.звіт!U100+'[2]звіт 2018+01.2019'!U100</f>
        <v>0</v>
      </c>
      <c r="V100" s="165">
        <f>[1]побуд.звіт!V100+'[2]звіт 2018+01.2019'!V100</f>
        <v>0</v>
      </c>
      <c r="W100" s="166">
        <f t="shared" si="50"/>
        <v>0</v>
      </c>
      <c r="X100" s="167">
        <f t="shared" si="51"/>
        <v>0</v>
      </c>
      <c r="Y100" s="165">
        <f>[1]побуд.звіт!Y100+'[2]звіт 2018+01.2019'!Y100</f>
        <v>0</v>
      </c>
      <c r="Z100" s="165">
        <f>[1]побуд.звіт!Z100+'[2]звіт 2018+01.2019'!Z100</f>
        <v>0</v>
      </c>
      <c r="AA100" s="166">
        <f t="shared" si="52"/>
        <v>0</v>
      </c>
      <c r="AB100" s="167">
        <f t="shared" si="53"/>
        <v>0</v>
      </c>
      <c r="AC100" s="165">
        <f>[1]побуд.звіт!AC100+'[2]звіт 2018+01.2019'!AC100</f>
        <v>8682.7971948189734</v>
      </c>
      <c r="AD100" s="165">
        <f>[1]побуд.звіт!AD100+'[2]звіт 2018+01.2019'!AD100</f>
        <v>7580.8052818261131</v>
      </c>
      <c r="AE100" s="166">
        <f t="shared" si="54"/>
        <v>-1101.9919129928603</v>
      </c>
      <c r="AF100" s="167">
        <f t="shared" si="55"/>
        <v>0</v>
      </c>
      <c r="AG100" s="165">
        <f>[1]побуд.звіт!AG100+'[2]звіт 2018+01.2019'!AG100</f>
        <v>347.25479762410566</v>
      </c>
      <c r="AH100" s="165">
        <f>[1]побуд.звіт!AH100+'[2]звіт 2018+01.2019'!AH100</f>
        <v>347.16210706399863</v>
      </c>
      <c r="AI100" s="166">
        <f t="shared" si="56"/>
        <v>-9.2690560107030251E-2</v>
      </c>
      <c r="AJ100" s="167">
        <f t="shared" si="57"/>
        <v>0</v>
      </c>
      <c r="AK100" s="165">
        <f>[1]побуд.звіт!AK100+'[2]звіт 2018+01.2019'!AK100</f>
        <v>12.627040132123986</v>
      </c>
      <c r="AL100" s="165">
        <f>[1]побуд.звіт!AL100+'[2]звіт 2018+01.2019'!AL100</f>
        <v>0</v>
      </c>
      <c r="AM100" s="166">
        <f t="shared" si="58"/>
        <v>-12.627040132123986</v>
      </c>
      <c r="AN100" s="167">
        <f t="shared" si="59"/>
        <v>0</v>
      </c>
      <c r="AO100" s="165">
        <f>[1]побуд.звіт!AO100+'[2]звіт 2018+01.2019'!AO100</f>
        <v>1585.085173145648</v>
      </c>
      <c r="AP100" s="165">
        <f>[1]побуд.звіт!AP100+'[2]звіт 2018+01.2019'!AP100</f>
        <v>2358.3590023190336</v>
      </c>
      <c r="AQ100" s="166">
        <f t="shared" si="60"/>
        <v>0</v>
      </c>
      <c r="AR100" s="167">
        <f t="shared" si="61"/>
        <v>773.27382917338559</v>
      </c>
      <c r="AS100" s="165">
        <f>[1]побуд.звіт!AS100+'[2]звіт 2018+01.2019'!AS100</f>
        <v>1845.8469979207036</v>
      </c>
      <c r="AT100" s="165">
        <f>[1]побуд.звіт!AT100+'[2]звіт 2018+01.2019'!AT100</f>
        <v>1618.6642611987734</v>
      </c>
      <c r="AU100" s="166">
        <f t="shared" si="62"/>
        <v>-227.18273672193027</v>
      </c>
      <c r="AV100" s="167">
        <f t="shared" si="63"/>
        <v>0</v>
      </c>
      <c r="AW100" s="165">
        <f>[1]побуд.звіт!AW100+'[2]звіт 2018+01.2019'!AW100</f>
        <v>11043.451765358135</v>
      </c>
      <c r="AX100" s="165">
        <f>[1]побуд.звіт!AX100+'[2]звіт 2018+01.2019'!AX100</f>
        <v>1916.30171447916</v>
      </c>
      <c r="AY100" s="166">
        <f t="shared" si="64"/>
        <v>-9127.1500508789759</v>
      </c>
      <c r="AZ100" s="167">
        <f t="shared" si="65"/>
        <v>0</v>
      </c>
      <c r="BA100" s="38">
        <v>0</v>
      </c>
      <c r="BB100" s="36"/>
      <c r="BC100" s="36">
        <f t="shared" si="66"/>
        <v>0</v>
      </c>
      <c r="BD100" s="37">
        <f t="shared" si="67"/>
        <v>0</v>
      </c>
      <c r="BE100" s="165">
        <f>[1]побуд.звіт!BE100+'[2]звіт 2018+01.2019'!BE100</f>
        <v>16.449309283089434</v>
      </c>
      <c r="BF100" s="165">
        <f>[1]побуд.звіт!BF100+'[2]звіт 2018+01.2019'!BF100</f>
        <v>0</v>
      </c>
      <c r="BG100" s="166">
        <f t="shared" si="68"/>
        <v>-16.449309283089434</v>
      </c>
      <c r="BH100" s="167">
        <f t="shared" si="69"/>
        <v>0</v>
      </c>
      <c r="BI100" s="165">
        <f>[1]побуд.звіт!BI100+'[2]звіт 2018+01.2019'!BI100</f>
        <v>1681.9592109114647</v>
      </c>
      <c r="BJ100" s="165">
        <f>[1]побуд.звіт!BJ100+'[2]звіт 2018+01.2019'!BJ100</f>
        <v>1489.3438159064603</v>
      </c>
      <c r="BK100" s="166">
        <f t="shared" si="70"/>
        <v>-192.6153950050043</v>
      </c>
      <c r="BL100" s="167">
        <f t="shared" si="71"/>
        <v>0</v>
      </c>
      <c r="BM100" s="165">
        <f>[1]побуд.звіт!BM100+'[2]звіт 2018+01.2019'!BM100</f>
        <v>0</v>
      </c>
      <c r="BN100" s="165">
        <f>[1]побуд.звіт!BN100+'[2]звіт 2018+01.2019'!BN100</f>
        <v>0</v>
      </c>
      <c r="BO100" s="166">
        <f t="shared" si="72"/>
        <v>0</v>
      </c>
      <c r="BP100" s="167">
        <f t="shared" si="73"/>
        <v>0</v>
      </c>
      <c r="BQ100" s="168">
        <f t="shared" si="78"/>
        <v>39619.762192842391</v>
      </c>
      <c r="BR100" s="166">
        <f t="shared" si="78"/>
        <v>30040.651918770509</v>
      </c>
      <c r="BS100" s="166">
        <f t="shared" si="74"/>
        <v>-9579.1102740718816</v>
      </c>
      <c r="BT100" s="167">
        <f t="shared" si="75"/>
        <v>0</v>
      </c>
      <c r="BU100" s="169">
        <f t="shared" si="76"/>
        <v>0.75822393311077418</v>
      </c>
      <c r="BV100" s="131">
        <v>2070</v>
      </c>
      <c r="BW100" s="170">
        <f t="shared" si="77"/>
        <v>0</v>
      </c>
      <c r="BX100" s="131">
        <f t="shared" si="40"/>
        <v>2829.9830137744566</v>
      </c>
      <c r="BY100" s="171">
        <v>2</v>
      </c>
      <c r="CA100" s="39"/>
    </row>
    <row r="101" spans="1:79" x14ac:dyDescent="0.3">
      <c r="A101" s="163">
        <f t="shared" si="45"/>
        <v>93</v>
      </c>
      <c r="B101" s="164" t="s">
        <v>193</v>
      </c>
      <c r="C101" s="189">
        <v>422.9</v>
      </c>
      <c r="D101" s="185">
        <v>2</v>
      </c>
      <c r="E101" s="165">
        <f>[1]побуд.звіт!E101+'[2]звіт 2018+01.2019'!E101</f>
        <v>2083.8724231011192</v>
      </c>
      <c r="F101" s="165">
        <f>[1]побуд.звіт!F101+'[2]звіт 2018+01.2019'!F101</f>
        <v>2017.1319347538433</v>
      </c>
      <c r="G101" s="166">
        <f t="shared" si="41"/>
        <v>-66.740488347275914</v>
      </c>
      <c r="H101" s="167">
        <f t="shared" si="42"/>
        <v>0</v>
      </c>
      <c r="I101" s="165">
        <f>[1]побуд.звіт!I101+'[2]звіт 2018+01.2019'!I101</f>
        <v>5568.6016225074591</v>
      </c>
      <c r="J101" s="165">
        <f>[1]побуд.звіт!J101+'[2]звіт 2018+01.2019'!J101</f>
        <v>5942.5442325562626</v>
      </c>
      <c r="K101" s="166">
        <f t="shared" si="43"/>
        <v>0</v>
      </c>
      <c r="L101" s="167">
        <f t="shared" si="44"/>
        <v>373.94261004880354</v>
      </c>
      <c r="M101" s="165">
        <f>[1]побуд.звіт!M101+'[2]звіт 2018+01.2019'!M101</f>
        <v>523.54450713098936</v>
      </c>
      <c r="N101" s="165">
        <f>[1]побуд.звіт!N101+'[2]звіт 2018+01.2019'!N101</f>
        <v>539.45143077736725</v>
      </c>
      <c r="O101" s="166">
        <f t="shared" si="46"/>
        <v>0</v>
      </c>
      <c r="P101" s="167">
        <f t="shared" si="47"/>
        <v>15.906923646377891</v>
      </c>
      <c r="Q101" s="165">
        <f>[1]побуд.звіт!Q101+'[2]звіт 2018+01.2019'!Q101</f>
        <v>0</v>
      </c>
      <c r="R101" s="165">
        <f>[1]побуд.звіт!R101+'[2]звіт 2018+01.2019'!R101</f>
        <v>145.85767026865312</v>
      </c>
      <c r="S101" s="166">
        <f t="shared" si="48"/>
        <v>0</v>
      </c>
      <c r="T101" s="167">
        <f t="shared" si="49"/>
        <v>145.85767026865312</v>
      </c>
      <c r="U101" s="165">
        <f>[1]побуд.звіт!U101+'[2]звіт 2018+01.2019'!U101</f>
        <v>0</v>
      </c>
      <c r="V101" s="165">
        <f>[1]побуд.звіт!V101+'[2]звіт 2018+01.2019'!V101</f>
        <v>0</v>
      </c>
      <c r="W101" s="166">
        <f t="shared" si="50"/>
        <v>0</v>
      </c>
      <c r="X101" s="167">
        <f t="shared" si="51"/>
        <v>0</v>
      </c>
      <c r="Y101" s="165">
        <f>[1]побуд.звіт!Y101+'[2]звіт 2018+01.2019'!Y101</f>
        <v>0</v>
      </c>
      <c r="Z101" s="165">
        <f>[1]побуд.звіт!Z101+'[2]звіт 2018+01.2019'!Z101</f>
        <v>0</v>
      </c>
      <c r="AA101" s="166">
        <f t="shared" si="52"/>
        <v>0</v>
      </c>
      <c r="AB101" s="167">
        <f t="shared" si="53"/>
        <v>0</v>
      </c>
      <c r="AC101" s="165">
        <f>[1]побуд.звіт!AC101+'[2]звіт 2018+01.2019'!AC101</f>
        <v>5211.1286988861966</v>
      </c>
      <c r="AD101" s="165">
        <f>[1]побуд.звіт!AD101+'[2]звіт 2018+01.2019'!AD101</f>
        <v>5278.5147470197526</v>
      </c>
      <c r="AE101" s="166">
        <f t="shared" si="54"/>
        <v>0</v>
      </c>
      <c r="AF101" s="167">
        <f t="shared" si="55"/>
        <v>67.38604813355596</v>
      </c>
      <c r="AG101" s="165">
        <f>[1]побуд.звіт!AG101+'[2]звіт 2018+01.2019'!AG101</f>
        <v>0</v>
      </c>
      <c r="AH101" s="165">
        <f>[1]побуд.звіт!AH101+'[2]звіт 2018+01.2019'!AH101</f>
        <v>0</v>
      </c>
      <c r="AI101" s="166">
        <f t="shared" si="56"/>
        <v>0</v>
      </c>
      <c r="AJ101" s="167">
        <f t="shared" si="57"/>
        <v>0</v>
      </c>
      <c r="AK101" s="165">
        <f>[1]побуд.звіт!AK101+'[2]звіт 2018+01.2019'!AK101</f>
        <v>0</v>
      </c>
      <c r="AL101" s="165">
        <f>[1]побуд.звіт!AL101+'[2]звіт 2018+01.2019'!AL101</f>
        <v>0</v>
      </c>
      <c r="AM101" s="166">
        <f t="shared" si="58"/>
        <v>0</v>
      </c>
      <c r="AN101" s="167">
        <f t="shared" si="59"/>
        <v>0</v>
      </c>
      <c r="AO101" s="165">
        <f>[1]побуд.звіт!AO101+'[2]звіт 2018+01.2019'!AO101</f>
        <v>1054.4762222117686</v>
      </c>
      <c r="AP101" s="165">
        <f>[1]побуд.звіт!AP101+'[2]звіт 2018+01.2019'!AP101</f>
        <v>1798.6921500602016</v>
      </c>
      <c r="AQ101" s="166">
        <f t="shared" si="60"/>
        <v>0</v>
      </c>
      <c r="AR101" s="167">
        <f t="shared" si="61"/>
        <v>744.21592784843301</v>
      </c>
      <c r="AS101" s="165">
        <f>[1]побуд.звіт!AS101+'[2]звіт 2018+01.2019'!AS101</f>
        <v>704.27511224700129</v>
      </c>
      <c r="AT101" s="165">
        <f>[1]побуд.звіт!AT101+'[2]звіт 2018+01.2019'!AT101</f>
        <v>585.05326636607913</v>
      </c>
      <c r="AU101" s="166">
        <f t="shared" si="62"/>
        <v>-119.22184588092216</v>
      </c>
      <c r="AV101" s="167">
        <f t="shared" si="63"/>
        <v>0</v>
      </c>
      <c r="AW101" s="165">
        <f>[1]побуд.звіт!AW101+'[2]звіт 2018+01.2019'!AW101</f>
        <v>6359.179838935459</v>
      </c>
      <c r="AX101" s="165">
        <f>[1]побуд.звіт!AX101+'[2]звіт 2018+01.2019'!AX101</f>
        <v>4450.0301429129395</v>
      </c>
      <c r="AY101" s="166">
        <f t="shared" si="64"/>
        <v>-1909.1496960225195</v>
      </c>
      <c r="AZ101" s="167">
        <f t="shared" si="65"/>
        <v>0</v>
      </c>
      <c r="BA101" s="38">
        <v>0</v>
      </c>
      <c r="BB101" s="36"/>
      <c r="BC101" s="36">
        <f t="shared" si="66"/>
        <v>0</v>
      </c>
      <c r="BD101" s="37">
        <f t="shared" si="67"/>
        <v>0</v>
      </c>
      <c r="BE101" s="165">
        <f>[1]побуд.звіт!BE101+'[2]звіт 2018+01.2019'!BE101</f>
        <v>16.19775005012303</v>
      </c>
      <c r="BF101" s="165">
        <f>[1]побуд.звіт!BF101+'[2]звіт 2018+01.2019'!BF101</f>
        <v>0</v>
      </c>
      <c r="BG101" s="166">
        <f t="shared" si="68"/>
        <v>-16.19775005012303</v>
      </c>
      <c r="BH101" s="167">
        <f t="shared" si="69"/>
        <v>0</v>
      </c>
      <c r="BI101" s="165">
        <f>[1]побуд.звіт!BI101+'[2]звіт 2018+01.2019'!BI101</f>
        <v>1293.7400129772793</v>
      </c>
      <c r="BJ101" s="165">
        <f>[1]побуд.звіт!BJ101+'[2]звіт 2018+01.2019'!BJ101</f>
        <v>1739.2050443330274</v>
      </c>
      <c r="BK101" s="166">
        <f t="shared" si="70"/>
        <v>0</v>
      </c>
      <c r="BL101" s="167">
        <f t="shared" si="71"/>
        <v>445.46503135574812</v>
      </c>
      <c r="BM101" s="165">
        <f>[1]побуд.звіт!BM101+'[2]звіт 2018+01.2019'!BM101</f>
        <v>0</v>
      </c>
      <c r="BN101" s="165">
        <f>[1]побуд.звіт!BN101+'[2]звіт 2018+01.2019'!BN101</f>
        <v>0</v>
      </c>
      <c r="BO101" s="166">
        <f t="shared" si="72"/>
        <v>0</v>
      </c>
      <c r="BP101" s="167">
        <f t="shared" si="73"/>
        <v>0</v>
      </c>
      <c r="BQ101" s="168">
        <f t="shared" si="78"/>
        <v>22815.016188047397</v>
      </c>
      <c r="BR101" s="166">
        <f t="shared" si="78"/>
        <v>22496.480619048129</v>
      </c>
      <c r="BS101" s="166">
        <f t="shared" si="74"/>
        <v>-318.53556899926843</v>
      </c>
      <c r="BT101" s="167">
        <f t="shared" si="75"/>
        <v>0</v>
      </c>
      <c r="BU101" s="169">
        <f t="shared" si="76"/>
        <v>0.98603833692802079</v>
      </c>
      <c r="BV101" s="131">
        <v>4253</v>
      </c>
      <c r="BW101" s="170">
        <f t="shared" si="77"/>
        <v>2623.3559865680431</v>
      </c>
      <c r="BX101" s="131">
        <f t="shared" si="40"/>
        <v>1629.6440134319569</v>
      </c>
      <c r="BY101" s="171">
        <v>2</v>
      </c>
      <c r="CA101" s="39"/>
    </row>
    <row r="102" spans="1:79" x14ac:dyDescent="0.3">
      <c r="A102" s="163">
        <f t="shared" si="45"/>
        <v>94</v>
      </c>
      <c r="B102" s="164" t="s">
        <v>194</v>
      </c>
      <c r="C102" s="189">
        <v>3487.38</v>
      </c>
      <c r="D102" s="185">
        <v>5</v>
      </c>
      <c r="E102" s="165">
        <f>[1]побуд.звіт!E102+'[2]звіт 2018+01.2019'!E102</f>
        <v>11229.122717000002</v>
      </c>
      <c r="F102" s="165">
        <f>[1]побуд.звіт!F102+'[2]звіт 2018+01.2019'!F102</f>
        <v>13189.841940256194</v>
      </c>
      <c r="G102" s="166">
        <f t="shared" si="41"/>
        <v>0</v>
      </c>
      <c r="H102" s="167">
        <f t="shared" si="42"/>
        <v>1960.719223256192</v>
      </c>
      <c r="I102" s="165">
        <f>[1]побуд.звіт!I102+'[2]звіт 2018+01.2019'!I102</f>
        <v>34774.31324392595</v>
      </c>
      <c r="J102" s="165">
        <f>[1]побуд.звіт!J102+'[2]звіт 2018+01.2019'!J102</f>
        <v>38603.694088609198</v>
      </c>
      <c r="K102" s="166">
        <f t="shared" si="43"/>
        <v>0</v>
      </c>
      <c r="L102" s="167">
        <f t="shared" si="44"/>
        <v>3829.3808446832481</v>
      </c>
      <c r="M102" s="165">
        <f>[1]побуд.звіт!M102+'[2]звіт 2018+01.2019'!M102</f>
        <v>4053.8028096572898</v>
      </c>
      <c r="N102" s="165">
        <f>[1]побуд.звіт!N102+'[2]звіт 2018+01.2019'!N102</f>
        <v>3670.652645971571</v>
      </c>
      <c r="O102" s="166">
        <f t="shared" si="46"/>
        <v>-383.15016368571878</v>
      </c>
      <c r="P102" s="167">
        <f t="shared" si="47"/>
        <v>0</v>
      </c>
      <c r="Q102" s="165">
        <f>[1]побуд.звіт!Q102+'[2]звіт 2018+01.2019'!Q102</f>
        <v>156.15887831598198</v>
      </c>
      <c r="R102" s="165">
        <f>[1]побуд.звіт!R102+'[2]звіт 2018+01.2019'!R102</f>
        <v>1433.7085673706272</v>
      </c>
      <c r="S102" s="166">
        <f t="shared" si="48"/>
        <v>0</v>
      </c>
      <c r="T102" s="167">
        <f t="shared" si="49"/>
        <v>1277.5496890546451</v>
      </c>
      <c r="U102" s="165">
        <f>[1]побуд.звіт!U102+'[2]звіт 2018+01.2019'!U102</f>
        <v>0</v>
      </c>
      <c r="V102" s="165">
        <f>[1]побуд.звіт!V102+'[2]звіт 2018+01.2019'!V102</f>
        <v>0</v>
      </c>
      <c r="W102" s="166">
        <f t="shared" si="50"/>
        <v>0</v>
      </c>
      <c r="X102" s="167">
        <f t="shared" si="51"/>
        <v>0</v>
      </c>
      <c r="Y102" s="165">
        <f>[1]побуд.звіт!Y102+'[2]звіт 2018+01.2019'!Y102</f>
        <v>0</v>
      </c>
      <c r="Z102" s="165">
        <f>[1]побуд.звіт!Z102+'[2]звіт 2018+01.2019'!Z102</f>
        <v>0</v>
      </c>
      <c r="AA102" s="166">
        <f t="shared" si="52"/>
        <v>0</v>
      </c>
      <c r="AB102" s="167">
        <f t="shared" si="53"/>
        <v>0</v>
      </c>
      <c r="AC102" s="165">
        <f>[1]побуд.звіт!AC102+'[2]звіт 2018+01.2019'!AC102</f>
        <v>36870.501687148862</v>
      </c>
      <c r="AD102" s="165">
        <f>[1]побуд.звіт!AD102+'[2]звіт 2018+01.2019'!AD102</f>
        <v>33149.492658852214</v>
      </c>
      <c r="AE102" s="166">
        <f t="shared" si="54"/>
        <v>-3721.0090282966485</v>
      </c>
      <c r="AF102" s="167">
        <f t="shared" si="55"/>
        <v>0</v>
      </c>
      <c r="AG102" s="165">
        <f>[1]побуд.звіт!AG102+'[2]звіт 2018+01.2019'!AG102</f>
        <v>990.01493621856548</v>
      </c>
      <c r="AH102" s="165">
        <f>[1]побуд.звіт!AH102+'[2]звіт 2018+01.2019'!AH102</f>
        <v>988.58542868700567</v>
      </c>
      <c r="AI102" s="166">
        <f t="shared" si="56"/>
        <v>-1.4295075315598069</v>
      </c>
      <c r="AJ102" s="167">
        <f t="shared" si="57"/>
        <v>0</v>
      </c>
      <c r="AK102" s="165">
        <f>[1]побуд.звіт!AK102+'[2]звіт 2018+01.2019'!AK102</f>
        <v>34.272609289095257</v>
      </c>
      <c r="AL102" s="165">
        <f>[1]побуд.звіт!AL102+'[2]звіт 2018+01.2019'!AL102</f>
        <v>0</v>
      </c>
      <c r="AM102" s="166">
        <f t="shared" si="58"/>
        <v>-34.272609289095257</v>
      </c>
      <c r="AN102" s="167">
        <f t="shared" si="59"/>
        <v>0</v>
      </c>
      <c r="AO102" s="165">
        <f>[1]побуд.звіт!AO102+'[2]звіт 2018+01.2019'!AO102</f>
        <v>11693.540441708308</v>
      </c>
      <c r="AP102" s="165">
        <f>[1]побуд.звіт!AP102+'[2]звіт 2018+01.2019'!AP102</f>
        <v>6825.2468894930598</v>
      </c>
      <c r="AQ102" s="166">
        <f t="shared" si="60"/>
        <v>-4868.2935522152484</v>
      </c>
      <c r="AR102" s="167">
        <f t="shared" si="61"/>
        <v>0</v>
      </c>
      <c r="AS102" s="165">
        <f>[1]побуд.звіт!AS102+'[2]звіт 2018+01.2019'!AS102</f>
        <v>7099.4445562299707</v>
      </c>
      <c r="AT102" s="165">
        <f>[1]побуд.звіт!AT102+'[2]звіт 2018+01.2019'!AT102</f>
        <v>5959.7653652979516</v>
      </c>
      <c r="AU102" s="166">
        <f t="shared" si="62"/>
        <v>-1139.6791909320191</v>
      </c>
      <c r="AV102" s="167">
        <f t="shared" si="63"/>
        <v>0</v>
      </c>
      <c r="AW102" s="165">
        <f>[1]побуд.звіт!AW102+'[2]звіт 2018+01.2019'!AW102</f>
        <v>33370.915234548534</v>
      </c>
      <c r="AX102" s="165">
        <f>[1]побуд.звіт!AX102+'[2]звіт 2018+01.2019'!AX102</f>
        <v>64272.331895158983</v>
      </c>
      <c r="AY102" s="166">
        <f t="shared" si="64"/>
        <v>0</v>
      </c>
      <c r="AZ102" s="167">
        <f t="shared" si="65"/>
        <v>30901.416660610448</v>
      </c>
      <c r="BA102" s="38">
        <v>0</v>
      </c>
      <c r="BB102" s="36"/>
      <c r="BC102" s="36">
        <f t="shared" si="66"/>
        <v>0</v>
      </c>
      <c r="BD102" s="37">
        <f t="shared" si="67"/>
        <v>0</v>
      </c>
      <c r="BE102" s="165">
        <f>[1]побуд.звіт!BE102+'[2]звіт 2018+01.2019'!BE102</f>
        <v>19.584348165197291</v>
      </c>
      <c r="BF102" s="165">
        <f>[1]побуд.звіт!BF102+'[2]звіт 2018+01.2019'!BF102</f>
        <v>0</v>
      </c>
      <c r="BG102" s="166">
        <f t="shared" si="68"/>
        <v>-19.584348165197291</v>
      </c>
      <c r="BH102" s="167">
        <f t="shared" si="69"/>
        <v>0</v>
      </c>
      <c r="BI102" s="165">
        <f>[1]побуд.звіт!BI102+'[2]звіт 2018+01.2019'!BI102</f>
        <v>7142.9267579201514</v>
      </c>
      <c r="BJ102" s="165">
        <f>[1]побуд.звіт!BJ102+'[2]звіт 2018+01.2019'!BJ102</f>
        <v>6561.3508857087718</v>
      </c>
      <c r="BK102" s="166">
        <f t="shared" si="70"/>
        <v>-581.57587221137965</v>
      </c>
      <c r="BL102" s="167">
        <f t="shared" si="71"/>
        <v>0</v>
      </c>
      <c r="BM102" s="165">
        <f>[1]побуд.звіт!BM102+'[2]звіт 2018+01.2019'!BM102</f>
        <v>0</v>
      </c>
      <c r="BN102" s="165">
        <f>[1]побуд.звіт!BN102+'[2]звіт 2018+01.2019'!BN102</f>
        <v>0</v>
      </c>
      <c r="BO102" s="166">
        <f t="shared" si="72"/>
        <v>0</v>
      </c>
      <c r="BP102" s="167">
        <f t="shared" si="73"/>
        <v>0</v>
      </c>
      <c r="BQ102" s="168">
        <f t="shared" si="78"/>
        <v>147434.5982201279</v>
      </c>
      <c r="BR102" s="166">
        <f t="shared" si="78"/>
        <v>174654.67036540556</v>
      </c>
      <c r="BS102" s="166">
        <f t="shared" si="74"/>
        <v>0</v>
      </c>
      <c r="BT102" s="167">
        <f t="shared" si="75"/>
        <v>27220.072145277663</v>
      </c>
      <c r="BU102" s="169">
        <f t="shared" si="76"/>
        <v>1.1846247249552415</v>
      </c>
      <c r="BV102" s="131">
        <v>14960</v>
      </c>
      <c r="BW102" s="170">
        <f t="shared" si="77"/>
        <v>4428.957269990864</v>
      </c>
      <c r="BX102" s="131">
        <f t="shared" si="40"/>
        <v>10531.042730009136</v>
      </c>
      <c r="BY102" s="171">
        <v>2</v>
      </c>
      <c r="CA102" s="39"/>
    </row>
    <row r="103" spans="1:79" x14ac:dyDescent="0.3">
      <c r="A103" s="163">
        <f t="shared" si="45"/>
        <v>95</v>
      </c>
      <c r="B103" s="164" t="s">
        <v>195</v>
      </c>
      <c r="C103" s="189">
        <v>339.3</v>
      </c>
      <c r="D103" s="185">
        <v>2</v>
      </c>
      <c r="E103" s="165">
        <f>[1]побуд.звіт!E103+'[2]звіт 2018+01.2019'!E103</f>
        <v>1863.5072842774848</v>
      </c>
      <c r="F103" s="165">
        <f>[1]побуд.звіт!F103+'[2]звіт 2018+01.2019'!F103</f>
        <v>1803.9217366489829</v>
      </c>
      <c r="G103" s="166">
        <f t="shared" si="41"/>
        <v>-59.585547628501899</v>
      </c>
      <c r="H103" s="167">
        <f t="shared" si="42"/>
        <v>0</v>
      </c>
      <c r="I103" s="165">
        <f>[1]побуд.звіт!I103+'[2]звіт 2018+01.2019'!I103</f>
        <v>1937.080609708021</v>
      </c>
      <c r="J103" s="165">
        <f>[1]побуд.звіт!J103+'[2]звіт 2018+01.2019'!J103</f>
        <v>1977.137204263099</v>
      </c>
      <c r="K103" s="166">
        <f t="shared" si="43"/>
        <v>0</v>
      </c>
      <c r="L103" s="167">
        <f t="shared" si="44"/>
        <v>40.056594555077936</v>
      </c>
      <c r="M103" s="165">
        <f>[1]побуд.звіт!M103+'[2]звіт 2018+01.2019'!M103</f>
        <v>120.89640767692279</v>
      </c>
      <c r="N103" s="165">
        <f>[1]побуд.звіт!N103+'[2]звіт 2018+01.2019'!N103</f>
        <v>82.992527811902633</v>
      </c>
      <c r="O103" s="166">
        <f t="shared" si="46"/>
        <v>-37.903879865020158</v>
      </c>
      <c r="P103" s="167">
        <f t="shared" si="47"/>
        <v>0</v>
      </c>
      <c r="Q103" s="165">
        <f>[1]побуд.звіт!Q103+'[2]звіт 2018+01.2019'!Q103</f>
        <v>0</v>
      </c>
      <c r="R103" s="165">
        <f>[1]побуд.звіт!R103+'[2]звіт 2018+01.2019'!R103</f>
        <v>165.13521236256358</v>
      </c>
      <c r="S103" s="166">
        <f t="shared" si="48"/>
        <v>0</v>
      </c>
      <c r="T103" s="167">
        <f t="shared" si="49"/>
        <v>165.13521236256358</v>
      </c>
      <c r="U103" s="165">
        <f>[1]побуд.звіт!U103+'[2]звіт 2018+01.2019'!U103</f>
        <v>0</v>
      </c>
      <c r="V103" s="165">
        <f>[1]побуд.звіт!V103+'[2]звіт 2018+01.2019'!V103</f>
        <v>0</v>
      </c>
      <c r="W103" s="166">
        <f t="shared" si="50"/>
        <v>0</v>
      </c>
      <c r="X103" s="167">
        <f t="shared" si="51"/>
        <v>0</v>
      </c>
      <c r="Y103" s="165">
        <f>[1]побуд.звіт!Y103+'[2]звіт 2018+01.2019'!Y103</f>
        <v>0</v>
      </c>
      <c r="Z103" s="165">
        <f>[1]побуд.звіт!Z103+'[2]звіт 2018+01.2019'!Z103</f>
        <v>0</v>
      </c>
      <c r="AA103" s="166">
        <f t="shared" si="52"/>
        <v>0</v>
      </c>
      <c r="AB103" s="167">
        <f t="shared" si="53"/>
        <v>0</v>
      </c>
      <c r="AC103" s="165">
        <f>[1]побуд.звіт!AC103+'[2]звіт 2018+01.2019'!AC103</f>
        <v>4175.4888830141381</v>
      </c>
      <c r="AD103" s="165">
        <f>[1]побуд.звіт!AD103+'[2]звіт 2018+01.2019'!AD103</f>
        <v>4223.2366619699396</v>
      </c>
      <c r="AE103" s="166">
        <f t="shared" si="54"/>
        <v>0</v>
      </c>
      <c r="AF103" s="167">
        <f t="shared" si="55"/>
        <v>47.74777895580155</v>
      </c>
      <c r="AG103" s="165">
        <f>[1]побуд.звіт!AG103+'[2]звіт 2018+01.2019'!AG103</f>
        <v>0</v>
      </c>
      <c r="AH103" s="165">
        <f>[1]побуд.звіт!AH103+'[2]звіт 2018+01.2019'!AH103</f>
        <v>0</v>
      </c>
      <c r="AI103" s="166">
        <f t="shared" si="56"/>
        <v>0</v>
      </c>
      <c r="AJ103" s="167">
        <f t="shared" si="57"/>
        <v>0</v>
      </c>
      <c r="AK103" s="165">
        <f>[1]побуд.звіт!AK103+'[2]звіт 2018+01.2019'!AK103</f>
        <v>0</v>
      </c>
      <c r="AL103" s="165">
        <f>[1]побуд.звіт!AL103+'[2]звіт 2018+01.2019'!AL103</f>
        <v>0</v>
      </c>
      <c r="AM103" s="166">
        <f t="shared" si="58"/>
        <v>0</v>
      </c>
      <c r="AN103" s="167">
        <f t="shared" si="59"/>
        <v>0</v>
      </c>
      <c r="AO103" s="165">
        <f>[1]побуд.звіт!AO103+'[2]звіт 2018+01.2019'!AO103</f>
        <v>796.963437535499</v>
      </c>
      <c r="AP103" s="165">
        <f>[1]побуд.звіт!AP103+'[2]звіт 2018+01.2019'!AP103</f>
        <v>515.37759332498831</v>
      </c>
      <c r="AQ103" s="166">
        <f t="shared" si="60"/>
        <v>-281.58584421051069</v>
      </c>
      <c r="AR103" s="167">
        <f t="shared" si="61"/>
        <v>0</v>
      </c>
      <c r="AS103" s="165">
        <f>[1]побуд.звіт!AS103+'[2]звіт 2018+01.2019'!AS103</f>
        <v>691.21660163554918</v>
      </c>
      <c r="AT103" s="165">
        <f>[1]побуд.звіт!AT103+'[2]звіт 2018+01.2019'!AT103</f>
        <v>573.63705455247975</v>
      </c>
      <c r="AU103" s="166">
        <f t="shared" si="62"/>
        <v>-117.57954708306943</v>
      </c>
      <c r="AV103" s="167">
        <f t="shared" si="63"/>
        <v>0</v>
      </c>
      <c r="AW103" s="165">
        <f>[1]побуд.звіт!AW103+'[2]звіт 2018+01.2019'!AW103</f>
        <v>5969.9662209843755</v>
      </c>
      <c r="AX103" s="165">
        <f>[1]побуд.звіт!AX103+'[2]звіт 2018+01.2019'!AX103</f>
        <v>554.69396260513997</v>
      </c>
      <c r="AY103" s="166">
        <f t="shared" si="64"/>
        <v>-5415.2722583792356</v>
      </c>
      <c r="AZ103" s="167">
        <f t="shared" si="65"/>
        <v>0</v>
      </c>
      <c r="BA103" s="38">
        <v>0</v>
      </c>
      <c r="BB103" s="36"/>
      <c r="BC103" s="36">
        <f t="shared" si="66"/>
        <v>0</v>
      </c>
      <c r="BD103" s="37">
        <f t="shared" si="67"/>
        <v>0</v>
      </c>
      <c r="BE103" s="165">
        <f>[1]побуд.звіт!BE103+'[2]звіт 2018+01.2019'!BE103</f>
        <v>16.195763497847217</v>
      </c>
      <c r="BF103" s="165">
        <f>[1]побуд.звіт!BF103+'[2]звіт 2018+01.2019'!BF103</f>
        <v>0</v>
      </c>
      <c r="BG103" s="166">
        <f t="shared" si="68"/>
        <v>-16.195763497847217</v>
      </c>
      <c r="BH103" s="167">
        <f t="shared" si="69"/>
        <v>0</v>
      </c>
      <c r="BI103" s="165">
        <f>[1]побуд.звіт!BI103+'[2]звіт 2018+01.2019'!BI103</f>
        <v>1161.1153743574009</v>
      </c>
      <c r="BJ103" s="165">
        <f>[1]побуд.звіт!BJ103+'[2]звіт 2018+01.2019'!BJ103</f>
        <v>181.99552728353734</v>
      </c>
      <c r="BK103" s="166">
        <f t="shared" si="70"/>
        <v>-979.11984707386364</v>
      </c>
      <c r="BL103" s="167">
        <f t="shared" si="71"/>
        <v>0</v>
      </c>
      <c r="BM103" s="165">
        <f>[1]побуд.звіт!BM103+'[2]звіт 2018+01.2019'!BM103</f>
        <v>0</v>
      </c>
      <c r="BN103" s="165">
        <f>[1]побуд.звіт!BN103+'[2]звіт 2018+01.2019'!BN103</f>
        <v>0</v>
      </c>
      <c r="BO103" s="166">
        <f t="shared" si="72"/>
        <v>0</v>
      </c>
      <c r="BP103" s="167">
        <f t="shared" si="73"/>
        <v>0</v>
      </c>
      <c r="BQ103" s="168">
        <f t="shared" si="78"/>
        <v>16732.430582687241</v>
      </c>
      <c r="BR103" s="166">
        <f t="shared" si="78"/>
        <v>10078.127480822635</v>
      </c>
      <c r="BS103" s="166">
        <f t="shared" si="74"/>
        <v>-6654.3031018646052</v>
      </c>
      <c r="BT103" s="167">
        <f t="shared" si="75"/>
        <v>0</v>
      </c>
      <c r="BU103" s="169">
        <f t="shared" si="76"/>
        <v>0.6023110289338538</v>
      </c>
      <c r="BV103" s="131">
        <v>2621</v>
      </c>
      <c r="BW103" s="170">
        <f t="shared" si="77"/>
        <v>1425.8263869509115</v>
      </c>
      <c r="BX103" s="131">
        <f t="shared" si="40"/>
        <v>1195.1736130490885</v>
      </c>
      <c r="BY103" s="171">
        <v>2</v>
      </c>
      <c r="CA103" s="39"/>
    </row>
    <row r="104" spans="1:79" x14ac:dyDescent="0.3">
      <c r="A104" s="163">
        <f t="shared" si="45"/>
        <v>96</v>
      </c>
      <c r="B104" s="164" t="s">
        <v>196</v>
      </c>
      <c r="C104" s="189">
        <v>3128.35</v>
      </c>
      <c r="D104" s="185">
        <v>5</v>
      </c>
      <c r="E104" s="165">
        <f>[1]побуд.звіт!E104+'[2]звіт 2018+01.2019'!E104</f>
        <v>8048.709699</v>
      </c>
      <c r="F104" s="165">
        <f>[1]побуд.звіт!F104+'[2]звіт 2018+01.2019'!F104</f>
        <v>9922.351294788552</v>
      </c>
      <c r="G104" s="166">
        <f t="shared" si="41"/>
        <v>0</v>
      </c>
      <c r="H104" s="167">
        <f t="shared" si="42"/>
        <v>1873.641595788552</v>
      </c>
      <c r="I104" s="165">
        <f>[1]побуд.звіт!I104+'[2]звіт 2018+01.2019'!I104</f>
        <v>41804.620160970015</v>
      </c>
      <c r="J104" s="165">
        <f>[1]побуд.звіт!J104+'[2]звіт 2018+01.2019'!J104</f>
        <v>44769.084274762077</v>
      </c>
      <c r="K104" s="166">
        <f t="shared" si="43"/>
        <v>0</v>
      </c>
      <c r="L104" s="167">
        <f t="shared" si="44"/>
        <v>2964.4641137920626</v>
      </c>
      <c r="M104" s="165">
        <f>[1]побуд.звіт!M104+'[2]звіт 2018+01.2019'!M104</f>
        <v>4727.4158547385759</v>
      </c>
      <c r="N104" s="165">
        <f>[1]побуд.звіт!N104+'[2]звіт 2018+01.2019'!N104</f>
        <v>4536.5055518749195</v>
      </c>
      <c r="O104" s="166">
        <f t="shared" si="46"/>
        <v>-190.9103028636564</v>
      </c>
      <c r="P104" s="167">
        <f t="shared" si="47"/>
        <v>0</v>
      </c>
      <c r="Q104" s="165">
        <f>[1]побуд.звіт!Q104+'[2]звіт 2018+01.2019'!Q104</f>
        <v>33.005069847367956</v>
      </c>
      <c r="R104" s="165">
        <f>[1]побуд.звіт!R104+'[2]звіт 2018+01.2019'!R104</f>
        <v>654.44777821559342</v>
      </c>
      <c r="S104" s="166">
        <f t="shared" si="48"/>
        <v>0</v>
      </c>
      <c r="T104" s="167">
        <f t="shared" si="49"/>
        <v>621.44270836822545</v>
      </c>
      <c r="U104" s="165">
        <f>[1]побуд.звіт!U104+'[2]звіт 2018+01.2019'!U104</f>
        <v>0</v>
      </c>
      <c r="V104" s="165">
        <f>[1]побуд.звіт!V104+'[2]звіт 2018+01.2019'!V104</f>
        <v>0</v>
      </c>
      <c r="W104" s="166">
        <f t="shared" si="50"/>
        <v>0</v>
      </c>
      <c r="X104" s="167">
        <f t="shared" si="51"/>
        <v>0</v>
      </c>
      <c r="Y104" s="165">
        <f>[1]побуд.звіт!Y104+'[2]звіт 2018+01.2019'!Y104</f>
        <v>0</v>
      </c>
      <c r="Z104" s="165">
        <f>[1]побуд.звіт!Z104+'[2]звіт 2018+01.2019'!Z104</f>
        <v>0</v>
      </c>
      <c r="AA104" s="166">
        <f t="shared" si="52"/>
        <v>0</v>
      </c>
      <c r="AB104" s="167">
        <f t="shared" si="53"/>
        <v>0</v>
      </c>
      <c r="AC104" s="165">
        <f>[1]побуд.звіт!AC104+'[2]звіт 2018+01.2019'!AC104</f>
        <v>29338.987522222833</v>
      </c>
      <c r="AD104" s="165">
        <f>[1]побуд.звіт!AD104+'[2]звіт 2018+01.2019'!AD104</f>
        <v>23930.918249213773</v>
      </c>
      <c r="AE104" s="166">
        <f t="shared" si="54"/>
        <v>-5408.0692730090595</v>
      </c>
      <c r="AF104" s="167">
        <f t="shared" si="55"/>
        <v>0</v>
      </c>
      <c r="AG104" s="165">
        <f>[1]побуд.звіт!AG104+'[2]звіт 2018+01.2019'!AG104</f>
        <v>0</v>
      </c>
      <c r="AH104" s="165">
        <f>[1]побуд.звіт!AH104+'[2]звіт 2018+01.2019'!AH104</f>
        <v>0</v>
      </c>
      <c r="AI104" s="166">
        <f t="shared" si="56"/>
        <v>0</v>
      </c>
      <c r="AJ104" s="167">
        <f t="shared" si="57"/>
        <v>0</v>
      </c>
      <c r="AK104" s="165">
        <f>[1]побуд.звіт!AK104+'[2]звіт 2018+01.2019'!AK104</f>
        <v>0</v>
      </c>
      <c r="AL104" s="165">
        <f>[1]побуд.звіт!AL104+'[2]звіт 2018+01.2019'!AL104</f>
        <v>0</v>
      </c>
      <c r="AM104" s="166">
        <f t="shared" si="58"/>
        <v>0</v>
      </c>
      <c r="AN104" s="167">
        <f t="shared" si="59"/>
        <v>0</v>
      </c>
      <c r="AO104" s="165">
        <f>[1]побуд.звіт!AO104+'[2]звіт 2018+01.2019'!AO104</f>
        <v>2240.2288243325461</v>
      </c>
      <c r="AP104" s="165">
        <f>[1]побуд.звіт!AP104+'[2]звіт 2018+01.2019'!AP104</f>
        <v>2459.768858201689</v>
      </c>
      <c r="AQ104" s="166">
        <f t="shared" si="60"/>
        <v>0</v>
      </c>
      <c r="AR104" s="167">
        <f t="shared" si="61"/>
        <v>219.54003386914292</v>
      </c>
      <c r="AS104" s="165">
        <f>[1]побуд.звіт!AS104+'[2]звіт 2018+01.2019'!AS104</f>
        <v>4917.1257216236427</v>
      </c>
      <c r="AT104" s="165">
        <f>[1]побуд.звіт!AT104+'[2]звіт 2018+01.2019'!AT104</f>
        <v>4130.2081424015469</v>
      </c>
      <c r="AU104" s="166">
        <f t="shared" si="62"/>
        <v>-786.91757922209581</v>
      </c>
      <c r="AV104" s="167">
        <f t="shared" si="63"/>
        <v>0</v>
      </c>
      <c r="AW104" s="165">
        <f>[1]побуд.звіт!AW104+'[2]звіт 2018+01.2019'!AW104</f>
        <v>40286.554439243067</v>
      </c>
      <c r="AX104" s="165">
        <f>[1]побуд.звіт!AX104+'[2]звіт 2018+01.2019'!AX104</f>
        <v>8164.6896920736363</v>
      </c>
      <c r="AY104" s="166">
        <f t="shared" si="64"/>
        <v>-32121.864747169431</v>
      </c>
      <c r="AZ104" s="167">
        <f t="shared" si="65"/>
        <v>0</v>
      </c>
      <c r="BA104" s="38">
        <v>0</v>
      </c>
      <c r="BB104" s="36"/>
      <c r="BC104" s="36">
        <f t="shared" si="66"/>
        <v>0</v>
      </c>
      <c r="BD104" s="37">
        <f t="shared" si="67"/>
        <v>0</v>
      </c>
      <c r="BE104" s="165">
        <f>[1]побуд.звіт!BE104+'[2]звіт 2018+01.2019'!BE104</f>
        <v>17.567662397839968</v>
      </c>
      <c r="BF104" s="165">
        <f>[1]побуд.звіт!BF104+'[2]звіт 2018+01.2019'!BF104</f>
        <v>0</v>
      </c>
      <c r="BG104" s="166">
        <f t="shared" si="68"/>
        <v>-17.567662397839968</v>
      </c>
      <c r="BH104" s="167">
        <f t="shared" si="69"/>
        <v>0</v>
      </c>
      <c r="BI104" s="165">
        <f>[1]побуд.звіт!BI104+'[2]звіт 2018+01.2019'!BI104</f>
        <v>6082.6570972413738</v>
      </c>
      <c r="BJ104" s="165">
        <f>[1]побуд.звіт!BJ104+'[2]звіт 2018+01.2019'!BJ104</f>
        <v>6510.9814592278981</v>
      </c>
      <c r="BK104" s="166">
        <f t="shared" si="70"/>
        <v>0</v>
      </c>
      <c r="BL104" s="167">
        <f t="shared" si="71"/>
        <v>428.32436198652431</v>
      </c>
      <c r="BM104" s="165">
        <f>[1]побуд.звіт!BM104+'[2]звіт 2018+01.2019'!BM104</f>
        <v>0</v>
      </c>
      <c r="BN104" s="165">
        <f>[1]побуд.звіт!BN104+'[2]звіт 2018+01.2019'!BN104</f>
        <v>0</v>
      </c>
      <c r="BO104" s="166">
        <f t="shared" si="72"/>
        <v>0</v>
      </c>
      <c r="BP104" s="167">
        <f t="shared" si="73"/>
        <v>0</v>
      </c>
      <c r="BQ104" s="168">
        <f t="shared" si="78"/>
        <v>137496.87205161725</v>
      </c>
      <c r="BR104" s="166">
        <f t="shared" si="78"/>
        <v>105078.95530075968</v>
      </c>
      <c r="BS104" s="166">
        <f t="shared" si="74"/>
        <v>-32417.916750857563</v>
      </c>
      <c r="BT104" s="167">
        <f t="shared" si="75"/>
        <v>0</v>
      </c>
      <c r="BU104" s="169">
        <f t="shared" si="76"/>
        <v>0.76422796921018199</v>
      </c>
      <c r="BV104" s="131">
        <v>26720</v>
      </c>
      <c r="BW104" s="170">
        <f t="shared" si="77"/>
        <v>16898.794853455911</v>
      </c>
      <c r="BX104" s="131">
        <f t="shared" si="40"/>
        <v>9821.2051465440891</v>
      </c>
      <c r="BY104" s="171">
        <v>2</v>
      </c>
      <c r="CA104" s="39"/>
    </row>
    <row r="105" spans="1:79" x14ac:dyDescent="0.3">
      <c r="A105" s="163">
        <f t="shared" si="45"/>
        <v>97</v>
      </c>
      <c r="B105" s="164" t="s">
        <v>197</v>
      </c>
      <c r="C105" s="189">
        <v>2047.5</v>
      </c>
      <c r="D105" s="185">
        <v>4</v>
      </c>
      <c r="E105" s="165">
        <f>[1]побуд.звіт!E105+'[2]звіт 2018+01.2019'!E105</f>
        <v>6638.6150122706586</v>
      </c>
      <c r="F105" s="165">
        <f>[1]побуд.звіт!F105+'[2]звіт 2018+01.2019'!F105</f>
        <v>5847.8781400027783</v>
      </c>
      <c r="G105" s="166">
        <f t="shared" si="41"/>
        <v>-790.73687226788024</v>
      </c>
      <c r="H105" s="167">
        <f t="shared" si="42"/>
        <v>0</v>
      </c>
      <c r="I105" s="165">
        <f>[1]побуд.звіт!I105+'[2]звіт 2018+01.2019'!I105</f>
        <v>18011.739674483222</v>
      </c>
      <c r="J105" s="165">
        <f>[1]побуд.звіт!J105+'[2]звіт 2018+01.2019'!J105</f>
        <v>15839.104345072801</v>
      </c>
      <c r="K105" s="166">
        <f t="shared" si="43"/>
        <v>-2172.635329410421</v>
      </c>
      <c r="L105" s="167">
        <f t="shared" si="44"/>
        <v>0</v>
      </c>
      <c r="M105" s="165">
        <f>[1]побуд.звіт!M105+'[2]звіт 2018+01.2019'!M105</f>
        <v>2737.9695205615708</v>
      </c>
      <c r="N105" s="165">
        <f>[1]побуд.звіт!N105+'[2]звіт 2018+01.2019'!N105</f>
        <v>2572.7683621689825</v>
      </c>
      <c r="O105" s="166">
        <f t="shared" si="46"/>
        <v>-165.20115839258824</v>
      </c>
      <c r="P105" s="167">
        <f t="shared" si="47"/>
        <v>0</v>
      </c>
      <c r="Q105" s="165">
        <f>[1]побуд.звіт!Q105+'[2]звіт 2018+01.2019'!Q105</f>
        <v>460.24806737492986</v>
      </c>
      <c r="R105" s="165">
        <f>[1]побуд.звіт!R105+'[2]звіт 2018+01.2019'!R105</f>
        <v>648.48425597946778</v>
      </c>
      <c r="S105" s="166">
        <f t="shared" si="48"/>
        <v>0</v>
      </c>
      <c r="T105" s="167">
        <f t="shared" si="49"/>
        <v>188.23618860453792</v>
      </c>
      <c r="U105" s="165">
        <f>[1]побуд.звіт!U105+'[2]звіт 2018+01.2019'!U105</f>
        <v>0</v>
      </c>
      <c r="V105" s="165">
        <f>[1]побуд.звіт!V105+'[2]звіт 2018+01.2019'!V105</f>
        <v>0</v>
      </c>
      <c r="W105" s="166">
        <f t="shared" si="50"/>
        <v>0</v>
      </c>
      <c r="X105" s="167">
        <f t="shared" si="51"/>
        <v>0</v>
      </c>
      <c r="Y105" s="165">
        <f>[1]побуд.звіт!Y105+'[2]звіт 2018+01.2019'!Y105</f>
        <v>0</v>
      </c>
      <c r="Z105" s="165">
        <f>[1]побуд.звіт!Z105+'[2]звіт 2018+01.2019'!Z105</f>
        <v>0</v>
      </c>
      <c r="AA105" s="166">
        <f t="shared" si="52"/>
        <v>0</v>
      </c>
      <c r="AB105" s="167">
        <f t="shared" si="53"/>
        <v>0</v>
      </c>
      <c r="AC105" s="165">
        <f>[1]побуд.звіт!AC105+'[2]звіт 2018+01.2019'!AC105</f>
        <v>23216.540675803186</v>
      </c>
      <c r="AD105" s="165">
        <f>[1]побуд.звіт!AD105+'[2]звіт 2018+01.2019'!AD105</f>
        <v>23308.208383861143</v>
      </c>
      <c r="AE105" s="166">
        <f t="shared" si="54"/>
        <v>0</v>
      </c>
      <c r="AF105" s="167">
        <f t="shared" si="55"/>
        <v>91.667708057957498</v>
      </c>
      <c r="AG105" s="165">
        <f>[1]побуд.звіт!AG105+'[2]звіт 2018+01.2019'!AG105</f>
        <v>2258.0337655004114</v>
      </c>
      <c r="AH105" s="165">
        <f>[1]побуд.звіт!AH105+'[2]звіт 2018+01.2019'!AH105</f>
        <v>2256.8843264941474</v>
      </c>
      <c r="AI105" s="166">
        <f t="shared" si="56"/>
        <v>-1.1494390062639468</v>
      </c>
      <c r="AJ105" s="167">
        <f t="shared" si="57"/>
        <v>0</v>
      </c>
      <c r="AK105" s="165">
        <f>[1]побуд.звіт!AK105+'[2]звіт 2018+01.2019'!AK105</f>
        <v>82.108042510349733</v>
      </c>
      <c r="AL105" s="165">
        <f>[1]побуд.звіт!AL105+'[2]звіт 2018+01.2019'!AL105</f>
        <v>0</v>
      </c>
      <c r="AM105" s="166">
        <f t="shared" si="58"/>
        <v>-82.108042510349733</v>
      </c>
      <c r="AN105" s="167">
        <f t="shared" si="59"/>
        <v>0</v>
      </c>
      <c r="AO105" s="165">
        <f>[1]побуд.звіт!AO105+'[2]звіт 2018+01.2019'!AO105</f>
        <v>7252.3649584589757</v>
      </c>
      <c r="AP105" s="165">
        <f>[1]побуд.звіт!AP105+'[2]звіт 2018+01.2019'!AP105</f>
        <v>4976.6814892253969</v>
      </c>
      <c r="AQ105" s="166">
        <f t="shared" si="60"/>
        <v>-2275.6834692335788</v>
      </c>
      <c r="AR105" s="167">
        <f t="shared" si="61"/>
        <v>0</v>
      </c>
      <c r="AS105" s="165">
        <f>[1]побуд.звіт!AS105+'[2]звіт 2018+01.2019'!AS105</f>
        <v>3482.7706855431466</v>
      </c>
      <c r="AT105" s="165">
        <f>[1]побуд.звіт!AT105+'[2]звіт 2018+01.2019'!AT105</f>
        <v>2922.3374134321143</v>
      </c>
      <c r="AU105" s="166">
        <f t="shared" si="62"/>
        <v>-560.43327211103224</v>
      </c>
      <c r="AV105" s="167">
        <f t="shared" si="63"/>
        <v>0</v>
      </c>
      <c r="AW105" s="165">
        <f>[1]побуд.звіт!AW105+'[2]звіт 2018+01.2019'!AW105</f>
        <v>22072.284872148597</v>
      </c>
      <c r="AX105" s="165">
        <f>[1]побуд.звіт!AX105+'[2]звіт 2018+01.2019'!AX105</f>
        <v>43969.928072375624</v>
      </c>
      <c r="AY105" s="166">
        <f t="shared" si="64"/>
        <v>0</v>
      </c>
      <c r="AZ105" s="167">
        <f t="shared" si="65"/>
        <v>21897.643200227027</v>
      </c>
      <c r="BA105" s="38">
        <v>0</v>
      </c>
      <c r="BB105" s="36"/>
      <c r="BC105" s="36">
        <f t="shared" si="66"/>
        <v>0</v>
      </c>
      <c r="BD105" s="37">
        <f t="shared" si="67"/>
        <v>0</v>
      </c>
      <c r="BE105" s="165">
        <f>[1]побуд.звіт!BE105+'[2]звіт 2018+01.2019'!BE105</f>
        <v>17.247009810080712</v>
      </c>
      <c r="BF105" s="165">
        <f>[1]побуд.звіт!BF105+'[2]звіт 2018+01.2019'!BF105</f>
        <v>0</v>
      </c>
      <c r="BG105" s="166">
        <f t="shared" si="68"/>
        <v>-17.247009810080712</v>
      </c>
      <c r="BH105" s="167">
        <f t="shared" si="69"/>
        <v>0</v>
      </c>
      <c r="BI105" s="165">
        <f>[1]побуд.звіт!BI105+'[2]звіт 2018+01.2019'!BI105</f>
        <v>5529.659514810005</v>
      </c>
      <c r="BJ105" s="165">
        <f>[1]побуд.звіт!BJ105+'[2]звіт 2018+01.2019'!BJ105</f>
        <v>5433.9160285479829</v>
      </c>
      <c r="BK105" s="166">
        <f t="shared" si="70"/>
        <v>-95.743486262022088</v>
      </c>
      <c r="BL105" s="167">
        <f t="shared" si="71"/>
        <v>0</v>
      </c>
      <c r="BM105" s="165">
        <f>[1]побуд.звіт!BM105+'[2]звіт 2018+01.2019'!BM105</f>
        <v>0</v>
      </c>
      <c r="BN105" s="165">
        <f>[1]побуд.звіт!BN105+'[2]звіт 2018+01.2019'!BN105</f>
        <v>0</v>
      </c>
      <c r="BO105" s="166">
        <f t="shared" si="72"/>
        <v>0</v>
      </c>
      <c r="BP105" s="167">
        <f t="shared" si="73"/>
        <v>0</v>
      </c>
      <c r="BQ105" s="168">
        <f t="shared" si="78"/>
        <v>91759.581799275125</v>
      </c>
      <c r="BR105" s="166">
        <f t="shared" si="78"/>
        <v>107776.19081716043</v>
      </c>
      <c r="BS105" s="166">
        <f t="shared" si="74"/>
        <v>0</v>
      </c>
      <c r="BT105" s="167">
        <f t="shared" si="75"/>
        <v>16016.609017885305</v>
      </c>
      <c r="BU105" s="169">
        <f t="shared" si="76"/>
        <v>1.1745497168123735</v>
      </c>
      <c r="BV105" s="131">
        <v>7562</v>
      </c>
      <c r="BW105" s="170">
        <f t="shared" si="77"/>
        <v>1007.7441571946338</v>
      </c>
      <c r="BX105" s="131">
        <f t="shared" si="40"/>
        <v>6554.2558428053662</v>
      </c>
      <c r="BY105" s="171">
        <v>2</v>
      </c>
      <c r="CA105" s="39"/>
    </row>
    <row r="106" spans="1:79" x14ac:dyDescent="0.3">
      <c r="A106" s="163">
        <f t="shared" si="45"/>
        <v>98</v>
      </c>
      <c r="B106" s="164" t="s">
        <v>198</v>
      </c>
      <c r="C106" s="189">
        <v>2805.46</v>
      </c>
      <c r="D106" s="185">
        <v>5</v>
      </c>
      <c r="E106" s="165">
        <f>[1]побуд.звіт!E106+'[2]звіт 2018+01.2019'!E106</f>
        <v>11525.876383999997</v>
      </c>
      <c r="F106" s="165">
        <f>[1]побуд.звіт!F106+'[2]звіт 2018+01.2019'!F106</f>
        <v>10397.69915038098</v>
      </c>
      <c r="G106" s="166">
        <f t="shared" si="41"/>
        <v>-1128.177233619017</v>
      </c>
      <c r="H106" s="167">
        <f t="shared" si="42"/>
        <v>0</v>
      </c>
      <c r="I106" s="165">
        <f>[1]побуд.звіт!I106+'[2]звіт 2018+01.2019'!I106</f>
        <v>45088.702106091601</v>
      </c>
      <c r="J106" s="165">
        <f>[1]побуд.звіт!J106+'[2]звіт 2018+01.2019'!J106</f>
        <v>36669.320084723826</v>
      </c>
      <c r="K106" s="166">
        <f t="shared" si="43"/>
        <v>-8419.3820213677755</v>
      </c>
      <c r="L106" s="167">
        <f t="shared" si="44"/>
        <v>0</v>
      </c>
      <c r="M106" s="165">
        <f>[1]побуд.звіт!M106+'[2]звіт 2018+01.2019'!M106</f>
        <v>2602.2984830810528</v>
      </c>
      <c r="N106" s="165">
        <f>[1]побуд.звіт!N106+'[2]звіт 2018+01.2019'!N106</f>
        <v>2614.2646260749325</v>
      </c>
      <c r="O106" s="166">
        <f t="shared" si="46"/>
        <v>0</v>
      </c>
      <c r="P106" s="167">
        <f t="shared" si="47"/>
        <v>11.966142993879657</v>
      </c>
      <c r="Q106" s="165">
        <f>[1]побуд.звіт!Q106+'[2]звіт 2018+01.2019'!Q106</f>
        <v>391.66014784243032</v>
      </c>
      <c r="R106" s="165">
        <f>[1]побуд.звіт!R106+'[2]звіт 2018+01.2019'!R106</f>
        <v>670.0698085509573</v>
      </c>
      <c r="S106" s="166">
        <f t="shared" si="48"/>
        <v>0</v>
      </c>
      <c r="T106" s="167">
        <f t="shared" si="49"/>
        <v>278.40966070852699</v>
      </c>
      <c r="U106" s="165">
        <f>[1]побуд.звіт!U106+'[2]звіт 2018+01.2019'!U106</f>
        <v>0</v>
      </c>
      <c r="V106" s="165">
        <f>[1]побуд.звіт!V106+'[2]звіт 2018+01.2019'!V106</f>
        <v>0</v>
      </c>
      <c r="W106" s="166">
        <f t="shared" si="50"/>
        <v>0</v>
      </c>
      <c r="X106" s="167">
        <f t="shared" si="51"/>
        <v>0</v>
      </c>
      <c r="Y106" s="165">
        <f>[1]побуд.звіт!Y106+'[2]звіт 2018+01.2019'!Y106</f>
        <v>0</v>
      </c>
      <c r="Z106" s="165">
        <f>[1]побуд.звіт!Z106+'[2]звіт 2018+01.2019'!Z106</f>
        <v>0</v>
      </c>
      <c r="AA106" s="166">
        <f t="shared" si="52"/>
        <v>0</v>
      </c>
      <c r="AB106" s="167">
        <f t="shared" si="53"/>
        <v>0</v>
      </c>
      <c r="AC106" s="165">
        <f>[1]побуд.звіт!AC106+'[2]звіт 2018+01.2019'!AC106</f>
        <v>27671.728400635559</v>
      </c>
      <c r="AD106" s="165">
        <f>[1]побуд.звіт!AD106+'[2]звіт 2018+01.2019'!AD106</f>
        <v>25461.053919102782</v>
      </c>
      <c r="AE106" s="166">
        <f t="shared" si="54"/>
        <v>-2210.6744815327766</v>
      </c>
      <c r="AF106" s="167">
        <f t="shared" si="55"/>
        <v>0</v>
      </c>
      <c r="AG106" s="165">
        <f>[1]побуд.звіт!AG106+'[2]звіт 2018+01.2019'!AG106</f>
        <v>1931.5352883618955</v>
      </c>
      <c r="AH106" s="165">
        <f>[1]побуд.звіт!AH106+'[2]звіт 2018+01.2019'!AH106</f>
        <v>1930.8825764321443</v>
      </c>
      <c r="AI106" s="166">
        <f t="shared" si="56"/>
        <v>-0.652711929751149</v>
      </c>
      <c r="AJ106" s="167">
        <f t="shared" si="57"/>
        <v>0</v>
      </c>
      <c r="AK106" s="165">
        <f>[1]побуд.звіт!AK106+'[2]звіт 2018+01.2019'!AK106</f>
        <v>69.481245657339315</v>
      </c>
      <c r="AL106" s="165">
        <f>[1]побуд.звіт!AL106+'[2]звіт 2018+01.2019'!AL106</f>
        <v>0</v>
      </c>
      <c r="AM106" s="166">
        <f t="shared" si="58"/>
        <v>-69.481245657339315</v>
      </c>
      <c r="AN106" s="167">
        <f t="shared" si="59"/>
        <v>0</v>
      </c>
      <c r="AO106" s="165">
        <f>[1]побуд.звіт!AO106+'[2]звіт 2018+01.2019'!AO106</f>
        <v>2103.0823085286829</v>
      </c>
      <c r="AP106" s="165">
        <f>[1]побуд.звіт!AP106+'[2]звіт 2018+01.2019'!AP106</f>
        <v>1080.7594367907946</v>
      </c>
      <c r="AQ106" s="166">
        <f t="shared" si="60"/>
        <v>-1022.3228717378884</v>
      </c>
      <c r="AR106" s="167">
        <f t="shared" si="61"/>
        <v>0</v>
      </c>
      <c r="AS106" s="165">
        <f>[1]побуд.звіт!AS106+'[2]звіт 2018+01.2019'!AS106</f>
        <v>4794.0292386232868</v>
      </c>
      <c r="AT106" s="165">
        <f>[1]побуд.звіт!AT106+'[2]звіт 2018+01.2019'!AT106</f>
        <v>4026.221449177689</v>
      </c>
      <c r="AU106" s="166">
        <f t="shared" si="62"/>
        <v>-767.80778944559779</v>
      </c>
      <c r="AV106" s="167">
        <f t="shared" si="63"/>
        <v>0</v>
      </c>
      <c r="AW106" s="165">
        <f>[1]побуд.звіт!AW106+'[2]звіт 2018+01.2019'!AW106</f>
        <v>31770.637283109601</v>
      </c>
      <c r="AX106" s="165">
        <f>[1]побуд.звіт!AX106+'[2]звіт 2018+01.2019'!AX106</f>
        <v>742.08490042818596</v>
      </c>
      <c r="AY106" s="166">
        <f t="shared" si="64"/>
        <v>-31028.552382681417</v>
      </c>
      <c r="AZ106" s="167">
        <f t="shared" si="65"/>
        <v>0</v>
      </c>
      <c r="BA106" s="38">
        <v>0</v>
      </c>
      <c r="BB106" s="36"/>
      <c r="BC106" s="36">
        <f t="shared" si="66"/>
        <v>0</v>
      </c>
      <c r="BD106" s="37">
        <f t="shared" si="67"/>
        <v>0</v>
      </c>
      <c r="BE106" s="165">
        <f>[1]побуд.звіт!BE106+'[2]звіт 2018+01.2019'!BE106</f>
        <v>15.754430978197492</v>
      </c>
      <c r="BF106" s="165">
        <f>[1]побуд.звіт!BF106+'[2]звіт 2018+01.2019'!BF106</f>
        <v>0</v>
      </c>
      <c r="BG106" s="166">
        <f t="shared" si="68"/>
        <v>-15.754430978197492</v>
      </c>
      <c r="BH106" s="167">
        <f t="shared" si="69"/>
        <v>0</v>
      </c>
      <c r="BI106" s="165">
        <f>[1]побуд.звіт!BI106+'[2]звіт 2018+01.2019'!BI106</f>
        <v>4023.9458655532167</v>
      </c>
      <c r="BJ106" s="165">
        <f>[1]побуд.звіт!BJ106+'[2]звіт 2018+01.2019'!BJ106</f>
        <v>990.97391009904982</v>
      </c>
      <c r="BK106" s="166">
        <f t="shared" si="70"/>
        <v>-3032.9719554541671</v>
      </c>
      <c r="BL106" s="167">
        <f t="shared" si="71"/>
        <v>0</v>
      </c>
      <c r="BM106" s="165">
        <f>[1]побуд.звіт!BM106+'[2]звіт 2018+01.2019'!BM106</f>
        <v>0</v>
      </c>
      <c r="BN106" s="165">
        <f>[1]побуд.звіт!BN106+'[2]звіт 2018+01.2019'!BN106</f>
        <v>0</v>
      </c>
      <c r="BO106" s="166">
        <f t="shared" si="72"/>
        <v>0</v>
      </c>
      <c r="BP106" s="167">
        <f t="shared" si="73"/>
        <v>0</v>
      </c>
      <c r="BQ106" s="168">
        <f t="shared" si="78"/>
        <v>131988.73118246286</v>
      </c>
      <c r="BR106" s="166">
        <f t="shared" si="78"/>
        <v>84583.329861761333</v>
      </c>
      <c r="BS106" s="166">
        <f t="shared" si="74"/>
        <v>-47405.401320701523</v>
      </c>
      <c r="BT106" s="167">
        <f t="shared" si="75"/>
        <v>0</v>
      </c>
      <c r="BU106" s="169">
        <f t="shared" si="76"/>
        <v>0.64083751017223045</v>
      </c>
      <c r="BV106" s="131">
        <v>14213</v>
      </c>
      <c r="BW106" s="170">
        <f t="shared" si="77"/>
        <v>4785.2334869669394</v>
      </c>
      <c r="BX106" s="131">
        <f t="shared" si="40"/>
        <v>9427.7665130330606</v>
      </c>
      <c r="BY106" s="171">
        <v>2</v>
      </c>
      <c r="CA106" s="39"/>
    </row>
    <row r="107" spans="1:79" x14ac:dyDescent="0.3">
      <c r="A107" s="72">
        <f t="shared" si="45"/>
        <v>99</v>
      </c>
      <c r="B107" s="74" t="s">
        <v>199</v>
      </c>
      <c r="C107" s="73">
        <v>6922.1</v>
      </c>
      <c r="D107" s="185">
        <v>10</v>
      </c>
      <c r="E107" s="177">
        <f>[1]побуд.звіт!E107+'[2]звіт 2018+01.2019'!E107</f>
        <v>49784.727330000002</v>
      </c>
      <c r="F107" s="177">
        <f>[1]побуд.звіт!F107+'[2]звіт 2018+01.2019'!F107</f>
        <v>47273.324346473921</v>
      </c>
      <c r="G107" s="178">
        <f t="shared" si="41"/>
        <v>-2511.4029835260808</v>
      </c>
      <c r="H107" s="179">
        <f t="shared" si="42"/>
        <v>0</v>
      </c>
      <c r="I107" s="177">
        <f>[1]побуд.звіт!I107+'[2]звіт 2018+01.2019'!I107</f>
        <v>84695.921343321577</v>
      </c>
      <c r="J107" s="177">
        <f>[1]побуд.звіт!J107+'[2]звіт 2018+01.2019'!J107</f>
        <v>82214.256746443789</v>
      </c>
      <c r="K107" s="178">
        <f t="shared" si="43"/>
        <v>-2481.6645968777884</v>
      </c>
      <c r="L107" s="179">
        <f t="shared" si="44"/>
        <v>0</v>
      </c>
      <c r="M107" s="177">
        <f>[1]побуд.звіт!M107+'[2]звіт 2018+01.2019'!M107</f>
        <v>10391.378428551328</v>
      </c>
      <c r="N107" s="177">
        <f>[1]побуд.звіт!N107+'[2]звіт 2018+01.2019'!N107</f>
        <v>10403.167062623248</v>
      </c>
      <c r="O107" s="178">
        <f t="shared" si="46"/>
        <v>0</v>
      </c>
      <c r="P107" s="179">
        <f t="shared" si="47"/>
        <v>11.78863407191966</v>
      </c>
      <c r="Q107" s="177">
        <f>[1]побуд.звіт!Q107+'[2]звіт 2018+01.2019'!Q107</f>
        <v>1430.5140283128499</v>
      </c>
      <c r="R107" s="177">
        <f>[1]побуд.звіт!R107+'[2]звіт 2018+01.2019'!R107</f>
        <v>572.29023816865492</v>
      </c>
      <c r="S107" s="178">
        <f t="shared" si="48"/>
        <v>-858.22379014419494</v>
      </c>
      <c r="T107" s="179">
        <f t="shared" si="49"/>
        <v>0</v>
      </c>
      <c r="U107" s="177">
        <f>[1]побуд.звіт!U107+'[2]звіт 2018+01.2019'!U107</f>
        <v>38535.03269733271</v>
      </c>
      <c r="V107" s="177">
        <f>[1]побуд.звіт!V107+'[2]звіт 2018+01.2019'!V107</f>
        <v>38974.020098540219</v>
      </c>
      <c r="W107" s="178">
        <f t="shared" si="50"/>
        <v>0</v>
      </c>
      <c r="X107" s="179">
        <f t="shared" si="51"/>
        <v>438.98740120750881</v>
      </c>
      <c r="Y107" s="177">
        <f>[1]побуд.звіт!Y107+'[2]звіт 2018+01.2019'!Y107</f>
        <v>0</v>
      </c>
      <c r="Z107" s="177">
        <f>[1]побуд.звіт!Z107+'[2]звіт 2018+01.2019'!Z107</f>
        <v>0</v>
      </c>
      <c r="AA107" s="178">
        <f t="shared" si="52"/>
        <v>0</v>
      </c>
      <c r="AB107" s="179">
        <f t="shared" si="53"/>
        <v>0</v>
      </c>
      <c r="AC107" s="177">
        <f>[1]побуд.звіт!AC107+'[2]звіт 2018+01.2019'!AC107</f>
        <v>81698.646931852141</v>
      </c>
      <c r="AD107" s="177">
        <f>[1]побуд.звіт!AD107+'[2]звіт 2018+01.2019'!AD107</f>
        <v>81477.135662036628</v>
      </c>
      <c r="AE107" s="178">
        <f t="shared" si="54"/>
        <v>-221.51126981551351</v>
      </c>
      <c r="AF107" s="179">
        <f t="shared" si="55"/>
        <v>0</v>
      </c>
      <c r="AG107" s="177">
        <f>[1]побуд.звіт!AG107+'[2]звіт 2018+01.2019'!AG107</f>
        <v>1842.1839861611115</v>
      </c>
      <c r="AH107" s="177">
        <f>[1]побуд.звіт!AH107+'[2]звіт 2018+01.2019'!AH107</f>
        <v>1768.8735931356121</v>
      </c>
      <c r="AI107" s="178">
        <f t="shared" si="56"/>
        <v>-73.310393025499479</v>
      </c>
      <c r="AJ107" s="179">
        <f t="shared" si="57"/>
        <v>0</v>
      </c>
      <c r="AK107" s="177">
        <f>[1]побуд.звіт!AK107+'[2]звіт 2018+01.2019'!AK107</f>
        <v>64.537839502495572</v>
      </c>
      <c r="AL107" s="177">
        <f>[1]побуд.звіт!AL107+'[2]звіт 2018+01.2019'!AL107</f>
        <v>0</v>
      </c>
      <c r="AM107" s="178">
        <f t="shared" si="58"/>
        <v>-64.537839502495572</v>
      </c>
      <c r="AN107" s="179">
        <f t="shared" si="59"/>
        <v>0</v>
      </c>
      <c r="AO107" s="177">
        <f>[1]побуд.звіт!AO107+'[2]звіт 2018+01.2019'!AO107</f>
        <v>5498.3275050674711</v>
      </c>
      <c r="AP107" s="177">
        <f>[1]побуд.звіт!AP107+'[2]звіт 2018+01.2019'!AP107</f>
        <v>8300.650342656616</v>
      </c>
      <c r="AQ107" s="178">
        <f t="shared" si="60"/>
        <v>0</v>
      </c>
      <c r="AR107" s="179">
        <f t="shared" si="61"/>
        <v>2802.3228375891449</v>
      </c>
      <c r="AS107" s="177">
        <f>[1]побуд.звіт!AS107+'[2]звіт 2018+01.2019'!AS107</f>
        <v>10450.389755089189</v>
      </c>
      <c r="AT107" s="177">
        <f>[1]побуд.звіт!AT107+'[2]звіт 2018+01.2019'!AT107</f>
        <v>10046.925151138161</v>
      </c>
      <c r="AU107" s="178">
        <f t="shared" si="62"/>
        <v>-403.46460395102804</v>
      </c>
      <c r="AV107" s="179">
        <f t="shared" si="63"/>
        <v>0</v>
      </c>
      <c r="AW107" s="177">
        <f>[1]побуд.звіт!AW107+'[2]звіт 2018+01.2019'!AW107</f>
        <v>87732.217814204108</v>
      </c>
      <c r="AX107" s="177">
        <f>[1]побуд.звіт!AX107+'[2]звіт 2018+01.2019'!AX107</f>
        <v>91032.824262356939</v>
      </c>
      <c r="AY107" s="178">
        <f t="shared" si="64"/>
        <v>0</v>
      </c>
      <c r="AZ107" s="179">
        <f t="shared" si="65"/>
        <v>3300.6064481528301</v>
      </c>
      <c r="BA107" s="38">
        <v>0</v>
      </c>
      <c r="BB107" s="36"/>
      <c r="BC107" s="36">
        <f t="shared" si="66"/>
        <v>0</v>
      </c>
      <c r="BD107" s="37">
        <f t="shared" si="67"/>
        <v>0</v>
      </c>
      <c r="BE107" s="177">
        <f>[1]побуд.звіт!BE107+'[2]звіт 2018+01.2019'!BE107</f>
        <v>9.7179915837492619</v>
      </c>
      <c r="BF107" s="177">
        <f>[1]побуд.звіт!BF107+'[2]звіт 2018+01.2019'!BF107</f>
        <v>0</v>
      </c>
      <c r="BG107" s="178">
        <f t="shared" si="68"/>
        <v>-9.7179915837492619</v>
      </c>
      <c r="BH107" s="179">
        <f t="shared" si="69"/>
        <v>0</v>
      </c>
      <c r="BI107" s="177">
        <f>[1]побуд.звіт!BI107+'[2]звіт 2018+01.2019'!BI107</f>
        <v>27725.787615257017</v>
      </c>
      <c r="BJ107" s="177">
        <f>[1]побуд.звіт!BJ107+'[2]звіт 2018+01.2019'!BJ107</f>
        <v>19599.961684493544</v>
      </c>
      <c r="BK107" s="178">
        <f t="shared" si="70"/>
        <v>-8125.8259307634726</v>
      </c>
      <c r="BL107" s="179">
        <f t="shared" si="71"/>
        <v>0</v>
      </c>
      <c r="BM107" s="177">
        <f>[1]побуд.звіт!BM107+'[2]звіт 2018+01.2019'!BM107</f>
        <v>27762.009171436748</v>
      </c>
      <c r="BN107" s="177">
        <f>[1]побуд.звіт!BN107+'[2]звіт 2018+01.2019'!BN107</f>
        <v>29396.099733710431</v>
      </c>
      <c r="BO107" s="178">
        <f t="shared" si="72"/>
        <v>0</v>
      </c>
      <c r="BP107" s="179">
        <f t="shared" si="73"/>
        <v>1634.0905622736827</v>
      </c>
      <c r="BQ107" s="180">
        <f t="shared" si="78"/>
        <v>427621.39243767253</v>
      </c>
      <c r="BR107" s="178">
        <f t="shared" si="78"/>
        <v>421059.52892177767</v>
      </c>
      <c r="BS107" s="178">
        <f t="shared" si="74"/>
        <v>-6561.86351589486</v>
      </c>
      <c r="BT107" s="179">
        <f t="shared" si="75"/>
        <v>0</v>
      </c>
      <c r="BU107" s="181">
        <f t="shared" si="76"/>
        <v>0.98465496901712823</v>
      </c>
      <c r="BV107" s="130">
        <v>57701.81</v>
      </c>
      <c r="BW107" s="182">
        <f t="shared" si="77"/>
        <v>27157.424825880531</v>
      </c>
      <c r="BX107" s="130">
        <f>BQ107/14</f>
        <v>30544.385174119467</v>
      </c>
      <c r="BY107" s="183">
        <v>1</v>
      </c>
    </row>
    <row r="108" spans="1:79" x14ac:dyDescent="0.3">
      <c r="A108" s="72">
        <f t="shared" si="45"/>
        <v>100</v>
      </c>
      <c r="B108" s="74" t="s">
        <v>200</v>
      </c>
      <c r="C108" s="73">
        <v>11575.16</v>
      </c>
      <c r="D108" s="185">
        <v>9</v>
      </c>
      <c r="E108" s="177">
        <f>[1]побуд.звіт!E108+'[2]звіт 2018+01.2019'!E108</f>
        <v>69675.580563999989</v>
      </c>
      <c r="F108" s="177">
        <f>[1]побуд.звіт!F108+'[2]звіт 2018+01.2019'!F108</f>
        <v>67611.670088021157</v>
      </c>
      <c r="G108" s="178">
        <f t="shared" si="41"/>
        <v>-2063.9104759788315</v>
      </c>
      <c r="H108" s="179">
        <f t="shared" si="42"/>
        <v>0</v>
      </c>
      <c r="I108" s="177">
        <f>[1]побуд.звіт!I108+'[2]звіт 2018+01.2019'!I108</f>
        <v>137038.85941057172</v>
      </c>
      <c r="J108" s="177">
        <f>[1]побуд.звіт!J108+'[2]звіт 2018+01.2019'!J108</f>
        <v>130675.79931358276</v>
      </c>
      <c r="K108" s="178">
        <f t="shared" si="43"/>
        <v>-6363.0600969889638</v>
      </c>
      <c r="L108" s="179">
        <f t="shared" si="44"/>
        <v>0</v>
      </c>
      <c r="M108" s="177">
        <f>[1]побуд.звіт!M108+'[2]звіт 2018+01.2019'!M108</f>
        <v>19652.423672181369</v>
      </c>
      <c r="N108" s="177">
        <f>[1]побуд.звіт!N108+'[2]звіт 2018+01.2019'!N108</f>
        <v>19947.307760992051</v>
      </c>
      <c r="O108" s="178">
        <f t="shared" si="46"/>
        <v>0</v>
      </c>
      <c r="P108" s="179">
        <f t="shared" si="47"/>
        <v>294.88408881068244</v>
      </c>
      <c r="Q108" s="177">
        <f>[1]побуд.звіт!Q108+'[2]звіт 2018+01.2019'!Q108</f>
        <v>2575.7200407996347</v>
      </c>
      <c r="R108" s="177">
        <f>[1]побуд.звіт!R108+'[2]звіт 2018+01.2019'!R108</f>
        <v>946.99248560760054</v>
      </c>
      <c r="S108" s="178">
        <f t="shared" si="48"/>
        <v>-1628.7275551920343</v>
      </c>
      <c r="T108" s="179">
        <f t="shared" si="49"/>
        <v>0</v>
      </c>
      <c r="U108" s="177">
        <f>[1]побуд.звіт!U108+'[2]звіт 2018+01.2019'!U108</f>
        <v>90905.585206932563</v>
      </c>
      <c r="V108" s="177">
        <f>[1]побуд.звіт!V108+'[2]звіт 2018+01.2019'!V108</f>
        <v>87450.864231219806</v>
      </c>
      <c r="W108" s="178">
        <f t="shared" si="50"/>
        <v>-3454.7209757127566</v>
      </c>
      <c r="X108" s="179">
        <f t="shared" si="51"/>
        <v>0</v>
      </c>
      <c r="Y108" s="177">
        <f>[1]побуд.звіт!Y108+'[2]звіт 2018+01.2019'!Y108</f>
        <v>3539.7788307506544</v>
      </c>
      <c r="Z108" s="177">
        <f>[1]побуд.звіт!Z108+'[2]звіт 2018+01.2019'!Z108</f>
        <v>3224.6177129964271</v>
      </c>
      <c r="AA108" s="178">
        <f t="shared" si="52"/>
        <v>-315.16111775422723</v>
      </c>
      <c r="AB108" s="179">
        <f t="shared" si="53"/>
        <v>0</v>
      </c>
      <c r="AC108" s="177">
        <f>[1]побуд.звіт!AC108+'[2]звіт 2018+01.2019'!AC108</f>
        <v>126832.32256131347</v>
      </c>
      <c r="AD108" s="177">
        <f>[1]побуд.звіт!AD108+'[2]звіт 2018+01.2019'!AD108</f>
        <v>125798.95190329684</v>
      </c>
      <c r="AE108" s="178">
        <f t="shared" si="54"/>
        <v>-1033.3706580166327</v>
      </c>
      <c r="AF108" s="179">
        <f t="shared" si="55"/>
        <v>0</v>
      </c>
      <c r="AG108" s="177">
        <f>[1]побуд.звіт!AG108+'[2]звіт 2018+01.2019'!AG108</f>
        <v>2013.8090219419587</v>
      </c>
      <c r="AH108" s="177">
        <f>[1]побуд.звіт!AH108+'[2]звіт 2018+01.2019'!AH108</f>
        <v>1934.1888822137068</v>
      </c>
      <c r="AI108" s="178">
        <f t="shared" si="56"/>
        <v>-79.620139728251843</v>
      </c>
      <c r="AJ108" s="179">
        <f t="shared" si="57"/>
        <v>0</v>
      </c>
      <c r="AK108" s="177">
        <f>[1]побуд.звіт!AK108+'[2]звіт 2018+01.2019'!AK108</f>
        <v>75.419483014490467</v>
      </c>
      <c r="AL108" s="177">
        <f>[1]побуд.звіт!AL108+'[2]звіт 2018+01.2019'!AL108</f>
        <v>0</v>
      </c>
      <c r="AM108" s="178">
        <f t="shared" si="58"/>
        <v>-75.419483014490467</v>
      </c>
      <c r="AN108" s="179">
        <f t="shared" si="59"/>
        <v>0</v>
      </c>
      <c r="AO108" s="177">
        <f>[1]побуд.звіт!AO108+'[2]звіт 2018+01.2019'!AO108</f>
        <v>6560.6811496346136</v>
      </c>
      <c r="AP108" s="177">
        <f>[1]побуд.звіт!AP108+'[2]звіт 2018+01.2019'!AP108</f>
        <v>14961.778819284442</v>
      </c>
      <c r="AQ108" s="178">
        <f t="shared" si="60"/>
        <v>0</v>
      </c>
      <c r="AR108" s="179">
        <f t="shared" si="61"/>
        <v>8401.0976696498292</v>
      </c>
      <c r="AS108" s="177">
        <f>[1]побуд.звіт!AS108+'[2]звіт 2018+01.2019'!AS108</f>
        <v>20984.343414302093</v>
      </c>
      <c r="AT108" s="177">
        <f>[1]побуд.звіт!AT108+'[2]звіт 2018+01.2019'!AT108</f>
        <v>22307.408931505928</v>
      </c>
      <c r="AU108" s="178">
        <f t="shared" si="62"/>
        <v>0</v>
      </c>
      <c r="AV108" s="179">
        <f t="shared" si="63"/>
        <v>1323.065517203835</v>
      </c>
      <c r="AW108" s="177">
        <f>[1]побуд.звіт!AW108+'[2]звіт 2018+01.2019'!AW108</f>
        <v>154645.58414114494</v>
      </c>
      <c r="AX108" s="177">
        <f>[1]побуд.звіт!AX108+'[2]звіт 2018+01.2019'!AX108</f>
        <v>219486.20202571052</v>
      </c>
      <c r="AY108" s="178">
        <f t="shared" si="64"/>
        <v>0</v>
      </c>
      <c r="AZ108" s="179">
        <f t="shared" si="65"/>
        <v>64840.617884565581</v>
      </c>
      <c r="BA108" s="38">
        <v>0</v>
      </c>
      <c r="BB108" s="36"/>
      <c r="BC108" s="36">
        <f t="shared" si="66"/>
        <v>0</v>
      </c>
      <c r="BD108" s="37">
        <f t="shared" si="67"/>
        <v>0</v>
      </c>
      <c r="BE108" s="177">
        <f>[1]побуд.звіт!BE108+'[2]звіт 2018+01.2019'!BE108</f>
        <v>16.250459753622611</v>
      </c>
      <c r="BF108" s="177">
        <f>[1]побуд.звіт!BF108+'[2]звіт 2018+01.2019'!BF108</f>
        <v>0</v>
      </c>
      <c r="BG108" s="178">
        <f t="shared" si="68"/>
        <v>-16.250459753622611</v>
      </c>
      <c r="BH108" s="179">
        <f t="shared" si="69"/>
        <v>0</v>
      </c>
      <c r="BI108" s="177">
        <f>[1]побуд.звіт!BI108+'[2]звіт 2018+01.2019'!BI108</f>
        <v>31561.327104497104</v>
      </c>
      <c r="BJ108" s="177">
        <f>[1]побуд.звіт!BJ108+'[2]звіт 2018+01.2019'!BJ108</f>
        <v>12373.707305883421</v>
      </c>
      <c r="BK108" s="178">
        <f t="shared" si="70"/>
        <v>-19187.619798613683</v>
      </c>
      <c r="BL108" s="179">
        <f t="shared" si="71"/>
        <v>0</v>
      </c>
      <c r="BM108" s="177">
        <f>[1]побуд.звіт!BM108+'[2]звіт 2018+01.2019'!BM108</f>
        <v>50055.891936287946</v>
      </c>
      <c r="BN108" s="177">
        <f>[1]побуд.звіт!BN108+'[2]звіт 2018+01.2019'!BN108</f>
        <v>49206.086301801486</v>
      </c>
      <c r="BO108" s="178">
        <f t="shared" si="72"/>
        <v>-849.80563448645989</v>
      </c>
      <c r="BP108" s="179">
        <f t="shared" si="73"/>
        <v>0</v>
      </c>
      <c r="BQ108" s="180">
        <f t="shared" si="78"/>
        <v>716133.57699712634</v>
      </c>
      <c r="BR108" s="178">
        <f t="shared" si="78"/>
        <v>755925.57576211623</v>
      </c>
      <c r="BS108" s="178">
        <f t="shared" si="74"/>
        <v>0</v>
      </c>
      <c r="BT108" s="179">
        <f t="shared" si="75"/>
        <v>39791.998764989898</v>
      </c>
      <c r="BU108" s="181">
        <f t="shared" si="76"/>
        <v>1.0555650510507337</v>
      </c>
      <c r="BV108" s="130">
        <v>67512</v>
      </c>
      <c r="BW108" s="182">
        <f t="shared" si="77"/>
        <v>16359.601643062408</v>
      </c>
      <c r="BX108" s="130">
        <f t="shared" ref="BX108:BX171" si="79">BQ108/14</f>
        <v>51152.398356937592</v>
      </c>
      <c r="BY108" s="183">
        <v>1</v>
      </c>
      <c r="CA108" s="39"/>
    </row>
    <row r="109" spans="1:79" x14ac:dyDescent="0.3">
      <c r="A109" s="72">
        <f t="shared" si="45"/>
        <v>101</v>
      </c>
      <c r="B109" s="74" t="s">
        <v>201</v>
      </c>
      <c r="C109" s="73">
        <v>2850.36</v>
      </c>
      <c r="D109" s="185">
        <v>5</v>
      </c>
      <c r="E109" s="177">
        <f>[1]побуд.звіт!E109+'[2]звіт 2018+01.2019'!E109</f>
        <v>11109.404935999997</v>
      </c>
      <c r="F109" s="177">
        <f>[1]побуд.звіт!F109+'[2]звіт 2018+01.2019'!F109</f>
        <v>10902.855517976614</v>
      </c>
      <c r="G109" s="178">
        <f t="shared" si="41"/>
        <v>-206.54941802338362</v>
      </c>
      <c r="H109" s="179">
        <f t="shared" si="42"/>
        <v>0</v>
      </c>
      <c r="I109" s="177">
        <f>[1]побуд.звіт!I109+'[2]звіт 2018+01.2019'!I109</f>
        <v>30261.028359561991</v>
      </c>
      <c r="J109" s="177">
        <f>[1]побуд.звіт!J109+'[2]звіт 2018+01.2019'!J109</f>
        <v>29036.612765859667</v>
      </c>
      <c r="K109" s="178">
        <f t="shared" si="43"/>
        <v>-1224.4155937023243</v>
      </c>
      <c r="L109" s="179">
        <f t="shared" si="44"/>
        <v>0</v>
      </c>
      <c r="M109" s="177">
        <f>[1]побуд.звіт!M109+'[2]звіт 2018+01.2019'!M109</f>
        <v>5127.8359063612197</v>
      </c>
      <c r="N109" s="177">
        <f>[1]побуд.звіт!N109+'[2]звіт 2018+01.2019'!N109</f>
        <v>5194.877138248512</v>
      </c>
      <c r="O109" s="178">
        <f t="shared" si="46"/>
        <v>0</v>
      </c>
      <c r="P109" s="179">
        <f t="shared" si="47"/>
        <v>67.04123188729227</v>
      </c>
      <c r="Q109" s="177">
        <f>[1]побуд.звіт!Q109+'[2]звіт 2018+01.2019'!Q109</f>
        <v>976.34872858458971</v>
      </c>
      <c r="R109" s="177">
        <f>[1]побуд.звіт!R109+'[2]звіт 2018+01.2019'!R109</f>
        <v>303.91135112003536</v>
      </c>
      <c r="S109" s="178">
        <f t="shared" si="48"/>
        <v>-672.4373774645544</v>
      </c>
      <c r="T109" s="179">
        <f t="shared" si="49"/>
        <v>0</v>
      </c>
      <c r="U109" s="177">
        <f>[1]побуд.звіт!U109+'[2]звіт 2018+01.2019'!U109</f>
        <v>0</v>
      </c>
      <c r="V109" s="177">
        <f>[1]побуд.звіт!V109+'[2]звіт 2018+01.2019'!V109</f>
        <v>0</v>
      </c>
      <c r="W109" s="178">
        <f t="shared" si="50"/>
        <v>0</v>
      </c>
      <c r="X109" s="179">
        <f t="shared" si="51"/>
        <v>0</v>
      </c>
      <c r="Y109" s="177">
        <f>[1]побуд.звіт!Y109+'[2]звіт 2018+01.2019'!Y109</f>
        <v>0</v>
      </c>
      <c r="Z109" s="177">
        <f>[1]побуд.звіт!Z109+'[2]звіт 2018+01.2019'!Z109</f>
        <v>0</v>
      </c>
      <c r="AA109" s="178">
        <f t="shared" si="52"/>
        <v>0</v>
      </c>
      <c r="AB109" s="179">
        <f t="shared" si="53"/>
        <v>0</v>
      </c>
      <c r="AC109" s="177">
        <f>[1]побуд.звіт!AC109+'[2]звіт 2018+01.2019'!AC109</f>
        <v>34380.149008518063</v>
      </c>
      <c r="AD109" s="177">
        <f>[1]побуд.звіт!AD109+'[2]звіт 2018+01.2019'!AD109</f>
        <v>33618.687831157287</v>
      </c>
      <c r="AE109" s="178">
        <f t="shared" si="54"/>
        <v>-761.46117736077576</v>
      </c>
      <c r="AF109" s="179">
        <f t="shared" si="55"/>
        <v>0</v>
      </c>
      <c r="AG109" s="177">
        <f>[1]побуд.звіт!AG109+'[2]звіт 2018+01.2019'!AG109</f>
        <v>1879.5430528030024</v>
      </c>
      <c r="AH109" s="177">
        <f>[1]побуд.звіт!AH109+'[2]звіт 2018+01.2019'!AH109</f>
        <v>1877.9816839271543</v>
      </c>
      <c r="AI109" s="178">
        <f t="shared" si="56"/>
        <v>-1.5613688758480748</v>
      </c>
      <c r="AJ109" s="179">
        <f t="shared" si="57"/>
        <v>0</v>
      </c>
      <c r="AK109" s="177">
        <f>[1]побуд.звіт!AK109+'[2]звіт 2018+01.2019'!AK109</f>
        <v>69.156939421748987</v>
      </c>
      <c r="AL109" s="177">
        <f>[1]побуд.звіт!AL109+'[2]звіт 2018+01.2019'!AL109</f>
        <v>0</v>
      </c>
      <c r="AM109" s="178">
        <f t="shared" si="58"/>
        <v>-69.156939421748987</v>
      </c>
      <c r="AN109" s="179">
        <f t="shared" si="59"/>
        <v>0</v>
      </c>
      <c r="AO109" s="177">
        <f>[1]побуд.звіт!AO109+'[2]звіт 2018+01.2019'!AO109</f>
        <v>2078.0516054180739</v>
      </c>
      <c r="AP109" s="177">
        <f>[1]побуд.звіт!AP109+'[2]звіт 2018+01.2019'!AP109</f>
        <v>4194.886498591999</v>
      </c>
      <c r="AQ109" s="178">
        <f t="shared" si="60"/>
        <v>0</v>
      </c>
      <c r="AR109" s="179">
        <f t="shared" si="61"/>
        <v>2116.8348931739251</v>
      </c>
      <c r="AS109" s="177">
        <f>[1]побуд.звіт!AS109+'[2]звіт 2018+01.2019'!AS109</f>
        <v>6706.7606583484394</v>
      </c>
      <c r="AT109" s="177">
        <f>[1]побуд.звіт!AT109+'[2]звіт 2018+01.2019'!AT109</f>
        <v>5678.033971918001</v>
      </c>
      <c r="AU109" s="178">
        <f t="shared" si="62"/>
        <v>-1028.7266864304383</v>
      </c>
      <c r="AV109" s="179">
        <f t="shared" si="63"/>
        <v>0</v>
      </c>
      <c r="AW109" s="177">
        <f>[1]побуд.звіт!AW109+'[2]звіт 2018+01.2019'!AW109</f>
        <v>59456.047228629977</v>
      </c>
      <c r="AX109" s="177">
        <f>[1]побуд.звіт!AX109+'[2]звіт 2018+01.2019'!AX109</f>
        <v>43362.949549070909</v>
      </c>
      <c r="AY109" s="178">
        <f t="shared" si="64"/>
        <v>-16093.097679559069</v>
      </c>
      <c r="AZ109" s="179">
        <f t="shared" si="65"/>
        <v>0</v>
      </c>
      <c r="BA109" s="38">
        <v>0</v>
      </c>
      <c r="BB109" s="36"/>
      <c r="BC109" s="36">
        <f t="shared" si="66"/>
        <v>0</v>
      </c>
      <c r="BD109" s="37">
        <f t="shared" si="67"/>
        <v>0</v>
      </c>
      <c r="BE109" s="177">
        <f>[1]побуд.звіт!BE109+'[2]звіт 2018+01.2019'!BE109</f>
        <v>16.006572855437245</v>
      </c>
      <c r="BF109" s="177">
        <f>[1]побуд.звіт!BF109+'[2]звіт 2018+01.2019'!BF109</f>
        <v>0</v>
      </c>
      <c r="BG109" s="178">
        <f t="shared" si="68"/>
        <v>-16.006572855437245</v>
      </c>
      <c r="BH109" s="179">
        <f t="shared" si="69"/>
        <v>0</v>
      </c>
      <c r="BI109" s="177">
        <f>[1]побуд.звіт!BI109+'[2]звіт 2018+01.2019'!BI109</f>
        <v>9444.900177166337</v>
      </c>
      <c r="BJ109" s="177">
        <f>[1]побуд.звіт!BJ109+'[2]звіт 2018+01.2019'!BJ109</f>
        <v>8782.8066534357604</v>
      </c>
      <c r="BK109" s="178">
        <f t="shared" si="70"/>
        <v>-662.09352373057663</v>
      </c>
      <c r="BL109" s="179">
        <f t="shared" si="71"/>
        <v>0</v>
      </c>
      <c r="BM109" s="177">
        <f>[1]побуд.звіт!BM109+'[2]звіт 2018+01.2019'!BM109</f>
        <v>0</v>
      </c>
      <c r="BN109" s="177">
        <f>[1]побуд.звіт!BN109+'[2]звіт 2018+01.2019'!BN109</f>
        <v>0</v>
      </c>
      <c r="BO109" s="178">
        <f t="shared" si="72"/>
        <v>0</v>
      </c>
      <c r="BP109" s="179">
        <f t="shared" si="73"/>
        <v>0</v>
      </c>
      <c r="BQ109" s="180">
        <f t="shared" si="78"/>
        <v>161505.23317366888</v>
      </c>
      <c r="BR109" s="178">
        <f t="shared" si="78"/>
        <v>142953.60296130594</v>
      </c>
      <c r="BS109" s="178">
        <f t="shared" si="74"/>
        <v>-18551.630212362943</v>
      </c>
      <c r="BT109" s="179">
        <f t="shared" si="75"/>
        <v>0</v>
      </c>
      <c r="BU109" s="181">
        <f t="shared" si="76"/>
        <v>0.88513294679179766</v>
      </c>
      <c r="BV109" s="130">
        <v>15210</v>
      </c>
      <c r="BW109" s="182">
        <f t="shared" si="77"/>
        <v>3673.9119161665094</v>
      </c>
      <c r="BX109" s="130">
        <f t="shared" si="79"/>
        <v>11536.088083833491</v>
      </c>
      <c r="BY109" s="183">
        <v>1</v>
      </c>
      <c r="CA109" s="39"/>
    </row>
    <row r="110" spans="1:79" x14ac:dyDescent="0.3">
      <c r="A110" s="72">
        <f t="shared" si="45"/>
        <v>102</v>
      </c>
      <c r="B110" s="74" t="s">
        <v>202</v>
      </c>
      <c r="C110" s="73">
        <v>3771.47</v>
      </c>
      <c r="D110" s="185">
        <v>9</v>
      </c>
      <c r="E110" s="177">
        <f>[1]побуд.звіт!E110+'[2]звіт 2018+01.2019'!E110</f>
        <v>26227.328082999997</v>
      </c>
      <c r="F110" s="177">
        <f>[1]побуд.звіт!F110+'[2]звіт 2018+01.2019'!F110</f>
        <v>25476.140591583611</v>
      </c>
      <c r="G110" s="178">
        <f t="shared" si="41"/>
        <v>-751.18749141638546</v>
      </c>
      <c r="H110" s="179">
        <f t="shared" si="42"/>
        <v>0</v>
      </c>
      <c r="I110" s="177">
        <f>[1]побуд.звіт!I110+'[2]звіт 2018+01.2019'!I110</f>
        <v>51163.543959447292</v>
      </c>
      <c r="J110" s="177">
        <f>[1]побуд.звіт!J110+'[2]звіт 2018+01.2019'!J110</f>
        <v>48499.320298274135</v>
      </c>
      <c r="K110" s="178">
        <f t="shared" si="43"/>
        <v>-2664.2236611731569</v>
      </c>
      <c r="L110" s="179">
        <f t="shared" si="44"/>
        <v>0</v>
      </c>
      <c r="M110" s="177">
        <f>[1]побуд.звіт!M110+'[2]звіт 2018+01.2019'!M110</f>
        <v>6605.3029189961435</v>
      </c>
      <c r="N110" s="177">
        <f>[1]побуд.звіт!N110+'[2]звіт 2018+01.2019'!N110</f>
        <v>6680.8984888581626</v>
      </c>
      <c r="O110" s="178">
        <f t="shared" si="46"/>
        <v>0</v>
      </c>
      <c r="P110" s="179">
        <f t="shared" si="47"/>
        <v>75.595569862019147</v>
      </c>
      <c r="Q110" s="177">
        <f>[1]побуд.звіт!Q110+'[2]звіт 2018+01.2019'!Q110</f>
        <v>1000.6240494738101</v>
      </c>
      <c r="R110" s="177">
        <f>[1]побуд.звіт!R110+'[2]звіт 2018+01.2019'!R110</f>
        <v>563.33101187880391</v>
      </c>
      <c r="S110" s="178">
        <f t="shared" si="48"/>
        <v>-437.29303759500624</v>
      </c>
      <c r="T110" s="179">
        <f t="shared" si="49"/>
        <v>0</v>
      </c>
      <c r="U110" s="177">
        <f>[1]побуд.звіт!U110+'[2]звіт 2018+01.2019'!U110</f>
        <v>24896.987862742593</v>
      </c>
      <c r="V110" s="177">
        <f>[1]побуд.звіт!V110+'[2]звіт 2018+01.2019'!V110</f>
        <v>24427.572095120093</v>
      </c>
      <c r="W110" s="178">
        <f t="shared" si="50"/>
        <v>-469.41576762250043</v>
      </c>
      <c r="X110" s="179">
        <f t="shared" si="51"/>
        <v>0</v>
      </c>
      <c r="Y110" s="177">
        <f>[1]побуд.звіт!Y110+'[2]звіт 2018+01.2019'!Y110</f>
        <v>1856.5784963470931</v>
      </c>
      <c r="Z110" s="177">
        <f>[1]побуд.звіт!Z110+'[2]звіт 2018+01.2019'!Z110</f>
        <v>1868.2773245517315</v>
      </c>
      <c r="AA110" s="178">
        <f t="shared" si="52"/>
        <v>0</v>
      </c>
      <c r="AB110" s="179">
        <f t="shared" si="53"/>
        <v>11.698828204638403</v>
      </c>
      <c r="AC110" s="177">
        <f>[1]побуд.звіт!AC110+'[2]звіт 2018+01.2019'!AC110</f>
        <v>40157.948599538948</v>
      </c>
      <c r="AD110" s="177">
        <f>[1]побуд.звіт!AD110+'[2]звіт 2018+01.2019'!AD110</f>
        <v>40146.118470637084</v>
      </c>
      <c r="AE110" s="178">
        <f t="shared" si="54"/>
        <v>-11.830128901863645</v>
      </c>
      <c r="AF110" s="179">
        <f t="shared" si="55"/>
        <v>0</v>
      </c>
      <c r="AG110" s="177">
        <f>[1]побуд.звіт!AG110+'[2]звіт 2018+01.2019'!AG110</f>
        <v>1075.9309977989437</v>
      </c>
      <c r="AH110" s="177">
        <f>[1]побуд.звіт!AH110+'[2]звіт 2018+01.2019'!AH110</f>
        <v>1058.0178500998054</v>
      </c>
      <c r="AI110" s="178">
        <f t="shared" si="56"/>
        <v>-17.913147699138335</v>
      </c>
      <c r="AJ110" s="179">
        <f t="shared" si="57"/>
        <v>0</v>
      </c>
      <c r="AK110" s="177">
        <f>[1]побуд.звіт!AK110+'[2]звіт 2018+01.2019'!AK110</f>
        <v>37.063578397963006</v>
      </c>
      <c r="AL110" s="177">
        <f>[1]побуд.звіт!AL110+'[2]звіт 2018+01.2019'!AL110</f>
        <v>0</v>
      </c>
      <c r="AM110" s="178">
        <f t="shared" si="58"/>
        <v>-37.063578397963006</v>
      </c>
      <c r="AN110" s="179">
        <f t="shared" si="59"/>
        <v>0</v>
      </c>
      <c r="AO110" s="177">
        <f>[1]побуд.звіт!AO110+'[2]звіт 2018+01.2019'!AO110</f>
        <v>2194.075063352861</v>
      </c>
      <c r="AP110" s="177">
        <f>[1]побуд.звіт!AP110+'[2]звіт 2018+01.2019'!AP110</f>
        <v>5162.2661692144775</v>
      </c>
      <c r="AQ110" s="178">
        <f t="shared" si="60"/>
        <v>0</v>
      </c>
      <c r="AR110" s="179">
        <f t="shared" si="61"/>
        <v>2968.1911058616165</v>
      </c>
      <c r="AS110" s="177">
        <f>[1]побуд.звіт!AS110+'[2]звіт 2018+01.2019'!AS110</f>
        <v>6094.4436879393097</v>
      </c>
      <c r="AT110" s="177">
        <f>[1]побуд.звіт!AT110+'[2]звіт 2018+01.2019'!AT110</f>
        <v>6152.8088346938421</v>
      </c>
      <c r="AU110" s="178">
        <f t="shared" si="62"/>
        <v>0</v>
      </c>
      <c r="AV110" s="179">
        <f t="shared" si="63"/>
        <v>58.365146754532361</v>
      </c>
      <c r="AW110" s="177">
        <f>[1]побуд.звіт!AW110+'[2]звіт 2018+01.2019'!AW110</f>
        <v>47151.442315111119</v>
      </c>
      <c r="AX110" s="177">
        <f>[1]побуд.звіт!AX110+'[2]звіт 2018+01.2019'!AX110</f>
        <v>40578.99400372988</v>
      </c>
      <c r="AY110" s="178">
        <f t="shared" si="64"/>
        <v>-6572.4483113812385</v>
      </c>
      <c r="AZ110" s="179">
        <f t="shared" si="65"/>
        <v>0</v>
      </c>
      <c r="BA110" s="38">
        <v>0</v>
      </c>
      <c r="BB110" s="36"/>
      <c r="BC110" s="36">
        <f t="shared" si="66"/>
        <v>0</v>
      </c>
      <c r="BD110" s="37">
        <f t="shared" si="67"/>
        <v>0</v>
      </c>
      <c r="BE110" s="177">
        <f>[1]побуд.звіт!BE110+'[2]звіт 2018+01.2019'!BE110</f>
        <v>17.378239827989432</v>
      </c>
      <c r="BF110" s="177">
        <f>[1]побуд.звіт!BF110+'[2]звіт 2018+01.2019'!BF110</f>
        <v>0</v>
      </c>
      <c r="BG110" s="178">
        <f t="shared" si="68"/>
        <v>-17.378239827989432</v>
      </c>
      <c r="BH110" s="179">
        <f t="shared" si="69"/>
        <v>0</v>
      </c>
      <c r="BI110" s="177">
        <f>[1]побуд.звіт!BI110+'[2]звіт 2018+01.2019'!BI110</f>
        <v>13411.938906801141</v>
      </c>
      <c r="BJ110" s="177">
        <f>[1]побуд.звіт!BJ110+'[2]звіт 2018+01.2019'!BJ110</f>
        <v>12404.285243511267</v>
      </c>
      <c r="BK110" s="178">
        <f t="shared" si="70"/>
        <v>-1007.6536632898733</v>
      </c>
      <c r="BL110" s="179">
        <f t="shared" si="71"/>
        <v>0</v>
      </c>
      <c r="BM110" s="177">
        <f>[1]побуд.звіт!BM110+'[2]звіт 2018+01.2019'!BM110</f>
        <v>14861.678383161212</v>
      </c>
      <c r="BN110" s="177">
        <f>[1]побуд.звіт!BN110+'[2]звіт 2018+01.2019'!BN110</f>
        <v>15160.444693920615</v>
      </c>
      <c r="BO110" s="178">
        <f t="shared" si="72"/>
        <v>0</v>
      </c>
      <c r="BP110" s="179">
        <f t="shared" si="73"/>
        <v>298.7663107594035</v>
      </c>
      <c r="BQ110" s="180">
        <f t="shared" si="78"/>
        <v>236752.26514193643</v>
      </c>
      <c r="BR110" s="178">
        <f t="shared" si="78"/>
        <v>228178.47507607349</v>
      </c>
      <c r="BS110" s="178">
        <f t="shared" si="74"/>
        <v>-8573.7900658629369</v>
      </c>
      <c r="BT110" s="179">
        <f t="shared" si="75"/>
        <v>0</v>
      </c>
      <c r="BU110" s="181">
        <f t="shared" si="76"/>
        <v>0.96378581611152558</v>
      </c>
      <c r="BV110" s="130">
        <v>16247</v>
      </c>
      <c r="BW110" s="182">
        <f t="shared" si="77"/>
        <v>0</v>
      </c>
      <c r="BX110" s="130">
        <f t="shared" si="79"/>
        <v>16910.876081566887</v>
      </c>
      <c r="BY110" s="183">
        <v>1</v>
      </c>
      <c r="CA110" s="39"/>
    </row>
    <row r="111" spans="1:79" x14ac:dyDescent="0.3">
      <c r="A111" s="72">
        <f t="shared" si="45"/>
        <v>103</v>
      </c>
      <c r="B111" s="74" t="s">
        <v>203</v>
      </c>
      <c r="C111" s="73">
        <v>3766.74</v>
      </c>
      <c r="D111" s="185">
        <v>9</v>
      </c>
      <c r="E111" s="177">
        <f>[1]побуд.звіт!E111+'[2]звіт 2018+01.2019'!E111</f>
        <v>26232.47831599999</v>
      </c>
      <c r="F111" s="177">
        <f>[1]побуд.звіт!F111+'[2]звіт 2018+01.2019'!F111</f>
        <v>25331.76293195894</v>
      </c>
      <c r="G111" s="178">
        <f t="shared" si="41"/>
        <v>-900.71538404105013</v>
      </c>
      <c r="H111" s="179">
        <f t="shared" si="42"/>
        <v>0</v>
      </c>
      <c r="I111" s="177">
        <f>[1]побуд.звіт!I111+'[2]звіт 2018+01.2019'!I111</f>
        <v>47891.659963047852</v>
      </c>
      <c r="J111" s="177">
        <f>[1]побуд.звіт!J111+'[2]звіт 2018+01.2019'!J111</f>
        <v>46239.316665791572</v>
      </c>
      <c r="K111" s="178">
        <f t="shared" si="43"/>
        <v>-1652.3432972562805</v>
      </c>
      <c r="L111" s="179">
        <f t="shared" si="44"/>
        <v>0</v>
      </c>
      <c r="M111" s="177">
        <f>[1]побуд.звіт!M111+'[2]звіт 2018+01.2019'!M111</f>
        <v>5074.6298917315726</v>
      </c>
      <c r="N111" s="177">
        <f>[1]побуд.звіт!N111+'[2]звіт 2018+01.2019'!N111</f>
        <v>5026.6165687417388</v>
      </c>
      <c r="O111" s="178">
        <f t="shared" si="46"/>
        <v>-48.013322989833796</v>
      </c>
      <c r="P111" s="179">
        <f t="shared" si="47"/>
        <v>0</v>
      </c>
      <c r="Q111" s="177">
        <f>[1]побуд.звіт!Q111+'[2]звіт 2018+01.2019'!Q111</f>
        <v>1002.7591799303721</v>
      </c>
      <c r="R111" s="177">
        <f>[1]побуд.звіт!R111+'[2]звіт 2018+01.2019'!R111</f>
        <v>366.52600865001068</v>
      </c>
      <c r="S111" s="178">
        <f t="shared" si="48"/>
        <v>-636.23317128036138</v>
      </c>
      <c r="T111" s="179">
        <f t="shared" si="49"/>
        <v>0</v>
      </c>
      <c r="U111" s="177">
        <f>[1]побуд.звіт!U111+'[2]звіт 2018+01.2019'!U111</f>
        <v>22914.681500905783</v>
      </c>
      <c r="V111" s="177">
        <f>[1]побуд.звіт!V111+'[2]звіт 2018+01.2019'!V111</f>
        <v>21374.059373866388</v>
      </c>
      <c r="W111" s="178">
        <f t="shared" si="50"/>
        <v>-1540.6221270393944</v>
      </c>
      <c r="X111" s="179">
        <f t="shared" si="51"/>
        <v>0</v>
      </c>
      <c r="Y111" s="177">
        <f>[1]побуд.звіт!Y111+'[2]звіт 2018+01.2019'!Y111</f>
        <v>546.37855971428576</v>
      </c>
      <c r="Z111" s="177">
        <f>[1]побуд.звіт!Z111+'[2]звіт 2018+01.2019'!Z111</f>
        <v>1356.3403884446957</v>
      </c>
      <c r="AA111" s="178">
        <f t="shared" si="52"/>
        <v>0</v>
      </c>
      <c r="AB111" s="179">
        <f t="shared" si="53"/>
        <v>809.96182873040993</v>
      </c>
      <c r="AC111" s="177">
        <f>[1]побуд.звіт!AC111+'[2]звіт 2018+01.2019'!AC111</f>
        <v>39305.028132815307</v>
      </c>
      <c r="AD111" s="177">
        <f>[1]побуд.звіт!AD111+'[2]звіт 2018+01.2019'!AD111</f>
        <v>39532.410505142681</v>
      </c>
      <c r="AE111" s="178">
        <f t="shared" si="54"/>
        <v>0</v>
      </c>
      <c r="AF111" s="179">
        <f t="shared" si="55"/>
        <v>227.38237232737447</v>
      </c>
      <c r="AG111" s="177">
        <f>[1]побуд.звіт!AG111+'[2]звіт 2018+01.2019'!AG111</f>
        <v>1074.581615828627</v>
      </c>
      <c r="AH111" s="177">
        <f>[1]побуд.звіт!AH111+'[2]звіт 2018+01.2019'!AH111</f>
        <v>1058.0178500998054</v>
      </c>
      <c r="AI111" s="178">
        <f t="shared" si="56"/>
        <v>-16.563765728821636</v>
      </c>
      <c r="AJ111" s="179">
        <f t="shared" si="57"/>
        <v>0</v>
      </c>
      <c r="AK111" s="177">
        <f>[1]побуд.звіт!AK111+'[2]звіт 2018+01.2019'!AK111</f>
        <v>37.017095004001938</v>
      </c>
      <c r="AL111" s="177">
        <f>[1]побуд.звіт!AL111+'[2]звіт 2018+01.2019'!AL111</f>
        <v>0</v>
      </c>
      <c r="AM111" s="178">
        <f t="shared" si="58"/>
        <v>-37.017095004001938</v>
      </c>
      <c r="AN111" s="179">
        <f t="shared" si="59"/>
        <v>0</v>
      </c>
      <c r="AO111" s="177">
        <f>[1]побуд.звіт!AO111+'[2]звіт 2018+01.2019'!AO111</f>
        <v>2191.3234298503248</v>
      </c>
      <c r="AP111" s="177">
        <f>[1]побуд.звіт!AP111+'[2]звіт 2018+01.2019'!AP111</f>
        <v>2288.6670426158003</v>
      </c>
      <c r="AQ111" s="178">
        <f t="shared" si="60"/>
        <v>0</v>
      </c>
      <c r="AR111" s="179">
        <f t="shared" si="61"/>
        <v>97.343612765475427</v>
      </c>
      <c r="AS111" s="177">
        <f>[1]побуд.звіт!AS111+'[2]звіт 2018+01.2019'!AS111</f>
        <v>6646.0893394232653</v>
      </c>
      <c r="AT111" s="177">
        <f>[1]побуд.звіт!AT111+'[2]звіт 2018+01.2019'!AT111</f>
        <v>6635.6741410124851</v>
      </c>
      <c r="AU111" s="178">
        <f t="shared" si="62"/>
        <v>-10.415198410780249</v>
      </c>
      <c r="AV111" s="179">
        <f t="shared" si="63"/>
        <v>0</v>
      </c>
      <c r="AW111" s="177">
        <f>[1]побуд.звіт!AW111+'[2]звіт 2018+01.2019'!AW111</f>
        <v>49232.991051831297</v>
      </c>
      <c r="AX111" s="177">
        <f>[1]побуд.звіт!AX111+'[2]звіт 2018+01.2019'!AX111</f>
        <v>64722.266249926361</v>
      </c>
      <c r="AY111" s="178">
        <f t="shared" si="64"/>
        <v>0</v>
      </c>
      <c r="AZ111" s="179">
        <f t="shared" si="65"/>
        <v>15489.275198095063</v>
      </c>
      <c r="BA111" s="38">
        <v>0</v>
      </c>
      <c r="BB111" s="36"/>
      <c r="BC111" s="36">
        <f t="shared" si="66"/>
        <v>0</v>
      </c>
      <c r="BD111" s="37">
        <f t="shared" si="67"/>
        <v>0</v>
      </c>
      <c r="BE111" s="177">
        <f>[1]побуд.звіт!BE111+'[2]звіт 2018+01.2019'!BE111</f>
        <v>17.35644485828627</v>
      </c>
      <c r="BF111" s="177">
        <f>[1]побуд.звіт!BF111+'[2]звіт 2018+01.2019'!BF111</f>
        <v>0</v>
      </c>
      <c r="BG111" s="178">
        <f t="shared" si="68"/>
        <v>-17.35644485828627</v>
      </c>
      <c r="BH111" s="179">
        <f t="shared" si="69"/>
        <v>0</v>
      </c>
      <c r="BI111" s="177">
        <f>[1]побуд.звіт!BI111+'[2]звіт 2018+01.2019'!BI111</f>
        <v>13628.494237094101</v>
      </c>
      <c r="BJ111" s="177">
        <f>[1]побуд.звіт!BJ111+'[2]звіт 2018+01.2019'!BJ111</f>
        <v>11065.58779606385</v>
      </c>
      <c r="BK111" s="178">
        <f t="shared" si="70"/>
        <v>-2562.9064410302508</v>
      </c>
      <c r="BL111" s="179">
        <f t="shared" si="71"/>
        <v>0</v>
      </c>
      <c r="BM111" s="177">
        <f>[1]побуд.звіт!BM111+'[2]звіт 2018+01.2019'!BM111</f>
        <v>13413.317313818925</v>
      </c>
      <c r="BN111" s="177">
        <f>[1]побуд.звіт!BN111+'[2]звіт 2018+01.2019'!BN111</f>
        <v>11668.19256486704</v>
      </c>
      <c r="BO111" s="178">
        <f t="shared" si="72"/>
        <v>-1745.1247489518846</v>
      </c>
      <c r="BP111" s="179">
        <f t="shared" si="73"/>
        <v>0</v>
      </c>
      <c r="BQ111" s="180">
        <f t="shared" si="78"/>
        <v>229208.78607185397</v>
      </c>
      <c r="BR111" s="178">
        <f t="shared" si="78"/>
        <v>236665.43808718133</v>
      </c>
      <c r="BS111" s="178">
        <f t="shared" si="74"/>
        <v>0</v>
      </c>
      <c r="BT111" s="179">
        <f t="shared" si="75"/>
        <v>7456.6520153273595</v>
      </c>
      <c r="BU111" s="181">
        <f t="shared" si="76"/>
        <v>1.0325321386807127</v>
      </c>
      <c r="BV111" s="130">
        <v>26679</v>
      </c>
      <c r="BW111" s="182">
        <f t="shared" si="77"/>
        <v>10306.94385201043</v>
      </c>
      <c r="BX111" s="130">
        <f t="shared" si="79"/>
        <v>16372.05614798957</v>
      </c>
      <c r="BY111" s="183">
        <v>1</v>
      </c>
      <c r="CA111" s="39"/>
    </row>
    <row r="112" spans="1:79" x14ac:dyDescent="0.3">
      <c r="A112" s="72">
        <f t="shared" si="45"/>
        <v>104</v>
      </c>
      <c r="B112" s="74" t="s">
        <v>204</v>
      </c>
      <c r="C112" s="73">
        <v>4293.8200000000006</v>
      </c>
      <c r="D112" s="185">
        <v>9</v>
      </c>
      <c r="E112" s="177">
        <f>[1]побуд.звіт!E112+'[2]звіт 2018+01.2019'!E112</f>
        <v>28700.935051999997</v>
      </c>
      <c r="F112" s="177">
        <f>[1]побуд.звіт!F112+'[2]звіт 2018+01.2019'!F112</f>
        <v>28168.539545603748</v>
      </c>
      <c r="G112" s="178">
        <f t="shared" si="41"/>
        <v>-532.3955063962494</v>
      </c>
      <c r="H112" s="179">
        <f t="shared" si="42"/>
        <v>0</v>
      </c>
      <c r="I112" s="177">
        <f>[1]побуд.звіт!I112+'[2]звіт 2018+01.2019'!I112</f>
        <v>50063.675345546195</v>
      </c>
      <c r="J112" s="177">
        <f>[1]побуд.звіт!J112+'[2]звіт 2018+01.2019'!J112</f>
        <v>49599.98841142474</v>
      </c>
      <c r="K112" s="178">
        <f t="shared" si="43"/>
        <v>-463.68693412145512</v>
      </c>
      <c r="L112" s="179">
        <f t="shared" si="44"/>
        <v>0</v>
      </c>
      <c r="M112" s="177">
        <f>[1]побуд.звіт!M112+'[2]звіт 2018+01.2019'!M112</f>
        <v>6522.5027953823555</v>
      </c>
      <c r="N112" s="177">
        <f>[1]побуд.звіт!N112+'[2]звіт 2018+01.2019'!N112</f>
        <v>6546.2900332527443</v>
      </c>
      <c r="O112" s="178">
        <f t="shared" si="46"/>
        <v>0</v>
      </c>
      <c r="P112" s="179">
        <f t="shared" si="47"/>
        <v>23.787237870388708</v>
      </c>
      <c r="Q112" s="177">
        <f>[1]побуд.звіт!Q112+'[2]звіт 2018+01.2019'!Q112</f>
        <v>1188.5092168941405</v>
      </c>
      <c r="R112" s="177">
        <f>[1]побуд.звіт!R112+'[2]звіт 2018+01.2019'!R112</f>
        <v>400.4281130364277</v>
      </c>
      <c r="S112" s="178">
        <f t="shared" si="48"/>
        <v>-788.08110385771283</v>
      </c>
      <c r="T112" s="179">
        <f t="shared" si="49"/>
        <v>0</v>
      </c>
      <c r="U112" s="177">
        <f>[1]побуд.звіт!U112+'[2]звіт 2018+01.2019'!U112</f>
        <v>29597.539447866089</v>
      </c>
      <c r="V112" s="177">
        <f>[1]побуд.звіт!V112+'[2]звіт 2018+01.2019'!V112</f>
        <v>29716.032127918523</v>
      </c>
      <c r="W112" s="178">
        <f t="shared" si="50"/>
        <v>0</v>
      </c>
      <c r="X112" s="179">
        <f t="shared" si="51"/>
        <v>118.49268005243357</v>
      </c>
      <c r="Y112" s="177">
        <f>[1]побуд.звіт!Y112+'[2]звіт 2018+01.2019'!Y112</f>
        <v>0</v>
      </c>
      <c r="Z112" s="177">
        <f>[1]побуд.звіт!Z112+'[2]звіт 2018+01.2019'!Z112</f>
        <v>0</v>
      </c>
      <c r="AA112" s="178">
        <f t="shared" si="52"/>
        <v>0</v>
      </c>
      <c r="AB112" s="179">
        <f t="shared" si="53"/>
        <v>0</v>
      </c>
      <c r="AC112" s="177">
        <f>[1]побуд.звіт!AC112+'[2]звіт 2018+01.2019'!AC112</f>
        <v>50078.177352988183</v>
      </c>
      <c r="AD112" s="177">
        <f>[1]побуд.звіт!AD112+'[2]звіт 2018+01.2019'!AD112</f>
        <v>49802.265457041081</v>
      </c>
      <c r="AE112" s="178">
        <f t="shared" si="54"/>
        <v>-275.91189594710158</v>
      </c>
      <c r="AF112" s="179">
        <f t="shared" si="55"/>
        <v>0</v>
      </c>
      <c r="AG112" s="177">
        <f>[1]побуд.звіт!AG112+'[2]звіт 2018+01.2019'!AG112</f>
        <v>849.50314201124843</v>
      </c>
      <c r="AH112" s="177">
        <f>[1]побуд.звіт!AH112+'[2]звіт 2018+01.2019'!AH112</f>
        <v>793.51338757485405</v>
      </c>
      <c r="AI112" s="178">
        <f t="shared" si="56"/>
        <v>-55.989754436394378</v>
      </c>
      <c r="AJ112" s="179">
        <f t="shared" si="57"/>
        <v>0</v>
      </c>
      <c r="AK112" s="177">
        <f>[1]побуд.звіт!AK112+'[2]звіт 2018+01.2019'!AK112</f>
        <v>30.140641295368631</v>
      </c>
      <c r="AL112" s="177">
        <f>[1]побуд.звіт!AL112+'[2]звіт 2018+01.2019'!AL112</f>
        <v>0</v>
      </c>
      <c r="AM112" s="178">
        <f t="shared" si="58"/>
        <v>-30.140641295368631</v>
      </c>
      <c r="AN112" s="179">
        <f t="shared" si="59"/>
        <v>0</v>
      </c>
      <c r="AO112" s="177">
        <f>[1]побуд.звіт!AO112+'[2]звіт 2018+01.2019'!AO112</f>
        <v>3367.6445158744227</v>
      </c>
      <c r="AP112" s="177">
        <f>[1]побуд.звіт!AP112+'[2]звіт 2018+01.2019'!AP112</f>
        <v>2256.8800003572474</v>
      </c>
      <c r="AQ112" s="178">
        <f t="shared" si="60"/>
        <v>-1110.7645155171754</v>
      </c>
      <c r="AR112" s="179">
        <f t="shared" si="61"/>
        <v>0</v>
      </c>
      <c r="AS112" s="177">
        <f>[1]побуд.звіт!AS112+'[2]звіт 2018+01.2019'!AS112</f>
        <v>5991.7765576704769</v>
      </c>
      <c r="AT112" s="177">
        <f>[1]побуд.звіт!AT112+'[2]звіт 2018+01.2019'!AT112</f>
        <v>6341.4781697704257</v>
      </c>
      <c r="AU112" s="178">
        <f t="shared" si="62"/>
        <v>0</v>
      </c>
      <c r="AV112" s="179">
        <f t="shared" si="63"/>
        <v>349.70161209994876</v>
      </c>
      <c r="AW112" s="177">
        <f>[1]побуд.звіт!AW112+'[2]звіт 2018+01.2019'!AW112</f>
        <v>56169.517877818893</v>
      </c>
      <c r="AX112" s="177">
        <f>[1]побуд.звіт!AX112+'[2]звіт 2018+01.2019'!AX112</f>
        <v>54951.40689330695</v>
      </c>
      <c r="AY112" s="178">
        <f t="shared" si="64"/>
        <v>-1218.1109845119427</v>
      </c>
      <c r="AZ112" s="179">
        <f t="shared" si="65"/>
        <v>0</v>
      </c>
      <c r="BA112" s="38">
        <v>0</v>
      </c>
      <c r="BB112" s="36"/>
      <c r="BC112" s="36">
        <f t="shared" si="66"/>
        <v>0</v>
      </c>
      <c r="BD112" s="37">
        <f t="shared" si="67"/>
        <v>0</v>
      </c>
      <c r="BE112" s="177">
        <f>[1]побуд.звіт!BE112+'[2]звіт 2018+01.2019'!BE112</f>
        <v>12.056256518147459</v>
      </c>
      <c r="BF112" s="177">
        <f>[1]побуд.звіт!BF112+'[2]звіт 2018+01.2019'!BF112</f>
        <v>0</v>
      </c>
      <c r="BG112" s="178">
        <f t="shared" si="68"/>
        <v>-12.056256518147459</v>
      </c>
      <c r="BH112" s="179">
        <f t="shared" si="69"/>
        <v>0</v>
      </c>
      <c r="BI112" s="177">
        <f>[1]побуд.звіт!BI112+'[2]звіт 2018+01.2019'!BI112</f>
        <v>20983.983606996702</v>
      </c>
      <c r="BJ112" s="177">
        <f>[1]побуд.звіт!BJ112+'[2]звіт 2018+01.2019'!BJ112</f>
        <v>23113.928959474229</v>
      </c>
      <c r="BK112" s="178">
        <f t="shared" si="70"/>
        <v>0</v>
      </c>
      <c r="BL112" s="179">
        <f t="shared" si="71"/>
        <v>2129.9453524775272</v>
      </c>
      <c r="BM112" s="177">
        <f>[1]побуд.звіт!BM112+'[2]звіт 2018+01.2019'!BM112</f>
        <v>13346.423785821127</v>
      </c>
      <c r="BN112" s="177">
        <f>[1]побуд.звіт!BN112+'[2]звіт 2018+01.2019'!BN112</f>
        <v>17126.977141002324</v>
      </c>
      <c r="BO112" s="178">
        <f t="shared" si="72"/>
        <v>0</v>
      </c>
      <c r="BP112" s="179">
        <f t="shared" si="73"/>
        <v>3780.5533551811968</v>
      </c>
      <c r="BQ112" s="180">
        <f t="shared" si="78"/>
        <v>266902.38559468335</v>
      </c>
      <c r="BR112" s="178">
        <f t="shared" si="78"/>
        <v>268817.7282397633</v>
      </c>
      <c r="BS112" s="178">
        <f t="shared" si="74"/>
        <v>0</v>
      </c>
      <c r="BT112" s="179">
        <f t="shared" si="75"/>
        <v>1915.3426450799452</v>
      </c>
      <c r="BU112" s="181">
        <f t="shared" si="76"/>
        <v>1.0071761915533741</v>
      </c>
      <c r="BV112" s="130">
        <v>25522</v>
      </c>
      <c r="BW112" s="182">
        <f t="shared" si="77"/>
        <v>6457.5438860940449</v>
      </c>
      <c r="BX112" s="130">
        <f t="shared" si="79"/>
        <v>19064.456113905955</v>
      </c>
      <c r="BY112" s="183">
        <v>1</v>
      </c>
      <c r="CA112" s="39"/>
    </row>
    <row r="113" spans="1:79" x14ac:dyDescent="0.3">
      <c r="A113" s="72">
        <f t="shared" si="45"/>
        <v>105</v>
      </c>
      <c r="B113" s="74" t="s">
        <v>205</v>
      </c>
      <c r="C113" s="73">
        <v>5261.05</v>
      </c>
      <c r="D113" s="185">
        <v>10</v>
      </c>
      <c r="E113" s="177">
        <f>[1]побуд.звіт!E113+'[2]звіт 2018+01.2019'!E113</f>
        <v>30974.323200000006</v>
      </c>
      <c r="F113" s="177">
        <f>[1]побуд.звіт!F113+'[2]звіт 2018+01.2019'!F113</f>
        <v>31136.185122896444</v>
      </c>
      <c r="G113" s="178">
        <f t="shared" si="41"/>
        <v>0</v>
      </c>
      <c r="H113" s="179">
        <f t="shared" si="42"/>
        <v>161.86192289643805</v>
      </c>
      <c r="I113" s="177">
        <f>[1]побуд.звіт!I113+'[2]звіт 2018+01.2019'!I113</f>
        <v>66030.302032558917</v>
      </c>
      <c r="J113" s="177">
        <f>[1]побуд.звіт!J113+'[2]звіт 2018+01.2019'!J113</f>
        <v>68150.581750271507</v>
      </c>
      <c r="K113" s="178">
        <f t="shared" si="43"/>
        <v>0</v>
      </c>
      <c r="L113" s="179">
        <f t="shared" si="44"/>
        <v>2120.2797177125904</v>
      </c>
      <c r="M113" s="177">
        <f>[1]побуд.звіт!M113+'[2]звіт 2018+01.2019'!M113</f>
        <v>8364.2177503794483</v>
      </c>
      <c r="N113" s="177">
        <f>[1]побуд.звіт!N113+'[2]звіт 2018+01.2019'!N113</f>
        <v>8506.734100720023</v>
      </c>
      <c r="O113" s="178">
        <f t="shared" si="46"/>
        <v>0</v>
      </c>
      <c r="P113" s="179">
        <f t="shared" si="47"/>
        <v>142.51635034057472</v>
      </c>
      <c r="Q113" s="177">
        <f>[1]побуд.звіт!Q113+'[2]звіт 2018+01.2019'!Q113</f>
        <v>1246.422446392145</v>
      </c>
      <c r="R113" s="177">
        <f>[1]побуд.звіт!R113+'[2]звіт 2018+01.2019'!R113</f>
        <v>422.36644750358948</v>
      </c>
      <c r="S113" s="178">
        <f t="shared" si="48"/>
        <v>-824.05599888855556</v>
      </c>
      <c r="T113" s="179">
        <f t="shared" si="49"/>
        <v>0</v>
      </c>
      <c r="U113" s="177">
        <f>[1]побуд.звіт!U113+'[2]звіт 2018+01.2019'!U113</f>
        <v>25774.357169631836</v>
      </c>
      <c r="V113" s="177">
        <f>[1]побуд.звіт!V113+'[2]звіт 2018+01.2019'!V113</f>
        <v>25809.775460000048</v>
      </c>
      <c r="W113" s="178">
        <f t="shared" si="50"/>
        <v>0</v>
      </c>
      <c r="X113" s="179">
        <f t="shared" si="51"/>
        <v>35.418290368212183</v>
      </c>
      <c r="Y113" s="177">
        <f>[1]побуд.звіт!Y113+'[2]звіт 2018+01.2019'!Y113</f>
        <v>0</v>
      </c>
      <c r="Z113" s="177">
        <f>[1]побуд.звіт!Z113+'[2]звіт 2018+01.2019'!Z113</f>
        <v>10.808550801294027</v>
      </c>
      <c r="AA113" s="178">
        <f t="shared" si="52"/>
        <v>0</v>
      </c>
      <c r="AB113" s="179">
        <f t="shared" si="53"/>
        <v>10.808550801294027</v>
      </c>
      <c r="AC113" s="177">
        <f>[1]побуд.звіт!AC113+'[2]звіт 2018+01.2019'!AC113</f>
        <v>60894.386654501701</v>
      </c>
      <c r="AD113" s="177">
        <f>[1]побуд.звіт!AD113+'[2]звіт 2018+01.2019'!AD113</f>
        <v>59836.958303432984</v>
      </c>
      <c r="AE113" s="178">
        <f t="shared" si="54"/>
        <v>-1057.4283510687164</v>
      </c>
      <c r="AF113" s="179">
        <f t="shared" si="55"/>
        <v>0</v>
      </c>
      <c r="AG113" s="177">
        <f>[1]побуд.звіт!AG113+'[2]звіт 2018+01.2019'!AG113</f>
        <v>686.33358286166776</v>
      </c>
      <c r="AH113" s="177">
        <f>[1]побуд.звіт!AH113+'[2]звіт 2018+01.2019'!AH113</f>
        <v>661.26115631237826</v>
      </c>
      <c r="AI113" s="178">
        <f t="shared" si="56"/>
        <v>-25.072426549289503</v>
      </c>
      <c r="AJ113" s="179">
        <f t="shared" si="57"/>
        <v>0</v>
      </c>
      <c r="AK113" s="177">
        <f>[1]побуд.звіт!AK113+'[2]звіт 2018+01.2019'!AK113</f>
        <v>24.241950392564132</v>
      </c>
      <c r="AL113" s="177">
        <f>[1]побуд.звіт!AL113+'[2]звіт 2018+01.2019'!AL113</f>
        <v>0</v>
      </c>
      <c r="AM113" s="178">
        <f t="shared" si="58"/>
        <v>-24.241950392564132</v>
      </c>
      <c r="AN113" s="179">
        <f t="shared" si="59"/>
        <v>0</v>
      </c>
      <c r="AO113" s="177">
        <f>[1]побуд.звіт!AO113+'[2]звіт 2018+01.2019'!AO113</f>
        <v>3368.4834373635135</v>
      </c>
      <c r="AP113" s="177">
        <f>[1]побуд.звіт!AP113+'[2]звіт 2018+01.2019'!AP113</f>
        <v>2542.9633806842226</v>
      </c>
      <c r="AQ113" s="178">
        <f t="shared" si="60"/>
        <v>-825.52005667929097</v>
      </c>
      <c r="AR113" s="179">
        <f t="shared" si="61"/>
        <v>0</v>
      </c>
      <c r="AS113" s="177">
        <f>[1]побуд.звіт!AS113+'[2]звіт 2018+01.2019'!AS113</f>
        <v>6383.8600169336105</v>
      </c>
      <c r="AT113" s="177">
        <f>[1]побуд.звіт!AT113+'[2]звіт 2018+01.2019'!AT113</f>
        <v>6825.4227624095629</v>
      </c>
      <c r="AU113" s="178">
        <f t="shared" si="62"/>
        <v>0</v>
      </c>
      <c r="AV113" s="179">
        <f t="shared" si="63"/>
        <v>441.5627454759524</v>
      </c>
      <c r="AW113" s="177">
        <f>[1]побуд.звіт!AW113+'[2]звіт 2018+01.2019'!AW113</f>
        <v>65625.056860243232</v>
      </c>
      <c r="AX113" s="177">
        <f>[1]побуд.звіт!AX113+'[2]звіт 2018+01.2019'!AX113</f>
        <v>137342.79243290529</v>
      </c>
      <c r="AY113" s="178">
        <f t="shared" si="64"/>
        <v>0</v>
      </c>
      <c r="AZ113" s="179">
        <f t="shared" si="65"/>
        <v>71717.735572662059</v>
      </c>
      <c r="BA113" s="38">
        <v>0</v>
      </c>
      <c r="BB113" s="36"/>
      <c r="BC113" s="36">
        <f t="shared" si="66"/>
        <v>0</v>
      </c>
      <c r="BD113" s="37">
        <f t="shared" si="67"/>
        <v>0</v>
      </c>
      <c r="BE113" s="177">
        <f>[1]побуд.звіт!BE113+'[2]звіт 2018+01.2019'!BE113</f>
        <v>14.772060392564127</v>
      </c>
      <c r="BF113" s="177">
        <f>[1]побуд.звіт!BF113+'[2]звіт 2018+01.2019'!BF113</f>
        <v>0</v>
      </c>
      <c r="BG113" s="178">
        <f t="shared" si="68"/>
        <v>-14.772060392564127</v>
      </c>
      <c r="BH113" s="179">
        <f t="shared" si="69"/>
        <v>0</v>
      </c>
      <c r="BI113" s="177">
        <f>[1]побуд.звіт!BI113+'[2]звіт 2018+01.2019'!BI113</f>
        <v>23072.97969626158</v>
      </c>
      <c r="BJ113" s="177">
        <f>[1]побуд.звіт!BJ113+'[2]звіт 2018+01.2019'!BJ113</f>
        <v>18630.08900115619</v>
      </c>
      <c r="BK113" s="178">
        <f t="shared" si="70"/>
        <v>-4442.8906951053905</v>
      </c>
      <c r="BL113" s="179">
        <f t="shared" si="71"/>
        <v>0</v>
      </c>
      <c r="BM113" s="177">
        <f>[1]побуд.звіт!BM113+'[2]звіт 2018+01.2019'!BM113</f>
        <v>16788.396564111867</v>
      </c>
      <c r="BN113" s="177">
        <f>[1]побуд.звіт!BN113+'[2]звіт 2018+01.2019'!BN113</f>
        <v>16101.176933198045</v>
      </c>
      <c r="BO113" s="178">
        <f t="shared" si="72"/>
        <v>-687.21963091382167</v>
      </c>
      <c r="BP113" s="179">
        <f t="shared" si="73"/>
        <v>0</v>
      </c>
      <c r="BQ113" s="180">
        <f t="shared" si="78"/>
        <v>309248.13342202466</v>
      </c>
      <c r="BR113" s="178">
        <f t="shared" si="78"/>
        <v>375977.11540229165</v>
      </c>
      <c r="BS113" s="178">
        <f t="shared" si="74"/>
        <v>0</v>
      </c>
      <c r="BT113" s="179">
        <f t="shared" si="75"/>
        <v>66728.981980266981</v>
      </c>
      <c r="BU113" s="181">
        <f t="shared" si="76"/>
        <v>1.2157781236765084</v>
      </c>
      <c r="BV113" s="130">
        <v>25072</v>
      </c>
      <c r="BW113" s="182">
        <f t="shared" si="77"/>
        <v>2982.847612712525</v>
      </c>
      <c r="BX113" s="130">
        <f t="shared" si="79"/>
        <v>22089.152387287475</v>
      </c>
      <c r="BY113" s="183">
        <v>1</v>
      </c>
      <c r="CA113" s="39"/>
    </row>
    <row r="114" spans="1:79" x14ac:dyDescent="0.3">
      <c r="A114" s="72">
        <f t="shared" si="45"/>
        <v>106</v>
      </c>
      <c r="B114" s="74" t="s">
        <v>206</v>
      </c>
      <c r="C114" s="73">
        <v>7083.84</v>
      </c>
      <c r="D114" s="185">
        <v>8</v>
      </c>
      <c r="E114" s="177">
        <f>[1]побуд.звіт!E114+'[2]звіт 2018+01.2019'!E114</f>
        <v>59014.426208000012</v>
      </c>
      <c r="F114" s="177">
        <f>[1]побуд.звіт!F114+'[2]звіт 2018+01.2019'!F114</f>
        <v>62560.420795770551</v>
      </c>
      <c r="G114" s="178">
        <f t="shared" si="41"/>
        <v>0</v>
      </c>
      <c r="H114" s="179">
        <f t="shared" si="42"/>
        <v>3545.9945877705395</v>
      </c>
      <c r="I114" s="177">
        <f>[1]побуд.звіт!I114+'[2]звіт 2018+01.2019'!I114</f>
        <v>83883.799800649518</v>
      </c>
      <c r="J114" s="177">
        <f>[1]побуд.звіт!J114+'[2]звіт 2018+01.2019'!J114</f>
        <v>90144.063514112946</v>
      </c>
      <c r="K114" s="178">
        <f t="shared" si="43"/>
        <v>0</v>
      </c>
      <c r="L114" s="179">
        <f t="shared" si="44"/>
        <v>6260.2637134634278</v>
      </c>
      <c r="M114" s="177">
        <f>[1]побуд.звіт!M114+'[2]звіт 2018+01.2019'!M114</f>
        <v>10472.051810929326</v>
      </c>
      <c r="N114" s="177">
        <f>[1]побуд.звіт!N114+'[2]звіт 2018+01.2019'!N114</f>
        <v>10695.916423847875</v>
      </c>
      <c r="O114" s="178">
        <f t="shared" si="46"/>
        <v>0</v>
      </c>
      <c r="P114" s="179">
        <f t="shared" si="47"/>
        <v>223.86461291854903</v>
      </c>
      <c r="Q114" s="177">
        <f>[1]побуд.звіт!Q114+'[2]звіт 2018+01.2019'!Q114</f>
        <v>2010.4914682996193</v>
      </c>
      <c r="R114" s="177">
        <f>[1]побуд.звіт!R114+'[2]звіт 2018+01.2019'!R114</f>
        <v>1196.9391044483757</v>
      </c>
      <c r="S114" s="178">
        <f t="shared" si="48"/>
        <v>-813.55236385124363</v>
      </c>
      <c r="T114" s="179">
        <f t="shared" si="49"/>
        <v>0</v>
      </c>
      <c r="U114" s="177">
        <f>[1]побуд.звіт!U114+'[2]звіт 2018+01.2019'!U114</f>
        <v>46077.707827315433</v>
      </c>
      <c r="V114" s="177">
        <f>[1]побуд.звіт!V114+'[2]звіт 2018+01.2019'!V114</f>
        <v>43580.085091237925</v>
      </c>
      <c r="W114" s="178">
        <f t="shared" si="50"/>
        <v>-2497.6227360775083</v>
      </c>
      <c r="X114" s="179">
        <f t="shared" si="51"/>
        <v>0</v>
      </c>
      <c r="Y114" s="177">
        <f>[1]побуд.звіт!Y114+'[2]звіт 2018+01.2019'!Y114</f>
        <v>3363.5456902857145</v>
      </c>
      <c r="Z114" s="177">
        <f>[1]побуд.звіт!Z114+'[2]звіт 2018+01.2019'!Z114</f>
        <v>3549.4085733160023</v>
      </c>
      <c r="AA114" s="178">
        <f t="shared" si="52"/>
        <v>0</v>
      </c>
      <c r="AB114" s="179">
        <f t="shared" si="53"/>
        <v>185.86288303028778</v>
      </c>
      <c r="AC114" s="177">
        <f>[1]побуд.звіт!AC114+'[2]звіт 2018+01.2019'!AC114</f>
        <v>69295.591818473331</v>
      </c>
      <c r="AD114" s="177">
        <f>[1]побуд.звіт!AD114+'[2]звіт 2018+01.2019'!AD114</f>
        <v>68898.793472055258</v>
      </c>
      <c r="AE114" s="178">
        <f t="shared" si="54"/>
        <v>-396.79834641807247</v>
      </c>
      <c r="AF114" s="179">
        <f t="shared" si="55"/>
        <v>0</v>
      </c>
      <c r="AG114" s="177">
        <f>[1]побуд.звіт!AG114+'[2]звіт 2018+01.2019'!AG114</f>
        <v>3382.5986354618731</v>
      </c>
      <c r="AH114" s="177">
        <f>[1]побуд.звіт!AH114+'[2]звіт 2018+01.2019'!AH114</f>
        <v>3350.9409096129766</v>
      </c>
      <c r="AI114" s="178">
        <f t="shared" si="56"/>
        <v>-31.657725848896462</v>
      </c>
      <c r="AJ114" s="179">
        <f t="shared" si="57"/>
        <v>0</v>
      </c>
      <c r="AK114" s="177">
        <f>[1]побуд.звіт!AK114+'[2]звіт 2018+01.2019'!AK114</f>
        <v>122.1465683047182</v>
      </c>
      <c r="AL114" s="177">
        <f>[1]побуд.звіт!AL114+'[2]звіт 2018+01.2019'!AL114</f>
        <v>0</v>
      </c>
      <c r="AM114" s="178">
        <f t="shared" si="58"/>
        <v>-122.1465683047182</v>
      </c>
      <c r="AN114" s="179">
        <f t="shared" si="59"/>
        <v>0</v>
      </c>
      <c r="AO114" s="177">
        <f>[1]побуд.звіт!AO114+'[2]звіт 2018+01.2019'!AO114</f>
        <v>3852.4407638512266</v>
      </c>
      <c r="AP114" s="177">
        <f>[1]побуд.звіт!AP114+'[2]звіт 2018+01.2019'!AP114</f>
        <v>8960.3282953484268</v>
      </c>
      <c r="AQ114" s="178">
        <f t="shared" si="60"/>
        <v>0</v>
      </c>
      <c r="AR114" s="179">
        <f t="shared" si="61"/>
        <v>5107.8875314972001</v>
      </c>
      <c r="AS114" s="177">
        <f>[1]побуд.звіт!AS114+'[2]звіт 2018+01.2019'!AS114</f>
        <v>17152.732866532064</v>
      </c>
      <c r="AT114" s="177">
        <f>[1]побуд.звіт!AT114+'[2]звіт 2018+01.2019'!AT114</f>
        <v>15996.170998039517</v>
      </c>
      <c r="AU114" s="178">
        <f t="shared" si="62"/>
        <v>-1156.5618684925466</v>
      </c>
      <c r="AV114" s="179">
        <f t="shared" si="63"/>
        <v>0</v>
      </c>
      <c r="AW114" s="177">
        <f>[1]побуд.звіт!AW114+'[2]звіт 2018+01.2019'!AW114</f>
        <v>98615.099876611363</v>
      </c>
      <c r="AX114" s="177">
        <f>[1]побуд.звіт!AX114+'[2]звіт 2018+01.2019'!AX114</f>
        <v>60480.689845625253</v>
      </c>
      <c r="AY114" s="178">
        <f t="shared" si="64"/>
        <v>-38134.41003098611</v>
      </c>
      <c r="AZ114" s="179">
        <f t="shared" si="65"/>
        <v>0</v>
      </c>
      <c r="BA114" s="38">
        <v>0</v>
      </c>
      <c r="BB114" s="36"/>
      <c r="BC114" s="36">
        <f t="shared" si="66"/>
        <v>0</v>
      </c>
      <c r="BD114" s="37">
        <f t="shared" si="67"/>
        <v>0</v>
      </c>
      <c r="BE114" s="177">
        <f>[1]побуд.звіт!BE114+'[2]звіт 2018+01.2019'!BE114</f>
        <v>9.945059664065294</v>
      </c>
      <c r="BF114" s="177">
        <f>[1]побуд.звіт!BF114+'[2]звіт 2018+01.2019'!BF114</f>
        <v>0</v>
      </c>
      <c r="BG114" s="178">
        <f t="shared" si="68"/>
        <v>-9.945059664065294</v>
      </c>
      <c r="BH114" s="179">
        <f t="shared" si="69"/>
        <v>0</v>
      </c>
      <c r="BI114" s="177">
        <f>[1]побуд.звіт!BI114+'[2]звіт 2018+01.2019'!BI114</f>
        <v>40346.615516345715</v>
      </c>
      <c r="BJ114" s="177">
        <f>[1]побуд.звіт!BJ114+'[2]звіт 2018+01.2019'!BJ114</f>
        <v>43691.452637782415</v>
      </c>
      <c r="BK114" s="178">
        <f t="shared" si="70"/>
        <v>0</v>
      </c>
      <c r="BL114" s="179">
        <f t="shared" si="71"/>
        <v>3344.8371214366998</v>
      </c>
      <c r="BM114" s="177">
        <f>[1]побуд.звіт!BM114+'[2]звіт 2018+01.2019'!BM114</f>
        <v>33850.323204417633</v>
      </c>
      <c r="BN114" s="177">
        <f>[1]побуд.звіт!BN114+'[2]звіт 2018+01.2019'!BN114</f>
        <v>36527.072329854338</v>
      </c>
      <c r="BO114" s="178">
        <f t="shared" si="72"/>
        <v>0</v>
      </c>
      <c r="BP114" s="179">
        <f t="shared" si="73"/>
        <v>2676.7491254367051</v>
      </c>
      <c r="BQ114" s="180">
        <f t="shared" si="78"/>
        <v>471449.51711514167</v>
      </c>
      <c r="BR114" s="178">
        <f t="shared" si="78"/>
        <v>449632.28199105198</v>
      </c>
      <c r="BS114" s="178">
        <f t="shared" si="74"/>
        <v>-21817.235124089697</v>
      </c>
      <c r="BT114" s="179">
        <f t="shared" si="75"/>
        <v>0</v>
      </c>
      <c r="BU114" s="181">
        <f t="shared" si="76"/>
        <v>0.95372307249863764</v>
      </c>
      <c r="BV114" s="130">
        <v>38145</v>
      </c>
      <c r="BW114" s="182">
        <f t="shared" si="77"/>
        <v>4470.0344917755938</v>
      </c>
      <c r="BX114" s="130">
        <f t="shared" si="79"/>
        <v>33674.965508224406</v>
      </c>
      <c r="BY114" s="183">
        <v>1</v>
      </c>
      <c r="CA114" s="39"/>
    </row>
    <row r="115" spans="1:79" x14ac:dyDescent="0.3">
      <c r="A115" s="72">
        <f t="shared" si="45"/>
        <v>107</v>
      </c>
      <c r="B115" s="74" t="s">
        <v>207</v>
      </c>
      <c r="C115" s="73">
        <v>10395.74</v>
      </c>
      <c r="D115" s="185">
        <v>9</v>
      </c>
      <c r="E115" s="177">
        <f>[1]побуд.звіт!E115+'[2]звіт 2018+01.2019'!E115</f>
        <v>60130.777192000016</v>
      </c>
      <c r="F115" s="177">
        <f>[1]побуд.звіт!F115+'[2]звіт 2018+01.2019'!F115</f>
        <v>59385.976139853294</v>
      </c>
      <c r="G115" s="178">
        <f t="shared" si="41"/>
        <v>-744.80105214672221</v>
      </c>
      <c r="H115" s="179">
        <f t="shared" si="42"/>
        <v>0</v>
      </c>
      <c r="I115" s="177">
        <f>[1]побуд.звіт!I115+'[2]звіт 2018+01.2019'!I115</f>
        <v>107913.98994670819</v>
      </c>
      <c r="J115" s="177">
        <f>[1]побуд.звіт!J115+'[2]звіт 2018+01.2019'!J115</f>
        <v>105911.71391145658</v>
      </c>
      <c r="K115" s="178">
        <f t="shared" si="43"/>
        <v>-2002.2760352516052</v>
      </c>
      <c r="L115" s="179">
        <f t="shared" si="44"/>
        <v>0</v>
      </c>
      <c r="M115" s="177">
        <f>[1]побуд.звіт!M115+'[2]звіт 2018+01.2019'!M115</f>
        <v>15582.812246157744</v>
      </c>
      <c r="N115" s="177">
        <f>[1]побуд.звіт!N115+'[2]звіт 2018+01.2019'!N115</f>
        <v>16160.010473307228</v>
      </c>
      <c r="O115" s="178">
        <f t="shared" si="46"/>
        <v>0</v>
      </c>
      <c r="P115" s="179">
        <f t="shared" si="47"/>
        <v>577.1982271494835</v>
      </c>
      <c r="Q115" s="177">
        <f>[1]побуд.звіт!Q115+'[2]звіт 2018+01.2019'!Q115</f>
        <v>2998.1926446559519</v>
      </c>
      <c r="R115" s="177">
        <f>[1]побуд.звіт!R115+'[2]звіт 2018+01.2019'!R115</f>
        <v>1431.682697132512</v>
      </c>
      <c r="S115" s="178">
        <f t="shared" si="48"/>
        <v>-1566.5099475234399</v>
      </c>
      <c r="T115" s="179">
        <f t="shared" si="49"/>
        <v>0</v>
      </c>
      <c r="U115" s="177">
        <f>[1]побуд.звіт!U115+'[2]звіт 2018+01.2019'!U115</f>
        <v>65509.265335044707</v>
      </c>
      <c r="V115" s="177">
        <f>[1]побуд.звіт!V115+'[2]звіт 2018+01.2019'!V115</f>
        <v>64218.887018004891</v>
      </c>
      <c r="W115" s="178">
        <f t="shared" si="50"/>
        <v>-1290.3783170398165</v>
      </c>
      <c r="X115" s="179">
        <f t="shared" si="51"/>
        <v>0</v>
      </c>
      <c r="Y115" s="177">
        <f>[1]побуд.звіт!Y115+'[2]звіт 2018+01.2019'!Y115</f>
        <v>1826.510980522155</v>
      </c>
      <c r="Z115" s="177">
        <f>[1]побуд.звіт!Z115+'[2]звіт 2018+01.2019'!Z115</f>
        <v>1469.3861862167607</v>
      </c>
      <c r="AA115" s="178">
        <f t="shared" si="52"/>
        <v>-357.12479430539429</v>
      </c>
      <c r="AB115" s="179">
        <f t="shared" si="53"/>
        <v>0</v>
      </c>
      <c r="AC115" s="177">
        <f>[1]побуд.звіт!AC115+'[2]звіт 2018+01.2019'!AC115</f>
        <v>111909.27161107086</v>
      </c>
      <c r="AD115" s="177">
        <f>[1]побуд.звіт!AD115+'[2]звіт 2018+01.2019'!AD115</f>
        <v>110541.97891083441</v>
      </c>
      <c r="AE115" s="178">
        <f t="shared" si="54"/>
        <v>-1367.2927002364449</v>
      </c>
      <c r="AF115" s="179">
        <f t="shared" si="55"/>
        <v>0</v>
      </c>
      <c r="AG115" s="177">
        <f>[1]побуд.звіт!AG115+'[2]звіт 2018+01.2019'!AG115</f>
        <v>2498.6841429989527</v>
      </c>
      <c r="AH115" s="177">
        <f>[1]побуд.звіт!AH115+'[2]звіт 2018+01.2019'!AH115</f>
        <v>2459.230240325734</v>
      </c>
      <c r="AI115" s="178">
        <f t="shared" si="56"/>
        <v>-39.453902673218636</v>
      </c>
      <c r="AJ115" s="179">
        <f t="shared" si="57"/>
        <v>0</v>
      </c>
      <c r="AK115" s="177">
        <f>[1]побуд.звіт!AK115+'[2]звіт 2018+01.2019'!AK115</f>
        <v>87.567975464248292</v>
      </c>
      <c r="AL115" s="177">
        <f>[1]побуд.звіт!AL115+'[2]звіт 2018+01.2019'!AL115</f>
        <v>0</v>
      </c>
      <c r="AM115" s="178">
        <f t="shared" si="58"/>
        <v>-87.567975464248292</v>
      </c>
      <c r="AN115" s="179">
        <f t="shared" si="59"/>
        <v>0</v>
      </c>
      <c r="AO115" s="177">
        <f>[1]побуд.звіт!AO115+'[2]звіт 2018+01.2019'!AO115</f>
        <v>4874.4887085088558</v>
      </c>
      <c r="AP115" s="177">
        <f>[1]побуд.звіт!AP115+'[2]звіт 2018+01.2019'!AP115</f>
        <v>11116.400159914523</v>
      </c>
      <c r="AQ115" s="178">
        <f t="shared" si="60"/>
        <v>0</v>
      </c>
      <c r="AR115" s="179">
        <f t="shared" si="61"/>
        <v>6241.9114514056673</v>
      </c>
      <c r="AS115" s="177">
        <f>[1]побуд.звіт!AS115+'[2]звіт 2018+01.2019'!AS115</f>
        <v>23756.679616578396</v>
      </c>
      <c r="AT115" s="177">
        <f>[1]побуд.звіт!AT115+'[2]звіт 2018+01.2019'!AT115</f>
        <v>21865.072182289339</v>
      </c>
      <c r="AU115" s="178">
        <f t="shared" si="62"/>
        <v>-1891.607434289057</v>
      </c>
      <c r="AV115" s="179">
        <f t="shared" si="63"/>
        <v>0</v>
      </c>
      <c r="AW115" s="177">
        <f>[1]побуд.звіт!AW115+'[2]звіт 2018+01.2019'!AW115</f>
        <v>154823.50925667735</v>
      </c>
      <c r="AX115" s="177">
        <f>[1]побуд.звіт!AX115+'[2]звіт 2018+01.2019'!AX115</f>
        <v>156640.37379195148</v>
      </c>
      <c r="AY115" s="178">
        <f t="shared" si="64"/>
        <v>0</v>
      </c>
      <c r="AZ115" s="179">
        <f t="shared" si="65"/>
        <v>1816.8645352741296</v>
      </c>
      <c r="BA115" s="38">
        <v>0</v>
      </c>
      <c r="BB115" s="36"/>
      <c r="BC115" s="36">
        <f t="shared" si="66"/>
        <v>0</v>
      </c>
      <c r="BD115" s="37">
        <f t="shared" si="67"/>
        <v>0</v>
      </c>
      <c r="BE115" s="177">
        <f>[1]побуд.звіт!BE115+'[2]звіт 2018+01.2019'!BE115</f>
        <v>14.59466257737472</v>
      </c>
      <c r="BF115" s="177">
        <f>[1]побуд.звіт!BF115+'[2]звіт 2018+01.2019'!BF115</f>
        <v>0</v>
      </c>
      <c r="BG115" s="178">
        <f t="shared" si="68"/>
        <v>-14.59466257737472</v>
      </c>
      <c r="BH115" s="179">
        <f t="shared" si="69"/>
        <v>0</v>
      </c>
      <c r="BI115" s="177">
        <f>[1]побуд.звіт!BI115+'[2]звіт 2018+01.2019'!BI115</f>
        <v>56465.303869857715</v>
      </c>
      <c r="BJ115" s="177">
        <f>[1]побуд.звіт!BJ115+'[2]звіт 2018+01.2019'!BJ115</f>
        <v>56145.152144906177</v>
      </c>
      <c r="BK115" s="178">
        <f t="shared" si="70"/>
        <v>-320.1517249515382</v>
      </c>
      <c r="BL115" s="179">
        <f t="shared" si="71"/>
        <v>0</v>
      </c>
      <c r="BM115" s="177">
        <f>[1]побуд.звіт!BM115+'[2]звіт 2018+01.2019'!BM115</f>
        <v>34684.516430760268</v>
      </c>
      <c r="BN115" s="177">
        <f>[1]побуд.звіт!BN115+'[2]звіт 2018+01.2019'!BN115</f>
        <v>31684.659623151158</v>
      </c>
      <c r="BO115" s="178">
        <f t="shared" si="72"/>
        <v>-2999.8568076091105</v>
      </c>
      <c r="BP115" s="179">
        <f t="shared" si="73"/>
        <v>0</v>
      </c>
      <c r="BQ115" s="180">
        <f t="shared" si="78"/>
        <v>643076.16461958271</v>
      </c>
      <c r="BR115" s="178">
        <f t="shared" si="78"/>
        <v>639030.52347934421</v>
      </c>
      <c r="BS115" s="178">
        <f t="shared" si="74"/>
        <v>-4045.6411402384983</v>
      </c>
      <c r="BT115" s="179">
        <f t="shared" si="75"/>
        <v>0</v>
      </c>
      <c r="BU115" s="181">
        <f t="shared" si="76"/>
        <v>0.99370892382143916</v>
      </c>
      <c r="BV115" s="130">
        <v>81766</v>
      </c>
      <c r="BW115" s="182">
        <f t="shared" si="77"/>
        <v>35831.988241458377</v>
      </c>
      <c r="BX115" s="130">
        <f t="shared" si="79"/>
        <v>45934.011758541623</v>
      </c>
      <c r="BY115" s="183">
        <v>1</v>
      </c>
      <c r="CA115" s="39"/>
    </row>
    <row r="116" spans="1:79" x14ac:dyDescent="0.3">
      <c r="A116" s="72">
        <f t="shared" si="45"/>
        <v>108</v>
      </c>
      <c r="B116" s="74" t="s">
        <v>208</v>
      </c>
      <c r="C116" s="73">
        <v>7430.7</v>
      </c>
      <c r="D116" s="185">
        <v>9</v>
      </c>
      <c r="E116" s="177">
        <f>[1]побуд.звіт!E116+'[2]звіт 2018+01.2019'!E116</f>
        <v>42698.674899999991</v>
      </c>
      <c r="F116" s="177">
        <f>[1]побуд.звіт!F116+'[2]звіт 2018+01.2019'!F116</f>
        <v>37386.588284394529</v>
      </c>
      <c r="G116" s="178">
        <f t="shared" si="41"/>
        <v>-5312.0866156054617</v>
      </c>
      <c r="H116" s="179">
        <f t="shared" si="42"/>
        <v>0</v>
      </c>
      <c r="I116" s="177">
        <f>[1]побуд.звіт!I116+'[2]звіт 2018+01.2019'!I116</f>
        <v>105108.6999706716</v>
      </c>
      <c r="J116" s="177">
        <f>[1]побуд.звіт!J116+'[2]звіт 2018+01.2019'!J116</f>
        <v>98348.24422796171</v>
      </c>
      <c r="K116" s="178">
        <f t="shared" si="43"/>
        <v>-6760.4557427098916</v>
      </c>
      <c r="L116" s="179">
        <f t="shared" si="44"/>
        <v>0</v>
      </c>
      <c r="M116" s="177">
        <f>[1]побуд.звіт!M116+'[2]звіт 2018+01.2019'!M116</f>
        <v>11197.399889909302</v>
      </c>
      <c r="N116" s="177">
        <f>[1]побуд.звіт!N116+'[2]звіт 2018+01.2019'!N116</f>
        <v>11737.874049262595</v>
      </c>
      <c r="O116" s="178">
        <f t="shared" si="46"/>
        <v>0</v>
      </c>
      <c r="P116" s="179">
        <f t="shared" si="47"/>
        <v>540.47415935329263</v>
      </c>
      <c r="Q116" s="177">
        <f>[1]побуд.звіт!Q116+'[2]звіт 2018+01.2019'!Q116</f>
        <v>1964.5068201675742</v>
      </c>
      <c r="R116" s="177">
        <f>[1]побуд.звіт!R116+'[2]звіт 2018+01.2019'!R116</f>
        <v>1083.942868190501</v>
      </c>
      <c r="S116" s="178">
        <f t="shared" si="48"/>
        <v>-880.5639519770732</v>
      </c>
      <c r="T116" s="179">
        <f t="shared" si="49"/>
        <v>0</v>
      </c>
      <c r="U116" s="177">
        <f>[1]побуд.звіт!U116+'[2]звіт 2018+01.2019'!U116</f>
        <v>50705.323665154865</v>
      </c>
      <c r="V116" s="177">
        <f>[1]побуд.звіт!V116+'[2]звіт 2018+01.2019'!V116</f>
        <v>50412.834801032513</v>
      </c>
      <c r="W116" s="178">
        <f t="shared" si="50"/>
        <v>-292.48886412235152</v>
      </c>
      <c r="X116" s="179">
        <f t="shared" si="51"/>
        <v>0</v>
      </c>
      <c r="Y116" s="177">
        <f>[1]побуд.звіт!Y116+'[2]звіт 2018+01.2019'!Y116</f>
        <v>942.79749228571416</v>
      </c>
      <c r="Z116" s="177">
        <f>[1]побуд.звіт!Z116+'[2]звіт 2018+01.2019'!Z116</f>
        <v>639.22467446567873</v>
      </c>
      <c r="AA116" s="178">
        <f t="shared" si="52"/>
        <v>-303.57281782003543</v>
      </c>
      <c r="AB116" s="179">
        <f t="shared" si="53"/>
        <v>0</v>
      </c>
      <c r="AC116" s="177">
        <f>[1]побуд.звіт!AC116+'[2]звіт 2018+01.2019'!AC116</f>
        <v>83937.998451124135</v>
      </c>
      <c r="AD116" s="177">
        <f>[1]побуд.звіт!AD116+'[2]звіт 2018+01.2019'!AD116</f>
        <v>82495.407486693541</v>
      </c>
      <c r="AE116" s="178">
        <f t="shared" si="54"/>
        <v>-1442.5909644305939</v>
      </c>
      <c r="AF116" s="179">
        <f t="shared" si="55"/>
        <v>0</v>
      </c>
      <c r="AG116" s="177">
        <f>[1]побуд.звіт!AG116+'[2]звіт 2018+01.2019'!AG116</f>
        <v>2502.0823097355269</v>
      </c>
      <c r="AH116" s="177">
        <f>[1]побуд.звіт!AH116+'[2]звіт 2018+01.2019'!AH116</f>
        <v>2481.0518584840434</v>
      </c>
      <c r="AI116" s="178">
        <f t="shared" si="56"/>
        <v>-21.030451251483555</v>
      </c>
      <c r="AJ116" s="179">
        <f t="shared" si="57"/>
        <v>0</v>
      </c>
      <c r="AK116" s="177">
        <f>[1]побуд.звіт!AK116+'[2]звіт 2018+01.2019'!AK116</f>
        <v>83.456153550356845</v>
      </c>
      <c r="AL116" s="177">
        <f>[1]побуд.звіт!AL116+'[2]звіт 2018+01.2019'!AL116</f>
        <v>0</v>
      </c>
      <c r="AM116" s="178">
        <f t="shared" si="58"/>
        <v>-83.456153550356845</v>
      </c>
      <c r="AN116" s="179">
        <f t="shared" si="59"/>
        <v>0</v>
      </c>
      <c r="AO116" s="177">
        <f>[1]побуд.звіт!AO116+'[2]звіт 2018+01.2019'!AO116</f>
        <v>3648.0854741203871</v>
      </c>
      <c r="AP116" s="177">
        <f>[1]побуд.звіт!AP116+'[2]звіт 2018+01.2019'!AP116</f>
        <v>3814.4450710263336</v>
      </c>
      <c r="AQ116" s="178">
        <f t="shared" si="60"/>
        <v>0</v>
      </c>
      <c r="AR116" s="179">
        <f t="shared" si="61"/>
        <v>166.35959690594655</v>
      </c>
      <c r="AS116" s="177">
        <f>[1]побуд.звіт!AS116+'[2]звіт 2018+01.2019'!AS116</f>
        <v>14413.952477250361</v>
      </c>
      <c r="AT116" s="177">
        <f>[1]побуд.звіт!AT116+'[2]звіт 2018+01.2019'!AT116</f>
        <v>13740.451706842472</v>
      </c>
      <c r="AU116" s="178">
        <f t="shared" si="62"/>
        <v>-673.50077040788892</v>
      </c>
      <c r="AV116" s="179">
        <f t="shared" si="63"/>
        <v>0</v>
      </c>
      <c r="AW116" s="177">
        <f>[1]побуд.звіт!AW116+'[2]звіт 2018+01.2019'!AW116</f>
        <v>110300.02395436654</v>
      </c>
      <c r="AX116" s="177">
        <f>[1]побуд.звіт!AX116+'[2]звіт 2018+01.2019'!AX116</f>
        <v>71613.774994929714</v>
      </c>
      <c r="AY116" s="178">
        <f t="shared" si="64"/>
        <v>-38686.248959436823</v>
      </c>
      <c r="AZ116" s="179">
        <f t="shared" si="65"/>
        <v>0</v>
      </c>
      <c r="BA116" s="38">
        <v>0</v>
      </c>
      <c r="BB116" s="36"/>
      <c r="BC116" s="36">
        <f t="shared" si="66"/>
        <v>0</v>
      </c>
      <c r="BD116" s="37">
        <f t="shared" si="67"/>
        <v>0</v>
      </c>
      <c r="BE116" s="177">
        <f>[1]побуд.звіт!BE116+'[2]звіт 2018+01.2019'!BE116</f>
        <v>10.432019193794606</v>
      </c>
      <c r="BF116" s="177">
        <f>[1]побуд.звіт!BF116+'[2]звіт 2018+01.2019'!BF116</f>
        <v>0</v>
      </c>
      <c r="BG116" s="178">
        <f t="shared" si="68"/>
        <v>-10.432019193794606</v>
      </c>
      <c r="BH116" s="179">
        <f t="shared" si="69"/>
        <v>0</v>
      </c>
      <c r="BI116" s="177">
        <f>[1]побуд.звіт!BI116+'[2]звіт 2018+01.2019'!BI116</f>
        <v>42040.106575646532</v>
      </c>
      <c r="BJ116" s="177">
        <f>[1]побуд.звіт!BJ116+'[2]звіт 2018+01.2019'!BJ116</f>
        <v>42811.999013651781</v>
      </c>
      <c r="BK116" s="178">
        <f t="shared" si="70"/>
        <v>0</v>
      </c>
      <c r="BL116" s="179">
        <f t="shared" si="71"/>
        <v>771.89243800524855</v>
      </c>
      <c r="BM116" s="177">
        <f>[1]побуд.звіт!BM116+'[2]звіт 2018+01.2019'!BM116</f>
        <v>21677.624509540183</v>
      </c>
      <c r="BN116" s="177">
        <f>[1]побуд.звіт!BN116+'[2]звіт 2018+01.2019'!BN116</f>
        <v>16434.743849851489</v>
      </c>
      <c r="BO116" s="178">
        <f t="shared" si="72"/>
        <v>-5242.8806596886934</v>
      </c>
      <c r="BP116" s="179">
        <f t="shared" si="73"/>
        <v>0</v>
      </c>
      <c r="BQ116" s="180">
        <f t="shared" si="78"/>
        <v>491231.16466271691</v>
      </c>
      <c r="BR116" s="178">
        <f t="shared" si="78"/>
        <v>433000.58288678696</v>
      </c>
      <c r="BS116" s="178">
        <f t="shared" si="74"/>
        <v>-58230.581775929953</v>
      </c>
      <c r="BT116" s="179">
        <f t="shared" si="75"/>
        <v>0</v>
      </c>
      <c r="BU116" s="181">
        <f t="shared" si="76"/>
        <v>0.88145991955556913</v>
      </c>
      <c r="BV116" s="130">
        <v>70971</v>
      </c>
      <c r="BW116" s="182">
        <f t="shared" si="77"/>
        <v>35883.059666948793</v>
      </c>
      <c r="BX116" s="130">
        <f t="shared" si="79"/>
        <v>35087.940333051207</v>
      </c>
      <c r="BY116" s="183">
        <v>1</v>
      </c>
      <c r="CA116" s="39"/>
    </row>
    <row r="117" spans="1:79" x14ac:dyDescent="0.3">
      <c r="A117" s="72">
        <f t="shared" si="45"/>
        <v>109</v>
      </c>
      <c r="B117" s="74" t="s">
        <v>209</v>
      </c>
      <c r="C117" s="73">
        <v>6130.3</v>
      </c>
      <c r="D117" s="185">
        <v>8</v>
      </c>
      <c r="E117" s="177">
        <f>[1]побуд.звіт!E117+'[2]звіт 2018+01.2019'!E117</f>
        <v>40613.760329999997</v>
      </c>
      <c r="F117" s="177">
        <f>[1]побуд.звіт!F117+'[2]звіт 2018+01.2019'!F117</f>
        <v>39026.166242616455</v>
      </c>
      <c r="G117" s="178">
        <f t="shared" si="41"/>
        <v>-1587.5940873835425</v>
      </c>
      <c r="H117" s="179">
        <f t="shared" si="42"/>
        <v>0</v>
      </c>
      <c r="I117" s="177">
        <f>[1]побуд.звіт!I117+'[2]звіт 2018+01.2019'!I117</f>
        <v>76648.614802950789</v>
      </c>
      <c r="J117" s="177">
        <f>[1]побуд.звіт!J117+'[2]звіт 2018+01.2019'!J117</f>
        <v>75246.798492419563</v>
      </c>
      <c r="K117" s="178">
        <f t="shared" si="43"/>
        <v>-1401.8163105312269</v>
      </c>
      <c r="L117" s="179">
        <f t="shared" si="44"/>
        <v>0</v>
      </c>
      <c r="M117" s="177">
        <f>[1]побуд.звіт!M117+'[2]звіт 2018+01.2019'!M117</f>
        <v>8698.9144438397598</v>
      </c>
      <c r="N117" s="177">
        <f>[1]побуд.звіт!N117+'[2]звіт 2018+01.2019'!N117</f>
        <v>8820.7403980754698</v>
      </c>
      <c r="O117" s="178">
        <f t="shared" si="46"/>
        <v>0</v>
      </c>
      <c r="P117" s="179">
        <f t="shared" si="47"/>
        <v>121.82595423571001</v>
      </c>
      <c r="Q117" s="177">
        <f>[1]побуд.звіт!Q117+'[2]звіт 2018+01.2019'!Q117</f>
        <v>1735.7915644530019</v>
      </c>
      <c r="R117" s="177">
        <f>[1]побуд.звіт!R117+'[2]звіт 2018+01.2019'!R117</f>
        <v>1014.5299018511495</v>
      </c>
      <c r="S117" s="178">
        <f t="shared" si="48"/>
        <v>-721.26166260185244</v>
      </c>
      <c r="T117" s="179">
        <f t="shared" si="49"/>
        <v>0</v>
      </c>
      <c r="U117" s="177">
        <f>[1]побуд.звіт!U117+'[2]звіт 2018+01.2019'!U117</f>
        <v>52564.563724361455</v>
      </c>
      <c r="V117" s="177">
        <f>[1]побуд.звіт!V117+'[2]звіт 2018+01.2019'!V117</f>
        <v>52550.161889780102</v>
      </c>
      <c r="W117" s="178">
        <f t="shared" si="50"/>
        <v>-14.401834581352887</v>
      </c>
      <c r="X117" s="179">
        <f t="shared" si="51"/>
        <v>0</v>
      </c>
      <c r="Y117" s="177">
        <f>[1]побуд.звіт!Y117+'[2]звіт 2018+01.2019'!Y117</f>
        <v>965.57052886977931</v>
      </c>
      <c r="Z117" s="177">
        <f>[1]побуд.звіт!Z117+'[2]звіт 2018+01.2019'!Z117</f>
        <v>715.22033323004575</v>
      </c>
      <c r="AA117" s="178">
        <f t="shared" si="52"/>
        <v>-250.35019563973356</v>
      </c>
      <c r="AB117" s="179">
        <f t="shared" si="53"/>
        <v>0</v>
      </c>
      <c r="AC117" s="177">
        <f>[1]побуд.звіт!AC117+'[2]звіт 2018+01.2019'!AC117</f>
        <v>59810.355705388254</v>
      </c>
      <c r="AD117" s="177">
        <f>[1]побуд.звіт!AD117+'[2]звіт 2018+01.2019'!AD117</f>
        <v>58961.341564835631</v>
      </c>
      <c r="AE117" s="178">
        <f t="shared" si="54"/>
        <v>-849.01414055262285</v>
      </c>
      <c r="AF117" s="179">
        <f t="shared" si="55"/>
        <v>0</v>
      </c>
      <c r="AG117" s="177">
        <f>[1]побуд.звіт!AG117+'[2]звіт 2018+01.2019'!AG117</f>
        <v>2803.6961427713545</v>
      </c>
      <c r="AH117" s="177">
        <f>[1]побуд.звіт!AH117+'[2]звіт 2018+01.2019'!AH117</f>
        <v>2777.2968565119891</v>
      </c>
      <c r="AI117" s="178">
        <f t="shared" si="56"/>
        <v>-26.399286259365454</v>
      </c>
      <c r="AJ117" s="179">
        <f t="shared" si="57"/>
        <v>0</v>
      </c>
      <c r="AK117" s="177">
        <f>[1]побуд.звіт!AK117+'[2]звіт 2018+01.2019'!AK117</f>
        <v>100.18741950151529</v>
      </c>
      <c r="AL117" s="177">
        <f>[1]побуд.звіт!AL117+'[2]звіт 2018+01.2019'!AL117</f>
        <v>0</v>
      </c>
      <c r="AM117" s="178">
        <f t="shared" si="58"/>
        <v>-100.18741950151529</v>
      </c>
      <c r="AN117" s="179">
        <f t="shared" si="59"/>
        <v>0</v>
      </c>
      <c r="AO117" s="177">
        <f>[1]побуд.звіт!AO117+'[2]звіт 2018+01.2019'!AO117</f>
        <v>3110.3718282569926</v>
      </c>
      <c r="AP117" s="177">
        <f>[1]побуд.звіт!AP117+'[2]звіт 2018+01.2019'!AP117</f>
        <v>3242.2783103723837</v>
      </c>
      <c r="AQ117" s="178">
        <f t="shared" si="60"/>
        <v>0</v>
      </c>
      <c r="AR117" s="179">
        <f t="shared" si="61"/>
        <v>131.9064821153911</v>
      </c>
      <c r="AS117" s="177">
        <f>[1]побуд.звіт!AS117+'[2]звіт 2018+01.2019'!AS117</f>
        <v>11030.542879320245</v>
      </c>
      <c r="AT117" s="177">
        <f>[1]побуд.звіт!AT117+'[2]звіт 2018+01.2019'!AT117</f>
        <v>10784.93103588876</v>
      </c>
      <c r="AU117" s="178">
        <f t="shared" si="62"/>
        <v>-245.61184343148489</v>
      </c>
      <c r="AV117" s="179">
        <f t="shared" si="63"/>
        <v>0</v>
      </c>
      <c r="AW117" s="177">
        <f>[1]побуд.звіт!AW117+'[2]звіт 2018+01.2019'!AW117</f>
        <v>82774.192377234373</v>
      </c>
      <c r="AX117" s="177">
        <f>[1]побуд.звіт!AX117+'[2]звіт 2018+01.2019'!AX117</f>
        <v>153861.74028851476</v>
      </c>
      <c r="AY117" s="178">
        <f t="shared" si="64"/>
        <v>0</v>
      </c>
      <c r="AZ117" s="179">
        <f t="shared" si="65"/>
        <v>71087.547911280388</v>
      </c>
      <c r="BA117" s="38">
        <v>0</v>
      </c>
      <c r="BB117" s="36"/>
      <c r="BC117" s="36">
        <f t="shared" si="66"/>
        <v>0</v>
      </c>
      <c r="BD117" s="37">
        <f t="shared" si="67"/>
        <v>0</v>
      </c>
      <c r="BE117" s="177">
        <f>[1]побуд.звіт!BE117+'[2]звіт 2018+01.2019'!BE117</f>
        <v>17.212754454820967</v>
      </c>
      <c r="BF117" s="177">
        <f>[1]побуд.звіт!BF117+'[2]звіт 2018+01.2019'!BF117</f>
        <v>0</v>
      </c>
      <c r="BG117" s="178">
        <f t="shared" si="68"/>
        <v>-17.212754454820967</v>
      </c>
      <c r="BH117" s="179">
        <f t="shared" si="69"/>
        <v>0</v>
      </c>
      <c r="BI117" s="177">
        <f>[1]побуд.звіт!BI117+'[2]звіт 2018+01.2019'!BI117</f>
        <v>25998.102511439869</v>
      </c>
      <c r="BJ117" s="177">
        <f>[1]побуд.звіт!BJ117+'[2]звіт 2018+01.2019'!BJ117</f>
        <v>22178.081667409107</v>
      </c>
      <c r="BK117" s="178">
        <f t="shared" si="70"/>
        <v>-3820.0208440307615</v>
      </c>
      <c r="BL117" s="179">
        <f t="shared" si="71"/>
        <v>0</v>
      </c>
      <c r="BM117" s="177">
        <f>[1]побуд.звіт!BM117+'[2]звіт 2018+01.2019'!BM117</f>
        <v>18708.97406321708</v>
      </c>
      <c r="BN117" s="177">
        <f>[1]побуд.звіт!BN117+'[2]звіт 2018+01.2019'!BN117</f>
        <v>15788.059991286256</v>
      </c>
      <c r="BO117" s="178">
        <f t="shared" si="72"/>
        <v>-2920.9140719308234</v>
      </c>
      <c r="BP117" s="179">
        <f t="shared" si="73"/>
        <v>0</v>
      </c>
      <c r="BQ117" s="180">
        <f t="shared" si="78"/>
        <v>385580.85107605928</v>
      </c>
      <c r="BR117" s="178">
        <f t="shared" si="78"/>
        <v>444967.34697279165</v>
      </c>
      <c r="BS117" s="178">
        <f t="shared" si="74"/>
        <v>0</v>
      </c>
      <c r="BT117" s="179">
        <f t="shared" si="75"/>
        <v>59386.495896732376</v>
      </c>
      <c r="BU117" s="181">
        <f t="shared" si="76"/>
        <v>1.1540182706973119</v>
      </c>
      <c r="BV117" s="130">
        <v>35980</v>
      </c>
      <c r="BW117" s="182">
        <f t="shared" si="77"/>
        <v>8438.5106374243369</v>
      </c>
      <c r="BX117" s="130">
        <f t="shared" si="79"/>
        <v>27541.489362575663</v>
      </c>
      <c r="BY117" s="183">
        <v>1</v>
      </c>
      <c r="CA117" s="39"/>
    </row>
    <row r="118" spans="1:79" x14ac:dyDescent="0.3">
      <c r="A118" s="72">
        <f t="shared" si="45"/>
        <v>110</v>
      </c>
      <c r="B118" s="74" t="s">
        <v>210</v>
      </c>
      <c r="C118" s="73">
        <v>6027.5</v>
      </c>
      <c r="D118" s="185">
        <v>9</v>
      </c>
      <c r="E118" s="177">
        <f>[1]побуд.звіт!E118+'[2]звіт 2018+01.2019'!E118</f>
        <v>49651.958250000011</v>
      </c>
      <c r="F118" s="177">
        <f>[1]побуд.звіт!F118+'[2]звіт 2018+01.2019'!F118</f>
        <v>45614.209147338021</v>
      </c>
      <c r="G118" s="178">
        <f t="shared" si="41"/>
        <v>-4037.74910266199</v>
      </c>
      <c r="H118" s="179">
        <f t="shared" si="42"/>
        <v>0</v>
      </c>
      <c r="I118" s="177">
        <f>[1]побуд.звіт!I118+'[2]звіт 2018+01.2019'!I118</f>
        <v>93425.821128333919</v>
      </c>
      <c r="J118" s="177">
        <f>[1]побуд.звіт!J118+'[2]звіт 2018+01.2019'!J118</f>
        <v>86460.610021155298</v>
      </c>
      <c r="K118" s="178">
        <f t="shared" si="43"/>
        <v>-6965.2111071786203</v>
      </c>
      <c r="L118" s="179">
        <f t="shared" si="44"/>
        <v>0</v>
      </c>
      <c r="M118" s="177">
        <f>[1]побуд.звіт!M118+'[2]звіт 2018+01.2019'!M118</f>
        <v>8901.056891096352</v>
      </c>
      <c r="N118" s="177">
        <f>[1]побуд.звіт!N118+'[2]звіт 2018+01.2019'!N118</f>
        <v>8994.5696037038724</v>
      </c>
      <c r="O118" s="178">
        <f t="shared" si="46"/>
        <v>0</v>
      </c>
      <c r="P118" s="179">
        <f t="shared" si="47"/>
        <v>93.512712607520371</v>
      </c>
      <c r="Q118" s="177">
        <f>[1]побуд.звіт!Q118+'[2]звіт 2018+01.2019'!Q118</f>
        <v>2034.6229794502012</v>
      </c>
      <c r="R118" s="177">
        <f>[1]побуд.звіт!R118+'[2]звіт 2018+01.2019'!R118</f>
        <v>887.34205541445579</v>
      </c>
      <c r="S118" s="178">
        <f t="shared" si="48"/>
        <v>-1147.2809240357456</v>
      </c>
      <c r="T118" s="179">
        <f t="shared" si="49"/>
        <v>0</v>
      </c>
      <c r="U118" s="177">
        <f>[1]побуд.звіт!U118+'[2]звіт 2018+01.2019'!U118</f>
        <v>44482.477185347663</v>
      </c>
      <c r="V118" s="177">
        <f>[1]побуд.звіт!V118+'[2]звіт 2018+01.2019'!V118</f>
        <v>43871.673826960134</v>
      </c>
      <c r="W118" s="178">
        <f t="shared" si="50"/>
        <v>-610.80335838752944</v>
      </c>
      <c r="X118" s="179">
        <f t="shared" si="51"/>
        <v>0</v>
      </c>
      <c r="Y118" s="177">
        <f>[1]побуд.звіт!Y118+'[2]звіт 2018+01.2019'!Y118</f>
        <v>0</v>
      </c>
      <c r="Z118" s="177">
        <f>[1]побуд.звіт!Z118+'[2]звіт 2018+01.2019'!Z118</f>
        <v>0</v>
      </c>
      <c r="AA118" s="178">
        <f t="shared" si="52"/>
        <v>0</v>
      </c>
      <c r="AB118" s="179">
        <f t="shared" si="53"/>
        <v>0</v>
      </c>
      <c r="AC118" s="177">
        <f>[1]побуд.звіт!AC118+'[2]звіт 2018+01.2019'!AC118</f>
        <v>62251.203464099563</v>
      </c>
      <c r="AD118" s="177">
        <f>[1]побуд.звіт!AD118+'[2]звіт 2018+01.2019'!AD118</f>
        <v>61912.958321458675</v>
      </c>
      <c r="AE118" s="178">
        <f t="shared" si="54"/>
        <v>-338.24514264088793</v>
      </c>
      <c r="AF118" s="179">
        <f t="shared" si="55"/>
        <v>0</v>
      </c>
      <c r="AG118" s="177">
        <f>[1]побуд.звіт!AG118+'[2]звіт 2018+01.2019'!AG118</f>
        <v>3061.3145025741214</v>
      </c>
      <c r="AH118" s="177">
        <f>[1]побуд.звіт!AH118+'[2]звіт 2018+01.2019'!AH118</f>
        <v>3036.8418603645973</v>
      </c>
      <c r="AI118" s="178">
        <f t="shared" si="56"/>
        <v>-24.472642209524111</v>
      </c>
      <c r="AJ118" s="179">
        <f t="shared" si="57"/>
        <v>0</v>
      </c>
      <c r="AK118" s="177">
        <f>[1]побуд.звіт!AK118+'[2]звіт 2018+01.2019'!AK118</f>
        <v>106.96941581710524</v>
      </c>
      <c r="AL118" s="177">
        <f>[1]побуд.звіт!AL118+'[2]звіт 2018+01.2019'!AL118</f>
        <v>0</v>
      </c>
      <c r="AM118" s="178">
        <f t="shared" si="58"/>
        <v>-106.96941581710524</v>
      </c>
      <c r="AN118" s="179">
        <f t="shared" si="59"/>
        <v>0</v>
      </c>
      <c r="AO118" s="177">
        <f>[1]побуд.звіт!AO118+'[2]звіт 2018+01.2019'!AO118</f>
        <v>3260.3295121162851</v>
      </c>
      <c r="AP118" s="177">
        <f>[1]побуд.звіт!AP118+'[2]звіт 2018+01.2019'!AP118</f>
        <v>3401.2135216651473</v>
      </c>
      <c r="AQ118" s="178">
        <f t="shared" si="60"/>
        <v>0</v>
      </c>
      <c r="AR118" s="179">
        <f t="shared" si="61"/>
        <v>140.8840095488622</v>
      </c>
      <c r="AS118" s="177">
        <f>[1]побуд.звіт!AS118+'[2]звіт 2018+01.2019'!AS118</f>
        <v>14433.487846325907</v>
      </c>
      <c r="AT118" s="177">
        <f>[1]побуд.звіт!AT118+'[2]звіт 2018+01.2019'!AT118</f>
        <v>13846.361700835008</v>
      </c>
      <c r="AU118" s="178">
        <f t="shared" si="62"/>
        <v>-587.12614549089812</v>
      </c>
      <c r="AV118" s="179">
        <f t="shared" si="63"/>
        <v>0</v>
      </c>
      <c r="AW118" s="177">
        <f>[1]побуд.звіт!AW118+'[2]звіт 2018+01.2019'!AW118</f>
        <v>86174.335660142897</v>
      </c>
      <c r="AX118" s="177">
        <f>[1]побуд.звіт!AX118+'[2]звіт 2018+01.2019'!AX118</f>
        <v>58067.193419181698</v>
      </c>
      <c r="AY118" s="178">
        <f t="shared" si="64"/>
        <v>-28107.142240961199</v>
      </c>
      <c r="AZ118" s="179">
        <f t="shared" si="65"/>
        <v>0</v>
      </c>
      <c r="BA118" s="38">
        <v>0</v>
      </c>
      <c r="BB118" s="36"/>
      <c r="BC118" s="36">
        <f t="shared" si="66"/>
        <v>0</v>
      </c>
      <c r="BD118" s="37">
        <f t="shared" si="67"/>
        <v>0</v>
      </c>
      <c r="BE118" s="177">
        <f>[1]побуд.звіт!BE118+'[2]звіт 2018+01.2019'!BE118</f>
        <v>16.924110969517542</v>
      </c>
      <c r="BF118" s="177">
        <f>[1]побуд.звіт!BF118+'[2]звіт 2018+01.2019'!BF118</f>
        <v>0</v>
      </c>
      <c r="BG118" s="178">
        <f t="shared" si="68"/>
        <v>-16.924110969517542</v>
      </c>
      <c r="BH118" s="179">
        <f t="shared" si="69"/>
        <v>0</v>
      </c>
      <c r="BI118" s="177">
        <f>[1]побуд.звіт!BI118+'[2]звіт 2018+01.2019'!BI118</f>
        <v>35053.370179666847</v>
      </c>
      <c r="BJ118" s="177">
        <f>[1]побуд.звіт!BJ118+'[2]звіт 2018+01.2019'!BJ118</f>
        <v>41345.383811880602</v>
      </c>
      <c r="BK118" s="178">
        <f t="shared" si="70"/>
        <v>0</v>
      </c>
      <c r="BL118" s="179">
        <f t="shared" si="71"/>
        <v>6292.013632213755</v>
      </c>
      <c r="BM118" s="177">
        <f>[1]побуд.звіт!BM118+'[2]звіт 2018+01.2019'!BM118</f>
        <v>19647.685221949578</v>
      </c>
      <c r="BN118" s="177">
        <f>[1]побуд.звіт!BN118+'[2]звіт 2018+01.2019'!BN118</f>
        <v>17990.313767892032</v>
      </c>
      <c r="BO118" s="178">
        <f t="shared" si="72"/>
        <v>-1657.3714540575456</v>
      </c>
      <c r="BP118" s="179">
        <f t="shared" si="73"/>
        <v>0</v>
      </c>
      <c r="BQ118" s="180">
        <f t="shared" si="78"/>
        <v>422501.55634789</v>
      </c>
      <c r="BR118" s="178">
        <f t="shared" si="78"/>
        <v>385428.67105784948</v>
      </c>
      <c r="BS118" s="178">
        <f t="shared" si="74"/>
        <v>-37072.885290040518</v>
      </c>
      <c r="BT118" s="179">
        <f t="shared" si="75"/>
        <v>0</v>
      </c>
      <c r="BU118" s="181">
        <f t="shared" si="76"/>
        <v>0.91225384916803831</v>
      </c>
      <c r="BV118" s="130">
        <v>35656</v>
      </c>
      <c r="BW118" s="182">
        <f t="shared" si="77"/>
        <v>5477.3174037221434</v>
      </c>
      <c r="BX118" s="130">
        <f t="shared" si="79"/>
        <v>30178.682596277857</v>
      </c>
      <c r="BY118" s="183">
        <v>1</v>
      </c>
      <c r="CA118" s="39"/>
    </row>
    <row r="119" spans="1:79" x14ac:dyDescent="0.3">
      <c r="A119" s="163">
        <f t="shared" si="45"/>
        <v>111</v>
      </c>
      <c r="B119" s="164" t="s">
        <v>211</v>
      </c>
      <c r="C119" s="189">
        <v>4527.8900000000003</v>
      </c>
      <c r="D119" s="185">
        <v>5</v>
      </c>
      <c r="E119" s="165">
        <f>[1]побуд.звіт!E119+'[2]звіт 2018+01.2019'!E119</f>
        <v>16291.018649873917</v>
      </c>
      <c r="F119" s="165">
        <f>[1]побуд.звіт!F119+'[2]звіт 2018+01.2019'!F119</f>
        <v>15272.929138656644</v>
      </c>
      <c r="G119" s="166">
        <f t="shared" si="41"/>
        <v>-1018.089511217273</v>
      </c>
      <c r="H119" s="167">
        <f t="shared" si="42"/>
        <v>0</v>
      </c>
      <c r="I119" s="165">
        <f>[1]побуд.звіт!I119+'[2]звіт 2018+01.2019'!I119</f>
        <v>62859.67519275337</v>
      </c>
      <c r="J119" s="165">
        <f>[1]побуд.звіт!J119+'[2]звіт 2018+01.2019'!J119</f>
        <v>58672.348863286046</v>
      </c>
      <c r="K119" s="166">
        <f t="shared" si="43"/>
        <v>-4187.3263294673234</v>
      </c>
      <c r="L119" s="167">
        <f t="shared" si="44"/>
        <v>0</v>
      </c>
      <c r="M119" s="165">
        <f>[1]побуд.звіт!M119+'[2]звіт 2018+01.2019'!M119</f>
        <v>7855.0300484779073</v>
      </c>
      <c r="N119" s="165">
        <f>[1]побуд.звіт!N119+'[2]звіт 2018+01.2019'!N119</f>
        <v>7806.8662504404783</v>
      </c>
      <c r="O119" s="166">
        <f t="shared" si="46"/>
        <v>-48.163798037428933</v>
      </c>
      <c r="P119" s="167">
        <f t="shared" si="47"/>
        <v>0</v>
      </c>
      <c r="Q119" s="165">
        <f>[1]побуд.звіт!Q119+'[2]звіт 2018+01.2019'!Q119</f>
        <v>608.23673532422958</v>
      </c>
      <c r="R119" s="165">
        <f>[1]побуд.звіт!R119+'[2]звіт 2018+01.2019'!R119</f>
        <v>6695.7468832072655</v>
      </c>
      <c r="S119" s="166">
        <f t="shared" si="48"/>
        <v>0</v>
      </c>
      <c r="T119" s="167">
        <f t="shared" si="49"/>
        <v>6087.5101478830356</v>
      </c>
      <c r="U119" s="165">
        <f>[1]побуд.звіт!U119+'[2]звіт 2018+01.2019'!U119</f>
        <v>0</v>
      </c>
      <c r="V119" s="165">
        <f>[1]побуд.звіт!V119+'[2]звіт 2018+01.2019'!V119</f>
        <v>0</v>
      </c>
      <c r="W119" s="166">
        <f t="shared" si="50"/>
        <v>0</v>
      </c>
      <c r="X119" s="167">
        <f t="shared" si="51"/>
        <v>0</v>
      </c>
      <c r="Y119" s="165">
        <f>[1]побуд.звіт!Y119+'[2]звіт 2018+01.2019'!Y119</f>
        <v>0</v>
      </c>
      <c r="Z119" s="165">
        <f>[1]побуд.звіт!Z119+'[2]звіт 2018+01.2019'!Z119</f>
        <v>0</v>
      </c>
      <c r="AA119" s="166">
        <f t="shared" si="52"/>
        <v>0</v>
      </c>
      <c r="AB119" s="167">
        <f t="shared" si="53"/>
        <v>0</v>
      </c>
      <c r="AC119" s="165">
        <f>[1]побуд.звіт!AC119+'[2]звіт 2018+01.2019'!AC119</f>
        <v>50158.420500420245</v>
      </c>
      <c r="AD119" s="165">
        <f>[1]побуд.звіт!AD119+'[2]звіт 2018+01.2019'!AD119</f>
        <v>50874.265911559254</v>
      </c>
      <c r="AE119" s="166">
        <f t="shared" si="54"/>
        <v>0</v>
      </c>
      <c r="AF119" s="167">
        <f t="shared" si="55"/>
        <v>715.84541113900923</v>
      </c>
      <c r="AG119" s="165">
        <f>[1]побуд.звіт!AG119+'[2]звіт 2018+01.2019'!AG119</f>
        <v>2985.7155564055729</v>
      </c>
      <c r="AH119" s="165">
        <f>[1]побуд.звіт!AH119+'[2]звіт 2018+01.2019'!AH119</f>
        <v>2982.9490761251382</v>
      </c>
      <c r="AI119" s="166">
        <f t="shared" si="56"/>
        <v>-2.7664802804347346</v>
      </c>
      <c r="AJ119" s="167">
        <f t="shared" si="57"/>
        <v>0</v>
      </c>
      <c r="AK119" s="165">
        <f>[1]побуд.звіт!AK119+'[2]звіт 2018+01.2019'!AK119</f>
        <v>109.85805808330988</v>
      </c>
      <c r="AL119" s="165">
        <f>[1]побуд.звіт!AL119+'[2]звіт 2018+01.2019'!AL119</f>
        <v>0</v>
      </c>
      <c r="AM119" s="166">
        <f t="shared" si="58"/>
        <v>-109.85805808330988</v>
      </c>
      <c r="AN119" s="167">
        <f t="shared" si="59"/>
        <v>0</v>
      </c>
      <c r="AO119" s="165">
        <f>[1]побуд.звіт!AO119+'[2]звіт 2018+01.2019'!AO119</f>
        <v>17623.099741285951</v>
      </c>
      <c r="AP119" s="165">
        <f>[1]побуд.звіт!AP119+'[2]звіт 2018+01.2019'!AP119</f>
        <v>10432.443206475669</v>
      </c>
      <c r="AQ119" s="166">
        <f t="shared" si="60"/>
        <v>-7190.6565348102813</v>
      </c>
      <c r="AR119" s="167">
        <f t="shared" si="61"/>
        <v>0</v>
      </c>
      <c r="AS119" s="165">
        <f>[1]побуд.звіт!AS119+'[2]звіт 2018+01.2019'!AS119</f>
        <v>13231.872234291641</v>
      </c>
      <c r="AT119" s="165">
        <f>[1]побуд.звіт!AT119+'[2]звіт 2018+01.2019'!AT119</f>
        <v>11247.093793975111</v>
      </c>
      <c r="AU119" s="166">
        <f t="shared" si="62"/>
        <v>-1984.7784403165297</v>
      </c>
      <c r="AV119" s="167">
        <f t="shared" si="63"/>
        <v>0</v>
      </c>
      <c r="AW119" s="165">
        <f>[1]побуд.звіт!AW119+'[2]звіт 2018+01.2019'!AW119</f>
        <v>51403.953986857428</v>
      </c>
      <c r="AX119" s="165">
        <f>[1]побуд.звіт!AX119+'[2]звіт 2018+01.2019'!AX119</f>
        <v>7121.4623160087185</v>
      </c>
      <c r="AY119" s="166">
        <f t="shared" si="64"/>
        <v>-44282.491670848707</v>
      </c>
      <c r="AZ119" s="167">
        <f t="shared" si="65"/>
        <v>0</v>
      </c>
      <c r="BA119" s="38">
        <v>0</v>
      </c>
      <c r="BB119" s="36"/>
      <c r="BC119" s="36">
        <f t="shared" si="66"/>
        <v>0</v>
      </c>
      <c r="BD119" s="37">
        <f t="shared" si="67"/>
        <v>0</v>
      </c>
      <c r="BE119" s="165">
        <f>[1]побуд.звіт!BE119+'[2]звіт 2018+01.2019'!BE119</f>
        <v>12.713482010413733</v>
      </c>
      <c r="BF119" s="165">
        <f>[1]побуд.звіт!BF119+'[2]звіт 2018+01.2019'!BF119</f>
        <v>0</v>
      </c>
      <c r="BG119" s="166">
        <f t="shared" si="68"/>
        <v>-12.713482010413733</v>
      </c>
      <c r="BH119" s="167">
        <f t="shared" si="69"/>
        <v>0</v>
      </c>
      <c r="BI119" s="165">
        <f>[1]побуд.звіт!BI119+'[2]звіт 2018+01.2019'!BI119</f>
        <v>14367.816799240425</v>
      </c>
      <c r="BJ119" s="165">
        <f>[1]побуд.звіт!BJ119+'[2]звіт 2018+01.2019'!BJ119</f>
        <v>13688.041746068815</v>
      </c>
      <c r="BK119" s="166">
        <f t="shared" si="70"/>
        <v>-679.77505317161012</v>
      </c>
      <c r="BL119" s="167">
        <f t="shared" si="71"/>
        <v>0</v>
      </c>
      <c r="BM119" s="165">
        <f>[1]побуд.звіт!BM119+'[2]звіт 2018+01.2019'!BM119</f>
        <v>0</v>
      </c>
      <c r="BN119" s="165">
        <f>[1]побуд.звіт!BN119+'[2]звіт 2018+01.2019'!BN119</f>
        <v>0</v>
      </c>
      <c r="BO119" s="166">
        <f t="shared" si="72"/>
        <v>0</v>
      </c>
      <c r="BP119" s="167">
        <f t="shared" si="73"/>
        <v>0</v>
      </c>
      <c r="BQ119" s="168">
        <f t="shared" si="78"/>
        <v>237507.41098502438</v>
      </c>
      <c r="BR119" s="166">
        <f t="shared" si="78"/>
        <v>184794.1471858031</v>
      </c>
      <c r="BS119" s="166">
        <f t="shared" si="74"/>
        <v>-52713.263799221284</v>
      </c>
      <c r="BT119" s="167">
        <f t="shared" si="75"/>
        <v>0</v>
      </c>
      <c r="BU119" s="169">
        <f t="shared" si="76"/>
        <v>0.77805634114488731</v>
      </c>
      <c r="BV119" s="131">
        <v>27687</v>
      </c>
      <c r="BW119" s="170">
        <f t="shared" si="77"/>
        <v>10722.184929641116</v>
      </c>
      <c r="BX119" s="131">
        <f t="shared" si="79"/>
        <v>16964.815070358884</v>
      </c>
      <c r="BY119" s="171">
        <v>2</v>
      </c>
      <c r="CA119" s="39"/>
    </row>
    <row r="120" spans="1:79" x14ac:dyDescent="0.3">
      <c r="A120" s="137">
        <f t="shared" si="45"/>
        <v>112</v>
      </c>
      <c r="B120" s="149" t="s">
        <v>212</v>
      </c>
      <c r="C120" s="188">
        <v>2058.5500000000002</v>
      </c>
      <c r="D120" s="185">
        <v>4</v>
      </c>
      <c r="E120" s="147">
        <f>[1]побуд.звіт!E120+'[2]звіт 2018+01.2019'!E120</f>
        <v>6893.7458699999997</v>
      </c>
      <c r="F120" s="147">
        <f>[1]побуд.звіт!F120+'[2]звіт 2018+01.2019'!F120</f>
        <v>5864.7825749339372</v>
      </c>
      <c r="G120" s="140">
        <f t="shared" si="41"/>
        <v>-1028.9632950660625</v>
      </c>
      <c r="H120" s="141">
        <f t="shared" si="42"/>
        <v>0</v>
      </c>
      <c r="I120" s="147">
        <f>[1]побуд.звіт!I120+'[2]звіт 2018+01.2019'!I120</f>
        <v>29394.350719544789</v>
      </c>
      <c r="J120" s="147">
        <f>[1]побуд.звіт!J120+'[2]звіт 2018+01.2019'!J120</f>
        <v>25644.944874939629</v>
      </c>
      <c r="K120" s="140">
        <f t="shared" si="43"/>
        <v>-3749.4058446051604</v>
      </c>
      <c r="L120" s="141">
        <f t="shared" si="44"/>
        <v>0</v>
      </c>
      <c r="M120" s="147">
        <f>[1]побуд.звіт!M120+'[2]звіт 2018+01.2019'!M120</f>
        <v>3987.5859542806197</v>
      </c>
      <c r="N120" s="147">
        <f>[1]побуд.звіт!N120+'[2]звіт 2018+01.2019'!N120</f>
        <v>4048.6700488910678</v>
      </c>
      <c r="O120" s="140">
        <f t="shared" si="46"/>
        <v>0</v>
      </c>
      <c r="P120" s="141">
        <f t="shared" si="47"/>
        <v>61.084094610448119</v>
      </c>
      <c r="Q120" s="147">
        <f>[1]побуд.звіт!Q120+'[2]звіт 2018+01.2019'!Q120</f>
        <v>351.83998116247022</v>
      </c>
      <c r="R120" s="147">
        <f>[1]побуд.звіт!R120+'[2]звіт 2018+01.2019'!R120</f>
        <v>628.62660645855749</v>
      </c>
      <c r="S120" s="140">
        <f t="shared" si="48"/>
        <v>0</v>
      </c>
      <c r="T120" s="141">
        <f t="shared" si="49"/>
        <v>276.78662529608727</v>
      </c>
      <c r="U120" s="147">
        <f>[1]побуд.звіт!U120+'[2]звіт 2018+01.2019'!U120</f>
        <v>0</v>
      </c>
      <c r="V120" s="147">
        <f>[1]побуд.звіт!V120+'[2]звіт 2018+01.2019'!V120</f>
        <v>0</v>
      </c>
      <c r="W120" s="140">
        <f t="shared" si="50"/>
        <v>0</v>
      </c>
      <c r="X120" s="141">
        <f t="shared" si="51"/>
        <v>0</v>
      </c>
      <c r="Y120" s="147">
        <f>[1]побуд.звіт!Y120+'[2]звіт 2018+01.2019'!Y120</f>
        <v>0</v>
      </c>
      <c r="Z120" s="147">
        <f>[1]побуд.звіт!Z120+'[2]звіт 2018+01.2019'!Z120</f>
        <v>0</v>
      </c>
      <c r="AA120" s="140">
        <f t="shared" si="52"/>
        <v>0</v>
      </c>
      <c r="AB120" s="141">
        <f t="shared" si="53"/>
        <v>0</v>
      </c>
      <c r="AC120" s="147">
        <f>[1]побуд.звіт!AC120+'[2]звіт 2018+01.2019'!AC120</f>
        <v>23812.753211563333</v>
      </c>
      <c r="AD120" s="147">
        <f>[1]побуд.звіт!AD120+'[2]звіт 2018+01.2019'!AD120</f>
        <v>23677.597271134866</v>
      </c>
      <c r="AE120" s="140">
        <f t="shared" si="54"/>
        <v>-135.15594042846715</v>
      </c>
      <c r="AF120" s="141">
        <f t="shared" si="55"/>
        <v>0</v>
      </c>
      <c r="AG120" s="147">
        <f>[1]побуд.звіт!AG120+'[2]звіт 2018+01.2019'!AG120</f>
        <v>1730.00915306146</v>
      </c>
      <c r="AH120" s="147">
        <f>[1]побуд.звіт!AH120+'[2]звіт 2018+01.2019'!AH120</f>
        <v>1727.6439600395352</v>
      </c>
      <c r="AI120" s="140">
        <f t="shared" si="56"/>
        <v>-2.3651930219248243</v>
      </c>
      <c r="AJ120" s="141">
        <f t="shared" si="57"/>
        <v>0</v>
      </c>
      <c r="AK120" s="147">
        <f>[1]побуд.звіт!AK120+'[2]звіт 2018+01.2019'!AK120</f>
        <v>63.358381368810164</v>
      </c>
      <c r="AL120" s="147">
        <f>[1]побуд.звіт!AL120+'[2]звіт 2018+01.2019'!AL120</f>
        <v>0</v>
      </c>
      <c r="AM120" s="140">
        <f t="shared" si="58"/>
        <v>-63.358381368810164</v>
      </c>
      <c r="AN120" s="141">
        <f t="shared" si="59"/>
        <v>0</v>
      </c>
      <c r="AO120" s="147">
        <f>[1]побуд.звіт!AO120+'[2]звіт 2018+01.2019'!AO120</f>
        <v>2595.5054809383514</v>
      </c>
      <c r="AP120" s="147">
        <f>[1]побуд.звіт!AP120+'[2]звіт 2018+01.2019'!AP120</f>
        <v>3441.5155405512169</v>
      </c>
      <c r="AQ120" s="140">
        <f t="shared" si="60"/>
        <v>0</v>
      </c>
      <c r="AR120" s="141">
        <f t="shared" si="61"/>
        <v>846.01005961286546</v>
      </c>
      <c r="AS120" s="147">
        <f>[1]побуд.звіт!AS120+'[2]звіт 2018+01.2019'!AS120</f>
        <v>4794.7002294731801</v>
      </c>
      <c r="AT120" s="147">
        <f>[1]побуд.звіт!AT120+'[2]звіт 2018+01.2019'!AT120</f>
        <v>4048.2844213681992</v>
      </c>
      <c r="AU120" s="140">
        <f t="shared" si="62"/>
        <v>-746.4158081049809</v>
      </c>
      <c r="AV120" s="141">
        <f t="shared" si="63"/>
        <v>0</v>
      </c>
      <c r="AW120" s="147">
        <f>[1]побуд.звіт!AW120+'[2]звіт 2018+01.2019'!AW120</f>
        <v>25112.022117977293</v>
      </c>
      <c r="AX120" s="147">
        <f>[1]побуд.звіт!AX120+'[2]звіт 2018+01.2019'!AX120</f>
        <v>26835.499574073521</v>
      </c>
      <c r="AY120" s="140">
        <f t="shared" si="64"/>
        <v>0</v>
      </c>
      <c r="AZ120" s="141">
        <f t="shared" si="65"/>
        <v>1723.4774560962287</v>
      </c>
      <c r="BA120" s="38">
        <v>0</v>
      </c>
      <c r="BB120" s="36"/>
      <c r="BC120" s="36">
        <f t="shared" si="66"/>
        <v>0</v>
      </c>
      <c r="BD120" s="37">
        <f t="shared" si="67"/>
        <v>0</v>
      </c>
      <c r="BE120" s="147">
        <f>[1]побуд.звіт!BE120+'[2]звіт 2018+01.2019'!BE120</f>
        <v>17.340088910643054</v>
      </c>
      <c r="BF120" s="147">
        <f>[1]побуд.звіт!BF120+'[2]звіт 2018+01.2019'!BF120</f>
        <v>0</v>
      </c>
      <c r="BG120" s="140">
        <f t="shared" si="68"/>
        <v>-17.340088910643054</v>
      </c>
      <c r="BH120" s="141">
        <f t="shared" si="69"/>
        <v>0</v>
      </c>
      <c r="BI120" s="147">
        <f>[1]побуд.звіт!BI120+'[2]звіт 2018+01.2019'!BI120</f>
        <v>4727.2516471138133</v>
      </c>
      <c r="BJ120" s="147">
        <f>[1]побуд.звіт!BJ120+'[2]звіт 2018+01.2019'!BJ120</f>
        <v>5269.7683047720247</v>
      </c>
      <c r="BK120" s="140">
        <f t="shared" si="70"/>
        <v>0</v>
      </c>
      <c r="BL120" s="141">
        <f t="shared" si="71"/>
        <v>542.51665765821144</v>
      </c>
      <c r="BM120" s="147">
        <f>[1]побуд.звіт!BM120+'[2]звіт 2018+01.2019'!BM120</f>
        <v>0</v>
      </c>
      <c r="BN120" s="147">
        <f>[1]побуд.звіт!BN120+'[2]звіт 2018+01.2019'!BN120</f>
        <v>0</v>
      </c>
      <c r="BO120" s="140">
        <f t="shared" si="72"/>
        <v>0</v>
      </c>
      <c r="BP120" s="141">
        <f t="shared" si="73"/>
        <v>0</v>
      </c>
      <c r="BQ120" s="142">
        <f t="shared" si="78"/>
        <v>103480.46283539476</v>
      </c>
      <c r="BR120" s="140">
        <f t="shared" si="78"/>
        <v>101187.33317716254</v>
      </c>
      <c r="BS120" s="140">
        <f t="shared" si="74"/>
        <v>-2293.1296582322248</v>
      </c>
      <c r="BT120" s="141">
        <f t="shared" si="75"/>
        <v>0</v>
      </c>
      <c r="BU120" s="148">
        <f t="shared" si="76"/>
        <v>0.97783997485709084</v>
      </c>
      <c r="BV120" s="132">
        <v>18878</v>
      </c>
      <c r="BW120" s="144">
        <f t="shared" si="77"/>
        <v>11486.538368900374</v>
      </c>
      <c r="BX120" s="132">
        <f t="shared" si="79"/>
        <v>7391.4616310996262</v>
      </c>
      <c r="BY120" s="145">
        <v>3</v>
      </c>
      <c r="CA120" s="39"/>
    </row>
    <row r="121" spans="1:79" x14ac:dyDescent="0.3">
      <c r="A121" s="137">
        <f t="shared" si="45"/>
        <v>113</v>
      </c>
      <c r="B121" s="149" t="s">
        <v>213</v>
      </c>
      <c r="C121" s="188">
        <v>383.4</v>
      </c>
      <c r="D121" s="185">
        <v>2</v>
      </c>
      <c r="E121" s="147">
        <f>[1]побуд.звіт!E121+'[2]звіт 2018+01.2019'!E121</f>
        <v>0</v>
      </c>
      <c r="F121" s="147">
        <f>[1]побуд.звіт!F121+'[2]звіт 2018+01.2019'!F121</f>
        <v>0</v>
      </c>
      <c r="G121" s="140">
        <f t="shared" si="41"/>
        <v>0</v>
      </c>
      <c r="H121" s="141">
        <f t="shared" si="42"/>
        <v>0</v>
      </c>
      <c r="I121" s="147">
        <f>[1]побуд.звіт!I121+'[2]звіт 2018+01.2019'!I121</f>
        <v>0</v>
      </c>
      <c r="J121" s="147">
        <f>[1]побуд.звіт!J121+'[2]звіт 2018+01.2019'!J121</f>
        <v>6.7604273854645278</v>
      </c>
      <c r="K121" s="140">
        <f t="shared" si="43"/>
        <v>0</v>
      </c>
      <c r="L121" s="141">
        <f t="shared" si="44"/>
        <v>6.7604273854645278</v>
      </c>
      <c r="M121" s="147">
        <f>[1]побуд.звіт!M121+'[2]звіт 2018+01.2019'!M121</f>
        <v>1248.4334803636493</v>
      </c>
      <c r="N121" s="147">
        <f>[1]побуд.звіт!N121+'[2]звіт 2018+01.2019'!N121</f>
        <v>1203.3916532725884</v>
      </c>
      <c r="O121" s="140">
        <f t="shared" si="46"/>
        <v>-45.041827091060895</v>
      </c>
      <c r="P121" s="141">
        <f t="shared" si="47"/>
        <v>0</v>
      </c>
      <c r="Q121" s="147">
        <f>[1]побуд.звіт!Q121+'[2]звіт 2018+01.2019'!Q121</f>
        <v>0</v>
      </c>
      <c r="R121" s="147">
        <f>[1]побуд.звіт!R121+'[2]звіт 2018+01.2019'!R121</f>
        <v>170.63472315616397</v>
      </c>
      <c r="S121" s="140">
        <f t="shared" si="48"/>
        <v>0</v>
      </c>
      <c r="T121" s="141">
        <f t="shared" si="49"/>
        <v>170.63472315616397</v>
      </c>
      <c r="U121" s="147">
        <f>[1]побуд.звіт!U121+'[2]звіт 2018+01.2019'!U121</f>
        <v>0</v>
      </c>
      <c r="V121" s="147">
        <f>[1]побуд.звіт!V121+'[2]звіт 2018+01.2019'!V121</f>
        <v>0</v>
      </c>
      <c r="W121" s="140">
        <f t="shared" si="50"/>
        <v>0</v>
      </c>
      <c r="X121" s="141">
        <f t="shared" si="51"/>
        <v>0</v>
      </c>
      <c r="Y121" s="147">
        <f>[1]побуд.звіт!Y121+'[2]звіт 2018+01.2019'!Y121</f>
        <v>0</v>
      </c>
      <c r="Z121" s="147">
        <f>[1]побуд.звіт!Z121+'[2]звіт 2018+01.2019'!Z121</f>
        <v>0</v>
      </c>
      <c r="AA121" s="140">
        <f t="shared" si="52"/>
        <v>0</v>
      </c>
      <c r="AB121" s="141">
        <f t="shared" si="53"/>
        <v>0</v>
      </c>
      <c r="AC121" s="147">
        <f>[1]побуд.звіт!AC121+'[2]звіт 2018+01.2019'!AC121</f>
        <v>4868.4353364303988</v>
      </c>
      <c r="AD121" s="147">
        <f>[1]побуд.звіт!AD121+'[2]звіт 2018+01.2019'!AD121</f>
        <v>4870.205506237995</v>
      </c>
      <c r="AE121" s="140">
        <f t="shared" si="54"/>
        <v>0</v>
      </c>
      <c r="AF121" s="141">
        <f t="shared" si="55"/>
        <v>1.7701698075961758</v>
      </c>
      <c r="AG121" s="147">
        <f>[1]побуд.звіт!AG121+'[2]звіт 2018+01.2019'!AG121</f>
        <v>99.150057393119667</v>
      </c>
      <c r="AH121" s="147">
        <f>[1]побуд.звіт!AH121+'[2]звіт 2018+01.2019'!AH121</f>
        <v>99.189173446856756</v>
      </c>
      <c r="AI121" s="140">
        <f t="shared" si="56"/>
        <v>0</v>
      </c>
      <c r="AJ121" s="141">
        <f t="shared" si="57"/>
        <v>3.9116053737089373E-2</v>
      </c>
      <c r="AK121" s="147">
        <f>[1]побуд.звіт!AK121+'[2]звіт 2018+01.2019'!AK121</f>
        <v>3.574609968832696</v>
      </c>
      <c r="AL121" s="147">
        <f>[1]побуд.звіт!AL121+'[2]звіт 2018+01.2019'!AL121</f>
        <v>0</v>
      </c>
      <c r="AM121" s="140">
        <f t="shared" si="58"/>
        <v>-3.574609968832696</v>
      </c>
      <c r="AN121" s="141">
        <f t="shared" si="59"/>
        <v>0</v>
      </c>
      <c r="AO121" s="147">
        <f>[1]побуд.звіт!AO121+'[2]звіт 2018+01.2019'!AO121</f>
        <v>126.57891944748062</v>
      </c>
      <c r="AP121" s="147">
        <f>[1]побуд.звіт!AP121+'[2]звіт 2018+01.2019'!AP121</f>
        <v>140.01008705723257</v>
      </c>
      <c r="AQ121" s="140">
        <f t="shared" si="60"/>
        <v>0</v>
      </c>
      <c r="AR121" s="141">
        <f t="shared" si="61"/>
        <v>13.431167609751952</v>
      </c>
      <c r="AS121" s="147">
        <f>[1]побуд.звіт!AS121+'[2]звіт 2018+01.2019'!AS121</f>
        <v>984.39322666927342</v>
      </c>
      <c r="AT121" s="147">
        <f>[1]побуд.звіт!AT121+'[2]звіт 2018+01.2019'!AT121</f>
        <v>824.95976150866261</v>
      </c>
      <c r="AU121" s="140">
        <f t="shared" si="62"/>
        <v>-159.43346516061081</v>
      </c>
      <c r="AV121" s="141">
        <f t="shared" si="63"/>
        <v>0</v>
      </c>
      <c r="AW121" s="147">
        <f>[1]побуд.звіт!AW121+'[2]звіт 2018+01.2019'!AW121</f>
        <v>4724.0536791648801</v>
      </c>
      <c r="AX121" s="147">
        <f>[1]побуд.звіт!AX121+'[2]звіт 2018+01.2019'!AX121</f>
        <v>8370.3236287455184</v>
      </c>
      <c r="AY121" s="140">
        <f t="shared" si="64"/>
        <v>0</v>
      </c>
      <c r="AZ121" s="141">
        <f t="shared" si="65"/>
        <v>3646.2699495806382</v>
      </c>
      <c r="BA121" s="38">
        <v>0</v>
      </c>
      <c r="BB121" s="36"/>
      <c r="BC121" s="36">
        <f t="shared" si="66"/>
        <v>0</v>
      </c>
      <c r="BD121" s="37">
        <f t="shared" si="67"/>
        <v>0</v>
      </c>
      <c r="BE121" s="147">
        <f>[1]побуд.звіт!BE121+'[2]звіт 2018+01.2019'!BE121</f>
        <v>0</v>
      </c>
      <c r="BF121" s="147">
        <f>[1]побуд.звіт!BF121+'[2]звіт 2018+01.2019'!BF121</f>
        <v>0</v>
      </c>
      <c r="BG121" s="140">
        <f t="shared" si="68"/>
        <v>0</v>
      </c>
      <c r="BH121" s="141">
        <f t="shared" si="69"/>
        <v>0</v>
      </c>
      <c r="BI121" s="147">
        <f>[1]побуд.звіт!BI121+'[2]звіт 2018+01.2019'!BI121</f>
        <v>1749.4882641985985</v>
      </c>
      <c r="BJ121" s="147">
        <f>[1]побуд.звіт!BJ121+'[2]звіт 2018+01.2019'!BJ121</f>
        <v>1968.6803244278642</v>
      </c>
      <c r="BK121" s="140">
        <f t="shared" si="70"/>
        <v>0</v>
      </c>
      <c r="BL121" s="141">
        <f t="shared" si="71"/>
        <v>219.19206022926573</v>
      </c>
      <c r="BM121" s="147">
        <f>[1]побуд.звіт!BM121+'[2]звіт 2018+01.2019'!BM121</f>
        <v>0</v>
      </c>
      <c r="BN121" s="147">
        <f>[1]побуд.звіт!BN121+'[2]звіт 2018+01.2019'!BN121</f>
        <v>0</v>
      </c>
      <c r="BO121" s="140">
        <f t="shared" si="72"/>
        <v>0</v>
      </c>
      <c r="BP121" s="141">
        <f t="shared" si="73"/>
        <v>0</v>
      </c>
      <c r="BQ121" s="142">
        <f t="shared" si="78"/>
        <v>13804.107573636235</v>
      </c>
      <c r="BR121" s="140">
        <f t="shared" si="78"/>
        <v>17654.155285238347</v>
      </c>
      <c r="BS121" s="140">
        <f t="shared" si="74"/>
        <v>0</v>
      </c>
      <c r="BT121" s="141">
        <f t="shared" si="75"/>
        <v>3850.047711602112</v>
      </c>
      <c r="BU121" s="148">
        <f t="shared" si="76"/>
        <v>1.2789059481798826</v>
      </c>
      <c r="BV121" s="132">
        <v>2605</v>
      </c>
      <c r="BW121" s="144">
        <f t="shared" si="77"/>
        <v>1618.9923161688403</v>
      </c>
      <c r="BX121" s="132">
        <f t="shared" si="79"/>
        <v>986.00768383115962</v>
      </c>
      <c r="BY121" s="145">
        <v>3</v>
      </c>
      <c r="CA121" s="39"/>
    </row>
    <row r="122" spans="1:79" x14ac:dyDescent="0.3">
      <c r="A122" s="137">
        <f t="shared" si="45"/>
        <v>114</v>
      </c>
      <c r="B122" s="149" t="s">
        <v>214</v>
      </c>
      <c r="C122" s="188">
        <v>393.58</v>
      </c>
      <c r="D122" s="185">
        <v>2</v>
      </c>
      <c r="E122" s="147">
        <f>[1]побуд.звіт!E122+'[2]звіт 2018+01.2019'!E122</f>
        <v>1687.0264551790751</v>
      </c>
      <c r="F122" s="147">
        <f>[1]побуд.звіт!F122+'[2]звіт 2018+01.2019'!F122</f>
        <v>1792.1529667781219</v>
      </c>
      <c r="G122" s="140">
        <f t="shared" si="41"/>
        <v>0</v>
      </c>
      <c r="H122" s="141">
        <f t="shared" si="42"/>
        <v>105.12651159904681</v>
      </c>
      <c r="I122" s="147">
        <f>[1]побуд.звіт!I122+'[2]звіт 2018+01.2019'!I122</f>
        <v>3035.5089698661591</v>
      </c>
      <c r="J122" s="147">
        <f>[1]побуд.звіт!J122+'[2]звіт 2018+01.2019'!J122</f>
        <v>3845.8460425332241</v>
      </c>
      <c r="K122" s="140">
        <f t="shared" si="43"/>
        <v>0</v>
      </c>
      <c r="L122" s="141">
        <f t="shared" si="44"/>
        <v>810.33707266706506</v>
      </c>
      <c r="M122" s="147">
        <f>[1]побуд.звіт!M122+'[2]звіт 2018+01.2019'!M122</f>
        <v>886.05205823804522</v>
      </c>
      <c r="N122" s="147">
        <f>[1]побуд.звіт!N122+'[2]звіт 2018+01.2019'!N122</f>
        <v>879.26569202957444</v>
      </c>
      <c r="O122" s="140">
        <f t="shared" si="46"/>
        <v>-6.7863662084707812</v>
      </c>
      <c r="P122" s="141">
        <f t="shared" si="47"/>
        <v>0</v>
      </c>
      <c r="Q122" s="147">
        <f>[1]побуд.звіт!Q122+'[2]звіт 2018+01.2019'!Q122</f>
        <v>0</v>
      </c>
      <c r="R122" s="147">
        <f>[1]побуд.звіт!R122+'[2]звіт 2018+01.2019'!R122</f>
        <v>125.00981887745894</v>
      </c>
      <c r="S122" s="140">
        <f t="shared" si="48"/>
        <v>0</v>
      </c>
      <c r="T122" s="141">
        <f t="shared" si="49"/>
        <v>125.00981887745894</v>
      </c>
      <c r="U122" s="147">
        <f>[1]побуд.звіт!U122+'[2]звіт 2018+01.2019'!U122</f>
        <v>0</v>
      </c>
      <c r="V122" s="147">
        <f>[1]побуд.звіт!V122+'[2]звіт 2018+01.2019'!V122</f>
        <v>0</v>
      </c>
      <c r="W122" s="140">
        <f t="shared" si="50"/>
        <v>0</v>
      </c>
      <c r="X122" s="141">
        <f t="shared" si="51"/>
        <v>0</v>
      </c>
      <c r="Y122" s="147">
        <f>[1]побуд.звіт!Y122+'[2]звіт 2018+01.2019'!Y122</f>
        <v>0</v>
      </c>
      <c r="Z122" s="147">
        <f>[1]побуд.звіт!Z122+'[2]звіт 2018+01.2019'!Z122</f>
        <v>0</v>
      </c>
      <c r="AA122" s="140">
        <f t="shared" si="52"/>
        <v>0</v>
      </c>
      <c r="AB122" s="141">
        <f t="shared" si="53"/>
        <v>0</v>
      </c>
      <c r="AC122" s="147">
        <f>[1]побуд.звіт!AC122+'[2]звіт 2018+01.2019'!AC122</f>
        <v>4581.3114306614589</v>
      </c>
      <c r="AD122" s="147">
        <f>[1]побуд.звіт!AD122+'[2]звіт 2018+01.2019'!AD122</f>
        <v>4558.102958750721</v>
      </c>
      <c r="AE122" s="140">
        <f t="shared" si="54"/>
        <v>-23.208471910737899</v>
      </c>
      <c r="AF122" s="141">
        <f t="shared" si="55"/>
        <v>0</v>
      </c>
      <c r="AG122" s="147">
        <f>[1]побуд.звіт!AG122+'[2]звіт 2018+01.2019'!AG122</f>
        <v>0</v>
      </c>
      <c r="AH122" s="147">
        <f>[1]побуд.звіт!AH122+'[2]звіт 2018+01.2019'!AH122</f>
        <v>0</v>
      </c>
      <c r="AI122" s="140">
        <f t="shared" si="56"/>
        <v>0</v>
      </c>
      <c r="AJ122" s="141">
        <f t="shared" si="57"/>
        <v>0</v>
      </c>
      <c r="AK122" s="147">
        <f>[1]побуд.звіт!AK122+'[2]звіт 2018+01.2019'!AK122</f>
        <v>0</v>
      </c>
      <c r="AL122" s="147">
        <f>[1]побуд.звіт!AL122+'[2]звіт 2018+01.2019'!AL122</f>
        <v>0</v>
      </c>
      <c r="AM122" s="140">
        <f t="shared" si="58"/>
        <v>0</v>
      </c>
      <c r="AN122" s="141">
        <f t="shared" si="59"/>
        <v>0</v>
      </c>
      <c r="AO122" s="147">
        <f>[1]побуд.звіт!AO122+'[2]звіт 2018+01.2019'!AO122</f>
        <v>440.13012689918804</v>
      </c>
      <c r="AP122" s="147">
        <f>[1]побуд.звіт!AP122+'[2]звіт 2018+01.2019'!AP122</f>
        <v>560.02655360656252</v>
      </c>
      <c r="AQ122" s="140">
        <f t="shared" si="60"/>
        <v>0</v>
      </c>
      <c r="AR122" s="141">
        <f t="shared" si="61"/>
        <v>119.89642670737447</v>
      </c>
      <c r="AS122" s="147">
        <f>[1]побуд.звіт!AS122+'[2]звіт 2018+01.2019'!AS122</f>
        <v>440.31511829494451</v>
      </c>
      <c r="AT122" s="147">
        <f>[1]побуд.звіт!AT122+'[2]звіт 2018+01.2019'!AT122</f>
        <v>366.99011978152799</v>
      </c>
      <c r="AU122" s="140">
        <f t="shared" si="62"/>
        <v>-73.324998513416517</v>
      </c>
      <c r="AV122" s="141">
        <f t="shared" si="63"/>
        <v>0</v>
      </c>
      <c r="AW122" s="147">
        <f>[1]побуд.звіт!AW122+'[2]звіт 2018+01.2019'!AW122</f>
        <v>5383.7335286285052</v>
      </c>
      <c r="AX122" s="147">
        <f>[1]побуд.звіт!AX122+'[2]звіт 2018+01.2019'!AX122</f>
        <v>833.5775711942</v>
      </c>
      <c r="AY122" s="140">
        <f t="shared" si="64"/>
        <v>-4550.1559574343055</v>
      </c>
      <c r="AZ122" s="141">
        <f t="shared" si="65"/>
        <v>0</v>
      </c>
      <c r="BA122" s="38">
        <v>0</v>
      </c>
      <c r="BB122" s="36"/>
      <c r="BC122" s="36">
        <f t="shared" si="66"/>
        <v>0</v>
      </c>
      <c r="BD122" s="37">
        <f t="shared" si="67"/>
        <v>0</v>
      </c>
      <c r="BE122" s="147">
        <f>[1]побуд.звіт!BE122+'[2]звіт 2018+01.2019'!BE122</f>
        <v>16.023953236507563</v>
      </c>
      <c r="BF122" s="147">
        <f>[1]побуд.звіт!BF122+'[2]звіт 2018+01.2019'!BF122</f>
        <v>0</v>
      </c>
      <c r="BG122" s="140">
        <f t="shared" si="68"/>
        <v>-16.023953236507563</v>
      </c>
      <c r="BH122" s="141">
        <f t="shared" si="69"/>
        <v>0</v>
      </c>
      <c r="BI122" s="147">
        <f>[1]побуд.звіт!BI122+'[2]звіт 2018+01.2019'!BI122</f>
        <v>1208.716890442694</v>
      </c>
      <c r="BJ122" s="147">
        <f>[1]побуд.звіт!BJ122+'[2]звіт 2018+01.2019'!BJ122</f>
        <v>504.42418164583171</v>
      </c>
      <c r="BK122" s="140">
        <f t="shared" si="70"/>
        <v>-704.29270879686226</v>
      </c>
      <c r="BL122" s="141">
        <f t="shared" si="71"/>
        <v>0</v>
      </c>
      <c r="BM122" s="147">
        <f>[1]побуд.звіт!BM122+'[2]звіт 2018+01.2019'!BM122</f>
        <v>0</v>
      </c>
      <c r="BN122" s="147">
        <f>[1]побуд.звіт!BN122+'[2]звіт 2018+01.2019'!BN122</f>
        <v>0</v>
      </c>
      <c r="BO122" s="140">
        <f t="shared" si="72"/>
        <v>0</v>
      </c>
      <c r="BP122" s="141">
        <f t="shared" si="73"/>
        <v>0</v>
      </c>
      <c r="BQ122" s="142">
        <f t="shared" si="78"/>
        <v>17678.818531446581</v>
      </c>
      <c r="BR122" s="140">
        <f t="shared" si="78"/>
        <v>13465.395905197225</v>
      </c>
      <c r="BS122" s="140">
        <f t="shared" si="74"/>
        <v>-4213.4226262493557</v>
      </c>
      <c r="BT122" s="141">
        <f t="shared" si="75"/>
        <v>0</v>
      </c>
      <c r="BU122" s="148">
        <f t="shared" si="76"/>
        <v>0.7616683140474213</v>
      </c>
      <c r="BV122" s="132">
        <v>1800</v>
      </c>
      <c r="BW122" s="144">
        <f t="shared" si="77"/>
        <v>537.22724775381562</v>
      </c>
      <c r="BX122" s="132">
        <f t="shared" si="79"/>
        <v>1262.7727522461844</v>
      </c>
      <c r="BY122" s="145">
        <v>3</v>
      </c>
      <c r="CA122" s="39"/>
    </row>
    <row r="123" spans="1:79" x14ac:dyDescent="0.3">
      <c r="A123" s="163">
        <f t="shared" si="45"/>
        <v>115</v>
      </c>
      <c r="B123" s="173" t="s">
        <v>215</v>
      </c>
      <c r="C123" s="189">
        <v>4525.88</v>
      </c>
      <c r="D123" s="185">
        <v>5</v>
      </c>
      <c r="E123" s="165">
        <f>[1]побуд.звіт!E123+'[2]звіт 2018+01.2019'!E123</f>
        <v>16150.538084</v>
      </c>
      <c r="F123" s="165">
        <f>[1]побуд.звіт!F123+'[2]звіт 2018+01.2019'!F123</f>
        <v>15441.399459695822</v>
      </c>
      <c r="G123" s="166">
        <f t="shared" si="41"/>
        <v>-709.13862430417794</v>
      </c>
      <c r="H123" s="167">
        <f t="shared" si="42"/>
        <v>0</v>
      </c>
      <c r="I123" s="165">
        <f>[1]побуд.звіт!I123+'[2]звіт 2018+01.2019'!I123</f>
        <v>55807.671317196175</v>
      </c>
      <c r="J123" s="165">
        <f>[1]побуд.звіт!J123+'[2]звіт 2018+01.2019'!J123</f>
        <v>52074.203916617291</v>
      </c>
      <c r="K123" s="166">
        <f t="shared" si="43"/>
        <v>-3733.4674005788838</v>
      </c>
      <c r="L123" s="167">
        <f t="shared" si="44"/>
        <v>0</v>
      </c>
      <c r="M123" s="165">
        <f>[1]побуд.звіт!M123+'[2]звіт 2018+01.2019'!M123</f>
        <v>7088.4740790930173</v>
      </c>
      <c r="N123" s="165">
        <f>[1]побуд.звіт!N123+'[2]звіт 2018+01.2019'!N123</f>
        <v>7127.2377279360635</v>
      </c>
      <c r="O123" s="166">
        <f t="shared" si="46"/>
        <v>0</v>
      </c>
      <c r="P123" s="167">
        <f t="shared" si="47"/>
        <v>38.763648843046212</v>
      </c>
      <c r="Q123" s="165">
        <f>[1]побуд.звіт!Q123+'[2]звіт 2018+01.2019'!Q123</f>
        <v>1443.368815843425</v>
      </c>
      <c r="R123" s="165">
        <f>[1]побуд.звіт!R123+'[2]звіт 2018+01.2019'!R123</f>
        <v>1035.1530945356997</v>
      </c>
      <c r="S123" s="166">
        <f t="shared" si="48"/>
        <v>-408.21572130772529</v>
      </c>
      <c r="T123" s="167">
        <f t="shared" si="49"/>
        <v>0</v>
      </c>
      <c r="U123" s="165">
        <f>[1]побуд.звіт!U123+'[2]звіт 2018+01.2019'!U123</f>
        <v>0</v>
      </c>
      <c r="V123" s="165">
        <f>[1]побуд.звіт!V123+'[2]звіт 2018+01.2019'!V123</f>
        <v>0</v>
      </c>
      <c r="W123" s="166">
        <f t="shared" si="50"/>
        <v>0</v>
      </c>
      <c r="X123" s="167">
        <f t="shared" si="51"/>
        <v>0</v>
      </c>
      <c r="Y123" s="165">
        <f>[1]побуд.звіт!Y123+'[2]звіт 2018+01.2019'!Y123</f>
        <v>0</v>
      </c>
      <c r="Z123" s="165">
        <f>[1]побуд.звіт!Z123+'[2]звіт 2018+01.2019'!Z123</f>
        <v>0</v>
      </c>
      <c r="AA123" s="166">
        <f t="shared" si="52"/>
        <v>0</v>
      </c>
      <c r="AB123" s="167">
        <f t="shared" si="53"/>
        <v>0</v>
      </c>
      <c r="AC123" s="165">
        <f>[1]побуд.звіт!AC123+'[2]звіт 2018+01.2019'!AC123</f>
        <v>50543.536603671564</v>
      </c>
      <c r="AD123" s="165">
        <f>[1]побуд.звіт!AD123+'[2]звіт 2018+01.2019'!AD123</f>
        <v>51435.224664270412</v>
      </c>
      <c r="AE123" s="166">
        <f t="shared" si="54"/>
        <v>0</v>
      </c>
      <c r="AF123" s="167">
        <f t="shared" si="55"/>
        <v>891.6880605988481</v>
      </c>
      <c r="AG123" s="165">
        <f>[1]побуд.звіт!AG123+'[2]звіт 2018+01.2019'!AG123</f>
        <v>2345.4129066443879</v>
      </c>
      <c r="AH123" s="165">
        <f>[1]побуд.звіт!AH123+'[2]звіт 2018+01.2019'!AH123</f>
        <v>2340.2032321895072</v>
      </c>
      <c r="AI123" s="166">
        <f t="shared" si="56"/>
        <v>-5.2096744548807692</v>
      </c>
      <c r="AJ123" s="167">
        <f t="shared" si="57"/>
        <v>0</v>
      </c>
      <c r="AK123" s="165">
        <f>[1]побуд.звіт!AK123+'[2]звіт 2018+01.2019'!AK123</f>
        <v>84.393613801463331</v>
      </c>
      <c r="AL123" s="165">
        <f>[1]побуд.звіт!AL123+'[2]звіт 2018+01.2019'!AL123</f>
        <v>0</v>
      </c>
      <c r="AM123" s="166">
        <f t="shared" si="58"/>
        <v>-84.393613801463331</v>
      </c>
      <c r="AN123" s="167">
        <f t="shared" si="59"/>
        <v>0</v>
      </c>
      <c r="AO123" s="165">
        <f>[1]побуд.звіт!AO123+'[2]звіт 2018+01.2019'!AO123</f>
        <v>15305.723959859548</v>
      </c>
      <c r="AP123" s="165">
        <f>[1]побуд.звіт!AP123+'[2]звіт 2018+01.2019'!AP123</f>
        <v>12461.08135671385</v>
      </c>
      <c r="AQ123" s="166">
        <f t="shared" si="60"/>
        <v>-2844.6426031456976</v>
      </c>
      <c r="AR123" s="167">
        <f t="shared" si="61"/>
        <v>0</v>
      </c>
      <c r="AS123" s="165">
        <f>[1]побуд.звіт!AS123+'[2]звіт 2018+01.2019'!AS123</f>
        <v>11618.828494984928</v>
      </c>
      <c r="AT123" s="165">
        <f>[1]побуд.звіт!AT123+'[2]звіт 2018+01.2019'!AT123</f>
        <v>9759.9498371468926</v>
      </c>
      <c r="AU123" s="166">
        <f t="shared" si="62"/>
        <v>-1858.878657838035</v>
      </c>
      <c r="AV123" s="167">
        <f t="shared" si="63"/>
        <v>0</v>
      </c>
      <c r="AW123" s="165">
        <f>[1]побуд.звіт!AW123+'[2]звіт 2018+01.2019'!AW123</f>
        <v>61237.757385335659</v>
      </c>
      <c r="AX123" s="165">
        <f>[1]побуд.звіт!AX123+'[2]звіт 2018+01.2019'!AX123</f>
        <v>219569.51655940496</v>
      </c>
      <c r="AY123" s="166">
        <f t="shared" si="64"/>
        <v>0</v>
      </c>
      <c r="AZ123" s="167">
        <f t="shared" si="65"/>
        <v>158331.7591740693</v>
      </c>
      <c r="BA123" s="38">
        <v>0</v>
      </c>
      <c r="BB123" s="36"/>
      <c r="BC123" s="36">
        <f t="shared" si="66"/>
        <v>0</v>
      </c>
      <c r="BD123" s="37">
        <f t="shared" si="67"/>
        <v>0</v>
      </c>
      <c r="BE123" s="165">
        <f>[1]побуд.звіт!BE123+'[2]звіт 2018+01.2019'!BE123</f>
        <v>12.707838300243894</v>
      </c>
      <c r="BF123" s="165">
        <f>[1]побуд.звіт!BF123+'[2]звіт 2018+01.2019'!BF123</f>
        <v>0</v>
      </c>
      <c r="BG123" s="166">
        <f t="shared" si="68"/>
        <v>-12.707838300243894</v>
      </c>
      <c r="BH123" s="167">
        <f t="shared" si="69"/>
        <v>0</v>
      </c>
      <c r="BI123" s="165">
        <f>[1]побуд.звіт!BI123+'[2]звіт 2018+01.2019'!BI123</f>
        <v>12606.009046421286</v>
      </c>
      <c r="BJ123" s="165">
        <f>[1]побуд.звіт!BJ123+'[2]звіт 2018+01.2019'!BJ123</f>
        <v>10585.244763881339</v>
      </c>
      <c r="BK123" s="166">
        <f t="shared" si="70"/>
        <v>-2020.7642825399471</v>
      </c>
      <c r="BL123" s="167">
        <f t="shared" si="71"/>
        <v>0</v>
      </c>
      <c r="BM123" s="165">
        <f>[1]побуд.звіт!BM123+'[2]звіт 2018+01.2019'!BM123</f>
        <v>0</v>
      </c>
      <c r="BN123" s="165">
        <f>[1]побуд.звіт!BN123+'[2]звіт 2018+01.2019'!BN123</f>
        <v>0</v>
      </c>
      <c r="BO123" s="166">
        <f t="shared" si="72"/>
        <v>0</v>
      </c>
      <c r="BP123" s="167">
        <f t="shared" si="73"/>
        <v>0</v>
      </c>
      <c r="BQ123" s="168">
        <f t="shared" si="78"/>
        <v>234244.42214515171</v>
      </c>
      <c r="BR123" s="166">
        <f t="shared" si="78"/>
        <v>381829.21461239178</v>
      </c>
      <c r="BS123" s="166">
        <f t="shared" si="74"/>
        <v>0</v>
      </c>
      <c r="BT123" s="167">
        <f t="shared" si="75"/>
        <v>147584.79246724007</v>
      </c>
      <c r="BU123" s="169">
        <f t="shared" si="76"/>
        <v>1.6300461335031824</v>
      </c>
      <c r="BV123" s="131">
        <v>31605</v>
      </c>
      <c r="BW123" s="170">
        <f t="shared" si="77"/>
        <v>14873.255561060592</v>
      </c>
      <c r="BX123" s="131">
        <f t="shared" si="79"/>
        <v>16731.744438939408</v>
      </c>
      <c r="BY123" s="171">
        <v>2</v>
      </c>
      <c r="CA123" s="39"/>
    </row>
    <row r="124" spans="1:79" x14ac:dyDescent="0.3">
      <c r="A124" s="137">
        <f t="shared" si="45"/>
        <v>116</v>
      </c>
      <c r="B124" s="146" t="s">
        <v>216</v>
      </c>
      <c r="C124" s="188">
        <v>6300.41</v>
      </c>
      <c r="D124" s="185">
        <v>9</v>
      </c>
      <c r="E124" s="147">
        <f>[1]побуд.звіт!E124+'[2]звіт 2018+01.2019'!E124</f>
        <v>41859.445148000006</v>
      </c>
      <c r="F124" s="147">
        <f>[1]побуд.звіт!F124+'[2]звіт 2018+01.2019'!F124</f>
        <v>40255.260484781866</v>
      </c>
      <c r="G124" s="140">
        <f t="shared" si="41"/>
        <v>-1604.1846632181405</v>
      </c>
      <c r="H124" s="141">
        <f t="shared" si="42"/>
        <v>0</v>
      </c>
      <c r="I124" s="147">
        <f>[1]побуд.звіт!I124+'[2]звіт 2018+01.2019'!I124</f>
        <v>68802.652430468981</v>
      </c>
      <c r="J124" s="147">
        <f>[1]побуд.звіт!J124+'[2]звіт 2018+01.2019'!J124</f>
        <v>69076.033100398097</v>
      </c>
      <c r="K124" s="140">
        <f t="shared" si="43"/>
        <v>0</v>
      </c>
      <c r="L124" s="141">
        <f t="shared" si="44"/>
        <v>273.38066992911627</v>
      </c>
      <c r="M124" s="147">
        <f>[1]побуд.звіт!M124+'[2]звіт 2018+01.2019'!M124</f>
        <v>10592.028228156174</v>
      </c>
      <c r="N124" s="147">
        <f>[1]побуд.звіт!N124+'[2]звіт 2018+01.2019'!N124</f>
        <v>10703.760573852473</v>
      </c>
      <c r="O124" s="140">
        <f t="shared" si="46"/>
        <v>0</v>
      </c>
      <c r="P124" s="141">
        <f t="shared" si="47"/>
        <v>111.73234569629858</v>
      </c>
      <c r="Q124" s="147">
        <f>[1]побуд.звіт!Q124+'[2]звіт 2018+01.2019'!Q124</f>
        <v>1738.0638185667081</v>
      </c>
      <c r="R124" s="147">
        <f>[1]побуд.звіт!R124+'[2]звіт 2018+01.2019'!R124</f>
        <v>1430.6271797081433</v>
      </c>
      <c r="S124" s="140">
        <f t="shared" si="48"/>
        <v>-307.43663885856472</v>
      </c>
      <c r="T124" s="141">
        <f t="shared" si="49"/>
        <v>0</v>
      </c>
      <c r="U124" s="147">
        <f>[1]побуд.звіт!U124+'[2]звіт 2018+01.2019'!U124</f>
        <v>44907.87312043197</v>
      </c>
      <c r="V124" s="147">
        <f>[1]побуд.звіт!V124+'[2]звіт 2018+01.2019'!V124</f>
        <v>44573.884805894464</v>
      </c>
      <c r="W124" s="140">
        <f t="shared" si="50"/>
        <v>-333.98831453750608</v>
      </c>
      <c r="X124" s="141">
        <f t="shared" si="51"/>
        <v>0</v>
      </c>
      <c r="Y124" s="147">
        <f>[1]побуд.звіт!Y124+'[2]звіт 2018+01.2019'!Y124</f>
        <v>0</v>
      </c>
      <c r="Z124" s="147">
        <f>[1]побуд.звіт!Z124+'[2]звіт 2018+01.2019'!Z124</f>
        <v>0</v>
      </c>
      <c r="AA124" s="140">
        <f t="shared" si="52"/>
        <v>0</v>
      </c>
      <c r="AB124" s="141">
        <f t="shared" si="53"/>
        <v>0</v>
      </c>
      <c r="AC124" s="147">
        <f>[1]побуд.звіт!AC124+'[2]звіт 2018+01.2019'!AC124</f>
        <v>71388.761487505282</v>
      </c>
      <c r="AD124" s="147">
        <f>[1]побуд.звіт!AD124+'[2]звіт 2018+01.2019'!AD124</f>
        <v>71775.472058120053</v>
      </c>
      <c r="AE124" s="140">
        <f t="shared" si="54"/>
        <v>0</v>
      </c>
      <c r="AF124" s="141">
        <f t="shared" si="55"/>
        <v>386.7105706147704</v>
      </c>
      <c r="AG124" s="147">
        <f>[1]побуд.звіт!AG124+'[2]звіт 2018+01.2019'!AG124</f>
        <v>2036.2113410194906</v>
      </c>
      <c r="AH124" s="147">
        <f>[1]побуд.звіт!AH124+'[2]звіт 2018+01.2019'!AH124</f>
        <v>1983.7834689371346</v>
      </c>
      <c r="AI124" s="140">
        <f t="shared" si="56"/>
        <v>-52.427872082356089</v>
      </c>
      <c r="AJ124" s="141">
        <f t="shared" si="57"/>
        <v>0</v>
      </c>
      <c r="AK124" s="147">
        <f>[1]побуд.звіт!AK124+'[2]звіт 2018+01.2019'!AK124</f>
        <v>67.586741123949082</v>
      </c>
      <c r="AL124" s="147">
        <f>[1]побуд.звіт!AL124+'[2]звіт 2018+01.2019'!AL124</f>
        <v>0</v>
      </c>
      <c r="AM124" s="140">
        <f t="shared" si="58"/>
        <v>-67.586741123949082</v>
      </c>
      <c r="AN124" s="141">
        <f t="shared" si="59"/>
        <v>0</v>
      </c>
      <c r="AO124" s="147">
        <f>[1]побуд.звіт!AO124+'[2]звіт 2018+01.2019'!AO124</f>
        <v>3169.0344162530928</v>
      </c>
      <c r="AP124" s="147">
        <f>[1]побуд.звіт!AP124+'[2]звіт 2018+01.2019'!AP124</f>
        <v>7550.8067078264503</v>
      </c>
      <c r="AQ124" s="140">
        <f t="shared" si="60"/>
        <v>0</v>
      </c>
      <c r="AR124" s="141">
        <f t="shared" si="61"/>
        <v>4381.7722915733575</v>
      </c>
      <c r="AS124" s="147">
        <f>[1]побуд.звіт!AS124+'[2]звіт 2018+01.2019'!AS124</f>
        <v>12747.654706378826</v>
      </c>
      <c r="AT124" s="147">
        <f>[1]побуд.звіт!AT124+'[2]звіт 2018+01.2019'!AT124</f>
        <v>12028.359837198681</v>
      </c>
      <c r="AU124" s="140">
        <f t="shared" si="62"/>
        <v>-719.29486918014481</v>
      </c>
      <c r="AV124" s="141">
        <f t="shared" si="63"/>
        <v>0</v>
      </c>
      <c r="AW124" s="147">
        <f>[1]побуд.звіт!AW124+'[2]звіт 2018+01.2019'!AW124</f>
        <v>89548.458358781165</v>
      </c>
      <c r="AX124" s="147">
        <f>[1]побуд.звіт!AX124+'[2]звіт 2018+01.2019'!AX124</f>
        <v>118675.03577372132</v>
      </c>
      <c r="AY124" s="140">
        <f t="shared" si="64"/>
        <v>0</v>
      </c>
      <c r="AZ124" s="141">
        <f t="shared" si="65"/>
        <v>29126.577414940155</v>
      </c>
      <c r="BA124" s="38">
        <v>0</v>
      </c>
      <c r="BB124" s="36"/>
      <c r="BC124" s="36">
        <f t="shared" si="66"/>
        <v>0</v>
      </c>
      <c r="BD124" s="37">
        <f t="shared" si="67"/>
        <v>0</v>
      </c>
      <c r="BE124" s="147">
        <f>[1]побуд.звіт!BE124+'[2]звіт 2018+01.2019'!BE124</f>
        <v>14.515565017707011</v>
      </c>
      <c r="BF124" s="147">
        <f>[1]побуд.звіт!BF124+'[2]звіт 2018+01.2019'!BF124</f>
        <v>0</v>
      </c>
      <c r="BG124" s="140">
        <f t="shared" si="68"/>
        <v>-14.515565017707011</v>
      </c>
      <c r="BH124" s="141">
        <f t="shared" si="69"/>
        <v>0</v>
      </c>
      <c r="BI124" s="147">
        <f>[1]побуд.звіт!BI124+'[2]звіт 2018+01.2019'!BI124</f>
        <v>58046.46863786257</v>
      </c>
      <c r="BJ124" s="147">
        <f>[1]побуд.звіт!BJ124+'[2]звіт 2018+01.2019'!BJ124</f>
        <v>70124.234409020195</v>
      </c>
      <c r="BK124" s="140">
        <f t="shared" si="70"/>
        <v>0</v>
      </c>
      <c r="BL124" s="141">
        <f t="shared" si="71"/>
        <v>12077.765771157625</v>
      </c>
      <c r="BM124" s="147">
        <f>[1]побуд.звіт!BM124+'[2]звіт 2018+01.2019'!BM124</f>
        <v>23618.772168410571</v>
      </c>
      <c r="BN124" s="147">
        <f>[1]побуд.звіт!BN124+'[2]звіт 2018+01.2019'!BN124</f>
        <v>19419.581069686395</v>
      </c>
      <c r="BO124" s="140">
        <f t="shared" si="72"/>
        <v>-4199.1910987241754</v>
      </c>
      <c r="BP124" s="141">
        <f t="shared" si="73"/>
        <v>0</v>
      </c>
      <c r="BQ124" s="142">
        <f t="shared" si="78"/>
        <v>428537.52616797655</v>
      </c>
      <c r="BR124" s="140">
        <f t="shared" si="78"/>
        <v>467596.83946914523</v>
      </c>
      <c r="BS124" s="140">
        <f t="shared" si="74"/>
        <v>0</v>
      </c>
      <c r="BT124" s="141">
        <f t="shared" si="75"/>
        <v>39059.313301168673</v>
      </c>
      <c r="BU124" s="148">
        <f t="shared" si="76"/>
        <v>1.0911456078314559</v>
      </c>
      <c r="BV124" s="132">
        <v>47233</v>
      </c>
      <c r="BW124" s="144">
        <f t="shared" si="77"/>
        <v>16623.17670228739</v>
      </c>
      <c r="BX124" s="132">
        <f t="shared" si="79"/>
        <v>30609.82329771261</v>
      </c>
      <c r="BY124" s="145">
        <v>3</v>
      </c>
      <c r="CA124" s="39"/>
    </row>
    <row r="125" spans="1:79" x14ac:dyDescent="0.3">
      <c r="A125" s="137">
        <f t="shared" si="45"/>
        <v>117</v>
      </c>
      <c r="B125" s="146" t="s">
        <v>217</v>
      </c>
      <c r="C125" s="188">
        <v>2744.8</v>
      </c>
      <c r="D125" s="185">
        <v>5</v>
      </c>
      <c r="E125" s="147">
        <f>[1]побуд.звіт!E125+'[2]звіт 2018+01.2019'!E125</f>
        <v>11912.695192666919</v>
      </c>
      <c r="F125" s="147">
        <f>[1]побуд.звіт!F125+'[2]звіт 2018+01.2019'!F125</f>
        <v>12600.614653752225</v>
      </c>
      <c r="G125" s="140">
        <f t="shared" si="41"/>
        <v>0</v>
      </c>
      <c r="H125" s="141">
        <f t="shared" si="42"/>
        <v>687.91946108530647</v>
      </c>
      <c r="I125" s="147">
        <f>[1]побуд.звіт!I125+'[2]звіт 2018+01.2019'!I125</f>
        <v>27038.740836888388</v>
      </c>
      <c r="J125" s="147">
        <f>[1]побуд.звіт!J125+'[2]звіт 2018+01.2019'!J125</f>
        <v>26149.573152351666</v>
      </c>
      <c r="K125" s="140">
        <f t="shared" si="43"/>
        <v>-889.16768453672194</v>
      </c>
      <c r="L125" s="141">
        <f t="shared" si="44"/>
        <v>0</v>
      </c>
      <c r="M125" s="147">
        <f>[1]побуд.звіт!M125+'[2]звіт 2018+01.2019'!M125</f>
        <v>4952.8362559116849</v>
      </c>
      <c r="N125" s="147">
        <f>[1]побуд.звіт!N125+'[2]звіт 2018+01.2019'!N125</f>
        <v>5197.152652131479</v>
      </c>
      <c r="O125" s="140">
        <f t="shared" si="46"/>
        <v>0</v>
      </c>
      <c r="P125" s="141">
        <f t="shared" si="47"/>
        <v>244.31639621979411</v>
      </c>
      <c r="Q125" s="147">
        <f>[1]побуд.звіт!Q125+'[2]звіт 2018+01.2019'!Q125</f>
        <v>928.21932688546281</v>
      </c>
      <c r="R125" s="147">
        <f>[1]побуд.звіт!R125+'[2]звіт 2018+01.2019'!R125</f>
        <v>726.1189264353294</v>
      </c>
      <c r="S125" s="140">
        <f t="shared" si="48"/>
        <v>-202.10040045013341</v>
      </c>
      <c r="T125" s="141">
        <f t="shared" si="49"/>
        <v>0</v>
      </c>
      <c r="U125" s="147">
        <f>[1]побуд.звіт!U125+'[2]звіт 2018+01.2019'!U125</f>
        <v>0</v>
      </c>
      <c r="V125" s="147">
        <f>[1]побуд.звіт!V125+'[2]звіт 2018+01.2019'!V125</f>
        <v>0</v>
      </c>
      <c r="W125" s="140">
        <f t="shared" si="50"/>
        <v>0</v>
      </c>
      <c r="X125" s="141">
        <f t="shared" si="51"/>
        <v>0</v>
      </c>
      <c r="Y125" s="147">
        <f>[1]побуд.звіт!Y125+'[2]звіт 2018+01.2019'!Y125</f>
        <v>0</v>
      </c>
      <c r="Z125" s="147">
        <f>[1]побуд.звіт!Z125+'[2]звіт 2018+01.2019'!Z125</f>
        <v>0</v>
      </c>
      <c r="AA125" s="140">
        <f t="shared" si="52"/>
        <v>0</v>
      </c>
      <c r="AB125" s="141">
        <f t="shared" si="53"/>
        <v>0</v>
      </c>
      <c r="AC125" s="147">
        <f>[1]побуд.звіт!AC125+'[2]звіт 2018+01.2019'!AC125</f>
        <v>34170.055595260019</v>
      </c>
      <c r="AD125" s="147">
        <f>[1]побуд.звіт!AD125+'[2]звіт 2018+01.2019'!AD125</f>
        <v>33925.760847649173</v>
      </c>
      <c r="AE125" s="140">
        <f t="shared" si="54"/>
        <v>-244.29474761084566</v>
      </c>
      <c r="AF125" s="141">
        <f t="shared" si="55"/>
        <v>0</v>
      </c>
      <c r="AG125" s="147">
        <f>[1]побуд.звіт!AG125+'[2]звіт 2018+01.2019'!AG125</f>
        <v>1820.4093552663119</v>
      </c>
      <c r="AH125" s="147">
        <f>[1]побуд.звіт!AH125+'[2]звіт 2018+01.2019'!AH125</f>
        <v>1818.4681798590404</v>
      </c>
      <c r="AI125" s="140">
        <f t="shared" si="56"/>
        <v>-1.9411754072714302</v>
      </c>
      <c r="AJ125" s="141">
        <f t="shared" si="57"/>
        <v>0</v>
      </c>
      <c r="AK125" s="147">
        <f>[1]побуд.звіт!AK125+'[2]звіт 2018+01.2019'!AK125</f>
        <v>66.59578696193347</v>
      </c>
      <c r="AL125" s="147">
        <f>[1]побуд.звіт!AL125+'[2]звіт 2018+01.2019'!AL125</f>
        <v>0</v>
      </c>
      <c r="AM125" s="140">
        <f t="shared" si="58"/>
        <v>-66.59578696193347</v>
      </c>
      <c r="AN125" s="141">
        <f t="shared" si="59"/>
        <v>0</v>
      </c>
      <c r="AO125" s="147">
        <f>[1]побуд.звіт!AO125+'[2]звіт 2018+01.2019'!AO125</f>
        <v>2068.1151688408681</v>
      </c>
      <c r="AP125" s="147">
        <f>[1]побуд.звіт!AP125+'[2]звіт 2018+01.2019'!AP125</f>
        <v>4185.1996652991584</v>
      </c>
      <c r="AQ125" s="140">
        <f t="shared" si="60"/>
        <v>0</v>
      </c>
      <c r="AR125" s="141">
        <f t="shared" si="61"/>
        <v>2117.0844964582902</v>
      </c>
      <c r="AS125" s="147">
        <f>[1]побуд.звіт!AS125+'[2]звіт 2018+01.2019'!AS125</f>
        <v>7385.4734360811244</v>
      </c>
      <c r="AT125" s="147">
        <f>[1]побуд.звіт!AT125+'[2]звіт 2018+01.2019'!AT125</f>
        <v>6316.2186130787013</v>
      </c>
      <c r="AU125" s="140">
        <f t="shared" si="62"/>
        <v>-1069.2548230024231</v>
      </c>
      <c r="AV125" s="141">
        <f t="shared" si="63"/>
        <v>0</v>
      </c>
      <c r="AW125" s="147">
        <f>[1]побуд.звіт!AW125+'[2]звіт 2018+01.2019'!AW125</f>
        <v>57108.320883457964</v>
      </c>
      <c r="AX125" s="147">
        <f>[1]побуд.звіт!AX125+'[2]звіт 2018+01.2019'!AX125</f>
        <v>10139.377135720488</v>
      </c>
      <c r="AY125" s="140">
        <f t="shared" si="64"/>
        <v>-46968.943747737474</v>
      </c>
      <c r="AZ125" s="141">
        <f t="shared" si="65"/>
        <v>0</v>
      </c>
      <c r="BA125" s="38">
        <v>0</v>
      </c>
      <c r="BB125" s="36"/>
      <c r="BC125" s="36">
        <f t="shared" si="66"/>
        <v>0</v>
      </c>
      <c r="BD125" s="37">
        <f t="shared" si="67"/>
        <v>0</v>
      </c>
      <c r="BE125" s="147">
        <f>[1]побуд.звіт!BE125+'[2]звіт 2018+01.2019'!BE125</f>
        <v>17.884106740483368</v>
      </c>
      <c r="BF125" s="147">
        <f>[1]побуд.звіт!BF125+'[2]звіт 2018+01.2019'!BF125</f>
        <v>0</v>
      </c>
      <c r="BG125" s="140">
        <f t="shared" si="68"/>
        <v>-17.884106740483368</v>
      </c>
      <c r="BH125" s="141">
        <f t="shared" si="69"/>
        <v>0</v>
      </c>
      <c r="BI125" s="147">
        <f>[1]побуд.звіт!BI125+'[2]звіт 2018+01.2019'!BI125</f>
        <v>10646.762788470231</v>
      </c>
      <c r="BJ125" s="147">
        <f>[1]побуд.звіт!BJ125+'[2]звіт 2018+01.2019'!BJ125</f>
        <v>11818.798029917032</v>
      </c>
      <c r="BK125" s="140">
        <f t="shared" si="70"/>
        <v>0</v>
      </c>
      <c r="BL125" s="141">
        <f t="shared" si="71"/>
        <v>1172.0352414468016</v>
      </c>
      <c r="BM125" s="147">
        <f>[1]побуд.звіт!BM125+'[2]звіт 2018+01.2019'!BM125</f>
        <v>0</v>
      </c>
      <c r="BN125" s="147">
        <f>[1]побуд.звіт!BN125+'[2]звіт 2018+01.2019'!BN125</f>
        <v>0</v>
      </c>
      <c r="BO125" s="140">
        <f t="shared" si="72"/>
        <v>0</v>
      </c>
      <c r="BP125" s="141">
        <f t="shared" si="73"/>
        <v>0</v>
      </c>
      <c r="BQ125" s="142">
        <f t="shared" si="78"/>
        <v>158116.10873343138</v>
      </c>
      <c r="BR125" s="140">
        <f t="shared" si="78"/>
        <v>112877.28185619428</v>
      </c>
      <c r="BS125" s="140">
        <f t="shared" si="74"/>
        <v>-45238.826877237094</v>
      </c>
      <c r="BT125" s="141">
        <f t="shared" si="75"/>
        <v>0</v>
      </c>
      <c r="BU125" s="148">
        <f t="shared" si="76"/>
        <v>0.71388856429862291</v>
      </c>
      <c r="BV125" s="132">
        <v>18702</v>
      </c>
      <c r="BW125" s="144">
        <f t="shared" si="77"/>
        <v>7407.9922333263294</v>
      </c>
      <c r="BX125" s="132">
        <f t="shared" si="79"/>
        <v>11294.007766673671</v>
      </c>
      <c r="BY125" s="145">
        <v>3</v>
      </c>
      <c r="CA125" s="39"/>
    </row>
    <row r="126" spans="1:79" x14ac:dyDescent="0.3">
      <c r="A126" s="137">
        <f t="shared" si="45"/>
        <v>118</v>
      </c>
      <c r="B126" s="146" t="s">
        <v>218</v>
      </c>
      <c r="C126" s="188">
        <v>6131.02</v>
      </c>
      <c r="D126" s="185">
        <v>9</v>
      </c>
      <c r="E126" s="147">
        <f>[1]побуд.звіт!E126+'[2]звіт 2018+01.2019'!E126</f>
        <v>41628.036246000003</v>
      </c>
      <c r="F126" s="147">
        <f>[1]побуд.звіт!F126+'[2]звіт 2018+01.2019'!F126</f>
        <v>39815.243489540444</v>
      </c>
      <c r="G126" s="140">
        <f t="shared" si="41"/>
        <v>-1812.7927564595593</v>
      </c>
      <c r="H126" s="141">
        <f t="shared" si="42"/>
        <v>0</v>
      </c>
      <c r="I126" s="147">
        <f>[1]побуд.звіт!I126+'[2]звіт 2018+01.2019'!I126</f>
        <v>67410.123871057993</v>
      </c>
      <c r="J126" s="147">
        <f>[1]побуд.звіт!J126+'[2]звіт 2018+01.2019'!J126</f>
        <v>66275.642023584223</v>
      </c>
      <c r="K126" s="140">
        <f t="shared" si="43"/>
        <v>-1134.4818474737694</v>
      </c>
      <c r="L126" s="141">
        <f t="shared" si="44"/>
        <v>0</v>
      </c>
      <c r="M126" s="147">
        <f>[1]побуд.звіт!M126+'[2]звіт 2018+01.2019'!M126</f>
        <v>9946.8844490918418</v>
      </c>
      <c r="N126" s="147">
        <f>[1]побуд.звіт!N126+'[2]звіт 2018+01.2019'!N126</f>
        <v>10215.92507086862</v>
      </c>
      <c r="O126" s="140">
        <f t="shared" si="46"/>
        <v>0</v>
      </c>
      <c r="P126" s="141">
        <f t="shared" si="47"/>
        <v>269.0406217767777</v>
      </c>
      <c r="Q126" s="147">
        <f>[1]побуд.звіт!Q126+'[2]звіт 2018+01.2019'!Q126</f>
        <v>1732.646571791608</v>
      </c>
      <c r="R126" s="147">
        <f>[1]побуд.звіт!R126+'[2]звіт 2018+01.2019'!R126</f>
        <v>1297.5737872085331</v>
      </c>
      <c r="S126" s="140">
        <f t="shared" si="48"/>
        <v>-435.07278458307496</v>
      </c>
      <c r="T126" s="141">
        <f t="shared" si="49"/>
        <v>0</v>
      </c>
      <c r="U126" s="147">
        <f>[1]побуд.звіт!U126+'[2]звіт 2018+01.2019'!U126</f>
        <v>44897.906162103871</v>
      </c>
      <c r="V126" s="147">
        <f>[1]побуд.звіт!V126+'[2]звіт 2018+01.2019'!V126</f>
        <v>44489.504687868903</v>
      </c>
      <c r="W126" s="140">
        <f t="shared" si="50"/>
        <v>-408.40147423496819</v>
      </c>
      <c r="X126" s="141">
        <f t="shared" si="51"/>
        <v>0</v>
      </c>
      <c r="Y126" s="147">
        <f>[1]побуд.звіт!Y126+'[2]звіт 2018+01.2019'!Y126</f>
        <v>0</v>
      </c>
      <c r="Z126" s="147">
        <f>[1]побуд.звіт!Z126+'[2]звіт 2018+01.2019'!Z126</f>
        <v>0</v>
      </c>
      <c r="AA126" s="140">
        <f t="shared" si="52"/>
        <v>0</v>
      </c>
      <c r="AB126" s="141">
        <f t="shared" si="53"/>
        <v>0</v>
      </c>
      <c r="AC126" s="147">
        <f>[1]побуд.звіт!AC126+'[2]звіт 2018+01.2019'!AC126</f>
        <v>70142.834823595258</v>
      </c>
      <c r="AD126" s="147">
        <f>[1]побуд.звіт!AD126+'[2]звіт 2018+01.2019'!AD126</f>
        <v>70342.250154293433</v>
      </c>
      <c r="AE126" s="140">
        <f t="shared" si="54"/>
        <v>0</v>
      </c>
      <c r="AF126" s="141">
        <f t="shared" si="55"/>
        <v>199.41533069817524</v>
      </c>
      <c r="AG126" s="147">
        <f>[1]побуд.звіт!AG126+'[2]звіт 2018+01.2019'!AG126</f>
        <v>2038.6289215931338</v>
      </c>
      <c r="AH126" s="147">
        <f>[1]побуд.звіт!AH126+'[2]звіт 2018+01.2019'!AH126</f>
        <v>1983.7834689371346</v>
      </c>
      <c r="AI126" s="140">
        <f t="shared" si="56"/>
        <v>-54.845452655999225</v>
      </c>
      <c r="AJ126" s="141">
        <f t="shared" si="57"/>
        <v>0</v>
      </c>
      <c r="AK126" s="147">
        <f>[1]побуд.звіт!AK126+'[2]звіт 2018+01.2019'!AK126</f>
        <v>65.769634288205708</v>
      </c>
      <c r="AL126" s="147">
        <f>[1]побуд.звіт!AL126+'[2]звіт 2018+01.2019'!AL126</f>
        <v>0</v>
      </c>
      <c r="AM126" s="140">
        <f t="shared" si="58"/>
        <v>-65.769634288205708</v>
      </c>
      <c r="AN126" s="141">
        <f t="shared" si="59"/>
        <v>0</v>
      </c>
      <c r="AO126" s="147">
        <f>[1]побуд.звіт!AO126+'[2]звіт 2018+01.2019'!AO126</f>
        <v>3172.1399834033141</v>
      </c>
      <c r="AP126" s="147">
        <f>[1]побуд.звіт!AP126+'[2]звіт 2018+01.2019'!AP126</f>
        <v>7550.8067078264503</v>
      </c>
      <c r="AQ126" s="140">
        <f t="shared" si="60"/>
        <v>0</v>
      </c>
      <c r="AR126" s="141">
        <f t="shared" si="61"/>
        <v>4378.6667244231357</v>
      </c>
      <c r="AS126" s="147">
        <f>[1]побуд.звіт!AS126+'[2]звіт 2018+01.2019'!AS126</f>
        <v>12689.767651791886</v>
      </c>
      <c r="AT126" s="147">
        <f>[1]побуд.звіт!AT126+'[2]звіт 2018+01.2019'!AT126</f>
        <v>10756.743681444832</v>
      </c>
      <c r="AU126" s="140">
        <f t="shared" si="62"/>
        <v>-1933.0239703470543</v>
      </c>
      <c r="AV126" s="141">
        <f t="shared" si="63"/>
        <v>0</v>
      </c>
      <c r="AW126" s="147">
        <f>[1]побуд.звіт!AW126+'[2]звіт 2018+01.2019'!AW126</f>
        <v>88532.442225047445</v>
      </c>
      <c r="AX126" s="147">
        <f>[1]побуд.звіт!AX126+'[2]звіт 2018+01.2019'!AX126</f>
        <v>83992.722554173088</v>
      </c>
      <c r="AY126" s="140">
        <f t="shared" si="64"/>
        <v>-4539.7196708743577</v>
      </c>
      <c r="AZ126" s="141">
        <f t="shared" si="65"/>
        <v>0</v>
      </c>
      <c r="BA126" s="38">
        <v>0</v>
      </c>
      <c r="BB126" s="36"/>
      <c r="BC126" s="36">
        <f t="shared" si="66"/>
        <v>0</v>
      </c>
      <c r="BD126" s="37">
        <f t="shared" si="67"/>
        <v>0</v>
      </c>
      <c r="BE126" s="147">
        <f>[1]побуд.звіт!BE126+'[2]звіт 2018+01.2019'!BE126</f>
        <v>17.214776082344486</v>
      </c>
      <c r="BF126" s="147">
        <f>[1]побуд.звіт!BF126+'[2]звіт 2018+01.2019'!BF126</f>
        <v>0</v>
      </c>
      <c r="BG126" s="140">
        <f t="shared" si="68"/>
        <v>-17.214776082344486</v>
      </c>
      <c r="BH126" s="141">
        <f t="shared" si="69"/>
        <v>0</v>
      </c>
      <c r="BI126" s="147">
        <f>[1]побуд.звіт!BI126+'[2]звіт 2018+01.2019'!BI126</f>
        <v>26980.040264081799</v>
      </c>
      <c r="BJ126" s="147">
        <f>[1]побуд.звіт!BJ126+'[2]звіт 2018+01.2019'!BJ126</f>
        <v>21178.090636852605</v>
      </c>
      <c r="BK126" s="140">
        <f t="shared" si="70"/>
        <v>-5801.9496272291944</v>
      </c>
      <c r="BL126" s="141">
        <f t="shared" si="71"/>
        <v>0</v>
      </c>
      <c r="BM126" s="147">
        <f>[1]побуд.звіт!BM126+'[2]звіт 2018+01.2019'!BM126</f>
        <v>32922.801343118866</v>
      </c>
      <c r="BN126" s="147">
        <f>[1]побуд.звіт!BN126+'[2]звіт 2018+01.2019'!BN126</f>
        <v>31769.975924154896</v>
      </c>
      <c r="BO126" s="140">
        <f t="shared" si="72"/>
        <v>-1152.8254189639702</v>
      </c>
      <c r="BP126" s="141">
        <f t="shared" si="73"/>
        <v>0</v>
      </c>
      <c r="BQ126" s="142">
        <f t="shared" si="78"/>
        <v>402177.23692304763</v>
      </c>
      <c r="BR126" s="140">
        <f t="shared" si="78"/>
        <v>389668.26218675321</v>
      </c>
      <c r="BS126" s="140">
        <f t="shared" si="74"/>
        <v>-12508.974736294418</v>
      </c>
      <c r="BT126" s="141">
        <f t="shared" si="75"/>
        <v>0</v>
      </c>
      <c r="BU126" s="148">
        <f t="shared" si="76"/>
        <v>0.96889686041905976</v>
      </c>
      <c r="BV126" s="132">
        <v>44051</v>
      </c>
      <c r="BW126" s="144">
        <f t="shared" si="77"/>
        <v>15324.054505496599</v>
      </c>
      <c r="BX126" s="132">
        <f t="shared" si="79"/>
        <v>28726.945494503401</v>
      </c>
      <c r="BY126" s="145">
        <v>3</v>
      </c>
      <c r="CA126" s="39"/>
    </row>
    <row r="127" spans="1:79" x14ac:dyDescent="0.3">
      <c r="A127" s="137">
        <f t="shared" si="45"/>
        <v>119</v>
      </c>
      <c r="B127" s="146" t="s">
        <v>219</v>
      </c>
      <c r="C127" s="188">
        <v>6298.56</v>
      </c>
      <c r="D127" s="185">
        <v>9</v>
      </c>
      <c r="E127" s="147">
        <f>[1]побуд.звіт!E127+'[2]звіт 2018+01.2019'!E127</f>
        <v>42934.887967999988</v>
      </c>
      <c r="F127" s="147">
        <f>[1]побуд.звіт!F127+'[2]звіт 2018+01.2019'!F127</f>
        <v>43539.12038932318</v>
      </c>
      <c r="G127" s="140">
        <f t="shared" si="41"/>
        <v>0</v>
      </c>
      <c r="H127" s="141">
        <f t="shared" si="42"/>
        <v>604.23242132319137</v>
      </c>
      <c r="I127" s="147">
        <f>[1]побуд.звіт!I127+'[2]звіт 2018+01.2019'!I127</f>
        <v>68049.129041378561</v>
      </c>
      <c r="J127" s="147">
        <f>[1]побуд.звіт!J127+'[2]звіт 2018+01.2019'!J127</f>
        <v>69553.341849231263</v>
      </c>
      <c r="K127" s="140">
        <f t="shared" si="43"/>
        <v>0</v>
      </c>
      <c r="L127" s="141">
        <f t="shared" si="44"/>
        <v>1504.2128078527021</v>
      </c>
      <c r="M127" s="147">
        <f>[1]побуд.звіт!M127+'[2]звіт 2018+01.2019'!M127</f>
        <v>9828.8224688126775</v>
      </c>
      <c r="N127" s="147">
        <f>[1]побуд.звіт!N127+'[2]звіт 2018+01.2019'!N127</f>
        <v>10192.392620854829</v>
      </c>
      <c r="O127" s="140">
        <f t="shared" si="46"/>
        <v>0</v>
      </c>
      <c r="P127" s="141">
        <f t="shared" si="47"/>
        <v>363.57015204215168</v>
      </c>
      <c r="Q127" s="147">
        <f>[1]побуд.звіт!Q127+'[2]звіт 2018+01.2019'!Q127</f>
        <v>1731.8806098594146</v>
      </c>
      <c r="R127" s="147">
        <f>[1]побуд.звіт!R127+'[2]звіт 2018+01.2019'!R127</f>
        <v>1358.6450852758855</v>
      </c>
      <c r="S127" s="140">
        <f t="shared" si="48"/>
        <v>-373.23552458352901</v>
      </c>
      <c r="T127" s="141">
        <f t="shared" si="49"/>
        <v>0</v>
      </c>
      <c r="U127" s="147">
        <f>[1]побуд.звіт!U127+'[2]звіт 2018+01.2019'!U127</f>
        <v>39185.437842370477</v>
      </c>
      <c r="V127" s="147">
        <f>[1]побуд.звіт!V127+'[2]звіт 2018+01.2019'!V127</f>
        <v>38950.85225604548</v>
      </c>
      <c r="W127" s="140">
        <f t="shared" si="50"/>
        <v>-234.58558632499626</v>
      </c>
      <c r="X127" s="141">
        <f t="shared" si="51"/>
        <v>0</v>
      </c>
      <c r="Y127" s="147">
        <f>[1]побуд.звіт!Y127+'[2]звіт 2018+01.2019'!Y127</f>
        <v>1018.1756173875156</v>
      </c>
      <c r="Z127" s="147">
        <f>[1]побуд.звіт!Z127+'[2]звіт 2018+01.2019'!Z127</f>
        <v>715.22033323004575</v>
      </c>
      <c r="AA127" s="140">
        <f t="shared" si="52"/>
        <v>-302.9552841574698</v>
      </c>
      <c r="AB127" s="141">
        <f t="shared" si="53"/>
        <v>0</v>
      </c>
      <c r="AC127" s="147">
        <f>[1]побуд.звіт!AC127+'[2]звіт 2018+01.2019'!AC127</f>
        <v>71114.131281447641</v>
      </c>
      <c r="AD127" s="147">
        <f>[1]побуд.звіт!AD127+'[2]звіт 2018+01.2019'!AD127</f>
        <v>71772.457972533157</v>
      </c>
      <c r="AE127" s="140">
        <f t="shared" si="54"/>
        <v>0</v>
      </c>
      <c r="AF127" s="141">
        <f t="shared" si="55"/>
        <v>658.32669108551636</v>
      </c>
      <c r="AG127" s="147">
        <f>[1]побуд.звіт!AG127+'[2]звіт 2018+01.2019'!AG127</f>
        <v>2035.6134448538633</v>
      </c>
      <c r="AH127" s="147">
        <f>[1]побуд.звіт!AH127+'[2]звіт 2018+01.2019'!AH127</f>
        <v>1983.7834689371346</v>
      </c>
      <c r="AI127" s="140">
        <f t="shared" si="56"/>
        <v>-51.829975916728699</v>
      </c>
      <c r="AJ127" s="141">
        <f t="shared" si="57"/>
        <v>0</v>
      </c>
      <c r="AK127" s="147">
        <f>[1]побуд.звіт!AK127+'[2]звіт 2018+01.2019'!AK127</f>
        <v>67.56689551531737</v>
      </c>
      <c r="AL127" s="147">
        <f>[1]побуд.звіт!AL127+'[2]звіт 2018+01.2019'!AL127</f>
        <v>0</v>
      </c>
      <c r="AM127" s="140">
        <f t="shared" si="58"/>
        <v>-67.56689551531737</v>
      </c>
      <c r="AN127" s="141">
        <f t="shared" si="59"/>
        <v>0</v>
      </c>
      <c r="AO127" s="147">
        <f>[1]побуд.звіт!AO127+'[2]звіт 2018+01.2019'!AO127</f>
        <v>3168.1038120428034</v>
      </c>
      <c r="AP127" s="147">
        <f>[1]побуд.звіт!AP127+'[2]звіт 2018+01.2019'!AP127</f>
        <v>7512.683333376307</v>
      </c>
      <c r="AQ127" s="140">
        <f t="shared" si="60"/>
        <v>0</v>
      </c>
      <c r="AR127" s="141">
        <f t="shared" si="61"/>
        <v>4344.5795213335041</v>
      </c>
      <c r="AS127" s="147">
        <f>[1]побуд.звіт!AS127+'[2]звіт 2018+01.2019'!AS127</f>
        <v>12786.417866988881</v>
      </c>
      <c r="AT127" s="147">
        <f>[1]побуд.звіт!AT127+'[2]звіт 2018+01.2019'!AT127</f>
        <v>11643.47056121684</v>
      </c>
      <c r="AU127" s="140">
        <f t="shared" si="62"/>
        <v>-1142.9473057720406</v>
      </c>
      <c r="AV127" s="141">
        <f t="shared" si="63"/>
        <v>0</v>
      </c>
      <c r="AW127" s="147">
        <f>[1]побуд.звіт!AW127+'[2]звіт 2018+01.2019'!AW127</f>
        <v>88850.793494635276</v>
      </c>
      <c r="AX127" s="147">
        <f>[1]побуд.звіт!AX127+'[2]звіт 2018+01.2019'!AX127</f>
        <v>64081.838778568868</v>
      </c>
      <c r="AY127" s="140">
        <f t="shared" si="64"/>
        <v>-24768.954716066408</v>
      </c>
      <c r="AZ127" s="141">
        <f t="shared" si="65"/>
        <v>0</v>
      </c>
      <c r="BA127" s="38">
        <v>0</v>
      </c>
      <c r="BB127" s="36"/>
      <c r="BC127" s="36">
        <f t="shared" si="66"/>
        <v>0</v>
      </c>
      <c r="BD127" s="37">
        <f t="shared" si="67"/>
        <v>0</v>
      </c>
      <c r="BE127" s="147">
        <f>[1]побуд.звіт!BE127+'[2]звіт 2018+01.2019'!BE127</f>
        <v>14.511302787902483</v>
      </c>
      <c r="BF127" s="147">
        <f>[1]побуд.звіт!BF127+'[2]звіт 2018+01.2019'!BF127</f>
        <v>0</v>
      </c>
      <c r="BG127" s="140">
        <f t="shared" si="68"/>
        <v>-14.511302787902483</v>
      </c>
      <c r="BH127" s="141">
        <f t="shared" si="69"/>
        <v>0</v>
      </c>
      <c r="BI127" s="147">
        <f>[1]побуд.звіт!BI127+'[2]звіт 2018+01.2019'!BI127</f>
        <v>34716.303597890539</v>
      </c>
      <c r="BJ127" s="147">
        <f>[1]побуд.звіт!BJ127+'[2]звіт 2018+01.2019'!BJ127</f>
        <v>32547.727335527616</v>
      </c>
      <c r="BK127" s="140">
        <f t="shared" si="70"/>
        <v>-2168.5762623629234</v>
      </c>
      <c r="BL127" s="141">
        <f t="shared" si="71"/>
        <v>0</v>
      </c>
      <c r="BM127" s="147">
        <f>[1]побуд.звіт!BM127+'[2]звіт 2018+01.2019'!BM127</f>
        <v>44111.781031584709</v>
      </c>
      <c r="BN127" s="147">
        <f>[1]побуд.звіт!BN127+'[2]звіт 2018+01.2019'!BN127</f>
        <v>48813.042047397226</v>
      </c>
      <c r="BO127" s="140">
        <f t="shared" si="72"/>
        <v>0</v>
      </c>
      <c r="BP127" s="141">
        <f t="shared" si="73"/>
        <v>4701.2610158125171</v>
      </c>
      <c r="BQ127" s="142">
        <f t="shared" si="78"/>
        <v>419613.55627555563</v>
      </c>
      <c r="BR127" s="140">
        <f t="shared" si="78"/>
        <v>402664.57603151782</v>
      </c>
      <c r="BS127" s="140">
        <f t="shared" si="74"/>
        <v>-16948.980244037812</v>
      </c>
      <c r="BT127" s="141">
        <f t="shared" si="75"/>
        <v>0</v>
      </c>
      <c r="BU127" s="148">
        <f t="shared" si="76"/>
        <v>0.95960812039898058</v>
      </c>
      <c r="BV127" s="132">
        <v>52960</v>
      </c>
      <c r="BW127" s="144">
        <f t="shared" si="77"/>
        <v>22987.603123174598</v>
      </c>
      <c r="BX127" s="132">
        <f t="shared" si="79"/>
        <v>29972.396876825402</v>
      </c>
      <c r="BY127" s="145">
        <v>3</v>
      </c>
      <c r="CA127" s="39"/>
    </row>
    <row r="128" spans="1:79" x14ac:dyDescent="0.3">
      <c r="A128" s="137">
        <f t="shared" si="45"/>
        <v>120</v>
      </c>
      <c r="B128" s="146" t="s">
        <v>220</v>
      </c>
      <c r="C128" s="188">
        <v>4189</v>
      </c>
      <c r="D128" s="185">
        <v>9</v>
      </c>
      <c r="E128" s="147">
        <f>[1]побуд.звіт!E128+'[2]звіт 2018+01.2019'!E128</f>
        <v>33406.761602873303</v>
      </c>
      <c r="F128" s="147">
        <f>[1]побуд.звіт!F128+'[2]звіт 2018+01.2019'!F128</f>
        <v>31207.257895028819</v>
      </c>
      <c r="G128" s="140">
        <f t="shared" si="41"/>
        <v>-2199.5037078444839</v>
      </c>
      <c r="H128" s="141">
        <f t="shared" si="42"/>
        <v>0</v>
      </c>
      <c r="I128" s="147">
        <f>[1]побуд.звіт!I128+'[2]звіт 2018+01.2019'!I128</f>
        <v>47190.837067635599</v>
      </c>
      <c r="J128" s="147">
        <f>[1]побуд.звіт!J128+'[2]звіт 2018+01.2019'!J128</f>
        <v>45898.048330832506</v>
      </c>
      <c r="K128" s="140">
        <f t="shared" si="43"/>
        <v>-1292.7887368030933</v>
      </c>
      <c r="L128" s="141">
        <f t="shared" si="44"/>
        <v>0</v>
      </c>
      <c r="M128" s="147">
        <f>[1]побуд.звіт!M128+'[2]звіт 2018+01.2019'!M128</f>
        <v>11439.541786257258</v>
      </c>
      <c r="N128" s="147">
        <f>[1]побуд.звіт!N128+'[2]звіт 2018+01.2019'!N128</f>
        <v>11406.921546370679</v>
      </c>
      <c r="O128" s="140">
        <f t="shared" si="46"/>
        <v>-32.620239886578929</v>
      </c>
      <c r="P128" s="141">
        <f t="shared" si="47"/>
        <v>0</v>
      </c>
      <c r="Q128" s="147">
        <f>[1]побуд.звіт!Q128+'[2]звіт 2018+01.2019'!Q128</f>
        <v>1623.0488144100505</v>
      </c>
      <c r="R128" s="147">
        <f>[1]побуд.звіт!R128+'[2]звіт 2018+01.2019'!R128</f>
        <v>1175.842004087659</v>
      </c>
      <c r="S128" s="140">
        <f t="shared" si="48"/>
        <v>-447.20681032239145</v>
      </c>
      <c r="T128" s="141">
        <f t="shared" si="49"/>
        <v>0</v>
      </c>
      <c r="U128" s="147">
        <f>[1]побуд.звіт!U128+'[2]звіт 2018+01.2019'!U128</f>
        <v>9313.050073454282</v>
      </c>
      <c r="V128" s="147">
        <f>[1]побуд.звіт!V128+'[2]звіт 2018+01.2019'!V128</f>
        <v>8865.084973939649</v>
      </c>
      <c r="W128" s="140">
        <f t="shared" si="50"/>
        <v>-447.96509951463304</v>
      </c>
      <c r="X128" s="141">
        <f t="shared" si="51"/>
        <v>0</v>
      </c>
      <c r="Y128" s="147">
        <f>[1]побуд.звіт!Y128+'[2]звіт 2018+01.2019'!Y128</f>
        <v>708.74522921206199</v>
      </c>
      <c r="Z128" s="147">
        <f>[1]побуд.звіт!Z128+'[2]звіт 2018+01.2019'!Z128</f>
        <v>715.22033323004575</v>
      </c>
      <c r="AA128" s="140">
        <f t="shared" si="52"/>
        <v>0</v>
      </c>
      <c r="AB128" s="141">
        <f t="shared" si="53"/>
        <v>6.4751040179837673</v>
      </c>
      <c r="AC128" s="147">
        <f>[1]побуд.звіт!AC128+'[2]звіт 2018+01.2019'!AC128</f>
        <v>45366.764156638652</v>
      </c>
      <c r="AD128" s="147">
        <f>[1]побуд.звіт!AD128+'[2]звіт 2018+01.2019'!AD128</f>
        <v>45451.731398191827</v>
      </c>
      <c r="AE128" s="140">
        <f t="shared" si="54"/>
        <v>0</v>
      </c>
      <c r="AF128" s="141">
        <f t="shared" si="55"/>
        <v>84.967241553174972</v>
      </c>
      <c r="AG128" s="147">
        <f>[1]побуд.звіт!AG128+'[2]звіт 2018+01.2019'!AG128</f>
        <v>1980.5321759670896</v>
      </c>
      <c r="AH128" s="147">
        <f>[1]побуд.звіт!AH128+'[2]звіт 2018+01.2019'!AH128</f>
        <v>1950.720411121516</v>
      </c>
      <c r="AI128" s="140">
        <f t="shared" si="56"/>
        <v>-29.811764845573634</v>
      </c>
      <c r="AJ128" s="141">
        <f t="shared" si="57"/>
        <v>0</v>
      </c>
      <c r="AK128" s="147">
        <f>[1]побуд.звіт!AK128+'[2]звіт 2018+01.2019'!AK128</f>
        <v>68.460776844827762</v>
      </c>
      <c r="AL128" s="147">
        <f>[1]побуд.звіт!AL128+'[2]звіт 2018+01.2019'!AL128</f>
        <v>0</v>
      </c>
      <c r="AM128" s="140">
        <f t="shared" si="58"/>
        <v>-68.460776844827762</v>
      </c>
      <c r="AN128" s="141">
        <f t="shared" si="59"/>
        <v>0</v>
      </c>
      <c r="AO128" s="147">
        <f>[1]побуд.звіт!AO128+'[2]звіт 2018+01.2019'!AO128</f>
        <v>5846.852909390258</v>
      </c>
      <c r="AP128" s="147">
        <f>[1]побуд.звіт!AP128+'[2]звіт 2018+01.2019'!AP128</f>
        <v>5435.5842262125252</v>
      </c>
      <c r="AQ128" s="140">
        <f t="shared" si="60"/>
        <v>-411.26868317773278</v>
      </c>
      <c r="AR128" s="141">
        <f t="shared" si="61"/>
        <v>0</v>
      </c>
      <c r="AS128" s="147">
        <f>[1]побуд.звіт!AS128+'[2]звіт 2018+01.2019'!AS128</f>
        <v>5383.2064984978406</v>
      </c>
      <c r="AT128" s="147">
        <f>[1]побуд.звіт!AT128+'[2]звіт 2018+01.2019'!AT128</f>
        <v>4748.6674649759834</v>
      </c>
      <c r="AU128" s="140">
        <f t="shared" si="62"/>
        <v>-634.53903352185716</v>
      </c>
      <c r="AV128" s="141">
        <f t="shared" si="63"/>
        <v>0</v>
      </c>
      <c r="AW128" s="147">
        <f>[1]побуд.звіт!AW128+'[2]звіт 2018+01.2019'!AW128</f>
        <v>45657.152791723187</v>
      </c>
      <c r="AX128" s="147">
        <f>[1]побуд.звіт!AX128+'[2]звіт 2018+01.2019'!AX128</f>
        <v>58008.227160479983</v>
      </c>
      <c r="AY128" s="140">
        <f t="shared" si="64"/>
        <v>0</v>
      </c>
      <c r="AZ128" s="141">
        <f t="shared" si="65"/>
        <v>12351.074368756796</v>
      </c>
      <c r="BA128" s="38">
        <v>0</v>
      </c>
      <c r="BB128" s="36"/>
      <c r="BC128" s="36">
        <f t="shared" si="66"/>
        <v>0</v>
      </c>
      <c r="BD128" s="37">
        <f t="shared" si="67"/>
        <v>0</v>
      </c>
      <c r="BE128" s="147">
        <f>[1]побуд.звіт!BE128+'[2]звіт 2018+01.2019'!BE128</f>
        <v>11.761941244514135</v>
      </c>
      <c r="BF128" s="147">
        <f>[1]побуд.звіт!BF128+'[2]звіт 2018+01.2019'!BF128</f>
        <v>0</v>
      </c>
      <c r="BG128" s="140">
        <f t="shared" si="68"/>
        <v>-11.761941244514135</v>
      </c>
      <c r="BH128" s="141">
        <f t="shared" si="69"/>
        <v>0</v>
      </c>
      <c r="BI128" s="147">
        <f>[1]побуд.звіт!BI128+'[2]звіт 2018+01.2019'!BI128</f>
        <v>33275.978582774973</v>
      </c>
      <c r="BJ128" s="147">
        <f>[1]побуд.звіт!BJ128+'[2]звіт 2018+01.2019'!BJ128</f>
        <v>31760.900381078784</v>
      </c>
      <c r="BK128" s="140">
        <f t="shared" si="70"/>
        <v>-1515.0782016961894</v>
      </c>
      <c r="BL128" s="141">
        <f t="shared" si="71"/>
        <v>0</v>
      </c>
      <c r="BM128" s="147">
        <f>[1]побуд.звіт!BM128+'[2]звіт 2018+01.2019'!BM128</f>
        <v>13793.985064425658</v>
      </c>
      <c r="BN128" s="147">
        <f>[1]побуд.звіт!BN128+'[2]звіт 2018+01.2019'!BN128</f>
        <v>12930.177510161247</v>
      </c>
      <c r="BO128" s="140">
        <f t="shared" si="72"/>
        <v>-863.80755426441101</v>
      </c>
      <c r="BP128" s="141">
        <f t="shared" si="73"/>
        <v>0</v>
      </c>
      <c r="BQ128" s="142">
        <f t="shared" si="78"/>
        <v>255066.67947134949</v>
      </c>
      <c r="BR128" s="140">
        <f t="shared" si="78"/>
        <v>259554.38363571122</v>
      </c>
      <c r="BS128" s="140">
        <f t="shared" si="74"/>
        <v>0</v>
      </c>
      <c r="BT128" s="141">
        <f t="shared" si="75"/>
        <v>4487.7041643617267</v>
      </c>
      <c r="BU128" s="148">
        <f t="shared" si="76"/>
        <v>1.0175942391756654</v>
      </c>
      <c r="BV128" s="132">
        <v>58519</v>
      </c>
      <c r="BW128" s="144">
        <f t="shared" si="77"/>
        <v>40299.951466332175</v>
      </c>
      <c r="BX128" s="132">
        <f t="shared" si="79"/>
        <v>18219.048533667821</v>
      </c>
      <c r="BY128" s="145">
        <v>3</v>
      </c>
      <c r="CA128" s="39"/>
    </row>
    <row r="129" spans="1:79" x14ac:dyDescent="0.3">
      <c r="A129" s="163">
        <f t="shared" si="45"/>
        <v>121</v>
      </c>
      <c r="B129" s="164" t="s">
        <v>221</v>
      </c>
      <c r="C129" s="189">
        <v>479.5</v>
      </c>
      <c r="D129" s="185">
        <v>2</v>
      </c>
      <c r="E129" s="165">
        <f>[1]побуд.звіт!E129+'[2]звіт 2018+01.2019'!E129</f>
        <v>2173.1811099999995</v>
      </c>
      <c r="F129" s="165">
        <f>[1]побуд.звіт!F129+'[2]звіт 2018+01.2019'!F129</f>
        <v>2998.496786759014</v>
      </c>
      <c r="G129" s="166">
        <f t="shared" si="41"/>
        <v>0</v>
      </c>
      <c r="H129" s="167">
        <f t="shared" si="42"/>
        <v>825.31567675901442</v>
      </c>
      <c r="I129" s="165">
        <f>[1]побуд.звіт!I129+'[2]звіт 2018+01.2019'!I129</f>
        <v>5719.5756976609264</v>
      </c>
      <c r="J129" s="165">
        <f>[1]побуд.звіт!J129+'[2]звіт 2018+01.2019'!J129</f>
        <v>6512.6670206605449</v>
      </c>
      <c r="K129" s="166">
        <f t="shared" si="43"/>
        <v>0</v>
      </c>
      <c r="L129" s="167">
        <f t="shared" si="44"/>
        <v>793.09132299961857</v>
      </c>
      <c r="M129" s="165">
        <f>[1]побуд.звіт!M129+'[2]звіт 2018+01.2019'!M129</f>
        <v>574.34795607740739</v>
      </c>
      <c r="N129" s="165">
        <f>[1]побуд.звіт!N129+'[2]звіт 2018+01.2019'!N129</f>
        <v>580.94769468331845</v>
      </c>
      <c r="O129" s="166">
        <f t="shared" si="46"/>
        <v>0</v>
      </c>
      <c r="P129" s="167">
        <f t="shared" si="47"/>
        <v>6.5997386059110568</v>
      </c>
      <c r="Q129" s="165">
        <f>[1]побуд.звіт!Q129+'[2]звіт 2018+01.2019'!Q129</f>
        <v>0</v>
      </c>
      <c r="R129" s="165">
        <f>[1]побуд.звіт!R129+'[2]звіт 2018+01.2019'!R129</f>
        <v>194.73198476339542</v>
      </c>
      <c r="S129" s="166">
        <f t="shared" si="48"/>
        <v>0</v>
      </c>
      <c r="T129" s="167">
        <f t="shared" si="49"/>
        <v>194.73198476339542</v>
      </c>
      <c r="U129" s="165">
        <f>[1]побуд.звіт!U129+'[2]звіт 2018+01.2019'!U129</f>
        <v>0</v>
      </c>
      <c r="V129" s="165">
        <f>[1]побуд.звіт!V129+'[2]звіт 2018+01.2019'!V129</f>
        <v>0</v>
      </c>
      <c r="W129" s="166">
        <f t="shared" si="50"/>
        <v>0</v>
      </c>
      <c r="X129" s="167">
        <f t="shared" si="51"/>
        <v>0</v>
      </c>
      <c r="Y129" s="165">
        <f>[1]побуд.звіт!Y129+'[2]звіт 2018+01.2019'!Y129</f>
        <v>0</v>
      </c>
      <c r="Z129" s="165">
        <f>[1]побуд.звіт!Z129+'[2]звіт 2018+01.2019'!Z129</f>
        <v>0</v>
      </c>
      <c r="AA129" s="166">
        <f t="shared" si="52"/>
        <v>0</v>
      </c>
      <c r="AB129" s="167">
        <f t="shared" si="53"/>
        <v>0</v>
      </c>
      <c r="AC129" s="165">
        <f>[1]побуд.звіт!AC129+'[2]звіт 2018+01.2019'!AC129</f>
        <v>6171.106889878567</v>
      </c>
      <c r="AD129" s="165">
        <f>[1]побуд.звіт!AD129+'[2]звіт 2018+01.2019'!AD129</f>
        <v>5550.6313031844338</v>
      </c>
      <c r="AE129" s="166">
        <f t="shared" si="54"/>
        <v>-620.4755866941332</v>
      </c>
      <c r="AF129" s="167">
        <f t="shared" si="55"/>
        <v>0</v>
      </c>
      <c r="AG129" s="165">
        <f>[1]побуд.звіт!AG129+'[2]звіт 2018+01.2019'!AG129</f>
        <v>0</v>
      </c>
      <c r="AH129" s="165">
        <f>[1]побуд.звіт!AH129+'[2]звіт 2018+01.2019'!AH129</f>
        <v>0</v>
      </c>
      <c r="AI129" s="166">
        <f t="shared" si="56"/>
        <v>0</v>
      </c>
      <c r="AJ129" s="167">
        <f t="shared" si="57"/>
        <v>0</v>
      </c>
      <c r="AK129" s="165">
        <f>[1]побуд.звіт!AK129+'[2]звіт 2018+01.2019'!AK129</f>
        <v>0</v>
      </c>
      <c r="AL129" s="165">
        <f>[1]побуд.звіт!AL129+'[2]звіт 2018+01.2019'!AL129</f>
        <v>0</v>
      </c>
      <c r="AM129" s="166">
        <f t="shared" si="58"/>
        <v>0</v>
      </c>
      <c r="AN129" s="167">
        <f t="shared" si="59"/>
        <v>0</v>
      </c>
      <c r="AO129" s="165">
        <f>[1]побуд.звіт!AO129+'[2]звіт 2018+01.2019'!AO129</f>
        <v>1018.1440336020349</v>
      </c>
      <c r="AP129" s="165">
        <f>[1]побуд.звіт!AP129+'[2]звіт 2018+01.2019'!AP129</f>
        <v>570.82538229764964</v>
      </c>
      <c r="AQ129" s="166">
        <f t="shared" si="60"/>
        <v>-447.3186513043853</v>
      </c>
      <c r="AR129" s="167">
        <f t="shared" si="61"/>
        <v>0</v>
      </c>
      <c r="AS129" s="165">
        <f>[1]побуд.звіт!AS129+'[2]звіт 2018+01.2019'!AS129</f>
        <v>829.07371760415151</v>
      </c>
      <c r="AT129" s="165">
        <f>[1]побуд.звіт!AT129+'[2]звіт 2018+01.2019'!AT129</f>
        <v>689.41720066556832</v>
      </c>
      <c r="AU129" s="166">
        <f t="shared" si="62"/>
        <v>-139.6565169385832</v>
      </c>
      <c r="AV129" s="167">
        <f t="shared" si="63"/>
        <v>0</v>
      </c>
      <c r="AW129" s="165">
        <f>[1]побуд.звіт!AW129+'[2]звіт 2018+01.2019'!AW129</f>
        <v>7764.0052189219368</v>
      </c>
      <c r="AX129" s="165">
        <f>[1]побуд.звіт!AX129+'[2]звіт 2018+01.2019'!AX129</f>
        <v>31475.75333188412</v>
      </c>
      <c r="AY129" s="166">
        <f t="shared" si="64"/>
        <v>0</v>
      </c>
      <c r="AZ129" s="167">
        <f t="shared" si="65"/>
        <v>23711.748112962181</v>
      </c>
      <c r="BA129" s="38">
        <v>0</v>
      </c>
      <c r="BB129" s="36"/>
      <c r="BC129" s="36">
        <f t="shared" si="66"/>
        <v>0</v>
      </c>
      <c r="BD129" s="37">
        <f t="shared" si="67"/>
        <v>0</v>
      </c>
      <c r="BE129" s="165">
        <f>[1]побуд.звіт!BE129+'[2]звіт 2018+01.2019'!BE129</f>
        <v>16.15617329217817</v>
      </c>
      <c r="BF129" s="165">
        <f>[1]побуд.звіт!BF129+'[2]звіт 2018+01.2019'!BF129</f>
        <v>0</v>
      </c>
      <c r="BG129" s="166">
        <f t="shared" si="68"/>
        <v>-16.15617329217817</v>
      </c>
      <c r="BH129" s="167">
        <f t="shared" si="69"/>
        <v>0</v>
      </c>
      <c r="BI129" s="165">
        <f>[1]побуд.звіт!BI129+'[2]звіт 2018+01.2019'!BI129</f>
        <v>1974.455404159075</v>
      </c>
      <c r="BJ129" s="165">
        <f>[1]побуд.звіт!BJ129+'[2]звіт 2018+01.2019'!BJ129</f>
        <v>3072.7733852259944</v>
      </c>
      <c r="BK129" s="166">
        <f t="shared" si="70"/>
        <v>0</v>
      </c>
      <c r="BL129" s="167">
        <f t="shared" si="71"/>
        <v>1098.3179810669194</v>
      </c>
      <c r="BM129" s="165">
        <f>[1]побуд.звіт!BM129+'[2]звіт 2018+01.2019'!BM129</f>
        <v>0</v>
      </c>
      <c r="BN129" s="165">
        <f>[1]побуд.звіт!BN129+'[2]звіт 2018+01.2019'!BN129</f>
        <v>0</v>
      </c>
      <c r="BO129" s="166">
        <f t="shared" si="72"/>
        <v>0</v>
      </c>
      <c r="BP129" s="167">
        <f t="shared" si="73"/>
        <v>0</v>
      </c>
      <c r="BQ129" s="168">
        <f t="shared" si="78"/>
        <v>26240.046201196274</v>
      </c>
      <c r="BR129" s="166">
        <f t="shared" si="78"/>
        <v>51646.244090124041</v>
      </c>
      <c r="BS129" s="166">
        <f t="shared" si="74"/>
        <v>0</v>
      </c>
      <c r="BT129" s="167">
        <f t="shared" si="75"/>
        <v>25406.197888927767</v>
      </c>
      <c r="BU129" s="169">
        <f t="shared" si="76"/>
        <v>1.9682223001485992</v>
      </c>
      <c r="BV129" s="131">
        <v>468</v>
      </c>
      <c r="BW129" s="170">
        <f t="shared" si="77"/>
        <v>0</v>
      </c>
      <c r="BX129" s="131">
        <f t="shared" si="79"/>
        <v>1874.2890143711625</v>
      </c>
      <c r="BY129" s="171">
        <v>2</v>
      </c>
      <c r="CA129" s="39"/>
    </row>
    <row r="130" spans="1:79" x14ac:dyDescent="0.3">
      <c r="A130" s="72">
        <f t="shared" si="45"/>
        <v>122</v>
      </c>
      <c r="B130" s="74" t="s">
        <v>222</v>
      </c>
      <c r="C130" s="73">
        <v>340.2</v>
      </c>
      <c r="D130" s="185">
        <v>2</v>
      </c>
      <c r="E130" s="177">
        <f>[1]побуд.звіт!E130+'[2]звіт 2018+01.2019'!E130</f>
        <v>0</v>
      </c>
      <c r="F130" s="177">
        <f>[1]побуд.звіт!F130+'[2]звіт 2018+01.2019'!F130</f>
        <v>0</v>
      </c>
      <c r="G130" s="178">
        <f t="shared" si="41"/>
        <v>0</v>
      </c>
      <c r="H130" s="179">
        <f t="shared" si="42"/>
        <v>0</v>
      </c>
      <c r="I130" s="177">
        <f>[1]побуд.звіт!I130+'[2]звіт 2018+01.2019'!I130</f>
        <v>0</v>
      </c>
      <c r="J130" s="177">
        <f>[1]побуд.звіт!J130+'[2]звіт 2018+01.2019'!J130</f>
        <v>6.0610728283475126</v>
      </c>
      <c r="K130" s="178">
        <f t="shared" si="43"/>
        <v>0</v>
      </c>
      <c r="L130" s="179">
        <f t="shared" si="44"/>
        <v>6.0610728283475126</v>
      </c>
      <c r="M130" s="177">
        <f>[1]побуд.звіт!M130+'[2]звіт 2018+01.2019'!M130</f>
        <v>926.20472636923557</v>
      </c>
      <c r="N130" s="177">
        <f>[1]побуд.звіт!N130+'[2]звіт 2018+01.2019'!N130</f>
        <v>1055.3704115409441</v>
      </c>
      <c r="O130" s="178">
        <f t="shared" si="46"/>
        <v>0</v>
      </c>
      <c r="P130" s="179">
        <f t="shared" si="47"/>
        <v>129.16568517170856</v>
      </c>
      <c r="Q130" s="177">
        <f>[1]побуд.звіт!Q130+'[2]звіт 2018+01.2019'!Q130</f>
        <v>0</v>
      </c>
      <c r="R130" s="177">
        <f>[1]побуд.звіт!R130+'[2]звіт 2018+01.2019'!R130</f>
        <v>478.82437127677434</v>
      </c>
      <c r="S130" s="178">
        <f t="shared" si="48"/>
        <v>0</v>
      </c>
      <c r="T130" s="179">
        <f t="shared" si="49"/>
        <v>478.82437127677434</v>
      </c>
      <c r="U130" s="177">
        <f>[1]побуд.звіт!U130+'[2]звіт 2018+01.2019'!U130</f>
        <v>0</v>
      </c>
      <c r="V130" s="177">
        <f>[1]побуд.звіт!V130+'[2]звіт 2018+01.2019'!V130</f>
        <v>0</v>
      </c>
      <c r="W130" s="178">
        <f t="shared" si="50"/>
        <v>0</v>
      </c>
      <c r="X130" s="179">
        <f t="shared" si="51"/>
        <v>0</v>
      </c>
      <c r="Y130" s="177">
        <f>[1]побуд.звіт!Y130+'[2]звіт 2018+01.2019'!Y130</f>
        <v>0</v>
      </c>
      <c r="Z130" s="177">
        <f>[1]побуд.звіт!Z130+'[2]звіт 2018+01.2019'!Z130</f>
        <v>0</v>
      </c>
      <c r="AA130" s="178">
        <f t="shared" si="52"/>
        <v>0</v>
      </c>
      <c r="AB130" s="179">
        <f t="shared" si="53"/>
        <v>0</v>
      </c>
      <c r="AC130" s="177">
        <f>[1]побуд.звіт!AC130+'[2]звіт 2018+01.2019'!AC130</f>
        <v>3797.2136326111618</v>
      </c>
      <c r="AD130" s="177">
        <f>[1]побуд.звіт!AD130+'[2]звіт 2018+01.2019'!AD130</f>
        <v>3817.9874928331828</v>
      </c>
      <c r="AE130" s="178">
        <f t="shared" si="54"/>
        <v>0</v>
      </c>
      <c r="AF130" s="179">
        <f t="shared" si="55"/>
        <v>20.773860222021085</v>
      </c>
      <c r="AG130" s="177">
        <f>[1]побуд.звіт!AG130+'[2]звіт 2018+01.2019'!AG130</f>
        <v>0</v>
      </c>
      <c r="AH130" s="177">
        <f>[1]побуд.звіт!AH130+'[2]звіт 2018+01.2019'!AH130</f>
        <v>0</v>
      </c>
      <c r="AI130" s="178">
        <f t="shared" si="56"/>
        <v>0</v>
      </c>
      <c r="AJ130" s="179">
        <f t="shared" si="57"/>
        <v>0</v>
      </c>
      <c r="AK130" s="177">
        <f>[1]побуд.звіт!AK130+'[2]звіт 2018+01.2019'!AK130</f>
        <v>0</v>
      </c>
      <c r="AL130" s="177">
        <f>[1]побуд.звіт!AL130+'[2]звіт 2018+01.2019'!AL130</f>
        <v>0</v>
      </c>
      <c r="AM130" s="178">
        <f t="shared" si="58"/>
        <v>0</v>
      </c>
      <c r="AN130" s="179">
        <f t="shared" si="59"/>
        <v>0</v>
      </c>
      <c r="AO130" s="177">
        <f>[1]побуд.звіт!AO130+'[2]звіт 2018+01.2019'!AO130</f>
        <v>703.75713384397227</v>
      </c>
      <c r="AP130" s="177">
        <f>[1]побуд.звіт!AP130+'[2]звіт 2018+01.2019'!AP130</f>
        <v>1103.7715794693902</v>
      </c>
      <c r="AQ130" s="178">
        <f t="shared" si="60"/>
        <v>0</v>
      </c>
      <c r="AR130" s="179">
        <f t="shared" si="61"/>
        <v>400.01444562541792</v>
      </c>
      <c r="AS130" s="177">
        <f>[1]побуд.звіт!AS130+'[2]звіт 2018+01.2019'!AS130</f>
        <v>651.89980800731428</v>
      </c>
      <c r="AT130" s="177">
        <f>[1]побуд.звіт!AT130+'[2]звіт 2018+01.2019'!AT130</f>
        <v>730.54043418436299</v>
      </c>
      <c r="AU130" s="178">
        <f t="shared" si="62"/>
        <v>0</v>
      </c>
      <c r="AV130" s="179">
        <f t="shared" si="63"/>
        <v>78.640626177048716</v>
      </c>
      <c r="AW130" s="177">
        <f>[1]побуд.звіт!AW130+'[2]звіт 2018+01.2019'!AW130</f>
        <v>3999.3961114582908</v>
      </c>
      <c r="AX130" s="177">
        <f>[1]побуд.звіт!AX130+'[2]звіт 2018+01.2019'!AX130</f>
        <v>16077.893546644718</v>
      </c>
      <c r="AY130" s="178">
        <f t="shared" si="64"/>
        <v>0</v>
      </c>
      <c r="AZ130" s="179">
        <f t="shared" si="65"/>
        <v>12078.497435186428</v>
      </c>
      <c r="BA130" s="38">
        <v>0</v>
      </c>
      <c r="BB130" s="36"/>
      <c r="BC130" s="36">
        <f t="shared" si="66"/>
        <v>0</v>
      </c>
      <c r="BD130" s="37">
        <f t="shared" si="67"/>
        <v>0</v>
      </c>
      <c r="BE130" s="177">
        <f>[1]побуд.звіт!BE130+'[2]звіт 2018+01.2019'!BE130</f>
        <v>16.238723082722142</v>
      </c>
      <c r="BF130" s="177">
        <f>[1]побуд.звіт!BF130+'[2]звіт 2018+01.2019'!BF130</f>
        <v>0</v>
      </c>
      <c r="BG130" s="178">
        <f t="shared" si="68"/>
        <v>-16.238723082722142</v>
      </c>
      <c r="BH130" s="179">
        <f t="shared" si="69"/>
        <v>0</v>
      </c>
      <c r="BI130" s="177">
        <f>[1]побуд.звіт!BI130+'[2]звіт 2018+01.2019'!BI130</f>
        <v>7491.9047035170825</v>
      </c>
      <c r="BJ130" s="177">
        <f>[1]побуд.звіт!BJ130+'[2]звіт 2018+01.2019'!BJ130</f>
        <v>5391.4785856514545</v>
      </c>
      <c r="BK130" s="178">
        <f t="shared" si="70"/>
        <v>-2100.4261178656279</v>
      </c>
      <c r="BL130" s="179">
        <f t="shared" si="71"/>
        <v>0</v>
      </c>
      <c r="BM130" s="177">
        <f>[1]побуд.звіт!BM130+'[2]звіт 2018+01.2019'!BM130</f>
        <v>0</v>
      </c>
      <c r="BN130" s="177">
        <f>[1]побуд.звіт!BN130+'[2]звіт 2018+01.2019'!BN130</f>
        <v>0</v>
      </c>
      <c r="BO130" s="178">
        <f t="shared" si="72"/>
        <v>0</v>
      </c>
      <c r="BP130" s="179">
        <f t="shared" si="73"/>
        <v>0</v>
      </c>
      <c r="BQ130" s="180">
        <f t="shared" si="78"/>
        <v>17586.614838889778</v>
      </c>
      <c r="BR130" s="178">
        <f t="shared" si="78"/>
        <v>28661.927494429176</v>
      </c>
      <c r="BS130" s="178">
        <f t="shared" si="74"/>
        <v>0</v>
      </c>
      <c r="BT130" s="179">
        <f t="shared" si="75"/>
        <v>11075.312655539397</v>
      </c>
      <c r="BU130" s="181">
        <f t="shared" si="76"/>
        <v>1.6297580720906133</v>
      </c>
      <c r="BV130" s="130">
        <v>1070</v>
      </c>
      <c r="BW130" s="182">
        <f t="shared" si="77"/>
        <v>0</v>
      </c>
      <c r="BX130" s="130">
        <f t="shared" si="79"/>
        <v>1256.1867742064128</v>
      </c>
      <c r="BY130" s="183">
        <v>1</v>
      </c>
      <c r="CA130" s="39"/>
    </row>
    <row r="131" spans="1:79" x14ac:dyDescent="0.3">
      <c r="A131" s="163">
        <f t="shared" si="45"/>
        <v>123</v>
      </c>
      <c r="B131" s="164" t="s">
        <v>223</v>
      </c>
      <c r="C131" s="189">
        <v>486.40000000000003</v>
      </c>
      <c r="D131" s="185">
        <v>2</v>
      </c>
      <c r="E131" s="165">
        <f>[1]побуд.звіт!E131+'[2]звіт 2018+01.2019'!E131</f>
        <v>688.56813025743793</v>
      </c>
      <c r="F131" s="165">
        <f>[1]побуд.звіт!F131+'[2]звіт 2018+01.2019'!F131</f>
        <v>1942.7079298268789</v>
      </c>
      <c r="G131" s="166">
        <f t="shared" si="41"/>
        <v>0</v>
      </c>
      <c r="H131" s="167">
        <f t="shared" si="42"/>
        <v>1254.139799569441</v>
      </c>
      <c r="I131" s="165">
        <f>[1]побуд.звіт!I131+'[2]звіт 2018+01.2019'!I131</f>
        <v>7243.3464686036205</v>
      </c>
      <c r="J131" s="165">
        <f>[1]побуд.звіт!J131+'[2]звіт 2018+01.2019'!J131</f>
        <v>8369.227714449833</v>
      </c>
      <c r="K131" s="166">
        <f t="shared" si="43"/>
        <v>0</v>
      </c>
      <c r="L131" s="167">
        <f t="shared" si="44"/>
        <v>1125.8812458462126</v>
      </c>
      <c r="M131" s="165">
        <f>[1]побуд.звіт!M131+'[2]звіт 2018+01.2019'!M131</f>
        <v>126.68798769817055</v>
      </c>
      <c r="N131" s="165">
        <f>[1]побуд.звіт!N131+'[2]звіт 2018+01.2019'!N131</f>
        <v>124.48879171785394</v>
      </c>
      <c r="O131" s="166">
        <f t="shared" si="46"/>
        <v>-2.1991959803166026</v>
      </c>
      <c r="P131" s="167">
        <f t="shared" si="47"/>
        <v>0</v>
      </c>
      <c r="Q131" s="165">
        <f>[1]побуд.звіт!Q131+'[2]звіт 2018+01.2019'!Q131</f>
        <v>0</v>
      </c>
      <c r="R131" s="165">
        <f>[1]побуд.звіт!R131+'[2]звіт 2018+01.2019'!R131</f>
        <v>214.18135599084161</v>
      </c>
      <c r="S131" s="166">
        <f t="shared" si="48"/>
        <v>0</v>
      </c>
      <c r="T131" s="167">
        <f t="shared" si="49"/>
        <v>214.18135599084161</v>
      </c>
      <c r="U131" s="165">
        <f>[1]побуд.звіт!U131+'[2]звіт 2018+01.2019'!U131</f>
        <v>0</v>
      </c>
      <c r="V131" s="165">
        <f>[1]побуд.звіт!V131+'[2]звіт 2018+01.2019'!V131</f>
        <v>0</v>
      </c>
      <c r="W131" s="166">
        <f t="shared" si="50"/>
        <v>0</v>
      </c>
      <c r="X131" s="167">
        <f t="shared" si="51"/>
        <v>0</v>
      </c>
      <c r="Y131" s="165">
        <f>[1]побуд.звіт!Y131+'[2]звіт 2018+01.2019'!Y131</f>
        <v>0</v>
      </c>
      <c r="Z131" s="165">
        <f>[1]побуд.звіт!Z131+'[2]звіт 2018+01.2019'!Z131</f>
        <v>0</v>
      </c>
      <c r="AA131" s="166">
        <f t="shared" si="52"/>
        <v>0</v>
      </c>
      <c r="AB131" s="167">
        <f t="shared" si="53"/>
        <v>0</v>
      </c>
      <c r="AC131" s="165">
        <f>[1]побуд.звіт!AC131+'[2]звіт 2018+01.2019'!AC131</f>
        <v>5193.598882099318</v>
      </c>
      <c r="AD131" s="165">
        <f>[1]побуд.звіт!AD131+'[2]звіт 2018+01.2019'!AD131</f>
        <v>3958.6284875305009</v>
      </c>
      <c r="AE131" s="166">
        <f t="shared" si="54"/>
        <v>-1234.970394568817</v>
      </c>
      <c r="AF131" s="167">
        <f t="shared" si="55"/>
        <v>0</v>
      </c>
      <c r="AG131" s="165">
        <f>[1]побуд.звіт!AG131+'[2]звіт 2018+01.2019'!AG131</f>
        <v>0</v>
      </c>
      <c r="AH131" s="165">
        <f>[1]побуд.звіт!AH131+'[2]звіт 2018+01.2019'!AH131</f>
        <v>0</v>
      </c>
      <c r="AI131" s="166">
        <f t="shared" si="56"/>
        <v>0</v>
      </c>
      <c r="AJ131" s="167">
        <f t="shared" si="57"/>
        <v>0</v>
      </c>
      <c r="AK131" s="165">
        <f>[1]побуд.звіт!AK131+'[2]звіт 2018+01.2019'!AK131</f>
        <v>0</v>
      </c>
      <c r="AL131" s="165">
        <f>[1]побуд.звіт!AL131+'[2]звіт 2018+01.2019'!AL131</f>
        <v>0</v>
      </c>
      <c r="AM131" s="166">
        <f t="shared" si="58"/>
        <v>0</v>
      </c>
      <c r="AN131" s="167">
        <f t="shared" si="59"/>
        <v>0</v>
      </c>
      <c r="AO131" s="165">
        <f>[1]побуд.звіт!AO131+'[2]звіт 2018+01.2019'!AO131</f>
        <v>945.00634936253437</v>
      </c>
      <c r="AP131" s="165">
        <f>[1]побуд.звіт!AP131+'[2]звіт 2018+01.2019'!AP131</f>
        <v>543.77217698946913</v>
      </c>
      <c r="AQ131" s="166">
        <f t="shared" si="60"/>
        <v>-401.23417237306523</v>
      </c>
      <c r="AR131" s="167">
        <f t="shared" si="61"/>
        <v>0</v>
      </c>
      <c r="AS131" s="165">
        <f>[1]побуд.звіт!AS131+'[2]звіт 2018+01.2019'!AS131</f>
        <v>829.12812370239385</v>
      </c>
      <c r="AT131" s="165">
        <f>[1]побуд.звіт!AT131+'[2]звіт 2018+01.2019'!AT131</f>
        <v>689.45824139017725</v>
      </c>
      <c r="AU131" s="166">
        <f t="shared" si="62"/>
        <v>-139.6698823122166</v>
      </c>
      <c r="AV131" s="167">
        <f t="shared" si="63"/>
        <v>0</v>
      </c>
      <c r="AW131" s="165">
        <f>[1]побуд.звіт!AW131+'[2]звіт 2018+01.2019'!AW131</f>
        <v>9259.8968889682037</v>
      </c>
      <c r="AX131" s="165">
        <f>[1]побуд.звіт!AX131+'[2]звіт 2018+01.2019'!AX131</f>
        <v>892.50378410740643</v>
      </c>
      <c r="AY131" s="166">
        <f t="shared" si="64"/>
        <v>-8367.3931048607974</v>
      </c>
      <c r="AZ131" s="167">
        <f t="shared" si="65"/>
        <v>0</v>
      </c>
      <c r="BA131" s="38">
        <v>0</v>
      </c>
      <c r="BB131" s="36"/>
      <c r="BC131" s="36">
        <f t="shared" si="66"/>
        <v>0</v>
      </c>
      <c r="BD131" s="37">
        <f t="shared" si="67"/>
        <v>0</v>
      </c>
      <c r="BE131" s="165">
        <f>[1]побуд.звіт!BE131+'[2]звіт 2018+01.2019'!BE131</f>
        <v>16.143559604992671</v>
      </c>
      <c r="BF131" s="165">
        <f>[1]побуд.звіт!BF131+'[2]звіт 2018+01.2019'!BF131</f>
        <v>0</v>
      </c>
      <c r="BG131" s="166">
        <f t="shared" si="68"/>
        <v>-16.143559604992671</v>
      </c>
      <c r="BH131" s="167">
        <f t="shared" si="69"/>
        <v>0</v>
      </c>
      <c r="BI131" s="165">
        <f>[1]побуд.звіт!BI131+'[2]звіт 2018+01.2019'!BI131</f>
        <v>633.1232</v>
      </c>
      <c r="BJ131" s="165">
        <f>[1]побуд.звіт!BJ131+'[2]звіт 2018+01.2019'!BJ131</f>
        <v>874.02301937039795</v>
      </c>
      <c r="BK131" s="166">
        <f t="shared" si="70"/>
        <v>0</v>
      </c>
      <c r="BL131" s="167">
        <f t="shared" si="71"/>
        <v>240.89981937039795</v>
      </c>
      <c r="BM131" s="165">
        <f>[1]побуд.звіт!BM131+'[2]звіт 2018+01.2019'!BM131</f>
        <v>0</v>
      </c>
      <c r="BN131" s="165">
        <f>[1]побуд.звіт!BN131+'[2]звіт 2018+01.2019'!BN131</f>
        <v>0</v>
      </c>
      <c r="BO131" s="166">
        <f t="shared" si="72"/>
        <v>0</v>
      </c>
      <c r="BP131" s="167">
        <f t="shared" si="73"/>
        <v>0</v>
      </c>
      <c r="BQ131" s="168">
        <f t="shared" si="78"/>
        <v>24935.499590296669</v>
      </c>
      <c r="BR131" s="166">
        <f t="shared" si="78"/>
        <v>17608.991501373359</v>
      </c>
      <c r="BS131" s="166">
        <f t="shared" si="74"/>
        <v>-7326.5080889233104</v>
      </c>
      <c r="BT131" s="167">
        <f t="shared" si="75"/>
        <v>0</v>
      </c>
      <c r="BU131" s="169">
        <f t="shared" si="76"/>
        <v>0.70618162020806963</v>
      </c>
      <c r="BV131" s="131">
        <v>11014</v>
      </c>
      <c r="BW131" s="170">
        <f t="shared" si="77"/>
        <v>9232.8928864073805</v>
      </c>
      <c r="BX131" s="131">
        <f t="shared" si="79"/>
        <v>1781.1071135926193</v>
      </c>
      <c r="BY131" s="171">
        <v>2</v>
      </c>
      <c r="CA131" s="39"/>
    </row>
    <row r="132" spans="1:79" x14ac:dyDescent="0.3">
      <c r="A132" s="163">
        <f t="shared" si="45"/>
        <v>124</v>
      </c>
      <c r="B132" s="164" t="s">
        <v>224</v>
      </c>
      <c r="C132" s="189">
        <v>387.6</v>
      </c>
      <c r="D132" s="185">
        <v>2</v>
      </c>
      <c r="E132" s="165">
        <f>[1]побуд.звіт!E132+'[2]звіт 2018+01.2019'!E132</f>
        <v>1600.28448</v>
      </c>
      <c r="F132" s="165">
        <f>[1]побуд.звіт!F132+'[2]звіт 2018+01.2019'!F132</f>
        <v>2183.5927839971828</v>
      </c>
      <c r="G132" s="166">
        <f t="shared" si="41"/>
        <v>0</v>
      </c>
      <c r="H132" s="167">
        <f t="shared" si="42"/>
        <v>583.30830399718275</v>
      </c>
      <c r="I132" s="165">
        <f>[1]побуд.звіт!I132+'[2]звіт 2018+01.2019'!I132</f>
        <v>5585.1923165239632</v>
      </c>
      <c r="J132" s="165">
        <f>[1]побуд.звіт!J132+'[2]звіт 2018+01.2019'!J132</f>
        <v>6053.2913186179467</v>
      </c>
      <c r="K132" s="166">
        <f t="shared" si="43"/>
        <v>0</v>
      </c>
      <c r="L132" s="167">
        <f t="shared" si="44"/>
        <v>468.09900209398347</v>
      </c>
      <c r="M132" s="165">
        <f>[1]побуд.звіт!M132+'[2]звіт 2018+01.2019'!M132</f>
        <v>164.22736677403657</v>
      </c>
      <c r="N132" s="165">
        <f>[1]побуд.звіт!N132+'[2]звіт 2018+01.2019'!N132</f>
        <v>165.98505562380527</v>
      </c>
      <c r="O132" s="166">
        <f t="shared" si="46"/>
        <v>0</v>
      </c>
      <c r="P132" s="167">
        <f t="shared" si="47"/>
        <v>1.757688849768698</v>
      </c>
      <c r="Q132" s="165">
        <f>[1]побуд.звіт!Q132+'[2]звіт 2018+01.2019'!Q132</f>
        <v>40.844714622835006</v>
      </c>
      <c r="R132" s="165">
        <f>[1]побуд.звіт!R132+'[2]звіт 2018+01.2019'!R132</f>
        <v>242.41107993372196</v>
      </c>
      <c r="S132" s="166">
        <f t="shared" si="48"/>
        <v>0</v>
      </c>
      <c r="T132" s="167">
        <f t="shared" si="49"/>
        <v>201.56636531088697</v>
      </c>
      <c r="U132" s="165">
        <f>[1]побуд.звіт!U132+'[2]звіт 2018+01.2019'!U132</f>
        <v>0</v>
      </c>
      <c r="V132" s="165">
        <f>[1]побуд.звіт!V132+'[2]звіт 2018+01.2019'!V132</f>
        <v>0</v>
      </c>
      <c r="W132" s="166">
        <f t="shared" si="50"/>
        <v>0</v>
      </c>
      <c r="X132" s="167">
        <f t="shared" si="51"/>
        <v>0</v>
      </c>
      <c r="Y132" s="165">
        <f>[1]побуд.звіт!Y132+'[2]звіт 2018+01.2019'!Y132</f>
        <v>0</v>
      </c>
      <c r="Z132" s="165">
        <f>[1]побуд.звіт!Z132+'[2]звіт 2018+01.2019'!Z132</f>
        <v>0</v>
      </c>
      <c r="AA132" s="166">
        <f t="shared" si="52"/>
        <v>0</v>
      </c>
      <c r="AB132" s="167">
        <f t="shared" si="53"/>
        <v>0</v>
      </c>
      <c r="AC132" s="165">
        <f>[1]побуд.звіт!AC132+'[2]звіт 2018+01.2019'!AC132</f>
        <v>4505.6617630215451</v>
      </c>
      <c r="AD132" s="165">
        <f>[1]побуд.звіт!AD132+'[2]звіт 2018+01.2019'!AD132</f>
        <v>4112.8286842987827</v>
      </c>
      <c r="AE132" s="166">
        <f t="shared" si="54"/>
        <v>-392.83307872276237</v>
      </c>
      <c r="AF132" s="167">
        <f t="shared" si="55"/>
        <v>0</v>
      </c>
      <c r="AG132" s="165">
        <f>[1]побуд.звіт!AG132+'[2]звіт 2018+01.2019'!AG132</f>
        <v>201.75604073840933</v>
      </c>
      <c r="AH132" s="165">
        <f>[1]побуд.звіт!AH132+'[2]звіт 2018+01.2019'!AH132</f>
        <v>201.68465267527534</v>
      </c>
      <c r="AI132" s="166">
        <f t="shared" si="56"/>
        <v>-7.1388063133980495E-2</v>
      </c>
      <c r="AJ132" s="167">
        <f t="shared" si="57"/>
        <v>0</v>
      </c>
      <c r="AK132" s="165">
        <f>[1]побуд.звіт!AK132+'[2]звіт 2018+01.2019'!AK132</f>
        <v>7.2275369009888024</v>
      </c>
      <c r="AL132" s="165">
        <f>[1]побуд.звіт!AL132+'[2]звіт 2018+01.2019'!AL132</f>
        <v>0</v>
      </c>
      <c r="AM132" s="166">
        <f t="shared" si="58"/>
        <v>-7.2275369009888024</v>
      </c>
      <c r="AN132" s="167">
        <f t="shared" si="59"/>
        <v>0</v>
      </c>
      <c r="AO132" s="165">
        <f>[1]побуд.звіт!AO132+'[2]звіт 2018+01.2019'!AO132</f>
        <v>914.16418469388884</v>
      </c>
      <c r="AP132" s="165">
        <f>[1]побуд.звіт!AP132+'[2]звіт 2018+01.2019'!AP132</f>
        <v>780.0860507962841</v>
      </c>
      <c r="AQ132" s="166">
        <f t="shared" si="60"/>
        <v>-134.07813389760474</v>
      </c>
      <c r="AR132" s="167">
        <f t="shared" si="61"/>
        <v>0</v>
      </c>
      <c r="AS132" s="165">
        <f>[1]побуд.звіт!AS132+'[2]звіт 2018+01.2019'!AS132</f>
        <v>555.86720484207717</v>
      </c>
      <c r="AT132" s="165">
        <f>[1]побуд.звіт!AT132+'[2]звіт 2018+01.2019'!AT132</f>
        <v>460.5366588354583</v>
      </c>
      <c r="AU132" s="166">
        <f t="shared" si="62"/>
        <v>-95.330546006618874</v>
      </c>
      <c r="AV132" s="167">
        <f t="shared" si="63"/>
        <v>0</v>
      </c>
      <c r="AW132" s="165">
        <f>[1]побуд.звіт!AW132+'[2]звіт 2018+01.2019'!AW132</f>
        <v>6446.4380704711175</v>
      </c>
      <c r="AX132" s="165">
        <f>[1]побуд.звіт!AX132+'[2]звіт 2018+01.2019'!AX132</f>
        <v>619.97413384324</v>
      </c>
      <c r="AY132" s="166">
        <f t="shared" si="64"/>
        <v>-5826.463936627877</v>
      </c>
      <c r="AZ132" s="167">
        <f t="shared" si="65"/>
        <v>0</v>
      </c>
      <c r="BA132" s="38">
        <v>0</v>
      </c>
      <c r="BB132" s="36"/>
      <c r="BC132" s="36">
        <f t="shared" si="66"/>
        <v>0</v>
      </c>
      <c r="BD132" s="37">
        <f t="shared" si="67"/>
        <v>0</v>
      </c>
      <c r="BE132" s="165">
        <f>[1]побуд.звіт!BE132+'[2]звіт 2018+01.2019'!BE132</f>
        <v>16.129327510722934</v>
      </c>
      <c r="BF132" s="165">
        <f>[1]побуд.звіт!BF132+'[2]звіт 2018+01.2019'!BF132</f>
        <v>0</v>
      </c>
      <c r="BG132" s="166">
        <f t="shared" si="68"/>
        <v>-16.129327510722934</v>
      </c>
      <c r="BH132" s="167">
        <f t="shared" si="69"/>
        <v>0</v>
      </c>
      <c r="BI132" s="165">
        <f>[1]побуд.звіт!BI132+'[2]звіт 2018+01.2019'!BI132</f>
        <v>705.50305931069374</v>
      </c>
      <c r="BJ132" s="165">
        <f>[1]побуд.звіт!BJ132+'[2]звіт 2018+01.2019'!BJ132</f>
        <v>375.72769365343686</v>
      </c>
      <c r="BK132" s="166">
        <f t="shared" si="70"/>
        <v>-329.77536565725688</v>
      </c>
      <c r="BL132" s="167">
        <f t="shared" si="71"/>
        <v>0</v>
      </c>
      <c r="BM132" s="165">
        <f>[1]побуд.звіт!BM132+'[2]звіт 2018+01.2019'!BM132</f>
        <v>0</v>
      </c>
      <c r="BN132" s="165">
        <f>[1]побуд.звіт!BN132+'[2]звіт 2018+01.2019'!BN132</f>
        <v>0</v>
      </c>
      <c r="BO132" s="166">
        <f t="shared" si="72"/>
        <v>0</v>
      </c>
      <c r="BP132" s="167">
        <f t="shared" si="73"/>
        <v>0</v>
      </c>
      <c r="BQ132" s="168">
        <f t="shared" si="78"/>
        <v>20743.296065410279</v>
      </c>
      <c r="BR132" s="166">
        <f t="shared" si="78"/>
        <v>15196.118112275133</v>
      </c>
      <c r="BS132" s="166">
        <f t="shared" si="74"/>
        <v>-5547.1779531351458</v>
      </c>
      <c r="BT132" s="167">
        <f t="shared" si="75"/>
        <v>0</v>
      </c>
      <c r="BU132" s="169">
        <f t="shared" si="76"/>
        <v>0.73257972428089002</v>
      </c>
      <c r="BV132" s="131">
        <v>3016</v>
      </c>
      <c r="BW132" s="170">
        <f t="shared" si="77"/>
        <v>1534.3359953278373</v>
      </c>
      <c r="BX132" s="131">
        <f t="shared" si="79"/>
        <v>1481.6640046721627</v>
      </c>
      <c r="BY132" s="171">
        <v>2</v>
      </c>
      <c r="CA132" s="39"/>
    </row>
    <row r="133" spans="1:79" x14ac:dyDescent="0.3">
      <c r="A133" s="163">
        <f t="shared" si="45"/>
        <v>125</v>
      </c>
      <c r="B133" s="164" t="s">
        <v>225</v>
      </c>
      <c r="C133" s="189">
        <v>2290.73</v>
      </c>
      <c r="D133" s="185">
        <v>5</v>
      </c>
      <c r="E133" s="165">
        <f>[1]побуд.звіт!E133+'[2]звіт 2018+01.2019'!E133</f>
        <v>14940.925223645732</v>
      </c>
      <c r="F133" s="165">
        <f>[1]побуд.звіт!F133+'[2]звіт 2018+01.2019'!F133</f>
        <v>15241.790950856805</v>
      </c>
      <c r="G133" s="166">
        <f t="shared" si="41"/>
        <v>0</v>
      </c>
      <c r="H133" s="167">
        <f t="shared" si="42"/>
        <v>300.86572721107223</v>
      </c>
      <c r="I133" s="165">
        <f>[1]побуд.звіт!I133+'[2]звіт 2018+01.2019'!I133</f>
        <v>25780.941424004519</v>
      </c>
      <c r="J133" s="165">
        <f>[1]побуд.звіт!J133+'[2]звіт 2018+01.2019'!J133</f>
        <v>26256.816990075269</v>
      </c>
      <c r="K133" s="166">
        <f t="shared" si="43"/>
        <v>0</v>
      </c>
      <c r="L133" s="167">
        <f t="shared" si="44"/>
        <v>475.87556607075021</v>
      </c>
      <c r="M133" s="165">
        <f>[1]побуд.звіт!M133+'[2]звіт 2018+01.2019'!M133</f>
        <v>3393.361376561953</v>
      </c>
      <c r="N133" s="165">
        <f>[1]побуд.звіт!N133+'[2]звіт 2018+01.2019'!N133</f>
        <v>3586.6425098039749</v>
      </c>
      <c r="O133" s="166">
        <f t="shared" si="46"/>
        <v>0</v>
      </c>
      <c r="P133" s="167">
        <f t="shared" si="47"/>
        <v>193.28113324202195</v>
      </c>
      <c r="Q133" s="165">
        <f>[1]побуд.звіт!Q133+'[2]звіт 2018+01.2019'!Q133</f>
        <v>866.39285884544631</v>
      </c>
      <c r="R133" s="165">
        <f>[1]побуд.звіт!R133+'[2]звіт 2018+01.2019'!R133</f>
        <v>565.93796607079491</v>
      </c>
      <c r="S133" s="166">
        <f t="shared" si="48"/>
        <v>-300.4548927746514</v>
      </c>
      <c r="T133" s="167">
        <f t="shared" si="49"/>
        <v>0</v>
      </c>
      <c r="U133" s="165">
        <f>[1]побуд.звіт!U133+'[2]звіт 2018+01.2019'!U133</f>
        <v>0</v>
      </c>
      <c r="V133" s="165">
        <f>[1]побуд.звіт!V133+'[2]звіт 2018+01.2019'!V133</f>
        <v>0</v>
      </c>
      <c r="W133" s="166">
        <f t="shared" si="50"/>
        <v>0</v>
      </c>
      <c r="X133" s="167">
        <f t="shared" si="51"/>
        <v>0</v>
      </c>
      <c r="Y133" s="165">
        <f>[1]побуд.звіт!Y133+'[2]звіт 2018+01.2019'!Y133</f>
        <v>0</v>
      </c>
      <c r="Z133" s="165">
        <f>[1]побуд.звіт!Z133+'[2]звіт 2018+01.2019'!Z133</f>
        <v>0</v>
      </c>
      <c r="AA133" s="166">
        <f t="shared" si="52"/>
        <v>0</v>
      </c>
      <c r="AB133" s="167">
        <f t="shared" si="53"/>
        <v>0</v>
      </c>
      <c r="AC133" s="165">
        <f>[1]побуд.звіт!AC133+'[2]звіт 2018+01.2019'!AC133</f>
        <v>26322.57194537704</v>
      </c>
      <c r="AD133" s="165">
        <f>[1]побуд.звіт!AD133+'[2]звіт 2018+01.2019'!AD133</f>
        <v>25786.282931023215</v>
      </c>
      <c r="AE133" s="166">
        <f t="shared" si="54"/>
        <v>-536.28901435382431</v>
      </c>
      <c r="AF133" s="167">
        <f t="shared" si="55"/>
        <v>0</v>
      </c>
      <c r="AG133" s="165">
        <f>[1]побуд.звіт!AG133+'[2]звіт 2018+01.2019'!AG133</f>
        <v>2216.6329791668832</v>
      </c>
      <c r="AH133" s="165">
        <f>[1]побуд.звіт!AH133+'[2]звіт 2018+01.2019'!AH133</f>
        <v>2215.2248736464667</v>
      </c>
      <c r="AI133" s="166">
        <f t="shared" si="56"/>
        <v>-1.4081055204164841</v>
      </c>
      <c r="AJ133" s="167">
        <f t="shared" si="57"/>
        <v>0</v>
      </c>
      <c r="AK133" s="165">
        <f>[1]побуд.звіт!AK133+'[2]звіт 2018+01.2019'!AK133</f>
        <v>80.152377104327414</v>
      </c>
      <c r="AL133" s="165">
        <f>[1]побуд.звіт!AL133+'[2]звіт 2018+01.2019'!AL133</f>
        <v>0</v>
      </c>
      <c r="AM133" s="166">
        <f t="shared" si="58"/>
        <v>-80.152377104327414</v>
      </c>
      <c r="AN133" s="167">
        <f t="shared" si="59"/>
        <v>0</v>
      </c>
      <c r="AO133" s="165">
        <f>[1]побуд.звіт!AO133+'[2]звіт 2018+01.2019'!AO133</f>
        <v>2102.3243216302885</v>
      </c>
      <c r="AP133" s="165">
        <f>[1]побуд.звіт!AP133+'[2]звіт 2018+01.2019'!AP133</f>
        <v>2660.0950917308446</v>
      </c>
      <c r="AQ133" s="166">
        <f t="shared" si="60"/>
        <v>0</v>
      </c>
      <c r="AR133" s="167">
        <f t="shared" si="61"/>
        <v>557.77077010055609</v>
      </c>
      <c r="AS133" s="165">
        <f>[1]побуд.звіт!AS133+'[2]звіт 2018+01.2019'!AS133</f>
        <v>5411.6159963909267</v>
      </c>
      <c r="AT133" s="165">
        <f>[1]побуд.звіт!AT133+'[2]звіт 2018+01.2019'!AT133</f>
        <v>4578.8472052831403</v>
      </c>
      <c r="AU133" s="166">
        <f t="shared" si="62"/>
        <v>-832.76879110778646</v>
      </c>
      <c r="AV133" s="167">
        <f t="shared" si="63"/>
        <v>0</v>
      </c>
      <c r="AW133" s="165">
        <f>[1]побуд.звіт!AW133+'[2]звіт 2018+01.2019'!AW133</f>
        <v>34459.770860636097</v>
      </c>
      <c r="AX133" s="165">
        <f>[1]побуд.звіт!AX133+'[2]звіт 2018+01.2019'!AX133</f>
        <v>24597.560212390279</v>
      </c>
      <c r="AY133" s="166">
        <f t="shared" si="64"/>
        <v>-9862.2106482458184</v>
      </c>
      <c r="AZ133" s="167">
        <f t="shared" si="65"/>
        <v>0</v>
      </c>
      <c r="BA133" s="38">
        <v>0</v>
      </c>
      <c r="BB133" s="36"/>
      <c r="BC133" s="36">
        <f t="shared" si="66"/>
        <v>0</v>
      </c>
      <c r="BD133" s="37">
        <f t="shared" si="67"/>
        <v>0</v>
      </c>
      <c r="BE133" s="165">
        <f>[1]побуд.звіт!BE133+'[2]звіт 2018+01.2019'!BE133</f>
        <v>16.07987089224509</v>
      </c>
      <c r="BF133" s="165">
        <f>[1]побуд.звіт!BF133+'[2]звіт 2018+01.2019'!BF133</f>
        <v>0</v>
      </c>
      <c r="BG133" s="166">
        <f t="shared" si="68"/>
        <v>-16.07987089224509</v>
      </c>
      <c r="BH133" s="167">
        <f t="shared" si="69"/>
        <v>0</v>
      </c>
      <c r="BI133" s="165">
        <f>[1]побуд.звіт!BI133+'[2]звіт 2018+01.2019'!BI133</f>
        <v>6962.3687282866304</v>
      </c>
      <c r="BJ133" s="165">
        <f>[1]побуд.звіт!BJ133+'[2]звіт 2018+01.2019'!BJ133</f>
        <v>4338.5607037818427</v>
      </c>
      <c r="BK133" s="166">
        <f t="shared" si="70"/>
        <v>-2623.8080245047877</v>
      </c>
      <c r="BL133" s="167">
        <f t="shared" si="71"/>
        <v>0</v>
      </c>
      <c r="BM133" s="165">
        <f>[1]побуд.звіт!BM133+'[2]звіт 2018+01.2019'!BM133</f>
        <v>0</v>
      </c>
      <c r="BN133" s="165">
        <f>[1]побуд.звіт!BN133+'[2]звіт 2018+01.2019'!BN133</f>
        <v>0</v>
      </c>
      <c r="BO133" s="166">
        <f t="shared" si="72"/>
        <v>0</v>
      </c>
      <c r="BP133" s="167">
        <f t="shared" si="73"/>
        <v>0</v>
      </c>
      <c r="BQ133" s="168">
        <f t="shared" si="78"/>
        <v>122553.13796254211</v>
      </c>
      <c r="BR133" s="166">
        <f t="shared" si="78"/>
        <v>109827.75943466263</v>
      </c>
      <c r="BS133" s="166">
        <f t="shared" si="74"/>
        <v>-12725.378527879482</v>
      </c>
      <c r="BT133" s="167">
        <f t="shared" si="75"/>
        <v>0</v>
      </c>
      <c r="BU133" s="169">
        <f t="shared" si="76"/>
        <v>0.89616440068822278</v>
      </c>
      <c r="BV133" s="131">
        <v>17790</v>
      </c>
      <c r="BW133" s="170">
        <f t="shared" si="77"/>
        <v>9036.2044312469916</v>
      </c>
      <c r="BX133" s="131">
        <f t="shared" si="79"/>
        <v>8753.7955687530084</v>
      </c>
      <c r="BY133" s="171">
        <v>2</v>
      </c>
      <c r="CA133" s="39"/>
    </row>
    <row r="134" spans="1:79" x14ac:dyDescent="0.3">
      <c r="A134" s="163">
        <f t="shared" si="45"/>
        <v>126</v>
      </c>
      <c r="B134" s="164" t="s">
        <v>226</v>
      </c>
      <c r="C134" s="189">
        <v>354.3</v>
      </c>
      <c r="D134" s="185">
        <v>2</v>
      </c>
      <c r="E134" s="165">
        <f>[1]побуд.звіт!E134+'[2]звіт 2018+01.2019'!E134</f>
        <v>0</v>
      </c>
      <c r="F134" s="165">
        <f>[1]побуд.звіт!F134+'[2]звіт 2018+01.2019'!F134</f>
        <v>0</v>
      </c>
      <c r="G134" s="166">
        <f t="shared" si="41"/>
        <v>0</v>
      </c>
      <c r="H134" s="167">
        <f t="shared" si="42"/>
        <v>0</v>
      </c>
      <c r="I134" s="165">
        <f>[1]побуд.звіт!I134+'[2]звіт 2018+01.2019'!I134</f>
        <v>8200.6788044111108</v>
      </c>
      <c r="J134" s="165">
        <f>[1]побуд.звіт!J134+'[2]звіт 2018+01.2019'!J134</f>
        <v>9963.022889853899</v>
      </c>
      <c r="K134" s="166">
        <f t="shared" si="43"/>
        <v>0</v>
      </c>
      <c r="L134" s="167">
        <f t="shared" si="44"/>
        <v>1762.3440854427881</v>
      </c>
      <c r="M134" s="165">
        <f>[1]побуд.звіт!M134+'[2]звіт 2018+01.2019'!M134</f>
        <v>563.93823932999578</v>
      </c>
      <c r="N134" s="165">
        <f>[1]побуд.звіт!N134+'[2]звіт 2018+01.2019'!N134</f>
        <v>580.94769468331845</v>
      </c>
      <c r="O134" s="166">
        <f t="shared" si="46"/>
        <v>0</v>
      </c>
      <c r="P134" s="167">
        <f t="shared" si="47"/>
        <v>17.009455353322664</v>
      </c>
      <c r="Q134" s="165">
        <f>[1]побуд.звіт!Q134+'[2]звіт 2018+01.2019'!Q134</f>
        <v>0</v>
      </c>
      <c r="R134" s="165">
        <f>[1]побуд.звіт!R134+'[2]звіт 2018+01.2019'!R134</f>
        <v>144.87029864592245</v>
      </c>
      <c r="S134" s="166">
        <f t="shared" si="48"/>
        <v>0</v>
      </c>
      <c r="T134" s="167">
        <f t="shared" si="49"/>
        <v>144.87029864592245</v>
      </c>
      <c r="U134" s="165">
        <f>[1]побуд.звіт!U134+'[2]звіт 2018+01.2019'!U134</f>
        <v>0</v>
      </c>
      <c r="V134" s="165">
        <f>[1]побуд.звіт!V134+'[2]звіт 2018+01.2019'!V134</f>
        <v>0</v>
      </c>
      <c r="W134" s="166">
        <f t="shared" si="50"/>
        <v>0</v>
      </c>
      <c r="X134" s="167">
        <f t="shared" si="51"/>
        <v>0</v>
      </c>
      <c r="Y134" s="165">
        <f>[1]побуд.звіт!Y134+'[2]звіт 2018+01.2019'!Y134</f>
        <v>0</v>
      </c>
      <c r="Z134" s="165">
        <f>[1]побуд.звіт!Z134+'[2]звіт 2018+01.2019'!Z134</f>
        <v>0</v>
      </c>
      <c r="AA134" s="166">
        <f t="shared" si="52"/>
        <v>0</v>
      </c>
      <c r="AB134" s="167">
        <f t="shared" si="53"/>
        <v>0</v>
      </c>
      <c r="AC134" s="165">
        <f>[1]побуд.звіт!AC134+'[2]звіт 2018+01.2019'!AC134</f>
        <v>3987.427452674181</v>
      </c>
      <c r="AD134" s="165">
        <f>[1]побуд.звіт!AD134+'[2]звіт 2018+01.2019'!AD134</f>
        <v>4027.1465230061694</v>
      </c>
      <c r="AE134" s="166">
        <f t="shared" si="54"/>
        <v>0</v>
      </c>
      <c r="AF134" s="167">
        <f t="shared" si="55"/>
        <v>39.719070331988405</v>
      </c>
      <c r="AG134" s="165">
        <f>[1]побуд.звіт!AG134+'[2]звіт 2018+01.2019'!AG134</f>
        <v>0</v>
      </c>
      <c r="AH134" s="165">
        <f>[1]побуд.звіт!AH134+'[2]звіт 2018+01.2019'!AH134</f>
        <v>0</v>
      </c>
      <c r="AI134" s="166">
        <f t="shared" si="56"/>
        <v>0</v>
      </c>
      <c r="AJ134" s="167">
        <f t="shared" si="57"/>
        <v>0</v>
      </c>
      <c r="AK134" s="165">
        <f>[1]побуд.звіт!AK134+'[2]звіт 2018+01.2019'!AK134</f>
        <v>0</v>
      </c>
      <c r="AL134" s="165">
        <f>[1]побуд.звіт!AL134+'[2]звіт 2018+01.2019'!AL134</f>
        <v>0</v>
      </c>
      <c r="AM134" s="166">
        <f t="shared" si="58"/>
        <v>0</v>
      </c>
      <c r="AN134" s="167">
        <f t="shared" si="59"/>
        <v>0</v>
      </c>
      <c r="AO134" s="165">
        <f>[1]побуд.звіт!AO134+'[2]звіт 2018+01.2019'!AO134</f>
        <v>584.29895631050579</v>
      </c>
      <c r="AP134" s="165">
        <f>[1]побуд.звіт!AP134+'[2]звіт 2018+01.2019'!AP134</f>
        <v>1063.430573005704</v>
      </c>
      <c r="AQ134" s="166">
        <f t="shared" si="60"/>
        <v>0</v>
      </c>
      <c r="AR134" s="167">
        <f t="shared" si="61"/>
        <v>479.1316166951982</v>
      </c>
      <c r="AS134" s="165">
        <f>[1]побуд.звіт!AS134+'[2]звіт 2018+01.2019'!AS134</f>
        <v>84.628020890006837</v>
      </c>
      <c r="AT134" s="165">
        <f>[1]побуд.звіт!AT134+'[2]звіт 2018+01.2019'!AT134</f>
        <v>70.08506390547177</v>
      </c>
      <c r="AU134" s="166">
        <f t="shared" si="62"/>
        <v>-14.542956984535067</v>
      </c>
      <c r="AV134" s="167">
        <f t="shared" si="63"/>
        <v>0</v>
      </c>
      <c r="AW134" s="165">
        <f>[1]побуд.звіт!AW134+'[2]звіт 2018+01.2019'!AW134</f>
        <v>3809.7933525321364</v>
      </c>
      <c r="AX134" s="165">
        <f>[1]побуд.звіт!AX134+'[2]звіт 2018+01.2019'!AX134</f>
        <v>9144.2455249677005</v>
      </c>
      <c r="AY134" s="166">
        <f t="shared" si="64"/>
        <v>0</v>
      </c>
      <c r="AZ134" s="167">
        <f t="shared" si="65"/>
        <v>5334.4521724355636</v>
      </c>
      <c r="BA134" s="38">
        <v>0</v>
      </c>
      <c r="BB134" s="36"/>
      <c r="BC134" s="36">
        <f t="shared" si="66"/>
        <v>0</v>
      </c>
      <c r="BD134" s="37">
        <f t="shared" si="67"/>
        <v>0</v>
      </c>
      <c r="BE134" s="165">
        <f>[1]побуд.звіт!BE134+'[2]звіт 2018+01.2019'!BE134</f>
        <v>0</v>
      </c>
      <c r="BF134" s="165">
        <f>[1]побуд.звіт!BF134+'[2]звіт 2018+01.2019'!BF134</f>
        <v>0</v>
      </c>
      <c r="BG134" s="166">
        <f t="shared" si="68"/>
        <v>0</v>
      </c>
      <c r="BH134" s="167">
        <f t="shared" si="69"/>
        <v>0</v>
      </c>
      <c r="BI134" s="165">
        <f>[1]побуд.звіт!BI134+'[2]звіт 2018+01.2019'!BI134</f>
        <v>0</v>
      </c>
      <c r="BJ134" s="165">
        <f>[1]побуд.звіт!BJ134+'[2]звіт 2018+01.2019'!BJ134</f>
        <v>0</v>
      </c>
      <c r="BK134" s="166">
        <f t="shared" si="70"/>
        <v>0</v>
      </c>
      <c r="BL134" s="167">
        <f t="shared" si="71"/>
        <v>0</v>
      </c>
      <c r="BM134" s="165">
        <f>[1]побуд.звіт!BM134+'[2]звіт 2018+01.2019'!BM134</f>
        <v>0</v>
      </c>
      <c r="BN134" s="165">
        <f>[1]побуд.звіт!BN134+'[2]звіт 2018+01.2019'!BN134</f>
        <v>0</v>
      </c>
      <c r="BO134" s="166">
        <f t="shared" si="72"/>
        <v>0</v>
      </c>
      <c r="BP134" s="167">
        <f t="shared" si="73"/>
        <v>0</v>
      </c>
      <c r="BQ134" s="168">
        <f t="shared" si="78"/>
        <v>17230.764826147937</v>
      </c>
      <c r="BR134" s="166">
        <f t="shared" si="78"/>
        <v>24993.748568068186</v>
      </c>
      <c r="BS134" s="166">
        <f t="shared" si="74"/>
        <v>0</v>
      </c>
      <c r="BT134" s="167">
        <f t="shared" si="75"/>
        <v>7762.9837419202486</v>
      </c>
      <c r="BU134" s="169">
        <f t="shared" si="76"/>
        <v>1.4505304216177222</v>
      </c>
      <c r="BV134" s="131">
        <v>1521</v>
      </c>
      <c r="BW134" s="170">
        <f t="shared" si="77"/>
        <v>290.23108384657598</v>
      </c>
      <c r="BX134" s="131">
        <f t="shared" si="79"/>
        <v>1230.768916153424</v>
      </c>
      <c r="BY134" s="171">
        <v>2</v>
      </c>
      <c r="CA134" s="39"/>
    </row>
    <row r="135" spans="1:79" x14ac:dyDescent="0.3">
      <c r="A135" s="163">
        <f t="shared" si="45"/>
        <v>127</v>
      </c>
      <c r="B135" s="164" t="s">
        <v>227</v>
      </c>
      <c r="C135" s="189">
        <v>474.29999999999995</v>
      </c>
      <c r="D135" s="185">
        <v>2</v>
      </c>
      <c r="E135" s="165">
        <f>[1]побуд.звіт!E135+'[2]звіт 2018+01.2019'!E135</f>
        <v>2086.9006529354551</v>
      </c>
      <c r="F135" s="165">
        <f>[1]побуд.звіт!F135+'[2]звіт 2018+01.2019'!F135</f>
        <v>2424.4435286186185</v>
      </c>
      <c r="G135" s="166">
        <f t="shared" si="41"/>
        <v>0</v>
      </c>
      <c r="H135" s="167">
        <f t="shared" si="42"/>
        <v>337.5428756831634</v>
      </c>
      <c r="I135" s="165">
        <f>[1]побуд.звіт!I135+'[2]звіт 2018+01.2019'!I135</f>
        <v>6686.2099584027064</v>
      </c>
      <c r="J135" s="165">
        <f>[1]побуд.звіт!J135+'[2]звіт 2018+01.2019'!J135</f>
        <v>6639.996132902862</v>
      </c>
      <c r="K135" s="166">
        <f t="shared" si="43"/>
        <v>-46.213825499844461</v>
      </c>
      <c r="L135" s="167">
        <f t="shared" si="44"/>
        <v>0</v>
      </c>
      <c r="M135" s="165">
        <f>[1]побуд.звіт!M135+'[2]звіт 2018+01.2019'!M135</f>
        <v>529.56386935351873</v>
      </c>
      <c r="N135" s="165">
        <f>[1]побуд.звіт!N135+'[2]звіт 2018+01.2019'!N135</f>
        <v>622.44395858926987</v>
      </c>
      <c r="O135" s="166">
        <f t="shared" si="46"/>
        <v>0</v>
      </c>
      <c r="P135" s="167">
        <f t="shared" si="47"/>
        <v>92.880089235751143</v>
      </c>
      <c r="Q135" s="165">
        <f>[1]побуд.звіт!Q135+'[2]звіт 2018+01.2019'!Q135</f>
        <v>71.911069833013215</v>
      </c>
      <c r="R135" s="165">
        <f>[1]побуд.звіт!R135+'[2]звіт 2018+01.2019'!R135</f>
        <v>353.58976869813728</v>
      </c>
      <c r="S135" s="166">
        <f t="shared" si="48"/>
        <v>0</v>
      </c>
      <c r="T135" s="167">
        <f t="shared" si="49"/>
        <v>281.67869886512403</v>
      </c>
      <c r="U135" s="165">
        <f>[1]побуд.звіт!U135+'[2]звіт 2018+01.2019'!U135</f>
        <v>0</v>
      </c>
      <c r="V135" s="165">
        <f>[1]побуд.звіт!V135+'[2]звіт 2018+01.2019'!V135</f>
        <v>0</v>
      </c>
      <c r="W135" s="166">
        <f t="shared" si="50"/>
        <v>0</v>
      </c>
      <c r="X135" s="167">
        <f t="shared" si="51"/>
        <v>0</v>
      </c>
      <c r="Y135" s="165">
        <f>[1]побуд.звіт!Y135+'[2]звіт 2018+01.2019'!Y135</f>
        <v>0</v>
      </c>
      <c r="Z135" s="165">
        <f>[1]побуд.звіт!Z135+'[2]звіт 2018+01.2019'!Z135</f>
        <v>0</v>
      </c>
      <c r="AA135" s="166">
        <f t="shared" si="52"/>
        <v>0</v>
      </c>
      <c r="AB135" s="167">
        <f t="shared" si="53"/>
        <v>0</v>
      </c>
      <c r="AC135" s="165">
        <f>[1]побуд.звіт!AC135+'[2]звіт 2018+01.2019'!AC135</f>
        <v>6172.612963216262</v>
      </c>
      <c r="AD135" s="165">
        <f>[1]побуд.звіт!AD135+'[2]звіт 2018+01.2019'!AD135</f>
        <v>5831.1309244481954</v>
      </c>
      <c r="AE135" s="166">
        <f t="shared" si="54"/>
        <v>-341.48203876806656</v>
      </c>
      <c r="AF135" s="167">
        <f t="shared" si="55"/>
        <v>0</v>
      </c>
      <c r="AG135" s="165">
        <f>[1]побуд.звіт!AG135+'[2]звіт 2018+01.2019'!AG135</f>
        <v>353.80118478859021</v>
      </c>
      <c r="AH135" s="165">
        <f>[1]побуд.звіт!AH135+'[2]звіт 2018+01.2019'!AH135</f>
        <v>353.77471862712247</v>
      </c>
      <c r="AI135" s="166">
        <f t="shared" si="56"/>
        <v>-2.6466161467737948E-2</v>
      </c>
      <c r="AJ135" s="167">
        <f t="shared" si="57"/>
        <v>0</v>
      </c>
      <c r="AK135" s="165">
        <f>[1]побуд.звіт!AK135+'[2]звіт 2018+01.2019'!AK135</f>
        <v>12.839464180104445</v>
      </c>
      <c r="AL135" s="165">
        <f>[1]побуд.звіт!AL135+'[2]звіт 2018+01.2019'!AL135</f>
        <v>0</v>
      </c>
      <c r="AM135" s="166">
        <f t="shared" si="58"/>
        <v>-12.839464180104445</v>
      </c>
      <c r="AN135" s="167">
        <f t="shared" si="59"/>
        <v>0</v>
      </c>
      <c r="AO135" s="165">
        <f>[1]побуд.звіт!AO135+'[2]звіт 2018+01.2019'!AO135</f>
        <v>1079.3133692041579</v>
      </c>
      <c r="AP135" s="165">
        <f>[1]побуд.звіт!AP135+'[2]звіт 2018+01.2019'!AP135</f>
        <v>732.40548740845497</v>
      </c>
      <c r="AQ135" s="166">
        <f t="shared" si="60"/>
        <v>-346.90788179570291</v>
      </c>
      <c r="AR135" s="167">
        <f t="shared" si="61"/>
        <v>0</v>
      </c>
      <c r="AS135" s="165">
        <f>[1]побуд.звіт!AS135+'[2]звіт 2018+01.2019'!AS135</f>
        <v>841.42933111199454</v>
      </c>
      <c r="AT135" s="165">
        <f>[1]побуд.звіт!AT135+'[2]звіт 2018+01.2019'!AT135</f>
        <v>699.48689375543495</v>
      </c>
      <c r="AU135" s="166">
        <f t="shared" si="62"/>
        <v>-141.94243735655959</v>
      </c>
      <c r="AV135" s="167">
        <f t="shared" si="63"/>
        <v>0</v>
      </c>
      <c r="AW135" s="165">
        <f>[1]побуд.звіт!AW135+'[2]звіт 2018+01.2019'!AW135</f>
        <v>7951.0135113567658</v>
      </c>
      <c r="AX135" s="165">
        <f>[1]побуд.звіт!AX135+'[2]звіт 2018+01.2019'!AX135</f>
        <v>9788.7951325062677</v>
      </c>
      <c r="AY135" s="166">
        <f t="shared" si="64"/>
        <v>0</v>
      </c>
      <c r="AZ135" s="167">
        <f t="shared" si="65"/>
        <v>1837.7816211495019</v>
      </c>
      <c r="BA135" s="38">
        <v>0</v>
      </c>
      <c r="BB135" s="36"/>
      <c r="BC135" s="36">
        <f t="shared" si="66"/>
        <v>0</v>
      </c>
      <c r="BD135" s="37">
        <f t="shared" si="67"/>
        <v>0</v>
      </c>
      <c r="BE135" s="165">
        <f>[1]побуд.звіт!BE135+'[2]звіт 2018+01.2019'!BE135</f>
        <v>15.98096557347259</v>
      </c>
      <c r="BF135" s="165">
        <f>[1]побуд.звіт!BF135+'[2]звіт 2018+01.2019'!BF135</f>
        <v>0</v>
      </c>
      <c r="BG135" s="166">
        <f t="shared" si="68"/>
        <v>-15.98096557347259</v>
      </c>
      <c r="BH135" s="167">
        <f t="shared" si="69"/>
        <v>0</v>
      </c>
      <c r="BI135" s="165">
        <f>[1]побуд.звіт!BI135+'[2]звіт 2018+01.2019'!BI135</f>
        <v>1747.1586843613254</v>
      </c>
      <c r="BJ135" s="165">
        <f>[1]побуд.звіт!BJ135+'[2]звіт 2018+01.2019'!BJ135</f>
        <v>1576.2540418072699</v>
      </c>
      <c r="BK135" s="166">
        <f t="shared" si="70"/>
        <v>-170.9046425540555</v>
      </c>
      <c r="BL135" s="167">
        <f t="shared" si="71"/>
        <v>0</v>
      </c>
      <c r="BM135" s="165">
        <f>[1]побуд.звіт!BM135+'[2]звіт 2018+01.2019'!BM135</f>
        <v>0</v>
      </c>
      <c r="BN135" s="165">
        <f>[1]побуд.звіт!BN135+'[2]звіт 2018+01.2019'!BN135</f>
        <v>0</v>
      </c>
      <c r="BO135" s="166">
        <f t="shared" si="72"/>
        <v>0</v>
      </c>
      <c r="BP135" s="167">
        <f t="shared" si="73"/>
        <v>0</v>
      </c>
      <c r="BQ135" s="168">
        <f t="shared" si="78"/>
        <v>27548.735024317364</v>
      </c>
      <c r="BR135" s="166">
        <f t="shared" si="78"/>
        <v>29022.320587361635</v>
      </c>
      <c r="BS135" s="166">
        <f t="shared" si="74"/>
        <v>0</v>
      </c>
      <c r="BT135" s="167">
        <f t="shared" si="75"/>
        <v>1473.5855630442711</v>
      </c>
      <c r="BU135" s="169">
        <f t="shared" si="76"/>
        <v>1.0534901352727641</v>
      </c>
      <c r="BV135" s="131">
        <v>2255</v>
      </c>
      <c r="BW135" s="170">
        <f t="shared" si="77"/>
        <v>287.23321254875964</v>
      </c>
      <c r="BX135" s="131">
        <f t="shared" si="79"/>
        <v>1967.7667874512404</v>
      </c>
      <c r="BY135" s="171">
        <v>2</v>
      </c>
      <c r="CA135" s="39"/>
    </row>
    <row r="136" spans="1:79" x14ac:dyDescent="0.3">
      <c r="A136" s="163">
        <f t="shared" si="45"/>
        <v>128</v>
      </c>
      <c r="B136" s="164" t="s">
        <v>228</v>
      </c>
      <c r="C136" s="189">
        <v>4582.0700000000006</v>
      </c>
      <c r="D136" s="185">
        <v>5</v>
      </c>
      <c r="E136" s="165">
        <f>[1]побуд.звіт!E136+'[2]звіт 2018+01.2019'!E136</f>
        <v>19503.263484999996</v>
      </c>
      <c r="F136" s="165">
        <f>[1]побуд.звіт!F136+'[2]звіт 2018+01.2019'!F136</f>
        <v>19465.267727028095</v>
      </c>
      <c r="G136" s="166">
        <f t="shared" si="41"/>
        <v>-37.995757971901185</v>
      </c>
      <c r="H136" s="167">
        <f t="shared" si="42"/>
        <v>0</v>
      </c>
      <c r="I136" s="165">
        <f>[1]побуд.звіт!I136+'[2]звіт 2018+01.2019'!I136</f>
        <v>69066.52471434552</v>
      </c>
      <c r="J136" s="165">
        <f>[1]побуд.звіт!J136+'[2]звіт 2018+01.2019'!J136</f>
        <v>69198.369089348722</v>
      </c>
      <c r="K136" s="166">
        <f t="shared" si="43"/>
        <v>0</v>
      </c>
      <c r="L136" s="167">
        <f t="shared" si="44"/>
        <v>131.844375003202</v>
      </c>
      <c r="M136" s="165">
        <f>[1]побуд.звіт!M136+'[2]звіт 2018+01.2019'!M136</f>
        <v>6384.7413705442941</v>
      </c>
      <c r="N136" s="165">
        <f>[1]побуд.звіт!N136+'[2]звіт 2018+01.2019'!N136</f>
        <v>6354.4970137321807</v>
      </c>
      <c r="O136" s="166">
        <f t="shared" si="46"/>
        <v>-30.244356812113438</v>
      </c>
      <c r="P136" s="167">
        <f t="shared" si="47"/>
        <v>0</v>
      </c>
      <c r="Q136" s="165">
        <f>[1]побуд.звіт!Q136+'[2]звіт 2018+01.2019'!Q136</f>
        <v>2005.2572509603792</v>
      </c>
      <c r="R136" s="165">
        <f>[1]побуд.звіт!R136+'[2]звіт 2018+01.2019'!R136</f>
        <v>1335.1457812953613</v>
      </c>
      <c r="S136" s="166">
        <f t="shared" si="48"/>
        <v>-670.11146966501792</v>
      </c>
      <c r="T136" s="167">
        <f t="shared" si="49"/>
        <v>0</v>
      </c>
      <c r="U136" s="165">
        <f>[1]побуд.звіт!U136+'[2]звіт 2018+01.2019'!U136</f>
        <v>0</v>
      </c>
      <c r="V136" s="165">
        <f>[1]побуд.звіт!V136+'[2]звіт 2018+01.2019'!V136</f>
        <v>0</v>
      </c>
      <c r="W136" s="166">
        <f t="shared" si="50"/>
        <v>0</v>
      </c>
      <c r="X136" s="167">
        <f t="shared" si="51"/>
        <v>0</v>
      </c>
      <c r="Y136" s="165">
        <f>[1]побуд.звіт!Y136+'[2]звіт 2018+01.2019'!Y136</f>
        <v>0</v>
      </c>
      <c r="Z136" s="165">
        <f>[1]побуд.звіт!Z136+'[2]звіт 2018+01.2019'!Z136</f>
        <v>0</v>
      </c>
      <c r="AA136" s="166">
        <f t="shared" si="52"/>
        <v>0</v>
      </c>
      <c r="AB136" s="167">
        <f t="shared" si="53"/>
        <v>0</v>
      </c>
      <c r="AC136" s="165">
        <f>[1]побуд.звіт!AC136+'[2]звіт 2018+01.2019'!AC136</f>
        <v>50908.493094115431</v>
      </c>
      <c r="AD136" s="165">
        <f>[1]побуд.звіт!AD136+'[2]звіт 2018+01.2019'!AD136</f>
        <v>49518.021238741567</v>
      </c>
      <c r="AE136" s="166">
        <f t="shared" si="54"/>
        <v>-1390.4718553738639</v>
      </c>
      <c r="AF136" s="167">
        <f t="shared" si="55"/>
        <v>0</v>
      </c>
      <c r="AG136" s="165">
        <f>[1]побуд.звіт!AG136+'[2]звіт 2018+01.2019'!AG136</f>
        <v>3055.9151116848202</v>
      </c>
      <c r="AH136" s="165">
        <f>[1]побуд.звіт!AH136+'[2]звіт 2018+01.2019'!AH136</f>
        <v>3051.7202363816264</v>
      </c>
      <c r="AI136" s="166">
        <f t="shared" si="56"/>
        <v>-4.1948753031938395</v>
      </c>
      <c r="AJ136" s="167">
        <f t="shared" si="57"/>
        <v>0</v>
      </c>
      <c r="AK136" s="165">
        <f>[1]побуд.звіт!AK136+'[2]звіт 2018+01.2019'!AK136</f>
        <v>111.17260185247247</v>
      </c>
      <c r="AL136" s="165">
        <f>[1]побуд.звіт!AL136+'[2]звіт 2018+01.2019'!AL136</f>
        <v>0</v>
      </c>
      <c r="AM136" s="166">
        <f t="shared" si="58"/>
        <v>-111.17260185247247</v>
      </c>
      <c r="AN136" s="167">
        <f t="shared" si="59"/>
        <v>0</v>
      </c>
      <c r="AO136" s="165">
        <f>[1]побуд.звіт!AO136+'[2]звіт 2018+01.2019'!AO136</f>
        <v>4488.2663099612273</v>
      </c>
      <c r="AP136" s="165">
        <f>[1]побуд.звіт!AP136+'[2]звіт 2018+01.2019'!AP136</f>
        <v>2511.1763384256692</v>
      </c>
      <c r="AQ136" s="166">
        <f t="shared" si="60"/>
        <v>-1977.0899715355581</v>
      </c>
      <c r="AR136" s="167">
        <f t="shared" si="61"/>
        <v>0</v>
      </c>
      <c r="AS136" s="165">
        <f>[1]побуд.звіт!AS136+'[2]звіт 2018+01.2019'!AS136</f>
        <v>10480.60564324903</v>
      </c>
      <c r="AT136" s="165">
        <f>[1]побуд.звіт!AT136+'[2]звіт 2018+01.2019'!AT136</f>
        <v>8888.7617517170002</v>
      </c>
      <c r="AU136" s="166">
        <f t="shared" si="62"/>
        <v>-1591.8438915320294</v>
      </c>
      <c r="AV136" s="167">
        <f t="shared" si="63"/>
        <v>0</v>
      </c>
      <c r="AW136" s="165">
        <f>[1]побуд.звіт!AW136+'[2]звіт 2018+01.2019'!AW136</f>
        <v>59935.232284572339</v>
      </c>
      <c r="AX136" s="165">
        <f>[1]побуд.звіт!AX136+'[2]звіт 2018+01.2019'!AX136</f>
        <v>88903.342004146893</v>
      </c>
      <c r="AY136" s="166">
        <f t="shared" si="64"/>
        <v>0</v>
      </c>
      <c r="AZ136" s="167">
        <f t="shared" si="65"/>
        <v>28968.109719574553</v>
      </c>
      <c r="BA136" s="38">
        <v>0</v>
      </c>
      <c r="BB136" s="36"/>
      <c r="BC136" s="36">
        <f t="shared" si="66"/>
        <v>0</v>
      </c>
      <c r="BD136" s="37">
        <f t="shared" si="67"/>
        <v>0</v>
      </c>
      <c r="BE136" s="165">
        <f>[1]побуд.звіт!BE136+'[2]звіт 2018+01.2019'!BE136</f>
        <v>12.865609481559057</v>
      </c>
      <c r="BF136" s="165">
        <f>[1]побуд.звіт!BF136+'[2]звіт 2018+01.2019'!BF136</f>
        <v>0</v>
      </c>
      <c r="BG136" s="166">
        <f t="shared" si="68"/>
        <v>-12.865609481559057</v>
      </c>
      <c r="BH136" s="167">
        <f t="shared" si="69"/>
        <v>0</v>
      </c>
      <c r="BI136" s="165">
        <f>[1]побуд.звіт!BI136+'[2]звіт 2018+01.2019'!BI136</f>
        <v>12145.888460259412</v>
      </c>
      <c r="BJ136" s="165">
        <f>[1]побуд.звіт!BJ136+'[2]звіт 2018+01.2019'!BJ136</f>
        <v>13203.145009917778</v>
      </c>
      <c r="BK136" s="166">
        <f t="shared" si="70"/>
        <v>0</v>
      </c>
      <c r="BL136" s="167">
        <f t="shared" si="71"/>
        <v>1057.2565496583666</v>
      </c>
      <c r="BM136" s="165">
        <f>[1]побуд.звіт!BM136+'[2]звіт 2018+01.2019'!BM136</f>
        <v>0</v>
      </c>
      <c r="BN136" s="165">
        <f>[1]побуд.звіт!BN136+'[2]звіт 2018+01.2019'!BN136</f>
        <v>0</v>
      </c>
      <c r="BO136" s="166">
        <f t="shared" si="72"/>
        <v>0</v>
      </c>
      <c r="BP136" s="167">
        <f t="shared" si="73"/>
        <v>0</v>
      </c>
      <c r="BQ136" s="168">
        <f t="shared" si="78"/>
        <v>238098.22593602652</v>
      </c>
      <c r="BR136" s="166">
        <f t="shared" si="78"/>
        <v>262429.44619073492</v>
      </c>
      <c r="BS136" s="166">
        <f t="shared" si="74"/>
        <v>0</v>
      </c>
      <c r="BT136" s="167">
        <f t="shared" si="75"/>
        <v>24331.220254708402</v>
      </c>
      <c r="BU136" s="169">
        <f t="shared" si="76"/>
        <v>1.1021898426964585</v>
      </c>
      <c r="BV136" s="131">
        <v>17992</v>
      </c>
      <c r="BW136" s="170">
        <f t="shared" si="77"/>
        <v>984.98386171239326</v>
      </c>
      <c r="BX136" s="131">
        <f t="shared" si="79"/>
        <v>17007.016138287607</v>
      </c>
      <c r="BY136" s="171">
        <v>2</v>
      </c>
      <c r="CA136" s="39"/>
    </row>
    <row r="137" spans="1:79" x14ac:dyDescent="0.3">
      <c r="A137" s="163">
        <f t="shared" si="45"/>
        <v>129</v>
      </c>
      <c r="B137" s="164" t="s">
        <v>229</v>
      </c>
      <c r="C137" s="189">
        <v>1980.51</v>
      </c>
      <c r="D137" s="185">
        <v>4</v>
      </c>
      <c r="E137" s="165">
        <f>[1]побуд.звіт!E137+'[2]звіт 2018+01.2019'!E137</f>
        <v>9715.3386018730216</v>
      </c>
      <c r="F137" s="165">
        <f>[1]побуд.звіт!F137+'[2]звіт 2018+01.2019'!F137</f>
        <v>10450.531000555653</v>
      </c>
      <c r="G137" s="166">
        <f t="shared" si="41"/>
        <v>0</v>
      </c>
      <c r="H137" s="167">
        <f t="shared" si="42"/>
        <v>735.19239868263139</v>
      </c>
      <c r="I137" s="165">
        <f>[1]побуд.звіт!I137+'[2]звіт 2018+01.2019'!I137</f>
        <v>30643.670166552329</v>
      </c>
      <c r="J137" s="165">
        <f>[1]побуд.звіт!J137+'[2]звіт 2018+01.2019'!J137</f>
        <v>33734.875259032269</v>
      </c>
      <c r="K137" s="166">
        <f t="shared" si="43"/>
        <v>0</v>
      </c>
      <c r="L137" s="167">
        <f t="shared" si="44"/>
        <v>3091.2050924799405</v>
      </c>
      <c r="M137" s="165">
        <f>[1]побуд.звіт!M137+'[2]звіт 2018+01.2019'!M137</f>
        <v>2699.0895650114453</v>
      </c>
      <c r="N137" s="165">
        <f>[1]побуд.звіт!N137+'[2]звіт 2018+01.2019'!N137</f>
        <v>2712.9454538960299</v>
      </c>
      <c r="O137" s="166">
        <f t="shared" si="46"/>
        <v>0</v>
      </c>
      <c r="P137" s="167">
        <f t="shared" si="47"/>
        <v>13.855888884584601</v>
      </c>
      <c r="Q137" s="165">
        <f>[1]побуд.звіт!Q137+'[2]звіт 2018+01.2019'!Q137</f>
        <v>0</v>
      </c>
      <c r="R137" s="165">
        <f>[1]побуд.звіт!R137+'[2]звіт 2018+01.2019'!R137</f>
        <v>412.55600796898284</v>
      </c>
      <c r="S137" s="166">
        <f t="shared" si="48"/>
        <v>0</v>
      </c>
      <c r="T137" s="167">
        <f t="shared" si="49"/>
        <v>412.55600796898284</v>
      </c>
      <c r="U137" s="165">
        <f>[1]побуд.звіт!U137+'[2]звіт 2018+01.2019'!U137</f>
        <v>0</v>
      </c>
      <c r="V137" s="165">
        <f>[1]побуд.звіт!V137+'[2]звіт 2018+01.2019'!V137</f>
        <v>0</v>
      </c>
      <c r="W137" s="166">
        <f t="shared" si="50"/>
        <v>0</v>
      </c>
      <c r="X137" s="167">
        <f t="shared" si="51"/>
        <v>0</v>
      </c>
      <c r="Y137" s="165">
        <f>[1]побуд.звіт!Y137+'[2]звіт 2018+01.2019'!Y137</f>
        <v>0</v>
      </c>
      <c r="Z137" s="165">
        <f>[1]побуд.звіт!Z137+'[2]звіт 2018+01.2019'!Z137</f>
        <v>0</v>
      </c>
      <c r="AA137" s="166">
        <f t="shared" si="52"/>
        <v>0</v>
      </c>
      <c r="AB137" s="167">
        <f t="shared" si="53"/>
        <v>0</v>
      </c>
      <c r="AC137" s="165">
        <f>[1]побуд.звіт!AC137+'[2]звіт 2018+01.2019'!AC137</f>
        <v>20496.177120143431</v>
      </c>
      <c r="AD137" s="165">
        <f>[1]побуд.звіт!AD137+'[2]звіт 2018+01.2019'!AD137</f>
        <v>20879.142216949331</v>
      </c>
      <c r="AE137" s="166">
        <f t="shared" si="54"/>
        <v>0</v>
      </c>
      <c r="AF137" s="167">
        <f t="shared" si="55"/>
        <v>382.96509680589952</v>
      </c>
      <c r="AG137" s="165">
        <f>[1]побуд.звіт!AG137+'[2]звіт 2018+01.2019'!AG137</f>
        <v>0</v>
      </c>
      <c r="AH137" s="165">
        <f>[1]побуд.звіт!AH137+'[2]звіт 2018+01.2019'!AH137</f>
        <v>0</v>
      </c>
      <c r="AI137" s="166">
        <f t="shared" si="56"/>
        <v>0</v>
      </c>
      <c r="AJ137" s="167">
        <f t="shared" si="57"/>
        <v>0</v>
      </c>
      <c r="AK137" s="165">
        <f>[1]побуд.звіт!AK137+'[2]звіт 2018+01.2019'!AK137</f>
        <v>0</v>
      </c>
      <c r="AL137" s="165">
        <f>[1]побуд.звіт!AL137+'[2]звіт 2018+01.2019'!AL137</f>
        <v>0</v>
      </c>
      <c r="AM137" s="166">
        <f t="shared" si="58"/>
        <v>0</v>
      </c>
      <c r="AN137" s="167">
        <f t="shared" si="59"/>
        <v>0</v>
      </c>
      <c r="AO137" s="165">
        <f>[1]побуд.звіт!AO137+'[2]звіт 2018+01.2019'!AO137</f>
        <v>5437.2575268588089</v>
      </c>
      <c r="AP137" s="165">
        <f>[1]побуд.звіт!AP137+'[2]звіт 2018+01.2019'!AP137</f>
        <v>3793.6094002194809</v>
      </c>
      <c r="AQ137" s="166">
        <f t="shared" si="60"/>
        <v>-1643.648126639328</v>
      </c>
      <c r="AR137" s="167">
        <f t="shared" si="61"/>
        <v>0</v>
      </c>
      <c r="AS137" s="165">
        <f>[1]побуд.звіт!AS137+'[2]звіт 2018+01.2019'!AS137</f>
        <v>4099.5337984866637</v>
      </c>
      <c r="AT137" s="165">
        <f>[1]побуд.звіт!AT137+'[2]звіт 2018+01.2019'!AT137</f>
        <v>3512.9633832159407</v>
      </c>
      <c r="AU137" s="166">
        <f t="shared" si="62"/>
        <v>-586.57041527072306</v>
      </c>
      <c r="AV137" s="167">
        <f t="shared" si="63"/>
        <v>0</v>
      </c>
      <c r="AW137" s="165">
        <f>[1]побуд.звіт!AW137+'[2]звіт 2018+01.2019'!AW137</f>
        <v>21004.484755655412</v>
      </c>
      <c r="AX137" s="165">
        <f>[1]побуд.звіт!AX137+'[2]звіт 2018+01.2019'!AX137</f>
        <v>42052.628242117971</v>
      </c>
      <c r="AY137" s="166">
        <f t="shared" si="64"/>
        <v>0</v>
      </c>
      <c r="AZ137" s="167">
        <f t="shared" si="65"/>
        <v>21048.143486462559</v>
      </c>
      <c r="BA137" s="38">
        <v>0</v>
      </c>
      <c r="BB137" s="36"/>
      <c r="BC137" s="36">
        <f t="shared" si="66"/>
        <v>0</v>
      </c>
      <c r="BD137" s="37">
        <f t="shared" si="67"/>
        <v>0</v>
      </c>
      <c r="BE137" s="165">
        <f>[1]побуд.звіт!BE137+'[2]звіт 2018+01.2019'!BE137</f>
        <v>16.682723027576536</v>
      </c>
      <c r="BF137" s="165">
        <f>[1]побуд.звіт!BF137+'[2]звіт 2018+01.2019'!BF137</f>
        <v>0</v>
      </c>
      <c r="BG137" s="166">
        <f t="shared" si="68"/>
        <v>-16.682723027576536</v>
      </c>
      <c r="BH137" s="167">
        <f t="shared" si="69"/>
        <v>0</v>
      </c>
      <c r="BI137" s="165">
        <f>[1]побуд.звіт!BI137+'[2]звіт 2018+01.2019'!BI137</f>
        <v>9522.3538163403246</v>
      </c>
      <c r="BJ137" s="165">
        <f>[1]побуд.звіт!BJ137+'[2]звіт 2018+01.2019'!BJ137</f>
        <v>13189.639563606128</v>
      </c>
      <c r="BK137" s="166">
        <f t="shared" si="70"/>
        <v>0</v>
      </c>
      <c r="BL137" s="167">
        <f t="shared" si="71"/>
        <v>3667.2857472658034</v>
      </c>
      <c r="BM137" s="165">
        <f>[1]побуд.звіт!BM137+'[2]звіт 2018+01.2019'!BM137</f>
        <v>0</v>
      </c>
      <c r="BN137" s="165">
        <f>[1]побуд.звіт!BN137+'[2]звіт 2018+01.2019'!BN137</f>
        <v>0</v>
      </c>
      <c r="BO137" s="166">
        <f t="shared" si="72"/>
        <v>0</v>
      </c>
      <c r="BP137" s="167">
        <f t="shared" si="73"/>
        <v>0</v>
      </c>
      <c r="BQ137" s="168">
        <f t="shared" si="78"/>
        <v>103634.58807394902</v>
      </c>
      <c r="BR137" s="166">
        <f t="shared" si="78"/>
        <v>130738.89052756177</v>
      </c>
      <c r="BS137" s="166">
        <f t="shared" si="74"/>
        <v>0</v>
      </c>
      <c r="BT137" s="167">
        <f t="shared" si="75"/>
        <v>27104.302453612749</v>
      </c>
      <c r="BU137" s="169">
        <f t="shared" si="76"/>
        <v>1.2615372237912725</v>
      </c>
      <c r="BV137" s="131">
        <v>23741</v>
      </c>
      <c r="BW137" s="170">
        <f t="shared" si="77"/>
        <v>16338.529423289356</v>
      </c>
      <c r="BX137" s="131">
        <f t="shared" si="79"/>
        <v>7402.4705767106443</v>
      </c>
      <c r="BY137" s="171">
        <v>2</v>
      </c>
      <c r="CA137" s="39"/>
    </row>
    <row r="138" spans="1:79" x14ac:dyDescent="0.3">
      <c r="A138" s="163">
        <f t="shared" si="45"/>
        <v>130</v>
      </c>
      <c r="B138" s="164" t="s">
        <v>230</v>
      </c>
      <c r="C138" s="189">
        <v>285.5</v>
      </c>
      <c r="D138" s="185">
        <v>2</v>
      </c>
      <c r="E138" s="165">
        <f>[1]побуд.звіт!E138+'[2]звіт 2018+01.2019'!E138</f>
        <v>964.76654256629695</v>
      </c>
      <c r="F138" s="165">
        <f>[1]побуд.звіт!F138+'[2]звіт 2018+01.2019'!F138</f>
        <v>1041.9174977534569</v>
      </c>
      <c r="G138" s="166">
        <f t="shared" ref="G138:G201" si="80">IF((F138-E138)&lt;0,F138-E138,0)</f>
        <v>0</v>
      </c>
      <c r="H138" s="167">
        <f t="shared" ref="H138:H201" si="81">IF((F138-E138)&gt;0,F138-E138,0)</f>
        <v>77.15095518715998</v>
      </c>
      <c r="I138" s="165">
        <f>[1]побуд.звіт!I138+'[2]звіт 2018+01.2019'!I138</f>
        <v>4096.3053938409039</v>
      </c>
      <c r="J138" s="165">
        <f>[1]побуд.звіт!J138+'[2]звіт 2018+01.2019'!J138</f>
        <v>4551.0706748263301</v>
      </c>
      <c r="K138" s="166">
        <f t="shared" ref="K138:K201" si="82">IF((J138-I138)&lt;0,J138-I138,0)</f>
        <v>0</v>
      </c>
      <c r="L138" s="167">
        <f t="shared" ref="L138:L201" si="83">IF((J138-I138)&gt;0,J138-I138,0)</f>
        <v>454.76528098542622</v>
      </c>
      <c r="M138" s="165">
        <f>[1]побуд.звіт!M138+'[2]звіт 2018+01.2019'!M138</f>
        <v>362.50404521240466</v>
      </c>
      <c r="N138" s="165">
        <f>[1]побуд.звіт!N138+'[2]звіт 2018+01.2019'!N138</f>
        <v>331.97011124761053</v>
      </c>
      <c r="O138" s="166">
        <f t="shared" si="46"/>
        <v>-30.53393396479413</v>
      </c>
      <c r="P138" s="167">
        <f t="shared" si="47"/>
        <v>0</v>
      </c>
      <c r="Q138" s="165">
        <f>[1]побуд.звіт!Q138+'[2]звіт 2018+01.2019'!Q138</f>
        <v>0</v>
      </c>
      <c r="R138" s="165">
        <f>[1]побуд.звіт!R138+'[2]звіт 2018+01.2019'!R138</f>
        <v>124.12261572753238</v>
      </c>
      <c r="S138" s="166">
        <f t="shared" si="48"/>
        <v>0</v>
      </c>
      <c r="T138" s="167">
        <f t="shared" si="49"/>
        <v>124.12261572753238</v>
      </c>
      <c r="U138" s="165">
        <f>[1]побуд.звіт!U138+'[2]звіт 2018+01.2019'!U138</f>
        <v>0</v>
      </c>
      <c r="V138" s="165">
        <f>[1]побуд.звіт!V138+'[2]звіт 2018+01.2019'!V138</f>
        <v>0</v>
      </c>
      <c r="W138" s="166">
        <f t="shared" si="50"/>
        <v>0</v>
      </c>
      <c r="X138" s="167">
        <f t="shared" si="51"/>
        <v>0</v>
      </c>
      <c r="Y138" s="165">
        <f>[1]побуд.звіт!Y138+'[2]звіт 2018+01.2019'!Y138</f>
        <v>0</v>
      </c>
      <c r="Z138" s="165">
        <f>[1]побуд.звіт!Z138+'[2]звіт 2018+01.2019'!Z138</f>
        <v>0</v>
      </c>
      <c r="AA138" s="166">
        <f t="shared" si="52"/>
        <v>0</v>
      </c>
      <c r="AB138" s="167">
        <f t="shared" si="53"/>
        <v>0</v>
      </c>
      <c r="AC138" s="165">
        <f>[1]побуд.звіт!AC138+'[2]звіт 2018+01.2019'!AC138</f>
        <v>3942.4983237541123</v>
      </c>
      <c r="AD138" s="165">
        <f>[1]побуд.звіт!AD138+'[2]звіт 2018+01.2019'!AD138</f>
        <v>3980.7537836953443</v>
      </c>
      <c r="AE138" s="166">
        <f t="shared" si="54"/>
        <v>0</v>
      </c>
      <c r="AF138" s="167">
        <f t="shared" si="55"/>
        <v>38.255459941231948</v>
      </c>
      <c r="AG138" s="165">
        <f>[1]побуд.звіт!AG138+'[2]звіт 2018+01.2019'!AG138</f>
        <v>0</v>
      </c>
      <c r="AH138" s="165">
        <f>[1]побуд.звіт!AH138+'[2]звіт 2018+01.2019'!AH138</f>
        <v>0</v>
      </c>
      <c r="AI138" s="166">
        <f t="shared" si="56"/>
        <v>0</v>
      </c>
      <c r="AJ138" s="167">
        <f t="shared" si="57"/>
        <v>0</v>
      </c>
      <c r="AK138" s="165">
        <f>[1]побуд.звіт!AK138+'[2]звіт 2018+01.2019'!AK138</f>
        <v>0</v>
      </c>
      <c r="AL138" s="165">
        <f>[1]побуд.звіт!AL138+'[2]звіт 2018+01.2019'!AL138</f>
        <v>0</v>
      </c>
      <c r="AM138" s="166">
        <f t="shared" si="58"/>
        <v>0</v>
      </c>
      <c r="AN138" s="167">
        <f t="shared" si="59"/>
        <v>0</v>
      </c>
      <c r="AO138" s="165">
        <f>[1]побуд.звіт!AO138+'[2]звіт 2018+01.2019'!AO138</f>
        <v>832.06036150364764</v>
      </c>
      <c r="AP138" s="165">
        <f>[1]побуд.звіт!AP138+'[2]звіт 2018+01.2019'!AP138</f>
        <v>632.27054748619298</v>
      </c>
      <c r="AQ138" s="166">
        <f t="shared" si="60"/>
        <v>-199.78981401745466</v>
      </c>
      <c r="AR138" s="167">
        <f t="shared" si="61"/>
        <v>0</v>
      </c>
      <c r="AS138" s="165">
        <f>[1]побуд.звіт!AS138+'[2]звіт 2018+01.2019'!AS138</f>
        <v>547.09112907152803</v>
      </c>
      <c r="AT138" s="165">
        <f>[1]побуд.звіт!AT138+'[2]звіт 2018+01.2019'!AT138</f>
        <v>453.13445654509428</v>
      </c>
      <c r="AU138" s="166">
        <f t="shared" si="62"/>
        <v>-93.956672526433749</v>
      </c>
      <c r="AV138" s="167">
        <f t="shared" si="63"/>
        <v>0</v>
      </c>
      <c r="AW138" s="165">
        <f>[1]побуд.звіт!AW138+'[2]звіт 2018+01.2019'!AW138</f>
        <v>4526.8987154416309</v>
      </c>
      <c r="AX138" s="165">
        <f>[1]побуд.звіт!AX138+'[2]звіт 2018+01.2019'!AX138</f>
        <v>393</v>
      </c>
      <c r="AY138" s="166">
        <f t="shared" si="64"/>
        <v>-4133.8987154416309</v>
      </c>
      <c r="AZ138" s="167">
        <f t="shared" si="65"/>
        <v>0</v>
      </c>
      <c r="BA138" s="38">
        <v>0</v>
      </c>
      <c r="BB138" s="36"/>
      <c r="BC138" s="36">
        <f t="shared" si="66"/>
        <v>0</v>
      </c>
      <c r="BD138" s="37">
        <f t="shared" si="67"/>
        <v>0</v>
      </c>
      <c r="BE138" s="165">
        <f>[1]побуд.звіт!BE138+'[2]звіт 2018+01.2019'!BE138</f>
        <v>16.289579387962696</v>
      </c>
      <c r="BF138" s="165">
        <f>[1]побуд.звіт!BF138+'[2]звіт 2018+01.2019'!BF138</f>
        <v>0</v>
      </c>
      <c r="BG138" s="166">
        <f t="shared" si="68"/>
        <v>-16.289579387962696</v>
      </c>
      <c r="BH138" s="167">
        <f t="shared" si="69"/>
        <v>0</v>
      </c>
      <c r="BI138" s="165">
        <f>[1]побуд.звіт!BI138+'[2]звіт 2018+01.2019'!BI138</f>
        <v>1225.7892852276998</v>
      </c>
      <c r="BJ138" s="165">
        <f>[1]побуд.звіт!BJ138+'[2]звіт 2018+01.2019'!BJ138</f>
        <v>2082.1153266029255</v>
      </c>
      <c r="BK138" s="166">
        <f t="shared" si="70"/>
        <v>0</v>
      </c>
      <c r="BL138" s="167">
        <f t="shared" si="71"/>
        <v>856.32604137522571</v>
      </c>
      <c r="BM138" s="165">
        <f>[1]побуд.звіт!BM138+'[2]звіт 2018+01.2019'!BM138</f>
        <v>0</v>
      </c>
      <c r="BN138" s="165">
        <f>[1]побуд.звіт!BN138+'[2]звіт 2018+01.2019'!BN138</f>
        <v>0</v>
      </c>
      <c r="BO138" s="166">
        <f t="shared" si="72"/>
        <v>0</v>
      </c>
      <c r="BP138" s="167">
        <f t="shared" si="73"/>
        <v>0</v>
      </c>
      <c r="BQ138" s="168">
        <f t="shared" si="78"/>
        <v>16514.203376006186</v>
      </c>
      <c r="BR138" s="166">
        <f t="shared" si="78"/>
        <v>13590.355013884486</v>
      </c>
      <c r="BS138" s="166">
        <f t="shared" si="74"/>
        <v>-2923.8483621217001</v>
      </c>
      <c r="BT138" s="167">
        <f t="shared" si="75"/>
        <v>0</v>
      </c>
      <c r="BU138" s="169">
        <f t="shared" si="76"/>
        <v>0.8229494759420356</v>
      </c>
      <c r="BV138" s="131">
        <v>1845</v>
      </c>
      <c r="BW138" s="170">
        <f t="shared" si="77"/>
        <v>665.41404457098679</v>
      </c>
      <c r="BX138" s="131">
        <f t="shared" si="79"/>
        <v>1179.5859554290132</v>
      </c>
      <c r="BY138" s="171">
        <v>2</v>
      </c>
      <c r="CA138" s="39"/>
    </row>
    <row r="139" spans="1:79" x14ac:dyDescent="0.3">
      <c r="A139" s="72">
        <f t="shared" ref="A139:A202" si="84">A138+1</f>
        <v>131</v>
      </c>
      <c r="B139" s="74" t="s">
        <v>231</v>
      </c>
      <c r="C139" s="73">
        <v>3813.8</v>
      </c>
      <c r="D139" s="185">
        <v>9</v>
      </c>
      <c r="E139" s="177">
        <f>[1]побуд.звіт!E139+'[2]звіт 2018+01.2019'!E139</f>
        <v>25764.424660000011</v>
      </c>
      <c r="F139" s="177">
        <f>[1]побуд.звіт!F139+'[2]звіт 2018+01.2019'!F139</f>
        <v>24969.291430471694</v>
      </c>
      <c r="G139" s="178">
        <f t="shared" si="80"/>
        <v>-795.13322952831732</v>
      </c>
      <c r="H139" s="179">
        <f t="shared" si="81"/>
        <v>0</v>
      </c>
      <c r="I139" s="177">
        <f>[1]побуд.звіт!I139+'[2]звіт 2018+01.2019'!I139</f>
        <v>49804.882798450577</v>
      </c>
      <c r="J139" s="177">
        <f>[1]побуд.звіт!J139+'[2]звіт 2018+01.2019'!J139</f>
        <v>49801.00394195212</v>
      </c>
      <c r="K139" s="178">
        <f t="shared" si="82"/>
        <v>-3.8788564984570257</v>
      </c>
      <c r="L139" s="179">
        <f t="shared" si="83"/>
        <v>0</v>
      </c>
      <c r="M139" s="177">
        <f>[1]побуд.звіт!M139+'[2]звіт 2018+01.2019'!M139</f>
        <v>6042.640799311006</v>
      </c>
      <c r="N139" s="177">
        <f>[1]побуд.звіт!N139+'[2]звіт 2018+01.2019'!N139</f>
        <v>6115.6390941840382</v>
      </c>
      <c r="O139" s="178">
        <f t="shared" ref="O139:O202" si="85">IF((N139-M139)&lt;0,N139-M139,0)</f>
        <v>0</v>
      </c>
      <c r="P139" s="179">
        <f t="shared" ref="P139:P202" si="86">IF((N139-M139)&gt;0,N139-M139,0)</f>
        <v>72.998294873032137</v>
      </c>
      <c r="Q139" s="177">
        <f>[1]побуд.звіт!Q139+'[2]звіт 2018+01.2019'!Q139</f>
        <v>841.61259583899164</v>
      </c>
      <c r="R139" s="177">
        <f>[1]побуд.звіт!R139+'[2]звіт 2018+01.2019'!R139</f>
        <v>1140.0737165197399</v>
      </c>
      <c r="S139" s="178">
        <f t="shared" ref="S139:S202" si="87">IF((R139-Q139)&lt;0,R139-Q139,0)</f>
        <v>0</v>
      </c>
      <c r="T139" s="179">
        <f t="shared" ref="T139:T202" si="88">IF((R139-Q139)&gt;0,R139-Q139,0)</f>
        <v>298.46112068074831</v>
      </c>
      <c r="U139" s="177">
        <f>[1]побуд.звіт!U139+'[2]звіт 2018+01.2019'!U139</f>
        <v>22322.610574508311</v>
      </c>
      <c r="V139" s="177">
        <f>[1]побуд.звіт!V139+'[2]звіт 2018+01.2019'!V139</f>
        <v>20372.302314578774</v>
      </c>
      <c r="W139" s="178">
        <f t="shared" ref="W139:W202" si="89">IF((V139-U139)&lt;0,V139-U139,0)</f>
        <v>-1950.3082599295376</v>
      </c>
      <c r="X139" s="179">
        <f t="shared" ref="X139:X202" si="90">IF((V139-U139)&gt;0,V139-U139,0)</f>
        <v>0</v>
      </c>
      <c r="Y139" s="177">
        <f>[1]побуд.звіт!Y139+'[2]звіт 2018+01.2019'!Y139</f>
        <v>1329.9493068105257</v>
      </c>
      <c r="Z139" s="177">
        <f>[1]побуд.звіт!Z139+'[2]звіт 2018+01.2019'!Z139</f>
        <v>1382.5819766510997</v>
      </c>
      <c r="AA139" s="178">
        <f t="shared" ref="AA139:AA202" si="91">IF((Z139-Y139)&lt;0,Z139-Y139,0)</f>
        <v>0</v>
      </c>
      <c r="AB139" s="179">
        <f t="shared" ref="AB139:AB202" si="92">IF((Z139-Y139)&gt;0,Z139-Y139,0)</f>
        <v>52.632669840573953</v>
      </c>
      <c r="AC139" s="177">
        <f>[1]побуд.звіт!AC139+'[2]звіт 2018+01.2019'!AC139</f>
        <v>36846.892531758051</v>
      </c>
      <c r="AD139" s="177">
        <f>[1]побуд.звіт!AD139+'[2]звіт 2018+01.2019'!AD139</f>
        <v>36926.756629751086</v>
      </c>
      <c r="AE139" s="178">
        <f t="shared" ref="AE139:AE202" si="93">IF((AD139-AC139)&lt;0,AD139-AC139,0)</f>
        <v>0</v>
      </c>
      <c r="AF139" s="179">
        <f t="shared" ref="AF139:AF202" si="94">IF((AD139-AC139)&gt;0,AD139-AC139,0)</f>
        <v>79.864097993035102</v>
      </c>
      <c r="AG139" s="177">
        <f>[1]побуд.звіт!AG139+'[2]звіт 2018+01.2019'!AG139</f>
        <v>1082.6527436079346</v>
      </c>
      <c r="AH139" s="177">
        <f>[1]побуд.звіт!AH139+'[2]звіт 2018+01.2019'!AH139</f>
        <v>1058.0178500998054</v>
      </c>
      <c r="AI139" s="178">
        <f t="shared" ref="AI139:AI202" si="95">IF((AH139-AG139)&lt;0,AH139-AG139,0)</f>
        <v>-24.634893508129153</v>
      </c>
      <c r="AJ139" s="179">
        <f t="shared" ref="AJ139:AJ202" si="96">IF((AH139-AG139)&gt;0,AH139-AG139,0)</f>
        <v>0</v>
      </c>
      <c r="AK139" s="177">
        <f>[1]побуд.звіт!AK139+'[2]звіт 2018+01.2019'!AK139</f>
        <v>35.557766038430188</v>
      </c>
      <c r="AL139" s="177">
        <f>[1]побуд.звіт!AL139+'[2]звіт 2018+01.2019'!AL139</f>
        <v>0</v>
      </c>
      <c r="AM139" s="178">
        <f t="shared" ref="AM139:AM202" si="97">IF((AL139-AK139)&lt;0,AL139-AK139,0)</f>
        <v>-35.557766038430188</v>
      </c>
      <c r="AN139" s="179">
        <f t="shared" ref="AN139:AN202" si="98">IF((AL139-AK139)&gt;0,AL139-AK139,0)</f>
        <v>0</v>
      </c>
      <c r="AO139" s="177">
        <f>[1]побуд.звіт!AO139+'[2]звіт 2018+01.2019'!AO139</f>
        <v>2121.284734348882</v>
      </c>
      <c r="AP139" s="177">
        <f>[1]побуд.звіт!AP139+'[2]звіт 2018+01.2019'!AP139</f>
        <v>5155.3779720367947</v>
      </c>
      <c r="AQ139" s="178">
        <f t="shared" ref="AQ139:AQ202" si="99">IF((AP139-AO139)&lt;0,AP139-AO139,0)</f>
        <v>0</v>
      </c>
      <c r="AR139" s="179">
        <f t="shared" ref="AR139:AR202" si="100">IF((AP139-AO139)&gt;0,AP139-AO139,0)</f>
        <v>3034.0932376879127</v>
      </c>
      <c r="AS139" s="177">
        <f>[1]побуд.звіт!AS139+'[2]звіт 2018+01.2019'!AS139</f>
        <v>7695.6607820490817</v>
      </c>
      <c r="AT139" s="177">
        <f>[1]побуд.звіт!AT139+'[2]звіт 2018+01.2019'!AT139</f>
        <v>6482.5320019354695</v>
      </c>
      <c r="AU139" s="178">
        <f t="shared" ref="AU139:AU202" si="101">IF((AT139-AS139)&lt;0,AT139-AS139,0)</f>
        <v>-1213.1287801136123</v>
      </c>
      <c r="AV139" s="179">
        <f t="shared" ref="AV139:AV202" si="102">IF((AT139-AS139)&gt;0,AT139-AS139,0)</f>
        <v>0</v>
      </c>
      <c r="AW139" s="177">
        <f>[1]побуд.звіт!AW139+'[2]звіт 2018+01.2019'!AW139</f>
        <v>47881.131127844157</v>
      </c>
      <c r="AX139" s="177">
        <f>[1]побуд.звіт!AX139+'[2]звіт 2018+01.2019'!AX139</f>
        <v>99740.58180371653</v>
      </c>
      <c r="AY139" s="178">
        <f t="shared" ref="AY139:AY202" si="103">IF((AX139-AW139)&lt;0,AX139-AW139,0)</f>
        <v>0</v>
      </c>
      <c r="AZ139" s="179">
        <f t="shared" ref="AZ139:AZ202" si="104">IF((AX139-AW139)&gt;0,AX139-AW139,0)</f>
        <v>51859.450675872373</v>
      </c>
      <c r="BA139" s="38">
        <v>0</v>
      </c>
      <c r="BB139" s="36"/>
      <c r="BC139" s="36">
        <f t="shared" ref="BC139:BC203" si="105">IF((BB139-BA139)&lt;0,BB139-BA139,0)</f>
        <v>0</v>
      </c>
      <c r="BD139" s="37">
        <f t="shared" ref="BD139:BD203" si="106">IF((BB139-BA139)&gt;0,BB139-BA139,0)</f>
        <v>0</v>
      </c>
      <c r="BE139" s="177">
        <f>[1]побуд.звіт!BE139+'[2]звіт 2018+01.2019'!BE139</f>
        <v>17.573288679476732</v>
      </c>
      <c r="BF139" s="177">
        <f>[1]побуд.звіт!BF139+'[2]звіт 2018+01.2019'!BF139</f>
        <v>0</v>
      </c>
      <c r="BG139" s="178">
        <f t="shared" ref="BG139:BG202" si="107">IF((BF139-BE139)&lt;0,BF139-BE139,0)</f>
        <v>-17.573288679476732</v>
      </c>
      <c r="BH139" s="179">
        <f t="shared" ref="BH139:BH202" si="108">IF((BF139-BE139)&gt;0,BF139-BE139,0)</f>
        <v>0</v>
      </c>
      <c r="BI139" s="177">
        <f>[1]побуд.звіт!BI139+'[2]звіт 2018+01.2019'!BI139</f>
        <v>21113.232161594271</v>
      </c>
      <c r="BJ139" s="177">
        <f>[1]побуд.звіт!BJ139+'[2]звіт 2018+01.2019'!BJ139</f>
        <v>20043.732776138891</v>
      </c>
      <c r="BK139" s="178">
        <f t="shared" ref="BK139:BK202" si="109">IF((BJ139-BI139)&lt;0,BJ139-BI139,0)</f>
        <v>-1069.4993854553795</v>
      </c>
      <c r="BL139" s="179">
        <f t="shared" ref="BL139:BL202" si="110">IF((BJ139-BI139)&gt;0,BJ139-BI139,0)</f>
        <v>0</v>
      </c>
      <c r="BM139" s="177">
        <f>[1]побуд.звіт!BM139+'[2]звіт 2018+01.2019'!BM139</f>
        <v>19929.189007202862</v>
      </c>
      <c r="BN139" s="177">
        <f>[1]побуд.звіт!BN139+'[2]звіт 2018+01.2019'!BN139</f>
        <v>21095.889956691706</v>
      </c>
      <c r="BO139" s="178">
        <f t="shared" ref="BO139:BO202" si="111">IF((BN139-BM139)&lt;0,BN139-BM139,0)</f>
        <v>0</v>
      </c>
      <c r="BP139" s="179">
        <f t="shared" ref="BP139:BP202" si="112">IF((BN139-BM139)&gt;0,BN139-BM139,0)</f>
        <v>1166.7009494888443</v>
      </c>
      <c r="BQ139" s="180">
        <f t="shared" si="78"/>
        <v>242829.29487804254</v>
      </c>
      <c r="BR139" s="178">
        <f t="shared" si="78"/>
        <v>294283.78146472771</v>
      </c>
      <c r="BS139" s="178">
        <f t="shared" ref="BS139:BS202" si="113">IF((BR139-BQ139)&lt;0,BR139-BQ139,0)</f>
        <v>0</v>
      </c>
      <c r="BT139" s="179">
        <f t="shared" ref="BT139:BT202" si="114">IF((BR139-BQ139)&gt;0,BR139-BQ139,0)</f>
        <v>51454.486586685176</v>
      </c>
      <c r="BU139" s="181">
        <f t="shared" ref="BU139:BU203" si="115">BR139/BQ139</f>
        <v>1.2118957130461852</v>
      </c>
      <c r="BV139" s="130">
        <v>24123</v>
      </c>
      <c r="BW139" s="182">
        <f t="shared" ref="BW139:BW202" si="116">IF((BV139-BX139)&lt;0,0,BV139-BX139)</f>
        <v>6778.0503658541056</v>
      </c>
      <c r="BX139" s="130">
        <f t="shared" si="79"/>
        <v>17344.949634145894</v>
      </c>
      <c r="BY139" s="183">
        <v>1</v>
      </c>
      <c r="CA139" s="39"/>
    </row>
    <row r="140" spans="1:79" x14ac:dyDescent="0.3">
      <c r="A140" s="72">
        <f t="shared" si="84"/>
        <v>132</v>
      </c>
      <c r="B140" s="74" t="s">
        <v>232</v>
      </c>
      <c r="C140" s="73">
        <v>15238.36</v>
      </c>
      <c r="D140" s="185">
        <v>9</v>
      </c>
      <c r="E140" s="177">
        <f>[1]побуд.звіт!E140+'[2]звіт 2018+01.2019'!E140</f>
        <v>99417.72927500002</v>
      </c>
      <c r="F140" s="177">
        <f>[1]побуд.звіт!F140+'[2]звіт 2018+01.2019'!F140</f>
        <v>97093.509760135625</v>
      </c>
      <c r="G140" s="178">
        <f t="shared" si="80"/>
        <v>-2324.219514864395</v>
      </c>
      <c r="H140" s="179">
        <f t="shared" si="81"/>
        <v>0</v>
      </c>
      <c r="I140" s="177">
        <f>[1]побуд.звіт!I140+'[2]звіт 2018+01.2019'!I140</f>
        <v>182941.24164065983</v>
      </c>
      <c r="J140" s="177">
        <f>[1]побуд.звіт!J140+'[2]звіт 2018+01.2019'!J140</f>
        <v>189648.42305247771</v>
      </c>
      <c r="K140" s="178">
        <f t="shared" si="82"/>
        <v>0</v>
      </c>
      <c r="L140" s="179">
        <f t="shared" si="83"/>
        <v>6707.1814118178736</v>
      </c>
      <c r="M140" s="177">
        <f>[1]побуд.звіт!M140+'[2]звіт 2018+01.2019'!M140</f>
        <v>20174.784143313453</v>
      </c>
      <c r="N140" s="177">
        <f>[1]побуд.звіт!N140+'[2]звіт 2018+01.2019'!N140</f>
        <v>20561.907569576724</v>
      </c>
      <c r="O140" s="178">
        <f t="shared" si="85"/>
        <v>0</v>
      </c>
      <c r="P140" s="179">
        <f t="shared" si="86"/>
        <v>387.12342626327154</v>
      </c>
      <c r="Q140" s="177">
        <f>[1]побуд.звіт!Q140+'[2]звіт 2018+01.2019'!Q140</f>
        <v>3310.4281571134115</v>
      </c>
      <c r="R140" s="177">
        <f>[1]побуд.звіт!R140+'[2]звіт 2018+01.2019'!R140</f>
        <v>5223.8431155501021</v>
      </c>
      <c r="S140" s="178">
        <f t="shared" si="87"/>
        <v>0</v>
      </c>
      <c r="T140" s="179">
        <f t="shared" si="88"/>
        <v>1913.4149584366905</v>
      </c>
      <c r="U140" s="177">
        <f>[1]побуд.звіт!U140+'[2]звіт 2018+01.2019'!U140</f>
        <v>85317.337941950493</v>
      </c>
      <c r="V140" s="177">
        <f>[1]побуд.звіт!V140+'[2]звіт 2018+01.2019'!V140</f>
        <v>81043.736794220429</v>
      </c>
      <c r="W140" s="178">
        <f t="shared" si="89"/>
        <v>-4273.6011477300635</v>
      </c>
      <c r="X140" s="179">
        <f t="shared" si="90"/>
        <v>0</v>
      </c>
      <c r="Y140" s="177">
        <f>[1]побуд.звіт!Y140+'[2]звіт 2018+01.2019'!Y140</f>
        <v>4523.5048567106169</v>
      </c>
      <c r="Z140" s="177">
        <f>[1]побуд.звіт!Z140+'[2]звіт 2018+01.2019'!Z140</f>
        <v>4821.2916375718305</v>
      </c>
      <c r="AA140" s="178">
        <f t="shared" si="91"/>
        <v>0</v>
      </c>
      <c r="AB140" s="179">
        <f t="shared" si="92"/>
        <v>297.78678086121363</v>
      </c>
      <c r="AC140" s="177">
        <f>[1]побуд.звіт!AC140+'[2]звіт 2018+01.2019'!AC140</f>
        <v>176756.9827324916</v>
      </c>
      <c r="AD140" s="177">
        <f>[1]побуд.звіт!AD140+'[2]звіт 2018+01.2019'!AD140</f>
        <v>172161.55372170091</v>
      </c>
      <c r="AE140" s="178">
        <f t="shared" si="93"/>
        <v>-4595.4290107906854</v>
      </c>
      <c r="AF140" s="179">
        <f t="shared" si="94"/>
        <v>0</v>
      </c>
      <c r="AG140" s="177">
        <f>[1]побуд.звіт!AG140+'[2]звіт 2018+01.2019'!AG140</f>
        <v>2551.9336793732555</v>
      </c>
      <c r="AH140" s="177">
        <f>[1]побуд.звіт!AH140+'[2]звіт 2018+01.2019'!AH140</f>
        <v>2360.7023280351905</v>
      </c>
      <c r="AI140" s="178">
        <f t="shared" si="95"/>
        <v>-191.231351338065</v>
      </c>
      <c r="AJ140" s="179">
        <f t="shared" si="96"/>
        <v>0</v>
      </c>
      <c r="AK140" s="177">
        <f>[1]побуд.звіт!AK140+'[2]звіт 2018+01.2019'!AK140</f>
        <v>85.576391571974796</v>
      </c>
      <c r="AL140" s="177">
        <f>[1]побуд.звіт!AL140+'[2]звіт 2018+01.2019'!AL140</f>
        <v>0</v>
      </c>
      <c r="AM140" s="178">
        <f t="shared" si="97"/>
        <v>-85.576391571974796</v>
      </c>
      <c r="AN140" s="179">
        <f t="shared" si="98"/>
        <v>0</v>
      </c>
      <c r="AO140" s="177">
        <f>[1]побуд.звіт!AO140+'[2]звіт 2018+01.2019'!AO140</f>
        <v>10415.481234210367</v>
      </c>
      <c r="AP140" s="177">
        <f>[1]побуд.звіт!AP140+'[2]звіт 2018+01.2019'!AP140</f>
        <v>15922.086770243324</v>
      </c>
      <c r="AQ140" s="178">
        <f t="shared" si="99"/>
        <v>0</v>
      </c>
      <c r="AR140" s="179">
        <f t="shared" si="100"/>
        <v>5506.6055360329574</v>
      </c>
      <c r="AS140" s="177">
        <f>[1]побуд.звіт!AS140+'[2]звіт 2018+01.2019'!AS140</f>
        <v>38013.504409585774</v>
      </c>
      <c r="AT140" s="177">
        <f>[1]побуд.звіт!AT140+'[2]звіт 2018+01.2019'!AT140</f>
        <v>32082.234637376656</v>
      </c>
      <c r="AU140" s="178">
        <f t="shared" si="101"/>
        <v>-5931.2697722091179</v>
      </c>
      <c r="AV140" s="179">
        <f t="shared" si="102"/>
        <v>0</v>
      </c>
      <c r="AW140" s="177">
        <f>[1]побуд.звіт!AW140+'[2]звіт 2018+01.2019'!AW140</f>
        <v>203248.07048508446</v>
      </c>
      <c r="AX140" s="177">
        <f>[1]побуд.звіт!AX140+'[2]звіт 2018+01.2019'!AX140</f>
        <v>146725.70969788896</v>
      </c>
      <c r="AY140" s="178">
        <f t="shared" si="103"/>
        <v>-56522.360787195503</v>
      </c>
      <c r="AZ140" s="179">
        <f t="shared" si="104"/>
        <v>0</v>
      </c>
      <c r="BA140" s="38">
        <v>0</v>
      </c>
      <c r="BB140" s="36"/>
      <c r="BC140" s="36">
        <f t="shared" si="105"/>
        <v>0</v>
      </c>
      <c r="BD140" s="37">
        <f t="shared" si="106"/>
        <v>0</v>
      </c>
      <c r="BE140" s="177">
        <f>[1]побуд.звіт!BE140+'[2]звіт 2018+01.2019'!BE140</f>
        <v>21.394097892993699</v>
      </c>
      <c r="BF140" s="177">
        <f>[1]побуд.звіт!BF140+'[2]звіт 2018+01.2019'!BF140</f>
        <v>0</v>
      </c>
      <c r="BG140" s="178">
        <f t="shared" si="107"/>
        <v>-21.394097892993699</v>
      </c>
      <c r="BH140" s="179">
        <f t="shared" si="108"/>
        <v>0</v>
      </c>
      <c r="BI140" s="177">
        <f>[1]побуд.звіт!BI140+'[2]звіт 2018+01.2019'!BI140</f>
        <v>55914.940452600138</v>
      </c>
      <c r="BJ140" s="177">
        <f>[1]побуд.звіт!BJ140+'[2]звіт 2018+01.2019'!BJ140</f>
        <v>42614.334025298944</v>
      </c>
      <c r="BK140" s="178">
        <f t="shared" si="109"/>
        <v>-13300.606427301194</v>
      </c>
      <c r="BL140" s="179">
        <f t="shared" si="110"/>
        <v>0</v>
      </c>
      <c r="BM140" s="177">
        <f>[1]побуд.звіт!BM140+'[2]звіт 2018+01.2019'!BM140</f>
        <v>36509.732917260866</v>
      </c>
      <c r="BN140" s="177">
        <f>[1]побуд.звіт!BN140+'[2]звіт 2018+01.2019'!BN140</f>
        <v>26593.393736080136</v>
      </c>
      <c r="BO140" s="178">
        <f t="shared" si="111"/>
        <v>-9916.3391811807305</v>
      </c>
      <c r="BP140" s="179">
        <f t="shared" si="112"/>
        <v>0</v>
      </c>
      <c r="BQ140" s="180">
        <f t="shared" si="78"/>
        <v>919202.64241481922</v>
      </c>
      <c r="BR140" s="178">
        <f t="shared" si="78"/>
        <v>836852.72684615641</v>
      </c>
      <c r="BS140" s="178">
        <f t="shared" si="113"/>
        <v>-82349.915568662807</v>
      </c>
      <c r="BT140" s="179">
        <f t="shared" si="114"/>
        <v>0</v>
      </c>
      <c r="BU140" s="181">
        <f t="shared" si="115"/>
        <v>0.91041157654603455</v>
      </c>
      <c r="BV140" s="130">
        <v>74302</v>
      </c>
      <c r="BW140" s="182">
        <f t="shared" si="116"/>
        <v>8644.6683989414887</v>
      </c>
      <c r="BX140" s="130">
        <f t="shared" si="79"/>
        <v>65657.331601058511</v>
      </c>
      <c r="BY140" s="183">
        <v>1</v>
      </c>
      <c r="CA140" s="39"/>
    </row>
    <row r="141" spans="1:79" x14ac:dyDescent="0.3">
      <c r="A141" s="163">
        <f t="shared" si="84"/>
        <v>133</v>
      </c>
      <c r="B141" s="164" t="s">
        <v>233</v>
      </c>
      <c r="C141" s="189">
        <v>424.8</v>
      </c>
      <c r="D141" s="185">
        <v>2</v>
      </c>
      <c r="E141" s="165">
        <f>[1]побуд.звіт!E141+'[2]звіт 2018+01.2019'!E141</f>
        <v>1068.650998555466</v>
      </c>
      <c r="F141" s="165">
        <f>[1]побуд.звіт!F141+'[2]звіт 2018+01.2019'!F141</f>
        <v>1220.5387160611656</v>
      </c>
      <c r="G141" s="166">
        <f t="shared" si="80"/>
        <v>0</v>
      </c>
      <c r="H141" s="167">
        <f t="shared" si="81"/>
        <v>151.88771750569958</v>
      </c>
      <c r="I141" s="165">
        <f>[1]побуд.звіт!I141+'[2]звіт 2018+01.2019'!I141</f>
        <v>3876.2137621156389</v>
      </c>
      <c r="J141" s="165">
        <f>[1]побуд.звіт!J141+'[2]звіт 2018+01.2019'!J141</f>
        <v>4175.7863209716843</v>
      </c>
      <c r="K141" s="166">
        <f t="shared" si="82"/>
        <v>0</v>
      </c>
      <c r="L141" s="167">
        <f t="shared" si="83"/>
        <v>299.57255885604536</v>
      </c>
      <c r="M141" s="165">
        <f>[1]побуд.звіт!M141+'[2]звіт 2018+01.2019'!M141</f>
        <v>366.22278849060626</v>
      </c>
      <c r="N141" s="165">
        <f>[1]побуд.звіт!N141+'[2]звіт 2018+01.2019'!N141</f>
        <v>373.4663751535619</v>
      </c>
      <c r="O141" s="166">
        <f t="shared" si="85"/>
        <v>0</v>
      </c>
      <c r="P141" s="167">
        <f t="shared" si="86"/>
        <v>7.2435866629556358</v>
      </c>
      <c r="Q141" s="165">
        <f>[1]побуд.звіт!Q141+'[2]звіт 2018+01.2019'!Q141</f>
        <v>0</v>
      </c>
      <c r="R141" s="165">
        <f>[1]побуд.звіт!R141+'[2]звіт 2018+01.2019'!R141</f>
        <v>304.48446129963952</v>
      </c>
      <c r="S141" s="166">
        <f t="shared" si="87"/>
        <v>0</v>
      </c>
      <c r="T141" s="167">
        <f t="shared" si="88"/>
        <v>304.48446129963952</v>
      </c>
      <c r="U141" s="165">
        <f>[1]побуд.звіт!U141+'[2]звіт 2018+01.2019'!U141</f>
        <v>0</v>
      </c>
      <c r="V141" s="165">
        <f>[1]побуд.звіт!V141+'[2]звіт 2018+01.2019'!V141</f>
        <v>0</v>
      </c>
      <c r="W141" s="166">
        <f t="shared" si="89"/>
        <v>0</v>
      </c>
      <c r="X141" s="167">
        <f t="shared" si="90"/>
        <v>0</v>
      </c>
      <c r="Y141" s="165">
        <f>[1]побуд.звіт!Y141+'[2]звіт 2018+01.2019'!Y141</f>
        <v>0</v>
      </c>
      <c r="Z141" s="165">
        <f>[1]побуд.звіт!Z141+'[2]звіт 2018+01.2019'!Z141</f>
        <v>0</v>
      </c>
      <c r="AA141" s="166">
        <f t="shared" si="91"/>
        <v>0</v>
      </c>
      <c r="AB141" s="167">
        <f t="shared" si="92"/>
        <v>0</v>
      </c>
      <c r="AC141" s="165">
        <f>[1]побуд.звіт!AC141+'[2]звіт 2018+01.2019'!AC141</f>
        <v>5661.3452150692865</v>
      </c>
      <c r="AD141" s="165">
        <f>[1]побуд.звіт!AD141+'[2]звіт 2018+01.2019'!AD141</f>
        <v>5409.3505962481222</v>
      </c>
      <c r="AE141" s="166">
        <f t="shared" si="93"/>
        <v>-251.99461882116429</v>
      </c>
      <c r="AF141" s="167">
        <f t="shared" si="94"/>
        <v>0</v>
      </c>
      <c r="AG141" s="165">
        <f>[1]побуд.звіт!AG141+'[2]звіт 2018+01.2019'!AG141</f>
        <v>0</v>
      </c>
      <c r="AH141" s="165">
        <f>[1]побуд.звіт!AH141+'[2]звіт 2018+01.2019'!AH141</f>
        <v>0</v>
      </c>
      <c r="AI141" s="166">
        <f t="shared" si="95"/>
        <v>0</v>
      </c>
      <c r="AJ141" s="167">
        <f t="shared" si="96"/>
        <v>0</v>
      </c>
      <c r="AK141" s="165">
        <f>[1]побуд.звіт!AK141+'[2]звіт 2018+01.2019'!AK141</f>
        <v>0</v>
      </c>
      <c r="AL141" s="165">
        <f>[1]побуд.звіт!AL141+'[2]звіт 2018+01.2019'!AL141</f>
        <v>0</v>
      </c>
      <c r="AM141" s="166">
        <f t="shared" si="97"/>
        <v>0</v>
      </c>
      <c r="AN141" s="167">
        <f t="shared" si="98"/>
        <v>0</v>
      </c>
      <c r="AO141" s="165">
        <f>[1]побуд.звіт!AO141+'[2]звіт 2018+01.2019'!AO141</f>
        <v>1023.1236658313428</v>
      </c>
      <c r="AP141" s="165">
        <f>[1]побуд.звіт!AP141+'[2]звіт 2018+01.2019'!AP141</f>
        <v>627.7820054959036</v>
      </c>
      <c r="AQ141" s="166">
        <f t="shared" si="99"/>
        <v>-395.3416603354392</v>
      </c>
      <c r="AR141" s="167">
        <f t="shared" si="100"/>
        <v>0</v>
      </c>
      <c r="AS141" s="165">
        <f>[1]побуд.звіт!AS141+'[2]звіт 2018+01.2019'!AS141</f>
        <v>829.08546847885714</v>
      </c>
      <c r="AT141" s="165">
        <f>[1]побуд.звіт!AT141+'[2]звіт 2018+01.2019'!AT141</f>
        <v>689.3752867770977</v>
      </c>
      <c r="AU141" s="166">
        <f t="shared" si="101"/>
        <v>-139.71018170175944</v>
      </c>
      <c r="AV141" s="167">
        <f t="shared" si="102"/>
        <v>0</v>
      </c>
      <c r="AW141" s="165">
        <f>[1]побуд.звіт!AW141+'[2]звіт 2018+01.2019'!AW141</f>
        <v>8412.0859472846405</v>
      </c>
      <c r="AX141" s="165">
        <f>[1]побуд.звіт!AX141+'[2]звіт 2018+01.2019'!AX141</f>
        <v>393</v>
      </c>
      <c r="AY141" s="166">
        <f t="shared" si="103"/>
        <v>-8019.0859472846405</v>
      </c>
      <c r="AZ141" s="167">
        <f t="shared" si="104"/>
        <v>0</v>
      </c>
      <c r="BA141" s="38">
        <v>0</v>
      </c>
      <c r="BB141" s="36"/>
      <c r="BC141" s="36">
        <f t="shared" si="105"/>
        <v>0</v>
      </c>
      <c r="BD141" s="37">
        <f t="shared" si="106"/>
        <v>0</v>
      </c>
      <c r="BE141" s="165">
        <f>[1]побуд.звіт!BE141+'[2]звіт 2018+01.2019'!BE141</f>
        <v>16.270523105443988</v>
      </c>
      <c r="BF141" s="165">
        <f>[1]побуд.звіт!BF141+'[2]звіт 2018+01.2019'!BF141</f>
        <v>0</v>
      </c>
      <c r="BG141" s="166">
        <f t="shared" si="107"/>
        <v>-16.270523105443988</v>
      </c>
      <c r="BH141" s="167">
        <f t="shared" si="108"/>
        <v>0</v>
      </c>
      <c r="BI141" s="165">
        <f>[1]побуд.звіт!BI141+'[2]звіт 2018+01.2019'!BI141</f>
        <v>2233.023372749959</v>
      </c>
      <c r="BJ141" s="165">
        <f>[1]побуд.звіт!BJ141+'[2]звіт 2018+01.2019'!BJ141</f>
        <v>3105.3249550499413</v>
      </c>
      <c r="BK141" s="166">
        <f t="shared" si="109"/>
        <v>0</v>
      </c>
      <c r="BL141" s="167">
        <f t="shared" si="110"/>
        <v>872.30158229998233</v>
      </c>
      <c r="BM141" s="165">
        <f>[1]побуд.звіт!BM141+'[2]звіт 2018+01.2019'!BM141</f>
        <v>0</v>
      </c>
      <c r="BN141" s="165">
        <f>[1]побуд.звіт!BN141+'[2]звіт 2018+01.2019'!BN141</f>
        <v>0</v>
      </c>
      <c r="BO141" s="166">
        <f t="shared" si="111"/>
        <v>0</v>
      </c>
      <c r="BP141" s="167">
        <f t="shared" si="112"/>
        <v>0</v>
      </c>
      <c r="BQ141" s="168">
        <f t="shared" si="78"/>
        <v>23486.021741681237</v>
      </c>
      <c r="BR141" s="166">
        <f t="shared" si="78"/>
        <v>16299.108717057115</v>
      </c>
      <c r="BS141" s="166">
        <f t="shared" si="113"/>
        <v>-7186.913024624122</v>
      </c>
      <c r="BT141" s="167">
        <f t="shared" si="114"/>
        <v>0</v>
      </c>
      <c r="BU141" s="169">
        <f t="shared" si="115"/>
        <v>0.69399189425643226</v>
      </c>
      <c r="BV141" s="131">
        <v>1580</v>
      </c>
      <c r="BW141" s="170">
        <f t="shared" si="116"/>
        <v>0</v>
      </c>
      <c r="BX141" s="131">
        <f t="shared" si="79"/>
        <v>1677.5729815486598</v>
      </c>
      <c r="BY141" s="171">
        <v>2</v>
      </c>
      <c r="CA141" s="39"/>
    </row>
    <row r="142" spans="1:79" x14ac:dyDescent="0.3">
      <c r="A142" s="72">
        <f t="shared" si="84"/>
        <v>134</v>
      </c>
      <c r="B142" s="74" t="s">
        <v>234</v>
      </c>
      <c r="C142" s="73">
        <v>5135.6000000000004</v>
      </c>
      <c r="D142" s="185">
        <v>8</v>
      </c>
      <c r="E142" s="177">
        <f>[1]побуд.звіт!E142+'[2]звіт 2018+01.2019'!E142</f>
        <v>23468.542559999994</v>
      </c>
      <c r="F142" s="177">
        <f>[1]побуд.звіт!F142+'[2]звіт 2018+01.2019'!F142</f>
        <v>23324.696975037248</v>
      </c>
      <c r="G142" s="178">
        <f t="shared" si="80"/>
        <v>-143.84558496274622</v>
      </c>
      <c r="H142" s="179">
        <f t="shared" si="81"/>
        <v>0</v>
      </c>
      <c r="I142" s="177">
        <f>[1]побуд.звіт!I142+'[2]звіт 2018+01.2019'!I142</f>
        <v>73045.868236070644</v>
      </c>
      <c r="J142" s="177">
        <f>[1]побуд.звіт!J142+'[2]звіт 2018+01.2019'!J142</f>
        <v>78127.677085344068</v>
      </c>
      <c r="K142" s="178">
        <f t="shared" si="82"/>
        <v>0</v>
      </c>
      <c r="L142" s="179">
        <f t="shared" si="83"/>
        <v>5081.8088492734241</v>
      </c>
      <c r="M142" s="177">
        <f>[1]побуд.звіт!M142+'[2]звіт 2018+01.2019'!M142</f>
        <v>7209.9630661919546</v>
      </c>
      <c r="N142" s="177">
        <f>[1]побуд.звіт!N142+'[2]звіт 2018+01.2019'!N142</f>
        <v>7285.3786335552704</v>
      </c>
      <c r="O142" s="178">
        <f t="shared" si="85"/>
        <v>0</v>
      </c>
      <c r="P142" s="179">
        <f t="shared" si="86"/>
        <v>75.415567363315859</v>
      </c>
      <c r="Q142" s="177">
        <f>[1]побуд.звіт!Q142+'[2]звіт 2018+01.2019'!Q142</f>
        <v>1342.7655268385145</v>
      </c>
      <c r="R142" s="177">
        <f>[1]побуд.звіт!R142+'[2]звіт 2018+01.2019'!R142</f>
        <v>576.39970962289817</v>
      </c>
      <c r="S142" s="178">
        <f t="shared" si="87"/>
        <v>-766.36581721561629</v>
      </c>
      <c r="T142" s="179">
        <f t="shared" si="88"/>
        <v>0</v>
      </c>
      <c r="U142" s="177">
        <f>[1]побуд.звіт!U142+'[2]звіт 2018+01.2019'!U142</f>
        <v>27746.078831106293</v>
      </c>
      <c r="V142" s="177">
        <f>[1]побуд.звіт!V142+'[2]звіт 2018+01.2019'!V142</f>
        <v>27101.88160324308</v>
      </c>
      <c r="W142" s="178">
        <f t="shared" si="89"/>
        <v>-644.1972278632129</v>
      </c>
      <c r="X142" s="179">
        <f t="shared" si="90"/>
        <v>0</v>
      </c>
      <c r="Y142" s="177">
        <f>[1]побуд.звіт!Y142+'[2]звіт 2018+01.2019'!Y142</f>
        <v>1418.9478807812311</v>
      </c>
      <c r="Z142" s="177">
        <f>[1]побуд.звіт!Z142+'[2]звіт 2018+01.2019'!Z142</f>
        <v>1430.4406664600915</v>
      </c>
      <c r="AA142" s="178">
        <f t="shared" si="91"/>
        <v>0</v>
      </c>
      <c r="AB142" s="179">
        <f t="shared" si="92"/>
        <v>11.4927856788604</v>
      </c>
      <c r="AC142" s="177">
        <f>[1]побуд.звіт!AC142+'[2]звіт 2018+01.2019'!AC142</f>
        <v>55742.680059702863</v>
      </c>
      <c r="AD142" s="177">
        <f>[1]побуд.звіт!AD142+'[2]звіт 2018+01.2019'!AD142</f>
        <v>55188.553911465388</v>
      </c>
      <c r="AE142" s="178">
        <f t="shared" si="93"/>
        <v>-554.12614823747572</v>
      </c>
      <c r="AF142" s="179">
        <f t="shared" si="94"/>
        <v>0</v>
      </c>
      <c r="AG142" s="177">
        <f>[1]побуд.звіт!AG142+'[2]звіт 2018+01.2019'!AG142</f>
        <v>2041.3312825902187</v>
      </c>
      <c r="AH142" s="177">
        <f>[1]побуд.звіт!AH142+'[2]звіт 2018+01.2019'!AH142</f>
        <v>2023.4591383158775</v>
      </c>
      <c r="AI142" s="178">
        <f t="shared" si="95"/>
        <v>-17.872144274341281</v>
      </c>
      <c r="AJ142" s="179">
        <f t="shared" si="96"/>
        <v>0</v>
      </c>
      <c r="AK142" s="177">
        <f>[1]побуд.звіт!AK142+'[2]звіт 2018+01.2019'!AK142</f>
        <v>76.721139373748869</v>
      </c>
      <c r="AL142" s="177">
        <f>[1]побуд.звіт!AL142+'[2]звіт 2018+01.2019'!AL142</f>
        <v>0</v>
      </c>
      <c r="AM142" s="178">
        <f t="shared" si="97"/>
        <v>-76.721139373748869</v>
      </c>
      <c r="AN142" s="179">
        <f t="shared" si="98"/>
        <v>0</v>
      </c>
      <c r="AO142" s="177">
        <f>[1]побуд.звіт!AO142+'[2]звіт 2018+01.2019'!AO142</f>
        <v>2412.6687784277478</v>
      </c>
      <c r="AP142" s="177">
        <f>[1]побуд.звіт!AP142+'[2]звіт 2018+01.2019'!AP142</f>
        <v>5620.1733878565974</v>
      </c>
      <c r="AQ142" s="178">
        <f t="shared" si="99"/>
        <v>0</v>
      </c>
      <c r="AR142" s="179">
        <f t="shared" si="100"/>
        <v>3207.5046094288496</v>
      </c>
      <c r="AS142" s="177">
        <f>[1]побуд.звіт!AS142+'[2]звіт 2018+01.2019'!AS142</f>
        <v>6877.7906039934951</v>
      </c>
      <c r="AT142" s="177">
        <f>[1]побуд.звіт!AT142+'[2]звіт 2018+01.2019'!AT142</f>
        <v>7554.3071345083026</v>
      </c>
      <c r="AU142" s="178">
        <f t="shared" si="101"/>
        <v>0</v>
      </c>
      <c r="AV142" s="179">
        <f t="shared" si="102"/>
        <v>676.51653051480753</v>
      </c>
      <c r="AW142" s="177">
        <f>[1]побуд.звіт!AW142+'[2]звіт 2018+01.2019'!AW142</f>
        <v>70568.840087858611</v>
      </c>
      <c r="AX142" s="177">
        <f>[1]побуд.звіт!AX142+'[2]звіт 2018+01.2019'!AX142</f>
        <v>78316.607099276458</v>
      </c>
      <c r="AY142" s="178">
        <f t="shared" si="103"/>
        <v>0</v>
      </c>
      <c r="AZ142" s="179">
        <f t="shared" si="104"/>
        <v>7747.7670114178472</v>
      </c>
      <c r="BA142" s="38">
        <v>0</v>
      </c>
      <c r="BB142" s="36"/>
      <c r="BC142" s="36">
        <f t="shared" si="105"/>
        <v>0</v>
      </c>
      <c r="BD142" s="37">
        <f t="shared" si="106"/>
        <v>0</v>
      </c>
      <c r="BE142" s="177">
        <f>[1]побуд.звіт!BE142+'[2]звіт 2018+01.2019'!BE142</f>
        <v>14.419819874749777</v>
      </c>
      <c r="BF142" s="177">
        <f>[1]побуд.звіт!BF142+'[2]звіт 2018+01.2019'!BF142</f>
        <v>0</v>
      </c>
      <c r="BG142" s="178">
        <f t="shared" si="107"/>
        <v>-14.419819874749777</v>
      </c>
      <c r="BH142" s="179">
        <f t="shared" si="108"/>
        <v>0</v>
      </c>
      <c r="BI142" s="177">
        <f>[1]побуд.звіт!BI142+'[2]звіт 2018+01.2019'!BI142</f>
        <v>38200.457363456117</v>
      </c>
      <c r="BJ142" s="177">
        <f>[1]побуд.звіт!BJ142+'[2]звіт 2018+01.2019'!BJ142</f>
        <v>52105.920590538932</v>
      </c>
      <c r="BK142" s="178">
        <f t="shared" si="109"/>
        <v>0</v>
      </c>
      <c r="BL142" s="179">
        <f t="shared" si="110"/>
        <v>13905.463227082815</v>
      </c>
      <c r="BM142" s="177">
        <f>[1]побуд.звіт!BM142+'[2]звіт 2018+01.2019'!BM142</f>
        <v>15591.114215042329</v>
      </c>
      <c r="BN142" s="177">
        <f>[1]побуд.звіт!BN142+'[2]звіт 2018+01.2019'!BN142</f>
        <v>12938.925057103492</v>
      </c>
      <c r="BO142" s="178">
        <f t="shared" si="111"/>
        <v>-2652.1891579388375</v>
      </c>
      <c r="BP142" s="179">
        <f t="shared" si="112"/>
        <v>0</v>
      </c>
      <c r="BQ142" s="180">
        <f t="shared" si="78"/>
        <v>325758.18945130851</v>
      </c>
      <c r="BR142" s="178">
        <f t="shared" si="78"/>
        <v>351594.42099232774</v>
      </c>
      <c r="BS142" s="178">
        <f t="shared" si="113"/>
        <v>0</v>
      </c>
      <c r="BT142" s="179">
        <f t="shared" si="114"/>
        <v>25836.231541019224</v>
      </c>
      <c r="BU142" s="181">
        <f t="shared" si="115"/>
        <v>1.0793110729910935</v>
      </c>
      <c r="BV142" s="130">
        <v>36870</v>
      </c>
      <c r="BW142" s="182">
        <f t="shared" si="116"/>
        <v>13601.557896335107</v>
      </c>
      <c r="BX142" s="130">
        <f t="shared" si="79"/>
        <v>23268.442103664893</v>
      </c>
      <c r="BY142" s="183">
        <v>1</v>
      </c>
      <c r="CA142" s="39"/>
    </row>
    <row r="143" spans="1:79" x14ac:dyDescent="0.3">
      <c r="A143" s="163">
        <f t="shared" si="84"/>
        <v>135</v>
      </c>
      <c r="B143" s="164" t="s">
        <v>235</v>
      </c>
      <c r="C143" s="189">
        <v>404.9</v>
      </c>
      <c r="D143" s="185">
        <v>2</v>
      </c>
      <c r="E143" s="165">
        <f>[1]побуд.звіт!E143+'[2]звіт 2018+01.2019'!E143</f>
        <v>873.73290999999983</v>
      </c>
      <c r="F143" s="165">
        <f>[1]побуд.звіт!F143+'[2]звіт 2018+01.2019'!F143</f>
        <v>1216.4964118032083</v>
      </c>
      <c r="G143" s="166">
        <f t="shared" si="80"/>
        <v>0</v>
      </c>
      <c r="H143" s="167">
        <f t="shared" si="81"/>
        <v>342.76350180320844</v>
      </c>
      <c r="I143" s="165">
        <f>[1]побуд.звіт!I143+'[2]звіт 2018+01.2019'!I143</f>
        <v>7547.0767665654139</v>
      </c>
      <c r="J143" s="165">
        <f>[1]побуд.звіт!J143+'[2]звіт 2018+01.2019'!J143</f>
        <v>7294.0995284096525</v>
      </c>
      <c r="K143" s="166">
        <f t="shared" si="82"/>
        <v>-252.97723815576137</v>
      </c>
      <c r="L143" s="167">
        <f t="shared" si="83"/>
        <v>0</v>
      </c>
      <c r="M143" s="165">
        <f>[1]побуд.звіт!M143+'[2]звіт 2018+01.2019'!M143</f>
        <v>610.95132052535735</v>
      </c>
      <c r="N143" s="165">
        <f>[1]побуд.звіт!N143+'[2]звіт 2018+01.2019'!N143</f>
        <v>622.44395858926987</v>
      </c>
      <c r="O143" s="166">
        <f t="shared" si="85"/>
        <v>0</v>
      </c>
      <c r="P143" s="167">
        <f t="shared" si="86"/>
        <v>11.492638063912523</v>
      </c>
      <c r="Q143" s="165">
        <f>[1]побуд.звіт!Q143+'[2]звіт 2018+01.2019'!Q143</f>
        <v>0</v>
      </c>
      <c r="R143" s="165">
        <f>[1]побуд.звіт!R143+'[2]звіт 2018+01.2019'!R143</f>
        <v>299.49771198840563</v>
      </c>
      <c r="S143" s="166">
        <f t="shared" si="87"/>
        <v>0</v>
      </c>
      <c r="T143" s="167">
        <f t="shared" si="88"/>
        <v>299.49771198840563</v>
      </c>
      <c r="U143" s="165">
        <f>[1]побуд.звіт!U143+'[2]звіт 2018+01.2019'!U143</f>
        <v>0</v>
      </c>
      <c r="V143" s="165">
        <f>[1]побуд.звіт!V143+'[2]звіт 2018+01.2019'!V143</f>
        <v>0</v>
      </c>
      <c r="W143" s="166">
        <f t="shared" si="89"/>
        <v>0</v>
      </c>
      <c r="X143" s="167">
        <f t="shared" si="90"/>
        <v>0</v>
      </c>
      <c r="Y143" s="165">
        <f>[1]побуд.звіт!Y143+'[2]звіт 2018+01.2019'!Y143</f>
        <v>0</v>
      </c>
      <c r="Z143" s="165">
        <f>[1]побуд.звіт!Z143+'[2]звіт 2018+01.2019'!Z143</f>
        <v>0</v>
      </c>
      <c r="AA143" s="166">
        <f t="shared" si="91"/>
        <v>0</v>
      </c>
      <c r="AB143" s="167">
        <f t="shared" si="92"/>
        <v>0</v>
      </c>
      <c r="AC143" s="165">
        <f>[1]побуд.звіт!AC143+'[2]звіт 2018+01.2019'!AC143</f>
        <v>3719.8010033721748</v>
      </c>
      <c r="AD143" s="165">
        <f>[1]побуд.звіт!AD143+'[2]звіт 2018+01.2019'!AD143</f>
        <v>3776.0594945417429</v>
      </c>
      <c r="AE143" s="166">
        <f t="shared" si="93"/>
        <v>0</v>
      </c>
      <c r="AF143" s="167">
        <f t="shared" si="94"/>
        <v>56.25849116956806</v>
      </c>
      <c r="AG143" s="165">
        <f>[1]побуд.звіт!AG143+'[2]звіт 2018+01.2019'!AG143</f>
        <v>0</v>
      </c>
      <c r="AH143" s="165">
        <f>[1]побуд.звіт!AH143+'[2]звіт 2018+01.2019'!AH143</f>
        <v>0</v>
      </c>
      <c r="AI143" s="166">
        <f t="shared" si="95"/>
        <v>0</v>
      </c>
      <c r="AJ143" s="167">
        <f t="shared" si="96"/>
        <v>0</v>
      </c>
      <c r="AK143" s="165">
        <f>[1]побуд.звіт!AK143+'[2]звіт 2018+01.2019'!AK143</f>
        <v>0</v>
      </c>
      <c r="AL143" s="165">
        <f>[1]побуд.звіт!AL143+'[2]звіт 2018+01.2019'!AL143</f>
        <v>0</v>
      </c>
      <c r="AM143" s="166">
        <f t="shared" si="97"/>
        <v>0</v>
      </c>
      <c r="AN143" s="167">
        <f t="shared" si="98"/>
        <v>0</v>
      </c>
      <c r="AO143" s="165">
        <f>[1]побуд.звіт!AO143+'[2]звіт 2018+01.2019'!AO143</f>
        <v>1516.187920577659</v>
      </c>
      <c r="AP143" s="165">
        <f>[1]побуд.звіт!AP143+'[2]звіт 2018+01.2019'!AP143</f>
        <v>439.30244627267825</v>
      </c>
      <c r="AQ143" s="166">
        <f t="shared" si="99"/>
        <v>-1076.8854743049808</v>
      </c>
      <c r="AR143" s="167">
        <f t="shared" si="100"/>
        <v>0</v>
      </c>
      <c r="AS143" s="165">
        <f>[1]побуд.звіт!AS143+'[2]звіт 2018+01.2019'!AS143</f>
        <v>828.83399641646065</v>
      </c>
      <c r="AT143" s="165">
        <f>[1]побуд.звіт!AT143+'[2]звіт 2018+01.2019'!AT143</f>
        <v>689.32008583722836</v>
      </c>
      <c r="AU143" s="166">
        <f t="shared" si="101"/>
        <v>-139.51391057923229</v>
      </c>
      <c r="AV143" s="167">
        <f t="shared" si="102"/>
        <v>0</v>
      </c>
      <c r="AW143" s="165">
        <f>[1]побуд.звіт!AW143+'[2]звіт 2018+01.2019'!AW143</f>
        <v>6882.115424315095</v>
      </c>
      <c r="AX143" s="165">
        <f>[1]побуд.звіт!AX143+'[2]звіт 2018+01.2019'!AX143</f>
        <v>393</v>
      </c>
      <c r="AY143" s="166">
        <f t="shared" si="103"/>
        <v>-6489.115424315095</v>
      </c>
      <c r="AZ143" s="167">
        <f t="shared" si="104"/>
        <v>0</v>
      </c>
      <c r="BA143" s="38">
        <v>0</v>
      </c>
      <c r="BB143" s="36"/>
      <c r="BC143" s="36">
        <f t="shared" si="105"/>
        <v>0</v>
      </c>
      <c r="BD143" s="37">
        <f t="shared" si="106"/>
        <v>0</v>
      </c>
      <c r="BE143" s="165">
        <f>[1]побуд.звіт!BE143+'[2]звіт 2018+01.2019'!BE143</f>
        <v>16.280795805359954</v>
      </c>
      <c r="BF143" s="165">
        <f>[1]побуд.звіт!BF143+'[2]звіт 2018+01.2019'!BF143</f>
        <v>0</v>
      </c>
      <c r="BG143" s="166">
        <f t="shared" si="107"/>
        <v>-16.280795805359954</v>
      </c>
      <c r="BH143" s="167">
        <f t="shared" si="108"/>
        <v>0</v>
      </c>
      <c r="BI143" s="165">
        <f>[1]побуд.звіт!BI143+'[2]звіт 2018+01.2019'!BI143</f>
        <v>1396.4758628031277</v>
      </c>
      <c r="BJ143" s="165">
        <f>[1]побуд.звіт!BJ143+'[2]звіт 2018+01.2019'!BJ143</f>
        <v>2477.3022442121892</v>
      </c>
      <c r="BK143" s="166">
        <f t="shared" si="109"/>
        <v>0</v>
      </c>
      <c r="BL143" s="167">
        <f t="shared" si="110"/>
        <v>1080.8263814090615</v>
      </c>
      <c r="BM143" s="165">
        <f>[1]побуд.звіт!BM143+'[2]звіт 2018+01.2019'!BM143</f>
        <v>0</v>
      </c>
      <c r="BN143" s="165">
        <f>[1]побуд.звіт!BN143+'[2]звіт 2018+01.2019'!BN143</f>
        <v>0</v>
      </c>
      <c r="BO143" s="166">
        <f t="shared" si="111"/>
        <v>0</v>
      </c>
      <c r="BP143" s="167">
        <f t="shared" si="112"/>
        <v>0</v>
      </c>
      <c r="BQ143" s="168">
        <f t="shared" si="78"/>
        <v>23391.456000380647</v>
      </c>
      <c r="BR143" s="166">
        <f t="shared" si="78"/>
        <v>17207.521881654378</v>
      </c>
      <c r="BS143" s="166">
        <f t="shared" si="113"/>
        <v>-6183.9341187262689</v>
      </c>
      <c r="BT143" s="167">
        <f t="shared" si="114"/>
        <v>0</v>
      </c>
      <c r="BU143" s="169">
        <f t="shared" si="115"/>
        <v>0.73563278324249515</v>
      </c>
      <c r="BV143" s="131">
        <v>3101</v>
      </c>
      <c r="BW143" s="170">
        <f t="shared" si="116"/>
        <v>1430.1817142585253</v>
      </c>
      <c r="BX143" s="131">
        <f t="shared" si="79"/>
        <v>1670.8182857414747</v>
      </c>
      <c r="BY143" s="171">
        <v>2</v>
      </c>
      <c r="CA143" s="39"/>
    </row>
    <row r="144" spans="1:79" x14ac:dyDescent="0.3">
      <c r="A144" s="72">
        <f t="shared" si="84"/>
        <v>136</v>
      </c>
      <c r="B144" s="74" t="s">
        <v>236</v>
      </c>
      <c r="C144" s="73">
        <v>7466.11</v>
      </c>
      <c r="D144" s="185">
        <v>9</v>
      </c>
      <c r="E144" s="177">
        <f>[1]побуд.звіт!E144+'[2]звіт 2018+01.2019'!E144</f>
        <v>41680.579887999993</v>
      </c>
      <c r="F144" s="177">
        <f>[1]побуд.звіт!F144+'[2]звіт 2018+01.2019'!F144</f>
        <v>33797.232772956893</v>
      </c>
      <c r="G144" s="178">
        <f t="shared" si="80"/>
        <v>-7883.3471150430996</v>
      </c>
      <c r="H144" s="179">
        <f t="shared" si="81"/>
        <v>0</v>
      </c>
      <c r="I144" s="177">
        <f>[1]побуд.звіт!I144+'[2]звіт 2018+01.2019'!I144</f>
        <v>95509.547150698752</v>
      </c>
      <c r="J144" s="177">
        <f>[1]побуд.звіт!J144+'[2]звіт 2018+01.2019'!J144</f>
        <v>79547.211846627979</v>
      </c>
      <c r="K144" s="178">
        <f t="shared" si="82"/>
        <v>-15962.335304070773</v>
      </c>
      <c r="L144" s="179">
        <f t="shared" si="83"/>
        <v>0</v>
      </c>
      <c r="M144" s="177">
        <f>[1]побуд.звіт!M144+'[2]звіт 2018+01.2019'!M144</f>
        <v>10792.495996925245</v>
      </c>
      <c r="N144" s="177">
        <f>[1]побуд.звіт!N144+'[2]звіт 2018+01.2019'!N144</f>
        <v>10988.665785072506</v>
      </c>
      <c r="O144" s="178">
        <f t="shared" si="85"/>
        <v>0</v>
      </c>
      <c r="P144" s="179">
        <f t="shared" si="86"/>
        <v>196.16978814726099</v>
      </c>
      <c r="Q144" s="177">
        <f>[1]побуд.звіт!Q144+'[2]звіт 2018+01.2019'!Q144</f>
        <v>2103.0923185909651</v>
      </c>
      <c r="R144" s="177">
        <f>[1]побуд.звіт!R144+'[2]звіт 2018+01.2019'!R144</f>
        <v>721.61328062146822</v>
      </c>
      <c r="S144" s="178">
        <f t="shared" si="87"/>
        <v>-1381.4790379694969</v>
      </c>
      <c r="T144" s="179">
        <f t="shared" si="88"/>
        <v>0</v>
      </c>
      <c r="U144" s="177">
        <f>[1]побуд.звіт!U144+'[2]звіт 2018+01.2019'!U144</f>
        <v>59898.995173663905</v>
      </c>
      <c r="V144" s="177">
        <f>[1]побуд.звіт!V144+'[2]звіт 2018+01.2019'!V144</f>
        <v>59896.41504474375</v>
      </c>
      <c r="W144" s="178">
        <f t="shared" si="89"/>
        <v>-2.5801289201554027</v>
      </c>
      <c r="X144" s="179">
        <f t="shared" si="90"/>
        <v>0</v>
      </c>
      <c r="Y144" s="177">
        <f>[1]побуд.звіт!Y144+'[2]звіт 2018+01.2019'!Y144</f>
        <v>0</v>
      </c>
      <c r="Z144" s="177">
        <f>[1]побуд.звіт!Z144+'[2]звіт 2018+01.2019'!Z144</f>
        <v>0</v>
      </c>
      <c r="AA144" s="178">
        <f t="shared" si="91"/>
        <v>0</v>
      </c>
      <c r="AB144" s="179">
        <f t="shared" si="92"/>
        <v>0</v>
      </c>
      <c r="AC144" s="177">
        <f>[1]побуд.звіт!AC144+'[2]звіт 2018+01.2019'!AC144</f>
        <v>81497.108609520699</v>
      </c>
      <c r="AD144" s="177">
        <f>[1]побуд.звіт!AD144+'[2]звіт 2018+01.2019'!AD144</f>
        <v>80533.139631747952</v>
      </c>
      <c r="AE144" s="178">
        <f t="shared" si="93"/>
        <v>-963.96897777274717</v>
      </c>
      <c r="AF144" s="179">
        <f t="shared" si="94"/>
        <v>0</v>
      </c>
      <c r="AG144" s="177">
        <f>[1]побуд.звіт!AG144+'[2]звіт 2018+01.2019'!AG144</f>
        <v>2597.8594985833597</v>
      </c>
      <c r="AH144" s="177">
        <f>[1]побуд.звіт!AH144+'[2]звіт 2018+01.2019'!AH144</f>
        <v>2573.628420367776</v>
      </c>
      <c r="AI144" s="178">
        <f t="shared" si="95"/>
        <v>-24.231078215583693</v>
      </c>
      <c r="AJ144" s="179">
        <f t="shared" si="96"/>
        <v>0</v>
      </c>
      <c r="AK144" s="177">
        <f>[1]побуд.звіт!AK144+'[2]звіт 2018+01.2019'!AK144</f>
        <v>97.292850609290483</v>
      </c>
      <c r="AL144" s="177">
        <f>[1]побуд.звіт!AL144+'[2]звіт 2018+01.2019'!AL144</f>
        <v>0</v>
      </c>
      <c r="AM144" s="178">
        <f t="shared" si="97"/>
        <v>-97.292850609290483</v>
      </c>
      <c r="AN144" s="179">
        <f t="shared" si="98"/>
        <v>0</v>
      </c>
      <c r="AO144" s="177">
        <f>[1]побуд.звіт!AO144+'[2]звіт 2018+01.2019'!AO144</f>
        <v>3641.1087126908005</v>
      </c>
      <c r="AP144" s="177">
        <f>[1]побуд.звіт!AP144+'[2]звіт 2018+01.2019'!AP144</f>
        <v>3814.4450710263336</v>
      </c>
      <c r="AQ144" s="178">
        <f t="shared" si="99"/>
        <v>0</v>
      </c>
      <c r="AR144" s="179">
        <f t="shared" si="100"/>
        <v>173.33635833553308</v>
      </c>
      <c r="AS144" s="177">
        <f>[1]побуд.звіт!AS144+'[2]звіт 2018+01.2019'!AS144</f>
        <v>14965.702340457941</v>
      </c>
      <c r="AT144" s="177">
        <f>[1]побуд.звіт!AT144+'[2]звіт 2018+01.2019'!AT144</f>
        <v>14187.380060854626</v>
      </c>
      <c r="AU144" s="178">
        <f t="shared" si="101"/>
        <v>-778.32227960331511</v>
      </c>
      <c r="AV144" s="179">
        <f t="shared" si="102"/>
        <v>0</v>
      </c>
      <c r="AW144" s="177">
        <f>[1]побуд.звіт!AW144+'[2]звіт 2018+01.2019'!AW144</f>
        <v>104614.02949645506</v>
      </c>
      <c r="AX144" s="177">
        <f>[1]побуд.звіт!AX144+'[2]звіт 2018+01.2019'!AX144</f>
        <v>41660.714926754037</v>
      </c>
      <c r="AY144" s="178">
        <f t="shared" si="103"/>
        <v>-62953.314569701019</v>
      </c>
      <c r="AZ144" s="179">
        <f t="shared" si="104"/>
        <v>0</v>
      </c>
      <c r="BA144" s="38">
        <v>0</v>
      </c>
      <c r="BB144" s="36"/>
      <c r="BC144" s="36">
        <f t="shared" si="105"/>
        <v>0</v>
      </c>
      <c r="BD144" s="37">
        <f t="shared" si="106"/>
        <v>0</v>
      </c>
      <c r="BE144" s="177">
        <f>[1]побуд.звіт!BE144+'[2]звіт 2018+01.2019'!BE144</f>
        <v>10.481731576161307</v>
      </c>
      <c r="BF144" s="177">
        <f>[1]побуд.звіт!BF144+'[2]звіт 2018+01.2019'!BF144</f>
        <v>0</v>
      </c>
      <c r="BG144" s="178">
        <f t="shared" si="107"/>
        <v>-10.481731576161307</v>
      </c>
      <c r="BH144" s="179">
        <f t="shared" si="108"/>
        <v>0</v>
      </c>
      <c r="BI144" s="177">
        <f>[1]побуд.звіт!BI144+'[2]звіт 2018+01.2019'!BI144</f>
        <v>41164.535391222467</v>
      </c>
      <c r="BJ144" s="177">
        <f>[1]побуд.звіт!BJ144+'[2]звіт 2018+01.2019'!BJ144</f>
        <v>49464.258201604025</v>
      </c>
      <c r="BK144" s="178">
        <f t="shared" si="109"/>
        <v>0</v>
      </c>
      <c r="BL144" s="179">
        <f t="shared" si="110"/>
        <v>8299.7228103815578</v>
      </c>
      <c r="BM144" s="177">
        <f>[1]побуд.звіт!BM144+'[2]звіт 2018+01.2019'!BM144</f>
        <v>34985.428149054162</v>
      </c>
      <c r="BN144" s="177">
        <f>[1]побуд.звіт!BN144+'[2]звіт 2018+01.2019'!BN144</f>
        <v>42151.939239291511</v>
      </c>
      <c r="BO144" s="178">
        <f t="shared" si="111"/>
        <v>0</v>
      </c>
      <c r="BP144" s="179">
        <f t="shared" si="112"/>
        <v>7166.511090237349</v>
      </c>
      <c r="BQ144" s="180">
        <f t="shared" si="78"/>
        <v>493558.25730804884</v>
      </c>
      <c r="BR144" s="178">
        <f t="shared" si="78"/>
        <v>419336.64428166888</v>
      </c>
      <c r="BS144" s="178">
        <f t="shared" si="113"/>
        <v>-74221.613026379957</v>
      </c>
      <c r="BT144" s="179">
        <f t="shared" si="114"/>
        <v>0</v>
      </c>
      <c r="BU144" s="181">
        <f t="shared" si="115"/>
        <v>0.84961934700232278</v>
      </c>
      <c r="BV144" s="130">
        <v>53161</v>
      </c>
      <c r="BW144" s="182">
        <f t="shared" si="116"/>
        <v>17906.838763710795</v>
      </c>
      <c r="BX144" s="130">
        <f t="shared" si="79"/>
        <v>35254.161236289205</v>
      </c>
      <c r="BY144" s="183">
        <v>1</v>
      </c>
      <c r="CA144" s="39"/>
    </row>
    <row r="145" spans="1:79" x14ac:dyDescent="0.3">
      <c r="A145" s="72">
        <f t="shared" si="84"/>
        <v>137</v>
      </c>
      <c r="B145" s="74" t="s">
        <v>237</v>
      </c>
      <c r="C145" s="73">
        <v>6124</v>
      </c>
      <c r="D145" s="185">
        <v>8</v>
      </c>
      <c r="E145" s="177">
        <f>[1]побуд.звіт!E145+'[2]звіт 2018+01.2019'!E145</f>
        <v>46745.703600000001</v>
      </c>
      <c r="F145" s="177">
        <f>[1]побуд.звіт!F145+'[2]звіт 2018+01.2019'!F145</f>
        <v>41654.116869877922</v>
      </c>
      <c r="G145" s="178">
        <f t="shared" si="80"/>
        <v>-5091.5867301220787</v>
      </c>
      <c r="H145" s="179">
        <f t="shared" si="81"/>
        <v>0</v>
      </c>
      <c r="I145" s="177">
        <f>[1]побуд.звіт!I145+'[2]звіт 2018+01.2019'!I145</f>
        <v>67406.221028191678</v>
      </c>
      <c r="J145" s="177">
        <f>[1]побуд.звіт!J145+'[2]звіт 2018+01.2019'!J145</f>
        <v>64957.108326244685</v>
      </c>
      <c r="K145" s="178">
        <f t="shared" si="82"/>
        <v>-2449.1127019469932</v>
      </c>
      <c r="L145" s="179">
        <f t="shared" si="83"/>
        <v>0</v>
      </c>
      <c r="M145" s="177">
        <f>[1]побуд.звіт!M145+'[2]звіт 2018+01.2019'!M145</f>
        <v>9021.2640835785223</v>
      </c>
      <c r="N145" s="177">
        <f>[1]побуд.звіт!N145+'[2]звіт 2018+01.2019'!N145</f>
        <v>9152.7105093230821</v>
      </c>
      <c r="O145" s="178">
        <f t="shared" si="85"/>
        <v>0</v>
      </c>
      <c r="P145" s="179">
        <f t="shared" si="86"/>
        <v>131.44642574455975</v>
      </c>
      <c r="Q145" s="177">
        <f>[1]побуд.звіт!Q145+'[2]звіт 2018+01.2019'!Q145</f>
        <v>1698.2774612318156</v>
      </c>
      <c r="R145" s="177">
        <f>[1]побуд.звіт!R145+'[2]звіт 2018+01.2019'!R145</f>
        <v>622.80051676314736</v>
      </c>
      <c r="S145" s="178">
        <f t="shared" si="87"/>
        <v>-1075.4769444686681</v>
      </c>
      <c r="T145" s="179">
        <f t="shared" si="88"/>
        <v>0</v>
      </c>
      <c r="U145" s="177">
        <f>[1]побуд.звіт!U145+'[2]звіт 2018+01.2019'!U145</f>
        <v>39161.830371560274</v>
      </c>
      <c r="V145" s="177">
        <f>[1]побуд.звіт!V145+'[2]звіт 2018+01.2019'!V145</f>
        <v>38576.324726044295</v>
      </c>
      <c r="W145" s="178">
        <f t="shared" si="89"/>
        <v>-585.50564551597927</v>
      </c>
      <c r="X145" s="179">
        <f t="shared" si="90"/>
        <v>0</v>
      </c>
      <c r="Y145" s="177">
        <f>[1]побуд.звіт!Y145+'[2]звіт 2018+01.2019'!Y145</f>
        <v>2405.8522884999998</v>
      </c>
      <c r="Z145" s="177">
        <f>[1]побуд.звіт!Z145+'[2]звіт 2018+01.2019'!Z145</f>
        <v>2394.4562012453453</v>
      </c>
      <c r="AA145" s="178">
        <f t="shared" si="91"/>
        <v>-11.396087254654503</v>
      </c>
      <c r="AB145" s="179">
        <f t="shared" si="92"/>
        <v>0</v>
      </c>
      <c r="AC145" s="177">
        <f>[1]побуд.звіт!AC145+'[2]звіт 2018+01.2019'!AC145</f>
        <v>60051.280959471398</v>
      </c>
      <c r="AD145" s="177">
        <f>[1]побуд.звіт!AD145+'[2]звіт 2018+01.2019'!AD145</f>
        <v>59093.820294549099</v>
      </c>
      <c r="AE145" s="178">
        <f t="shared" si="93"/>
        <v>-957.46066492229875</v>
      </c>
      <c r="AF145" s="179">
        <f t="shared" si="94"/>
        <v>0</v>
      </c>
      <c r="AG145" s="177">
        <f>[1]побуд.звіт!AG145+'[2]звіт 2018+01.2019'!AG145</f>
        <v>2068.2591604648237</v>
      </c>
      <c r="AH145" s="177">
        <f>[1]побуд.звіт!AH145+'[2]звіт 2018+01.2019'!AH145</f>
        <v>2047.2645399431233</v>
      </c>
      <c r="AI145" s="178">
        <f t="shared" si="95"/>
        <v>-20.994620521700426</v>
      </c>
      <c r="AJ145" s="179">
        <f t="shared" si="96"/>
        <v>0</v>
      </c>
      <c r="AK145" s="177">
        <f>[1]побуд.звіт!AK145+'[2]звіт 2018+01.2019'!AK145</f>
        <v>68.780260855960449</v>
      </c>
      <c r="AL145" s="177">
        <f>[1]побуд.звіт!AL145+'[2]звіт 2018+01.2019'!AL145</f>
        <v>970.7398897862787</v>
      </c>
      <c r="AM145" s="178">
        <f t="shared" si="97"/>
        <v>0</v>
      </c>
      <c r="AN145" s="179">
        <f t="shared" si="98"/>
        <v>901.95962893031822</v>
      </c>
      <c r="AO145" s="177">
        <f>[1]побуд.звіт!AO145+'[2]звіт 2018+01.2019'!AO145</f>
        <v>3571.6347752180354</v>
      </c>
      <c r="AP145" s="177">
        <f>[1]побуд.звіт!AP145+'[2]звіт 2018+01.2019'!AP145</f>
        <v>3814.4450710263336</v>
      </c>
      <c r="AQ145" s="178">
        <f t="shared" si="99"/>
        <v>0</v>
      </c>
      <c r="AR145" s="179">
        <f t="shared" si="100"/>
        <v>242.81029580829818</v>
      </c>
      <c r="AS145" s="177">
        <f>[1]побуд.звіт!AS145+'[2]звіт 2018+01.2019'!AS145</f>
        <v>11577.352670265136</v>
      </c>
      <c r="AT145" s="177">
        <f>[1]побуд.звіт!AT145+'[2]звіт 2018+01.2019'!AT145</f>
        <v>11506.407675460003</v>
      </c>
      <c r="AU145" s="178">
        <f t="shared" si="101"/>
        <v>-70.944994805133319</v>
      </c>
      <c r="AV145" s="179">
        <f t="shared" si="102"/>
        <v>0</v>
      </c>
      <c r="AW145" s="177">
        <f>[1]побуд.звіт!AW145+'[2]звіт 2018+01.2019'!AW145</f>
        <v>84337.555706266969</v>
      </c>
      <c r="AX145" s="177">
        <f>[1]побуд.звіт!AX145+'[2]звіт 2018+01.2019'!AX145</f>
        <v>88551.671457113393</v>
      </c>
      <c r="AY145" s="178">
        <f t="shared" si="103"/>
        <v>0</v>
      </c>
      <c r="AZ145" s="179">
        <f t="shared" si="104"/>
        <v>4214.1157508464239</v>
      </c>
      <c r="BA145" s="38">
        <v>0</v>
      </c>
      <c r="BB145" s="36"/>
      <c r="BC145" s="36">
        <f t="shared" si="105"/>
        <v>0</v>
      </c>
      <c r="BD145" s="37">
        <f t="shared" si="106"/>
        <v>0</v>
      </c>
      <c r="BE145" s="177">
        <f>[1]побуд.звіт!BE145+'[2]звіт 2018+01.2019'!BE145</f>
        <v>17.195065213990112</v>
      </c>
      <c r="BF145" s="177">
        <f>[1]побуд.звіт!BF145+'[2]звіт 2018+01.2019'!BF145</f>
        <v>0</v>
      </c>
      <c r="BG145" s="178">
        <f t="shared" si="107"/>
        <v>-17.195065213990112</v>
      </c>
      <c r="BH145" s="179">
        <f t="shared" si="108"/>
        <v>0</v>
      </c>
      <c r="BI145" s="177">
        <f>[1]побуд.звіт!BI145+'[2]звіт 2018+01.2019'!BI145</f>
        <v>28919.215063420674</v>
      </c>
      <c r="BJ145" s="177">
        <f>[1]побуд.звіт!BJ145+'[2]звіт 2018+01.2019'!BJ145</f>
        <v>26518.53368746581</v>
      </c>
      <c r="BK145" s="178">
        <f t="shared" si="109"/>
        <v>-2400.6813759548641</v>
      </c>
      <c r="BL145" s="179">
        <f t="shared" si="110"/>
        <v>0</v>
      </c>
      <c r="BM145" s="177">
        <f>[1]побуд.звіт!BM145+'[2]звіт 2018+01.2019'!BM145</f>
        <v>18939.393228004679</v>
      </c>
      <c r="BN145" s="177">
        <f>[1]побуд.звіт!BN145+'[2]звіт 2018+01.2019'!BN145</f>
        <v>15321.502170918608</v>
      </c>
      <c r="BO145" s="178">
        <f t="shared" si="111"/>
        <v>-3617.8910570860717</v>
      </c>
      <c r="BP145" s="179">
        <f t="shared" si="112"/>
        <v>0</v>
      </c>
      <c r="BQ145" s="180">
        <f t="shared" si="78"/>
        <v>375989.81572224398</v>
      </c>
      <c r="BR145" s="178">
        <f t="shared" si="78"/>
        <v>365181.90193576115</v>
      </c>
      <c r="BS145" s="178">
        <f t="shared" si="113"/>
        <v>-10807.913786482823</v>
      </c>
      <c r="BT145" s="179">
        <f t="shared" si="114"/>
        <v>0</v>
      </c>
      <c r="BU145" s="181">
        <f t="shared" si="115"/>
        <v>0.97125476985135417</v>
      </c>
      <c r="BV145" s="130">
        <v>30979</v>
      </c>
      <c r="BW145" s="182">
        <f t="shared" si="116"/>
        <v>4122.5845912682889</v>
      </c>
      <c r="BX145" s="130">
        <f t="shared" si="79"/>
        <v>26856.415408731711</v>
      </c>
      <c r="BY145" s="183">
        <v>1</v>
      </c>
      <c r="CA145" s="39"/>
    </row>
    <row r="146" spans="1:79" x14ac:dyDescent="0.3">
      <c r="A146" s="72">
        <f t="shared" si="84"/>
        <v>138</v>
      </c>
      <c r="B146" s="74" t="s">
        <v>238</v>
      </c>
      <c r="C146" s="73">
        <v>2166.8000000000002</v>
      </c>
      <c r="D146" s="185">
        <v>9</v>
      </c>
      <c r="E146" s="177">
        <f>[1]побуд.звіт!E146+'[2]звіт 2018+01.2019'!E146</f>
        <v>12556.260029834446</v>
      </c>
      <c r="F146" s="177">
        <f>[1]побуд.звіт!F146+'[2]звіт 2018+01.2019'!F146</f>
        <v>12418.129374145254</v>
      </c>
      <c r="G146" s="178">
        <f t="shared" si="80"/>
        <v>-138.13065568919228</v>
      </c>
      <c r="H146" s="179">
        <f t="shared" si="81"/>
        <v>0</v>
      </c>
      <c r="I146" s="177">
        <f>[1]побуд.звіт!I146+'[2]звіт 2018+01.2019'!I146</f>
        <v>29584.095101796167</v>
      </c>
      <c r="J146" s="177">
        <f>[1]побуд.звіт!J146+'[2]звіт 2018+01.2019'!J146</f>
        <v>29414.076427530559</v>
      </c>
      <c r="K146" s="178">
        <f t="shared" si="82"/>
        <v>-170.01867426560784</v>
      </c>
      <c r="L146" s="179">
        <f t="shared" si="83"/>
        <v>0</v>
      </c>
      <c r="M146" s="177">
        <f>[1]побуд.звіт!M146+'[2]звіт 2018+01.2019'!M146</f>
        <v>3182.8962647438684</v>
      </c>
      <c r="N146" s="177">
        <f>[1]побуд.звіт!N146+'[2]звіт 2018+01.2019'!N146</f>
        <v>3311.8569624715092</v>
      </c>
      <c r="O146" s="178">
        <f t="shared" si="85"/>
        <v>0</v>
      </c>
      <c r="P146" s="179">
        <f t="shared" si="86"/>
        <v>128.96069772764076</v>
      </c>
      <c r="Q146" s="177">
        <f>[1]побуд.звіт!Q146+'[2]звіт 2018+01.2019'!Q146</f>
        <v>686.50035418594416</v>
      </c>
      <c r="R146" s="177">
        <f>[1]побуд.звіт!R146+'[2]звіт 2018+01.2019'!R146</f>
        <v>1644.9946686693013</v>
      </c>
      <c r="S146" s="178">
        <f t="shared" si="87"/>
        <v>0</v>
      </c>
      <c r="T146" s="179">
        <f t="shared" si="88"/>
        <v>958.49431448335713</v>
      </c>
      <c r="U146" s="177">
        <f>[1]побуд.звіт!U146+'[2]звіт 2018+01.2019'!U146</f>
        <v>12445.875835476687</v>
      </c>
      <c r="V146" s="177">
        <f>[1]побуд.звіт!V146+'[2]звіт 2018+01.2019'!V146</f>
        <v>11996.170050310428</v>
      </c>
      <c r="W146" s="178">
        <f t="shared" si="89"/>
        <v>-449.70578516625937</v>
      </c>
      <c r="X146" s="179">
        <f t="shared" si="90"/>
        <v>0</v>
      </c>
      <c r="Y146" s="177">
        <f>[1]побуд.звіт!Y146+'[2]звіт 2018+01.2019'!Y146</f>
        <v>1144.1748351527908</v>
      </c>
      <c r="Z146" s="177">
        <f>[1]побуд.звіт!Z146+'[2]звіт 2018+01.2019'!Z146</f>
        <v>1153.0569913216857</v>
      </c>
      <c r="AA146" s="178">
        <f t="shared" si="91"/>
        <v>0</v>
      </c>
      <c r="AB146" s="179">
        <f t="shared" si="92"/>
        <v>8.8821561688948805</v>
      </c>
      <c r="AC146" s="177">
        <f>[1]побуд.звіт!AC146+'[2]звіт 2018+01.2019'!AC146</f>
        <v>25520.435723954033</v>
      </c>
      <c r="AD146" s="177">
        <f>[1]побуд.звіт!AD146+'[2]звіт 2018+01.2019'!AD146</f>
        <v>25625.069725147849</v>
      </c>
      <c r="AE146" s="178">
        <f t="shared" si="93"/>
        <v>0</v>
      </c>
      <c r="AF146" s="179">
        <f t="shared" si="94"/>
        <v>104.63400119381549</v>
      </c>
      <c r="AG146" s="177">
        <f>[1]побуд.звіт!AG146+'[2]звіт 2018+01.2019'!AG146</f>
        <v>911.03725861314217</v>
      </c>
      <c r="AH146" s="177">
        <f>[1]побуд.звіт!AH146+'[2]звіт 2018+01.2019'!AH146</f>
        <v>877.82418500468225</v>
      </c>
      <c r="AI146" s="178">
        <f t="shared" si="95"/>
        <v>-33.213073608459922</v>
      </c>
      <c r="AJ146" s="179">
        <f t="shared" si="96"/>
        <v>0</v>
      </c>
      <c r="AK146" s="177">
        <f>[1]побуд.звіт!AK146+'[2]звіт 2018+01.2019'!AK146</f>
        <v>32.369998597055663</v>
      </c>
      <c r="AL146" s="177">
        <f>[1]побуд.звіт!AL146+'[2]звіт 2018+01.2019'!AL146</f>
        <v>0</v>
      </c>
      <c r="AM146" s="178">
        <f t="shared" si="97"/>
        <v>-32.369998597055663</v>
      </c>
      <c r="AN146" s="179">
        <f t="shared" si="98"/>
        <v>0</v>
      </c>
      <c r="AO146" s="177">
        <f>[1]побуд.звіт!AO146+'[2]звіт 2018+01.2019'!AO146</f>
        <v>1566.2969494979588</v>
      </c>
      <c r="AP146" s="177">
        <f>[1]побуд.звіт!AP146+'[2]звіт 2018+01.2019'!AP146</f>
        <v>2516.9401569258389</v>
      </c>
      <c r="AQ146" s="178">
        <f t="shared" si="99"/>
        <v>0</v>
      </c>
      <c r="AR146" s="179">
        <f t="shared" si="100"/>
        <v>950.64320742788004</v>
      </c>
      <c r="AS146" s="177">
        <f>[1]побуд.звіт!AS146+'[2]звіт 2018+01.2019'!AS146</f>
        <v>2178.065363129816</v>
      </c>
      <c r="AT146" s="177">
        <f>[1]побуд.звіт!AT146+'[2]звіт 2018+01.2019'!AT146</f>
        <v>1887.2916406401121</v>
      </c>
      <c r="AU146" s="178">
        <f t="shared" si="101"/>
        <v>-290.77372248970391</v>
      </c>
      <c r="AV146" s="179">
        <f t="shared" si="102"/>
        <v>0</v>
      </c>
      <c r="AW146" s="177">
        <f>[1]побуд.звіт!AW146+'[2]звіт 2018+01.2019'!AW146</f>
        <v>27072.537655330121</v>
      </c>
      <c r="AX146" s="177">
        <f>[1]побуд.звіт!AX146+'[2]звіт 2018+01.2019'!AX146</f>
        <v>39070.012243937526</v>
      </c>
      <c r="AY146" s="178">
        <f t="shared" si="103"/>
        <v>0</v>
      </c>
      <c r="AZ146" s="179">
        <f t="shared" si="104"/>
        <v>11997.474588607405</v>
      </c>
      <c r="BA146" s="38">
        <v>0</v>
      </c>
      <c r="BB146" s="36"/>
      <c r="BC146" s="36">
        <f t="shared" si="105"/>
        <v>0</v>
      </c>
      <c r="BD146" s="37">
        <f t="shared" si="106"/>
        <v>0</v>
      </c>
      <c r="BE146" s="177">
        <f>[1]побуд.звіт!BE146+'[2]звіт 2018+01.2019'!BE146</f>
        <v>15.209939298527839</v>
      </c>
      <c r="BF146" s="177">
        <f>[1]побуд.звіт!BF146+'[2]звіт 2018+01.2019'!BF146</f>
        <v>0</v>
      </c>
      <c r="BG146" s="178">
        <f t="shared" si="107"/>
        <v>-15.209939298527839</v>
      </c>
      <c r="BH146" s="179">
        <f t="shared" si="108"/>
        <v>0</v>
      </c>
      <c r="BI146" s="177">
        <f>[1]побуд.звіт!BI146+'[2]звіт 2018+01.2019'!BI146</f>
        <v>8239.9097127992245</v>
      </c>
      <c r="BJ146" s="177">
        <f>[1]побуд.звіт!BJ146+'[2]звіт 2018+01.2019'!BJ146</f>
        <v>7176.5849072431256</v>
      </c>
      <c r="BK146" s="178">
        <f t="shared" si="109"/>
        <v>-1063.3248055560989</v>
      </c>
      <c r="BL146" s="179">
        <f t="shared" si="110"/>
        <v>0</v>
      </c>
      <c r="BM146" s="177">
        <f>[1]побуд.звіт!BM146+'[2]звіт 2018+01.2019'!BM146</f>
        <v>7526.1568085031331</v>
      </c>
      <c r="BN146" s="177">
        <f>[1]побуд.звіт!BN146+'[2]звіт 2018+01.2019'!BN146</f>
        <v>6526.8522524672553</v>
      </c>
      <c r="BO146" s="178">
        <f t="shared" si="111"/>
        <v>-999.30455603587779</v>
      </c>
      <c r="BP146" s="179">
        <f t="shared" si="112"/>
        <v>0</v>
      </c>
      <c r="BQ146" s="180">
        <f t="shared" si="78"/>
        <v>132661.82183091293</v>
      </c>
      <c r="BR146" s="178">
        <f t="shared" si="78"/>
        <v>143618.85958581508</v>
      </c>
      <c r="BS146" s="178">
        <f t="shared" si="113"/>
        <v>0</v>
      </c>
      <c r="BT146" s="179">
        <f t="shared" si="114"/>
        <v>10957.03775490215</v>
      </c>
      <c r="BU146" s="181">
        <f t="shared" si="115"/>
        <v>1.0825937530759051</v>
      </c>
      <c r="BV146" s="130">
        <v>12699</v>
      </c>
      <c r="BW146" s="182">
        <f t="shared" si="116"/>
        <v>3223.155583506219</v>
      </c>
      <c r="BX146" s="130">
        <f t="shared" si="79"/>
        <v>9475.844416493781</v>
      </c>
      <c r="BY146" s="183">
        <v>1</v>
      </c>
      <c r="CA146" s="39"/>
    </row>
    <row r="147" spans="1:79" x14ac:dyDescent="0.3">
      <c r="A147" s="72">
        <f t="shared" si="84"/>
        <v>139</v>
      </c>
      <c r="B147" s="74" t="s">
        <v>239</v>
      </c>
      <c r="C147" s="73">
        <v>4313.3</v>
      </c>
      <c r="D147" s="185">
        <v>9</v>
      </c>
      <c r="E147" s="177">
        <f>[1]побуд.звіт!E147+'[2]звіт 2018+01.2019'!E147</f>
        <v>25636.512481459489</v>
      </c>
      <c r="F147" s="177">
        <f>[1]побуд.звіт!F147+'[2]звіт 2018+01.2019'!F147</f>
        <v>25347.549068341606</v>
      </c>
      <c r="G147" s="178">
        <f t="shared" si="80"/>
        <v>-288.96341311788274</v>
      </c>
      <c r="H147" s="179">
        <f t="shared" si="81"/>
        <v>0</v>
      </c>
      <c r="I147" s="177">
        <f>[1]побуд.звіт!I147+'[2]звіт 2018+01.2019'!I147</f>
        <v>51375.768614983419</v>
      </c>
      <c r="J147" s="177">
        <f>[1]побуд.звіт!J147+'[2]звіт 2018+01.2019'!J147</f>
        <v>51390.965873427442</v>
      </c>
      <c r="K147" s="178">
        <f t="shared" si="82"/>
        <v>0</v>
      </c>
      <c r="L147" s="179">
        <f t="shared" si="83"/>
        <v>15.197258444022737</v>
      </c>
      <c r="M147" s="177">
        <f>[1]побуд.звіт!M147+'[2]звіт 2018+01.2019'!M147</f>
        <v>5557.4381397158249</v>
      </c>
      <c r="N147" s="177">
        <f>[1]побуд.звіт!N147+'[2]звіт 2018+01.2019'!N147</f>
        <v>5817.3210968377807</v>
      </c>
      <c r="O147" s="178">
        <f t="shared" si="85"/>
        <v>0</v>
      </c>
      <c r="P147" s="179">
        <f t="shared" si="86"/>
        <v>259.88295712195577</v>
      </c>
      <c r="Q147" s="177">
        <f>[1]побуд.звіт!Q147+'[2]звіт 2018+01.2019'!Q147</f>
        <v>1318.6144105811484</v>
      </c>
      <c r="R147" s="177">
        <f>[1]побуд.звіт!R147+'[2]звіт 2018+01.2019'!R147</f>
        <v>2970.0440903567287</v>
      </c>
      <c r="S147" s="178">
        <f t="shared" si="87"/>
        <v>0</v>
      </c>
      <c r="T147" s="179">
        <f t="shared" si="88"/>
        <v>1651.4296797755803</v>
      </c>
      <c r="U147" s="177">
        <f>[1]побуд.звіт!U147+'[2]звіт 2018+01.2019'!U147</f>
        <v>26579.607316264723</v>
      </c>
      <c r="V147" s="177">
        <f>[1]побуд.звіт!V147+'[2]звіт 2018+01.2019'!V147</f>
        <v>26034.624714459838</v>
      </c>
      <c r="W147" s="178">
        <f t="shared" si="89"/>
        <v>-544.98260180488433</v>
      </c>
      <c r="X147" s="179">
        <f t="shared" si="90"/>
        <v>0</v>
      </c>
      <c r="Y147" s="177">
        <f>[1]побуд.звіт!Y147+'[2]звіт 2018+01.2019'!Y147</f>
        <v>2287.0698812347905</v>
      </c>
      <c r="Z147" s="177">
        <f>[1]побуд.звіт!Z147+'[2]звіт 2018+01.2019'!Z147</f>
        <v>2306.1139826433714</v>
      </c>
      <c r="AA147" s="178">
        <f t="shared" si="91"/>
        <v>0</v>
      </c>
      <c r="AB147" s="179">
        <f t="shared" si="92"/>
        <v>19.0441014085809</v>
      </c>
      <c r="AC147" s="177">
        <f>[1]побуд.звіт!AC147+'[2]звіт 2018+01.2019'!AC147</f>
        <v>50835.161504527241</v>
      </c>
      <c r="AD147" s="177">
        <f>[1]побуд.звіт!AD147+'[2]звіт 2018+01.2019'!AD147</f>
        <v>50698.8557826459</v>
      </c>
      <c r="AE147" s="178">
        <f t="shared" si="93"/>
        <v>-136.30572188134101</v>
      </c>
      <c r="AF147" s="179">
        <f t="shared" si="94"/>
        <v>0</v>
      </c>
      <c r="AG147" s="177">
        <f>[1]побуд.звіт!AG147+'[2]звіт 2018+01.2019'!AG147</f>
        <v>1700.6587791883148</v>
      </c>
      <c r="AH147" s="177">
        <f>[1]побуд.звіт!AH147+'[2]звіт 2018+01.2019'!AH147</f>
        <v>1636.6213618731363</v>
      </c>
      <c r="AI147" s="178">
        <f t="shared" si="95"/>
        <v>-64.037417315178573</v>
      </c>
      <c r="AJ147" s="179">
        <f t="shared" si="96"/>
        <v>0</v>
      </c>
      <c r="AK147" s="177">
        <f>[1]побуд.звіт!AK147+'[2]звіт 2018+01.2019'!AK147</f>
        <v>56.2077510956914</v>
      </c>
      <c r="AL147" s="177">
        <f>[1]побуд.звіт!AL147+'[2]звіт 2018+01.2019'!AL147</f>
        <v>0</v>
      </c>
      <c r="AM147" s="178">
        <f t="shared" si="97"/>
        <v>-56.2077510956914</v>
      </c>
      <c r="AN147" s="179">
        <f t="shared" si="98"/>
        <v>0</v>
      </c>
      <c r="AO147" s="177">
        <f>[1]побуд.звіт!AO147+'[2]звіт 2018+01.2019'!AO147</f>
        <v>3134.4216664163541</v>
      </c>
      <c r="AP147" s="177">
        <f>[1]побуд.звіт!AP147+'[2]звіт 2018+01.2019'!AP147</f>
        <v>5033.8665509006132</v>
      </c>
      <c r="AQ147" s="178">
        <f t="shared" si="99"/>
        <v>0</v>
      </c>
      <c r="AR147" s="179">
        <f t="shared" si="100"/>
        <v>1899.4448844842591</v>
      </c>
      <c r="AS147" s="177">
        <f>[1]побуд.звіт!AS147+'[2]звіт 2018+01.2019'!AS147</f>
        <v>5799.5984133773927</v>
      </c>
      <c r="AT147" s="177">
        <f>[1]побуд.звіт!AT147+'[2]звіт 2018+01.2019'!AT147</f>
        <v>4900.7536373853218</v>
      </c>
      <c r="AU147" s="178">
        <f t="shared" si="101"/>
        <v>-898.84477599207094</v>
      </c>
      <c r="AV147" s="179">
        <f t="shared" si="102"/>
        <v>0</v>
      </c>
      <c r="AW147" s="177">
        <f>[1]побуд.звіт!AW147+'[2]звіт 2018+01.2019'!AW147</f>
        <v>53755.455164773884</v>
      </c>
      <c r="AX147" s="177">
        <f>[1]побуд.звіт!AX147+'[2]звіт 2018+01.2019'!AX147</f>
        <v>47060.755182953901</v>
      </c>
      <c r="AY147" s="178">
        <f t="shared" si="103"/>
        <v>-6694.6999818199838</v>
      </c>
      <c r="AZ147" s="179">
        <f t="shared" si="104"/>
        <v>0</v>
      </c>
      <c r="BA147" s="38">
        <v>0</v>
      </c>
      <c r="BB147" s="36"/>
      <c r="BC147" s="36">
        <f t="shared" si="105"/>
        <v>0</v>
      </c>
      <c r="BD147" s="37">
        <f t="shared" si="106"/>
        <v>0</v>
      </c>
      <c r="BE147" s="177">
        <f>[1]побуд.звіт!BE147+'[2]звіт 2018+01.2019'!BE147</f>
        <v>12.110952773922854</v>
      </c>
      <c r="BF147" s="177">
        <f>[1]побуд.звіт!BF147+'[2]звіт 2018+01.2019'!BF147</f>
        <v>0</v>
      </c>
      <c r="BG147" s="178">
        <f t="shared" si="107"/>
        <v>-12.110952773922854</v>
      </c>
      <c r="BH147" s="179">
        <f t="shared" si="108"/>
        <v>0</v>
      </c>
      <c r="BI147" s="177">
        <f>[1]побуд.звіт!BI147+'[2]звіт 2018+01.2019'!BI147</f>
        <v>16266.783361796854</v>
      </c>
      <c r="BJ147" s="177">
        <f>[1]побуд.звіт!BJ147+'[2]звіт 2018+01.2019'!BJ147</f>
        <v>14295.995988812921</v>
      </c>
      <c r="BK147" s="178">
        <f t="shared" si="109"/>
        <v>-1970.7873729839321</v>
      </c>
      <c r="BL147" s="179">
        <f t="shared" si="110"/>
        <v>0</v>
      </c>
      <c r="BM147" s="177">
        <f>[1]побуд.звіт!BM147+'[2]звіт 2018+01.2019'!BM147</f>
        <v>14865.017114492761</v>
      </c>
      <c r="BN147" s="177">
        <f>[1]побуд.звіт!BN147+'[2]звіт 2018+01.2019'!BN147</f>
        <v>13001.65420510609</v>
      </c>
      <c r="BO147" s="178">
        <f t="shared" si="111"/>
        <v>-1863.3629093866712</v>
      </c>
      <c r="BP147" s="179">
        <f t="shared" si="112"/>
        <v>0</v>
      </c>
      <c r="BQ147" s="180">
        <f t="shared" si="78"/>
        <v>259180.42555268185</v>
      </c>
      <c r="BR147" s="178">
        <f t="shared" si="78"/>
        <v>250495.12153574463</v>
      </c>
      <c r="BS147" s="178">
        <f t="shared" si="113"/>
        <v>-8685.3040169372107</v>
      </c>
      <c r="BT147" s="179">
        <f t="shared" si="114"/>
        <v>0</v>
      </c>
      <c r="BU147" s="181">
        <f t="shared" si="115"/>
        <v>0.96648935197009389</v>
      </c>
      <c r="BV147" s="130">
        <v>20461</v>
      </c>
      <c r="BW147" s="182">
        <f t="shared" si="116"/>
        <v>1948.1124605227269</v>
      </c>
      <c r="BX147" s="130">
        <f t="shared" si="79"/>
        <v>18512.887539477273</v>
      </c>
      <c r="BY147" s="183">
        <v>1</v>
      </c>
      <c r="CA147" s="39"/>
    </row>
    <row r="148" spans="1:79" x14ac:dyDescent="0.3">
      <c r="A148" s="72">
        <f t="shared" si="84"/>
        <v>140</v>
      </c>
      <c r="B148" s="74" t="s">
        <v>240</v>
      </c>
      <c r="C148" s="73">
        <v>2141.98</v>
      </c>
      <c r="D148" s="185">
        <v>9</v>
      </c>
      <c r="E148" s="177">
        <f>[1]побуд.звіт!E148+'[2]звіт 2018+01.2019'!E148</f>
        <v>12560.307112000004</v>
      </c>
      <c r="F148" s="177">
        <f>[1]побуд.звіт!F148+'[2]звіт 2018+01.2019'!F148</f>
        <v>12416.224647948784</v>
      </c>
      <c r="G148" s="178">
        <f t="shared" si="80"/>
        <v>-144.08246405122009</v>
      </c>
      <c r="H148" s="179">
        <f t="shared" si="81"/>
        <v>0</v>
      </c>
      <c r="I148" s="177">
        <f>[1]побуд.звіт!I148+'[2]звіт 2018+01.2019'!I148</f>
        <v>35248.247885064513</v>
      </c>
      <c r="J148" s="177">
        <f>[1]побуд.звіт!J148+'[2]звіт 2018+01.2019'!J148</f>
        <v>35204.056006072147</v>
      </c>
      <c r="K148" s="178">
        <f t="shared" si="82"/>
        <v>-44.191878992365673</v>
      </c>
      <c r="L148" s="179">
        <f t="shared" si="83"/>
        <v>0</v>
      </c>
      <c r="M148" s="177">
        <f>[1]побуд.звіт!M148+'[2]звіт 2018+01.2019'!M148</f>
        <v>2860.0935947547541</v>
      </c>
      <c r="N148" s="177">
        <f>[1]побуд.звіт!N148+'[2]звіт 2018+01.2019'!N148</f>
        <v>2979.8868512238987</v>
      </c>
      <c r="O148" s="178">
        <f t="shared" si="85"/>
        <v>0</v>
      </c>
      <c r="P148" s="179">
        <f t="shared" si="86"/>
        <v>119.79325646914458</v>
      </c>
      <c r="Q148" s="177">
        <f>[1]побуд.звіт!Q148+'[2]звіт 2018+01.2019'!Q148</f>
        <v>652.89374039201016</v>
      </c>
      <c r="R148" s="177">
        <f>[1]побуд.звіт!R148+'[2]звіт 2018+01.2019'!R148</f>
        <v>1467.4320733420398</v>
      </c>
      <c r="S148" s="178">
        <f t="shared" si="87"/>
        <v>0</v>
      </c>
      <c r="T148" s="179">
        <f t="shared" si="88"/>
        <v>814.5383329500296</v>
      </c>
      <c r="U148" s="177">
        <f>[1]побуд.звіт!U148+'[2]звіт 2018+01.2019'!U148</f>
        <v>14146.178786183238</v>
      </c>
      <c r="V148" s="177">
        <f>[1]побуд.звіт!V148+'[2]звіт 2018+01.2019'!V148</f>
        <v>13821.124430232656</v>
      </c>
      <c r="W148" s="178">
        <f t="shared" si="89"/>
        <v>-325.05435595058225</v>
      </c>
      <c r="X148" s="179">
        <f t="shared" si="90"/>
        <v>0</v>
      </c>
      <c r="Y148" s="177">
        <f>[1]побуд.звіт!Y148+'[2]звіт 2018+01.2019'!Y148</f>
        <v>1147.2826631886587</v>
      </c>
      <c r="Z148" s="177">
        <f>[1]побуд.звіт!Z148+'[2]звіт 2018+01.2019'!Z148</f>
        <v>1153.0569913216857</v>
      </c>
      <c r="AA148" s="178">
        <f t="shared" si="91"/>
        <v>0</v>
      </c>
      <c r="AB148" s="179">
        <f t="shared" si="92"/>
        <v>5.7743281330269838</v>
      </c>
      <c r="AC148" s="177">
        <f>[1]побуд.звіт!AC148+'[2]звіт 2018+01.2019'!AC148</f>
        <v>25340.0816615371</v>
      </c>
      <c r="AD148" s="177">
        <f>[1]побуд.звіт!AD148+'[2]звіт 2018+01.2019'!AD148</f>
        <v>25188.566731180625</v>
      </c>
      <c r="AE148" s="178">
        <f t="shared" si="93"/>
        <v>-151.51493035647582</v>
      </c>
      <c r="AF148" s="179">
        <f t="shared" si="94"/>
        <v>0</v>
      </c>
      <c r="AG148" s="177">
        <f>[1]побуд.звіт!AG148+'[2]звіт 2018+01.2019'!AG148</f>
        <v>838.5309793483184</v>
      </c>
      <c r="AH148" s="177">
        <f>[1]побуд.звіт!AH148+'[2]звіт 2018+01.2019'!AH148</f>
        <v>804.7548272321643</v>
      </c>
      <c r="AI148" s="178">
        <f t="shared" si="95"/>
        <v>-33.776152116154094</v>
      </c>
      <c r="AJ148" s="179">
        <f t="shared" si="96"/>
        <v>0</v>
      </c>
      <c r="AK148" s="177">
        <f>[1]побуд.звіт!AK148+'[2]звіт 2018+01.2019'!AK148</f>
        <v>27.912706904678345</v>
      </c>
      <c r="AL148" s="177">
        <f>[1]побуд.звіт!AL148+'[2]звіт 2018+01.2019'!AL148</f>
        <v>0</v>
      </c>
      <c r="AM148" s="178">
        <f t="shared" si="97"/>
        <v>-27.912706904678345</v>
      </c>
      <c r="AN148" s="179">
        <f t="shared" si="98"/>
        <v>0</v>
      </c>
      <c r="AO148" s="177">
        <f>[1]побуд.звіт!AO148+'[2]звіт 2018+01.2019'!AO148</f>
        <v>1564.7451323436248</v>
      </c>
      <c r="AP148" s="177">
        <f>[1]побуд.звіт!AP148+'[2]звіт 2018+01.2019'!AP148</f>
        <v>2516.9401569258389</v>
      </c>
      <c r="AQ148" s="178">
        <f t="shared" si="99"/>
        <v>0</v>
      </c>
      <c r="AR148" s="179">
        <f t="shared" si="100"/>
        <v>952.19502458221405</v>
      </c>
      <c r="AS148" s="177">
        <f>[1]побуд.звіт!AS148+'[2]звіт 2018+01.2019'!AS148</f>
        <v>2177.6958145408366</v>
      </c>
      <c r="AT148" s="177">
        <f>[1]побуд.звіт!AT148+'[2]звіт 2018+01.2019'!AT148</f>
        <v>1881.5830472809146</v>
      </c>
      <c r="AU148" s="178">
        <f t="shared" si="101"/>
        <v>-296.11276725992207</v>
      </c>
      <c r="AV148" s="179">
        <f t="shared" si="102"/>
        <v>0</v>
      </c>
      <c r="AW148" s="177">
        <f>[1]побуд.звіт!AW148+'[2]звіт 2018+01.2019'!AW148</f>
        <v>26710.086812776819</v>
      </c>
      <c r="AX148" s="177">
        <f>[1]побуд.звіт!AX148+'[2]звіт 2018+01.2019'!AX148</f>
        <v>4681.982875036214</v>
      </c>
      <c r="AY148" s="178">
        <f t="shared" si="103"/>
        <v>-22028.103937740605</v>
      </c>
      <c r="AZ148" s="179">
        <f t="shared" si="104"/>
        <v>0</v>
      </c>
      <c r="BA148" s="38">
        <v>0</v>
      </c>
      <c r="BB148" s="36"/>
      <c r="BC148" s="36">
        <f t="shared" si="105"/>
        <v>0</v>
      </c>
      <c r="BD148" s="37">
        <f t="shared" si="106"/>
        <v>0</v>
      </c>
      <c r="BE148" s="177">
        <f>[1]побуд.звіт!BE148+'[2]звіт 2018+01.2019'!BE148</f>
        <v>15.035714315423965</v>
      </c>
      <c r="BF148" s="177">
        <f>[1]побуд.звіт!BF148+'[2]звіт 2018+01.2019'!BF148</f>
        <v>0</v>
      </c>
      <c r="BG148" s="178">
        <f t="shared" si="107"/>
        <v>-15.035714315423965</v>
      </c>
      <c r="BH148" s="179">
        <f t="shared" si="108"/>
        <v>0</v>
      </c>
      <c r="BI148" s="177">
        <f>[1]побуд.звіт!BI148+'[2]звіт 2018+01.2019'!BI148</f>
        <v>8197.4137686931845</v>
      </c>
      <c r="BJ148" s="177">
        <f>[1]побуд.звіт!BJ148+'[2]звіт 2018+01.2019'!BJ148</f>
        <v>7119.4110815697959</v>
      </c>
      <c r="BK148" s="178">
        <f t="shared" si="109"/>
        <v>-1078.0026871233886</v>
      </c>
      <c r="BL148" s="179">
        <f t="shared" si="110"/>
        <v>0</v>
      </c>
      <c r="BM148" s="177">
        <f>[1]побуд.звіт!BM148+'[2]звіт 2018+01.2019'!BM148</f>
        <v>7485.0182423480137</v>
      </c>
      <c r="BN148" s="177">
        <f>[1]побуд.звіт!BN148+'[2]звіт 2018+01.2019'!BN148</f>
        <v>6474.8288557852557</v>
      </c>
      <c r="BO148" s="178">
        <f t="shared" si="111"/>
        <v>-1010.189386562758</v>
      </c>
      <c r="BP148" s="179">
        <f t="shared" si="112"/>
        <v>0</v>
      </c>
      <c r="BQ148" s="180">
        <f t="shared" si="78"/>
        <v>138971.52461439118</v>
      </c>
      <c r="BR148" s="178">
        <f t="shared" si="78"/>
        <v>115709.84857515202</v>
      </c>
      <c r="BS148" s="178">
        <f t="shared" si="113"/>
        <v>-23261.676039239159</v>
      </c>
      <c r="BT148" s="179">
        <f t="shared" si="114"/>
        <v>0</v>
      </c>
      <c r="BU148" s="181">
        <f t="shared" si="115"/>
        <v>0.83261552246919579</v>
      </c>
      <c r="BV148" s="130">
        <v>10158</v>
      </c>
      <c r="BW148" s="182">
        <f t="shared" si="116"/>
        <v>231.46252754348643</v>
      </c>
      <c r="BX148" s="130">
        <f t="shared" si="79"/>
        <v>9926.5374724565136</v>
      </c>
      <c r="BY148" s="183">
        <v>1</v>
      </c>
      <c r="CA148" s="39"/>
    </row>
    <row r="149" spans="1:79" x14ac:dyDescent="0.3">
      <c r="A149" s="163">
        <f t="shared" si="84"/>
        <v>141</v>
      </c>
      <c r="B149" s="164" t="s">
        <v>241</v>
      </c>
      <c r="C149" s="189">
        <v>657.1</v>
      </c>
      <c r="D149" s="185">
        <v>2</v>
      </c>
      <c r="E149" s="165">
        <f>[1]побуд.звіт!E149+'[2]звіт 2018+01.2019'!E149</f>
        <v>2183.1149200000004</v>
      </c>
      <c r="F149" s="165">
        <f>[1]побуд.звіт!F149+'[2]звіт 2018+01.2019'!F149</f>
        <v>3635.4014109069522</v>
      </c>
      <c r="G149" s="166">
        <f t="shared" si="80"/>
        <v>0</v>
      </c>
      <c r="H149" s="167">
        <f t="shared" si="81"/>
        <v>1452.2864909069517</v>
      </c>
      <c r="I149" s="165">
        <f>[1]побуд.звіт!I149+'[2]звіт 2018+01.2019'!I149</f>
        <v>9229.1436546061141</v>
      </c>
      <c r="J149" s="165">
        <f>[1]побуд.звіт!J149+'[2]звіт 2018+01.2019'!J149</f>
        <v>8713.6649981266328</v>
      </c>
      <c r="K149" s="166">
        <f t="shared" si="82"/>
        <v>-515.47865647948129</v>
      </c>
      <c r="L149" s="167">
        <f t="shared" si="83"/>
        <v>0</v>
      </c>
      <c r="M149" s="165">
        <f>[1]побуд.звіт!M149+'[2]звіт 2018+01.2019'!M149</f>
        <v>499.76054138156758</v>
      </c>
      <c r="N149" s="165">
        <f>[1]побуд.звіт!N149+'[2]звіт 2018+01.2019'!N149</f>
        <v>456.45890296546452</v>
      </c>
      <c r="O149" s="166">
        <f t="shared" si="85"/>
        <v>-43.30163841610306</v>
      </c>
      <c r="P149" s="167">
        <f t="shared" si="86"/>
        <v>0</v>
      </c>
      <c r="Q149" s="165">
        <f>[1]побуд.звіт!Q149+'[2]звіт 2018+01.2019'!Q149</f>
        <v>137.30799311932219</v>
      </c>
      <c r="R149" s="165">
        <f>[1]побуд.звіт!R149+'[2]звіт 2018+01.2019'!R149</f>
        <v>430.19135381277209</v>
      </c>
      <c r="S149" s="166">
        <f t="shared" si="87"/>
        <v>0</v>
      </c>
      <c r="T149" s="167">
        <f t="shared" si="88"/>
        <v>292.8833606934499</v>
      </c>
      <c r="U149" s="165">
        <f>[1]побуд.звіт!U149+'[2]звіт 2018+01.2019'!U149</f>
        <v>0</v>
      </c>
      <c r="V149" s="165">
        <f>[1]побуд.звіт!V149+'[2]звіт 2018+01.2019'!V149</f>
        <v>0</v>
      </c>
      <c r="W149" s="166">
        <f t="shared" si="89"/>
        <v>0</v>
      </c>
      <c r="X149" s="167">
        <f t="shared" si="90"/>
        <v>0</v>
      </c>
      <c r="Y149" s="165">
        <f>[1]побуд.звіт!Y149+'[2]звіт 2018+01.2019'!Y149</f>
        <v>0</v>
      </c>
      <c r="Z149" s="165">
        <f>[1]побуд.звіт!Z149+'[2]звіт 2018+01.2019'!Z149</f>
        <v>0</v>
      </c>
      <c r="AA149" s="166">
        <f t="shared" si="91"/>
        <v>0</v>
      </c>
      <c r="AB149" s="167">
        <f t="shared" si="92"/>
        <v>0</v>
      </c>
      <c r="AC149" s="165">
        <f>[1]побуд.звіт!AC149+'[2]звіт 2018+01.2019'!AC149</f>
        <v>7743.3902597198266</v>
      </c>
      <c r="AD149" s="165">
        <f>[1]побуд.звіт!AD149+'[2]звіт 2018+01.2019'!AD149</f>
        <v>6290.668303758006</v>
      </c>
      <c r="AE149" s="166">
        <f t="shared" si="93"/>
        <v>-1452.7219559618206</v>
      </c>
      <c r="AF149" s="167">
        <f t="shared" si="94"/>
        <v>0</v>
      </c>
      <c r="AG149" s="165">
        <f>[1]побуд.звіт!AG149+'[2]звіт 2018+01.2019'!AG149</f>
        <v>675.18186080285784</v>
      </c>
      <c r="AH149" s="165">
        <f>[1]побуд.звіт!AH149+'[2]звіт 2018+01.2019'!AH149</f>
        <v>674.48637943862593</v>
      </c>
      <c r="AI149" s="166">
        <f t="shared" si="95"/>
        <v>-0.69548136423190954</v>
      </c>
      <c r="AJ149" s="167">
        <f t="shared" si="96"/>
        <v>0</v>
      </c>
      <c r="AK149" s="165">
        <f>[1]побуд.звіт!AK149+'[2]звіт 2018+01.2019'!AK149</f>
        <v>24.505750761814969</v>
      </c>
      <c r="AL149" s="165">
        <f>[1]побуд.звіт!AL149+'[2]звіт 2018+01.2019'!AL149</f>
        <v>0</v>
      </c>
      <c r="AM149" s="166">
        <f t="shared" si="97"/>
        <v>-24.505750761814969</v>
      </c>
      <c r="AN149" s="167">
        <f t="shared" si="98"/>
        <v>0</v>
      </c>
      <c r="AO149" s="165">
        <f>[1]побуд.звіт!AO149+'[2]звіт 2018+01.2019'!AO149</f>
        <v>1076.7163535353454</v>
      </c>
      <c r="AP149" s="165">
        <f>[1]побуд.звіт!AP149+'[2]звіт 2018+01.2019'!AP149</f>
        <v>811.53979938797772</v>
      </c>
      <c r="AQ149" s="166">
        <f t="shared" si="99"/>
        <v>-265.17655414736771</v>
      </c>
      <c r="AR149" s="167">
        <f t="shared" si="100"/>
        <v>0</v>
      </c>
      <c r="AS149" s="165">
        <f>[1]побуд.звіт!AS149+'[2]звіт 2018+01.2019'!AS149</f>
        <v>841.00447763412637</v>
      </c>
      <c r="AT149" s="165">
        <f>[1]побуд.звіт!AT149+'[2]звіт 2018+01.2019'!AT149</f>
        <v>699.77707257404381</v>
      </c>
      <c r="AU149" s="166">
        <f t="shared" si="101"/>
        <v>-141.22740506008256</v>
      </c>
      <c r="AV149" s="167">
        <f t="shared" si="102"/>
        <v>0</v>
      </c>
      <c r="AW149" s="165">
        <f>[1]побуд.звіт!AW149+'[2]звіт 2018+01.2019'!AW149</f>
        <v>10622.562658510025</v>
      </c>
      <c r="AX149" s="165">
        <f>[1]побуд.звіт!AX149+'[2]звіт 2018+01.2019'!AX149</f>
        <v>6909.2499947546003</v>
      </c>
      <c r="AY149" s="166">
        <f t="shared" si="103"/>
        <v>-3713.3126637554251</v>
      </c>
      <c r="AZ149" s="167">
        <f t="shared" si="104"/>
        <v>0</v>
      </c>
      <c r="BA149" s="38">
        <v>0</v>
      </c>
      <c r="BB149" s="36"/>
      <c r="BC149" s="36">
        <f t="shared" si="105"/>
        <v>0</v>
      </c>
      <c r="BD149" s="37">
        <f t="shared" si="106"/>
        <v>0</v>
      </c>
      <c r="BE149" s="165">
        <f>[1]побуд.звіт!BE149+'[2]звіт 2018+01.2019'!BE149</f>
        <v>16.27402512295226</v>
      </c>
      <c r="BF149" s="165">
        <f>[1]побуд.звіт!BF149+'[2]звіт 2018+01.2019'!BF149</f>
        <v>0</v>
      </c>
      <c r="BG149" s="166">
        <f t="shared" si="107"/>
        <v>-16.27402512295226</v>
      </c>
      <c r="BH149" s="167">
        <f t="shared" si="108"/>
        <v>0</v>
      </c>
      <c r="BI149" s="165">
        <f>[1]побуд.звіт!BI149+'[2]звіт 2018+01.2019'!BI149</f>
        <v>1360.4927385601143</v>
      </c>
      <c r="BJ149" s="165">
        <f>[1]побуд.звіт!BJ149+'[2]звіт 2018+01.2019'!BJ149</f>
        <v>1800.1261756236092</v>
      </c>
      <c r="BK149" s="166">
        <f t="shared" si="109"/>
        <v>0</v>
      </c>
      <c r="BL149" s="167">
        <f t="shared" si="110"/>
        <v>439.63343706349497</v>
      </c>
      <c r="BM149" s="165">
        <f>[1]побуд.звіт!BM149+'[2]звіт 2018+01.2019'!BM149</f>
        <v>0</v>
      </c>
      <c r="BN149" s="165">
        <f>[1]побуд.звіт!BN149+'[2]звіт 2018+01.2019'!BN149</f>
        <v>0</v>
      </c>
      <c r="BO149" s="166">
        <f t="shared" si="111"/>
        <v>0</v>
      </c>
      <c r="BP149" s="167">
        <f t="shared" si="112"/>
        <v>0</v>
      </c>
      <c r="BQ149" s="168">
        <f t="shared" si="78"/>
        <v>34409.455233754074</v>
      </c>
      <c r="BR149" s="166">
        <f t="shared" si="78"/>
        <v>30421.564391348689</v>
      </c>
      <c r="BS149" s="166">
        <f t="shared" si="113"/>
        <v>-3987.8908424053843</v>
      </c>
      <c r="BT149" s="167">
        <f t="shared" si="114"/>
        <v>0</v>
      </c>
      <c r="BU149" s="169">
        <f t="shared" si="115"/>
        <v>0.88410479575121403</v>
      </c>
      <c r="BV149" s="131">
        <v>2426</v>
      </c>
      <c r="BW149" s="170">
        <f t="shared" si="116"/>
        <v>0</v>
      </c>
      <c r="BX149" s="131">
        <f t="shared" si="79"/>
        <v>2457.8182309824338</v>
      </c>
      <c r="BY149" s="171">
        <v>2</v>
      </c>
      <c r="CA149" s="39"/>
    </row>
    <row r="150" spans="1:79" x14ac:dyDescent="0.3">
      <c r="A150" s="72">
        <f t="shared" si="84"/>
        <v>142</v>
      </c>
      <c r="B150" s="74" t="s">
        <v>242</v>
      </c>
      <c r="C150" s="73">
        <v>2136.25</v>
      </c>
      <c r="D150" s="185">
        <v>9</v>
      </c>
      <c r="E150" s="177">
        <f>[1]побуд.звіт!E150+'[2]звіт 2018+01.2019'!E150</f>
        <v>12321.543310130035</v>
      </c>
      <c r="F150" s="177">
        <f>[1]побуд.звіт!F150+'[2]звіт 2018+01.2019'!F150</f>
        <v>8290.3995175194468</v>
      </c>
      <c r="G150" s="178">
        <f t="shared" si="80"/>
        <v>-4031.1437926105882</v>
      </c>
      <c r="H150" s="179">
        <f t="shared" si="81"/>
        <v>0</v>
      </c>
      <c r="I150" s="177">
        <f>[1]побуд.звіт!I150+'[2]звіт 2018+01.2019'!I150</f>
        <v>34582.813149143556</v>
      </c>
      <c r="J150" s="177">
        <f>[1]побуд.звіт!J150+'[2]звіт 2018+01.2019'!J150</f>
        <v>22447.48229381601</v>
      </c>
      <c r="K150" s="178">
        <f t="shared" si="82"/>
        <v>-12135.330855327546</v>
      </c>
      <c r="L150" s="179">
        <f t="shared" si="83"/>
        <v>0</v>
      </c>
      <c r="M150" s="177">
        <f>[1]побуд.звіт!M150+'[2]звіт 2018+01.2019'!M150</f>
        <v>2819.1066641404668</v>
      </c>
      <c r="N150" s="177">
        <f>[1]побуд.звіт!N150+'[2]звіт 2018+01.2019'!N150</f>
        <v>2946.2347373225439</v>
      </c>
      <c r="O150" s="178">
        <f t="shared" si="85"/>
        <v>0</v>
      </c>
      <c r="P150" s="179">
        <f t="shared" si="86"/>
        <v>127.12807318207706</v>
      </c>
      <c r="Q150" s="177">
        <f>[1]побуд.звіт!Q150+'[2]звіт 2018+01.2019'!Q150</f>
        <v>646.84212989195032</v>
      </c>
      <c r="R150" s="177">
        <f>[1]побуд.звіт!R150+'[2]звіт 2018+01.2019'!R150</f>
        <v>1380.6151992300258</v>
      </c>
      <c r="S150" s="178">
        <f t="shared" si="87"/>
        <v>0</v>
      </c>
      <c r="T150" s="179">
        <f t="shared" si="88"/>
        <v>733.77306933807552</v>
      </c>
      <c r="U150" s="177">
        <f>[1]побуд.звіт!U150+'[2]звіт 2018+01.2019'!U150</f>
        <v>12454.836044150949</v>
      </c>
      <c r="V150" s="177">
        <f>[1]побуд.звіт!V150+'[2]звіт 2018+01.2019'!V150</f>
        <v>12213.799663058657</v>
      </c>
      <c r="W150" s="178">
        <f t="shared" si="89"/>
        <v>-241.03638109229178</v>
      </c>
      <c r="X150" s="179">
        <f t="shared" si="90"/>
        <v>0</v>
      </c>
      <c r="Y150" s="177">
        <f>[1]побуд.звіт!Y150+'[2]звіт 2018+01.2019'!Y150</f>
        <v>1147.2643134627981</v>
      </c>
      <c r="Z150" s="177">
        <f>[1]побуд.звіт!Z150+'[2]звіт 2018+01.2019'!Z150</f>
        <v>1153.0569913216857</v>
      </c>
      <c r="AA150" s="178">
        <f t="shared" si="91"/>
        <v>0</v>
      </c>
      <c r="AB150" s="179">
        <f t="shared" si="92"/>
        <v>5.7926778588876005</v>
      </c>
      <c r="AC150" s="177">
        <f>[1]побуд.звіт!AC150+'[2]звіт 2018+01.2019'!AC150</f>
        <v>25228.35169907266</v>
      </c>
      <c r="AD150" s="177">
        <f>[1]побуд.звіт!AD150+'[2]звіт 2018+01.2019'!AD150</f>
        <v>25102.742198298602</v>
      </c>
      <c r="AE150" s="178">
        <f t="shared" si="93"/>
        <v>-125.60950077405869</v>
      </c>
      <c r="AF150" s="179">
        <f t="shared" si="94"/>
        <v>0</v>
      </c>
      <c r="AG150" s="177">
        <f>[1]побуд.звіт!AG150+'[2]звіт 2018+01.2019'!AG150</f>
        <v>831.13578390276757</v>
      </c>
      <c r="AH150" s="177">
        <f>[1]побуд.звіт!AH150+'[2]звіт 2018+01.2019'!AH150</f>
        <v>797.15032393457182</v>
      </c>
      <c r="AI150" s="178">
        <f t="shared" si="95"/>
        <v>-33.985459968195755</v>
      </c>
      <c r="AJ150" s="179">
        <f t="shared" si="96"/>
        <v>0</v>
      </c>
      <c r="AK150" s="177">
        <f>[1]побуд.звіт!AK150+'[2]звіт 2018+01.2019'!AK150</f>
        <v>27.838037761846103</v>
      </c>
      <c r="AL150" s="177">
        <f>[1]побуд.звіт!AL150+'[2]звіт 2018+01.2019'!AL150</f>
        <v>0</v>
      </c>
      <c r="AM150" s="178">
        <f t="shared" si="97"/>
        <v>-27.838037761846103</v>
      </c>
      <c r="AN150" s="179">
        <f t="shared" si="98"/>
        <v>0</v>
      </c>
      <c r="AO150" s="177">
        <f>[1]побуд.звіт!AO150+'[2]звіт 2018+01.2019'!AO150</f>
        <v>1568.7321056203293</v>
      </c>
      <c r="AP150" s="177">
        <f>[1]побуд.звіт!AP150+'[2]звіт 2018+01.2019'!AP150</f>
        <v>1144.3335213079001</v>
      </c>
      <c r="AQ150" s="178">
        <f t="shared" si="99"/>
        <v>-424.39858431242919</v>
      </c>
      <c r="AR150" s="179">
        <f t="shared" si="100"/>
        <v>0</v>
      </c>
      <c r="AS150" s="177">
        <f>[1]побуд.звіт!AS150+'[2]звіт 2018+01.2019'!AS150</f>
        <v>2176.9172071870375</v>
      </c>
      <c r="AT150" s="177">
        <f>[1]побуд.звіт!AT150+'[2]звіт 2018+01.2019'!AT150</f>
        <v>1870.044799554832</v>
      </c>
      <c r="AU150" s="178">
        <f t="shared" si="101"/>
        <v>-306.87240763220552</v>
      </c>
      <c r="AV150" s="179">
        <f t="shared" si="102"/>
        <v>0</v>
      </c>
      <c r="AW150" s="177">
        <f>[1]побуд.звіт!AW150+'[2]звіт 2018+01.2019'!AW150</f>
        <v>27131.993080582262</v>
      </c>
      <c r="AX150" s="177">
        <f>[1]побуд.звіт!AX150+'[2]звіт 2018+01.2019'!AX150</f>
        <v>8093.4558054430709</v>
      </c>
      <c r="AY150" s="178">
        <f t="shared" si="103"/>
        <v>-19038.537275139191</v>
      </c>
      <c r="AZ150" s="179">
        <f t="shared" si="104"/>
        <v>0</v>
      </c>
      <c r="BA150" s="38">
        <v>0</v>
      </c>
      <c r="BB150" s="36"/>
      <c r="BC150" s="36">
        <f t="shared" si="105"/>
        <v>0</v>
      </c>
      <c r="BD150" s="37">
        <f t="shared" si="106"/>
        <v>0</v>
      </c>
      <c r="BE150" s="177">
        <f>[1]побуд.звіт!BE150+'[2]звіт 2018+01.2019'!BE150</f>
        <v>14.995492351153814</v>
      </c>
      <c r="BF150" s="177">
        <f>[1]побуд.звіт!BF150+'[2]звіт 2018+01.2019'!BF150</f>
        <v>0</v>
      </c>
      <c r="BG150" s="178">
        <f t="shared" si="107"/>
        <v>-14.995492351153814</v>
      </c>
      <c r="BH150" s="179">
        <f t="shared" si="108"/>
        <v>0</v>
      </c>
      <c r="BI150" s="177">
        <f>[1]побуд.звіт!BI150+'[2]звіт 2018+01.2019'!BI150</f>
        <v>4404.2110237074448</v>
      </c>
      <c r="BJ150" s="177">
        <f>[1]побуд.звіт!BJ150+'[2]звіт 2018+01.2019'!BJ150</f>
        <v>640.92680522361798</v>
      </c>
      <c r="BK150" s="178">
        <f t="shared" si="109"/>
        <v>-3763.2842184838269</v>
      </c>
      <c r="BL150" s="179">
        <f t="shared" si="110"/>
        <v>0</v>
      </c>
      <c r="BM150" s="177">
        <f>[1]побуд.звіт!BM150+'[2]звіт 2018+01.2019'!BM150</f>
        <v>11205.019367590336</v>
      </c>
      <c r="BN150" s="177">
        <f>[1]побуд.звіт!BN150+'[2]звіт 2018+01.2019'!BN150</f>
        <v>12540.328297567803</v>
      </c>
      <c r="BO150" s="178">
        <f t="shared" si="111"/>
        <v>0</v>
      </c>
      <c r="BP150" s="179">
        <f t="shared" si="112"/>
        <v>1335.3089299774674</v>
      </c>
      <c r="BQ150" s="180">
        <f t="shared" si="78"/>
        <v>136561.59940869562</v>
      </c>
      <c r="BR150" s="178">
        <f t="shared" si="78"/>
        <v>98620.570153598761</v>
      </c>
      <c r="BS150" s="178">
        <f t="shared" si="113"/>
        <v>-37941.029255096859</v>
      </c>
      <c r="BT150" s="179">
        <f t="shared" si="114"/>
        <v>0</v>
      </c>
      <c r="BU150" s="181">
        <f t="shared" si="115"/>
        <v>0.72216912060652871</v>
      </c>
      <c r="BV150" s="130">
        <v>20761</v>
      </c>
      <c r="BW150" s="182">
        <f t="shared" si="116"/>
        <v>11006.600042236027</v>
      </c>
      <c r="BX150" s="130">
        <f t="shared" si="79"/>
        <v>9754.3999577639734</v>
      </c>
      <c r="BY150" s="183">
        <v>1</v>
      </c>
      <c r="CA150" s="39"/>
    </row>
    <row r="151" spans="1:79" x14ac:dyDescent="0.3">
      <c r="A151" s="72">
        <f t="shared" si="84"/>
        <v>143</v>
      </c>
      <c r="B151" s="74" t="s">
        <v>243</v>
      </c>
      <c r="C151" s="73">
        <v>4353.3500000000004</v>
      </c>
      <c r="D151" s="185">
        <v>9</v>
      </c>
      <c r="E151" s="177">
        <f>[1]побуд.звіт!E151+'[2]звіт 2018+01.2019'!E151</f>
        <v>25175.743899999994</v>
      </c>
      <c r="F151" s="177">
        <f>[1]побуд.звіт!F151+'[2]звіт 2018+01.2019'!F151</f>
        <v>16945.190684503832</v>
      </c>
      <c r="G151" s="178">
        <f t="shared" si="80"/>
        <v>-8230.553215496162</v>
      </c>
      <c r="H151" s="179">
        <f t="shared" si="81"/>
        <v>0</v>
      </c>
      <c r="I151" s="177">
        <f>[1]побуд.звіт!I151+'[2]звіт 2018+01.2019'!I151</f>
        <v>53900.343225951576</v>
      </c>
      <c r="J151" s="177">
        <f>[1]побуд.звіт!J151+'[2]звіт 2018+01.2019'!J151</f>
        <v>37685.660436845843</v>
      </c>
      <c r="K151" s="178">
        <f t="shared" si="82"/>
        <v>-16214.682789105733</v>
      </c>
      <c r="L151" s="179">
        <f t="shared" si="83"/>
        <v>0</v>
      </c>
      <c r="M151" s="177">
        <f>[1]побуд.звіт!M151+'[2]звіт 2018+01.2019'!M151</f>
        <v>6163.8302664903631</v>
      </c>
      <c r="N151" s="177">
        <f>[1]побуд.звіт!N151+'[2]звіт 2018+01.2019'!N151</f>
        <v>6475.6926832113732</v>
      </c>
      <c r="O151" s="178">
        <f t="shared" si="85"/>
        <v>0</v>
      </c>
      <c r="P151" s="179">
        <f t="shared" si="86"/>
        <v>311.86241672101005</v>
      </c>
      <c r="Q151" s="177">
        <f>[1]побуд.звіт!Q151+'[2]звіт 2018+01.2019'!Q151</f>
        <v>1284.909265838907</v>
      </c>
      <c r="R151" s="177">
        <f>[1]побуд.звіт!R151+'[2]звіт 2018+01.2019'!R151</f>
        <v>2741.6404229626869</v>
      </c>
      <c r="S151" s="178">
        <f t="shared" si="87"/>
        <v>0</v>
      </c>
      <c r="T151" s="179">
        <f t="shared" si="88"/>
        <v>1456.7311571237799</v>
      </c>
      <c r="U151" s="177">
        <f>[1]побуд.звіт!U151+'[2]звіт 2018+01.2019'!U151</f>
        <v>24887.9604167039</v>
      </c>
      <c r="V151" s="177">
        <f>[1]побуд.звіт!V151+'[2]звіт 2018+01.2019'!V151</f>
        <v>24427.599326117313</v>
      </c>
      <c r="W151" s="178">
        <f t="shared" si="89"/>
        <v>-460.36109058658622</v>
      </c>
      <c r="X151" s="179">
        <f t="shared" si="90"/>
        <v>0</v>
      </c>
      <c r="Y151" s="177">
        <f>[1]побуд.звіт!Y151+'[2]звіт 2018+01.2019'!Y151</f>
        <v>2290.5613326832731</v>
      </c>
      <c r="Z151" s="177">
        <f>[1]побуд.звіт!Z151+'[2]звіт 2018+01.2019'!Z151</f>
        <v>2306.1139826433714</v>
      </c>
      <c r="AA151" s="178">
        <f t="shared" si="91"/>
        <v>0</v>
      </c>
      <c r="AB151" s="179">
        <f t="shared" si="92"/>
        <v>15.552649960098279</v>
      </c>
      <c r="AC151" s="177">
        <f>[1]побуд.звіт!AC151+'[2]звіт 2018+01.2019'!AC151</f>
        <v>51086.034193599713</v>
      </c>
      <c r="AD151" s="177">
        <f>[1]побуд.звіт!AD151+'[2]звіт 2018+01.2019'!AD151</f>
        <v>50811.933400686299</v>
      </c>
      <c r="AE151" s="178">
        <f t="shared" si="93"/>
        <v>-274.1007929134139</v>
      </c>
      <c r="AF151" s="179">
        <f t="shared" si="94"/>
        <v>0</v>
      </c>
      <c r="AG151" s="177">
        <f>[1]побуд.звіт!AG151+'[2]звіт 2018+01.2019'!AG151</f>
        <v>1636.9976562493057</v>
      </c>
      <c r="AH151" s="177">
        <f>[1]побуд.звіт!AH151+'[2]звіт 2018+01.2019'!AH151</f>
        <v>1582.067316477365</v>
      </c>
      <c r="AI151" s="178">
        <f t="shared" si="95"/>
        <v>-54.93033977194068</v>
      </c>
      <c r="AJ151" s="179">
        <f t="shared" si="96"/>
        <v>0</v>
      </c>
      <c r="AK151" s="177">
        <f>[1]побуд.звіт!AK151+'[2]звіт 2018+01.2019'!AK151</f>
        <v>56.729653219675932</v>
      </c>
      <c r="AL151" s="177">
        <f>[1]побуд.звіт!AL151+'[2]звіт 2018+01.2019'!AL151</f>
        <v>0</v>
      </c>
      <c r="AM151" s="178">
        <f t="shared" si="97"/>
        <v>-56.729653219675932</v>
      </c>
      <c r="AN151" s="179">
        <f t="shared" si="98"/>
        <v>0</v>
      </c>
      <c r="AO151" s="177">
        <f>[1]побуд.звіт!AO151+'[2]звіт 2018+01.2019'!AO151</f>
        <v>3131.6828286232035</v>
      </c>
      <c r="AP151" s="177">
        <f>[1]побуд.звіт!AP151+'[2]звіт 2018+01.2019'!AP151</f>
        <v>2288.6670426158003</v>
      </c>
      <c r="AQ151" s="178">
        <f t="shared" si="99"/>
        <v>-843.01578600740322</v>
      </c>
      <c r="AR151" s="179">
        <f t="shared" si="100"/>
        <v>0</v>
      </c>
      <c r="AS151" s="177">
        <f>[1]побуд.звіт!AS151+'[2]звіт 2018+01.2019'!AS151</f>
        <v>6040.5604371181653</v>
      </c>
      <c r="AT151" s="177">
        <f>[1]побуд.звіт!AT151+'[2]звіт 2018+01.2019'!AT151</f>
        <v>5126.3082095596501</v>
      </c>
      <c r="AU151" s="178">
        <f t="shared" si="101"/>
        <v>-914.25222755851519</v>
      </c>
      <c r="AV151" s="179">
        <f t="shared" si="102"/>
        <v>0</v>
      </c>
      <c r="AW151" s="177">
        <f>[1]побуд.звіт!AW151+'[2]звіт 2018+01.2019'!AW151</f>
        <v>54037.418232463147</v>
      </c>
      <c r="AX151" s="177">
        <f>[1]побуд.звіт!AX151+'[2]звіт 2018+01.2019'!AX151</f>
        <v>18352.189635283707</v>
      </c>
      <c r="AY151" s="178">
        <f t="shared" si="103"/>
        <v>-35685.228597179441</v>
      </c>
      <c r="AZ151" s="179">
        <f t="shared" si="104"/>
        <v>0</v>
      </c>
      <c r="BA151" s="38">
        <v>0</v>
      </c>
      <c r="BB151" s="36"/>
      <c r="BC151" s="36">
        <f t="shared" si="105"/>
        <v>0</v>
      </c>
      <c r="BD151" s="37">
        <f t="shared" si="106"/>
        <v>0</v>
      </c>
      <c r="BE151" s="177">
        <f>[1]побуд.звіт!BE151+'[2]звіт 2018+01.2019'!BE151</f>
        <v>12.223405804918988</v>
      </c>
      <c r="BF151" s="177">
        <f>[1]побуд.звіт!BF151+'[2]звіт 2018+01.2019'!BF151</f>
        <v>0</v>
      </c>
      <c r="BG151" s="178">
        <f t="shared" si="107"/>
        <v>-12.223405804918988</v>
      </c>
      <c r="BH151" s="179">
        <f t="shared" si="108"/>
        <v>0</v>
      </c>
      <c r="BI151" s="177">
        <f>[1]побуд.звіт!BI151+'[2]звіт 2018+01.2019'!BI151</f>
        <v>9005.3591781548839</v>
      </c>
      <c r="BJ151" s="177">
        <f>[1]побуд.звіт!BJ151+'[2]звіт 2018+01.2019'!BJ151</f>
        <v>1305.277947078775</v>
      </c>
      <c r="BK151" s="178">
        <f t="shared" si="109"/>
        <v>-7700.0812310761085</v>
      </c>
      <c r="BL151" s="179">
        <f t="shared" si="110"/>
        <v>0</v>
      </c>
      <c r="BM151" s="177">
        <f>[1]побуд.звіт!BM151+'[2]звіт 2018+01.2019'!BM151</f>
        <v>22773.584806009803</v>
      </c>
      <c r="BN151" s="177">
        <f>[1]побуд.звіт!BN151+'[2]звіт 2018+01.2019'!BN151</f>
        <v>25535.788768096681</v>
      </c>
      <c r="BO151" s="178">
        <f t="shared" si="111"/>
        <v>0</v>
      </c>
      <c r="BP151" s="179">
        <f t="shared" si="112"/>
        <v>2762.2039620868782</v>
      </c>
      <c r="BQ151" s="180">
        <f t="shared" si="78"/>
        <v>261483.93879891079</v>
      </c>
      <c r="BR151" s="178">
        <f t="shared" si="78"/>
        <v>195584.12985608267</v>
      </c>
      <c r="BS151" s="178">
        <f t="shared" si="113"/>
        <v>-65899.808942828124</v>
      </c>
      <c r="BT151" s="179">
        <f t="shared" si="114"/>
        <v>0</v>
      </c>
      <c r="BU151" s="181">
        <f t="shared" si="115"/>
        <v>0.74797760334523988</v>
      </c>
      <c r="BV151" s="130">
        <v>24723</v>
      </c>
      <c r="BW151" s="182">
        <f t="shared" si="116"/>
        <v>6045.5758000778005</v>
      </c>
      <c r="BX151" s="130">
        <f t="shared" si="79"/>
        <v>18677.424199922199</v>
      </c>
      <c r="BY151" s="183">
        <v>1</v>
      </c>
      <c r="CA151" s="39"/>
    </row>
    <row r="152" spans="1:79" x14ac:dyDescent="0.3">
      <c r="A152" s="72">
        <f t="shared" si="84"/>
        <v>144</v>
      </c>
      <c r="B152" s="74" t="s">
        <v>244</v>
      </c>
      <c r="C152" s="73">
        <v>2132.1999999999998</v>
      </c>
      <c r="D152" s="185">
        <v>9</v>
      </c>
      <c r="E152" s="177">
        <f>[1]побуд.звіт!E152+'[2]звіт 2018+01.2019'!E152</f>
        <v>12325.259899999995</v>
      </c>
      <c r="F152" s="177">
        <f>[1]побуд.звіт!F152+'[2]звіт 2018+01.2019'!F152</f>
        <v>8290.1784801161193</v>
      </c>
      <c r="G152" s="178">
        <f t="shared" si="80"/>
        <v>-4035.0814198838762</v>
      </c>
      <c r="H152" s="179">
        <f t="shared" si="81"/>
        <v>0</v>
      </c>
      <c r="I152" s="177">
        <f>[1]побуд.звіт!I152+'[2]звіт 2018+01.2019'!I152</f>
        <v>30149.425904276763</v>
      </c>
      <c r="J152" s="177">
        <f>[1]побуд.звіт!J152+'[2]звіт 2018+01.2019'!J152</f>
        <v>20350.833996962734</v>
      </c>
      <c r="K152" s="178">
        <f t="shared" si="82"/>
        <v>-9798.5919073140285</v>
      </c>
      <c r="L152" s="179">
        <f t="shared" si="83"/>
        <v>0</v>
      </c>
      <c r="M152" s="177">
        <f>[1]побуд.звіт!M152+'[2]звіт 2018+01.2019'!M152</f>
        <v>3181.9800506728961</v>
      </c>
      <c r="N152" s="177">
        <f>[1]побуд.звіт!N152+'[2]звіт 2018+01.2019'!N152</f>
        <v>3244.5527346687995</v>
      </c>
      <c r="O152" s="178">
        <f t="shared" si="85"/>
        <v>0</v>
      </c>
      <c r="P152" s="179">
        <f t="shared" si="86"/>
        <v>62.57268399590339</v>
      </c>
      <c r="Q152" s="177">
        <f>[1]побуд.звіт!Q152+'[2]звіт 2018+01.2019'!Q152</f>
        <v>658.0582246717305</v>
      </c>
      <c r="R152" s="177">
        <f>[1]побуд.звіт!R152+'[2]звіт 2018+01.2019'!R152</f>
        <v>1388.1417537495945</v>
      </c>
      <c r="S152" s="178">
        <f t="shared" si="87"/>
        <v>0</v>
      </c>
      <c r="T152" s="179">
        <f t="shared" si="88"/>
        <v>730.083529077864</v>
      </c>
      <c r="U152" s="177">
        <f>[1]побуд.звіт!U152+'[2]звіт 2018+01.2019'!U152</f>
        <v>12444.994888655341</v>
      </c>
      <c r="V152" s="177">
        <f>[1]побуд.звіт!V152+'[2]звіт 2018+01.2019'!V152</f>
        <v>12213.799663058657</v>
      </c>
      <c r="W152" s="178">
        <f t="shared" si="89"/>
        <v>-231.19522559668439</v>
      </c>
      <c r="X152" s="179">
        <f t="shared" si="90"/>
        <v>0</v>
      </c>
      <c r="Y152" s="177">
        <f>[1]побуд.звіт!Y152+'[2]звіт 2018+01.2019'!Y152</f>
        <v>1145.9288338931538</v>
      </c>
      <c r="Z152" s="177">
        <f>[1]побуд.звіт!Z152+'[2]звіт 2018+01.2019'!Z152</f>
        <v>1153.0569913216857</v>
      </c>
      <c r="AA152" s="178">
        <f t="shared" si="91"/>
        <v>0</v>
      </c>
      <c r="AB152" s="179">
        <f t="shared" si="92"/>
        <v>7.1281574285319493</v>
      </c>
      <c r="AC152" s="177">
        <f>[1]побуд.звіт!AC152+'[2]звіт 2018+01.2019'!AC152</f>
        <v>25300.181855922205</v>
      </c>
      <c r="AD152" s="177">
        <f>[1]побуд.звіт!AD152+'[2]звіт 2018+01.2019'!AD152</f>
        <v>25138.012244761449</v>
      </c>
      <c r="AE152" s="178">
        <f t="shared" si="93"/>
        <v>-162.16961116075618</v>
      </c>
      <c r="AF152" s="179">
        <f t="shared" si="94"/>
        <v>0</v>
      </c>
      <c r="AG152" s="177">
        <f>[1]побуд.звіт!AG152+'[2]звіт 2018+01.2019'!AG152</f>
        <v>860.56863791829926</v>
      </c>
      <c r="AH152" s="177">
        <f>[1]побуд.звіт!AH152+'[2]звіт 2018+01.2019'!AH152</f>
        <v>833.18905695359661</v>
      </c>
      <c r="AI152" s="178">
        <f t="shared" si="95"/>
        <v>-27.379580964702654</v>
      </c>
      <c r="AJ152" s="179">
        <f t="shared" si="96"/>
        <v>0</v>
      </c>
      <c r="AK152" s="177">
        <f>[1]побуд.звіт!AK152+'[2]звіт 2018+01.2019'!AK152</f>
        <v>31.853106428208463</v>
      </c>
      <c r="AL152" s="177">
        <f>[1]побуд.звіт!AL152+'[2]звіт 2018+01.2019'!AL152</f>
        <v>0</v>
      </c>
      <c r="AM152" s="178">
        <f t="shared" si="97"/>
        <v>-31.853106428208463</v>
      </c>
      <c r="AN152" s="179">
        <f t="shared" si="98"/>
        <v>0</v>
      </c>
      <c r="AO152" s="177">
        <f>[1]побуд.звіт!AO152+'[2]звіт 2018+01.2019'!AO152</f>
        <v>1565.7581010658391</v>
      </c>
      <c r="AP152" s="177">
        <f>[1]побуд.звіт!AP152+'[2]звіт 2018+01.2019'!AP152</f>
        <v>1144.3335213079001</v>
      </c>
      <c r="AQ152" s="178">
        <f t="shared" si="99"/>
        <v>-421.424579757939</v>
      </c>
      <c r="AR152" s="179">
        <f t="shared" si="100"/>
        <v>0</v>
      </c>
      <c r="AS152" s="177">
        <f>[1]побуд.звіт!AS152+'[2]звіт 2018+01.2019'!AS152</f>
        <v>2177.1079037094723</v>
      </c>
      <c r="AT152" s="177">
        <f>[1]побуд.звіт!AT152+'[2]звіт 2018+01.2019'!AT152</f>
        <v>1860.5870194857716</v>
      </c>
      <c r="AU152" s="178">
        <f t="shared" si="101"/>
        <v>-316.5208842237007</v>
      </c>
      <c r="AV152" s="179">
        <f t="shared" si="102"/>
        <v>0</v>
      </c>
      <c r="AW152" s="177">
        <f>[1]побуд.звіт!AW152+'[2]звіт 2018+01.2019'!AW152</f>
        <v>26907.006528340477</v>
      </c>
      <c r="AX152" s="177">
        <f>[1]побуд.звіт!AX152+'[2]звіт 2018+01.2019'!AX152</f>
        <v>14770.944346044886</v>
      </c>
      <c r="AY152" s="178">
        <f t="shared" si="103"/>
        <v>-12136.062182295591</v>
      </c>
      <c r="AZ152" s="179">
        <f t="shared" si="104"/>
        <v>0</v>
      </c>
      <c r="BA152" s="38">
        <v>0</v>
      </c>
      <c r="BB152" s="36"/>
      <c r="BC152" s="36">
        <f t="shared" si="105"/>
        <v>0</v>
      </c>
      <c r="BD152" s="37">
        <f t="shared" si="106"/>
        <v>0</v>
      </c>
      <c r="BE152" s="177">
        <f>[1]побуд.звіт!BE152+'[2]звіт 2018+01.2019'!BE152</f>
        <v>16.88604321410423</v>
      </c>
      <c r="BF152" s="177">
        <f>[1]побуд.звіт!BF152+'[2]звіт 2018+01.2019'!BF152</f>
        <v>0</v>
      </c>
      <c r="BG152" s="178">
        <f t="shared" si="107"/>
        <v>-16.88604321410423</v>
      </c>
      <c r="BH152" s="179">
        <f t="shared" si="108"/>
        <v>0</v>
      </c>
      <c r="BI152" s="177">
        <f>[1]побуд.звіт!BI152+'[2]звіт 2018+01.2019'!BI152</f>
        <v>4419.2689539140483</v>
      </c>
      <c r="BJ152" s="177">
        <f>[1]побуд.звіт!BJ152+'[2]звіт 2018+01.2019'!BJ152</f>
        <v>638.35643971271122</v>
      </c>
      <c r="BK152" s="178">
        <f t="shared" si="109"/>
        <v>-3780.9125142013372</v>
      </c>
      <c r="BL152" s="179">
        <f t="shared" si="110"/>
        <v>0</v>
      </c>
      <c r="BM152" s="177">
        <f>[1]побуд.звіт!BM152+'[2]звіт 2018+01.2019'!BM152</f>
        <v>11180.271639510582</v>
      </c>
      <c r="BN152" s="177">
        <f>[1]побуд.звіт!BN152+'[2]звіт 2018+01.2019'!BN152</f>
        <v>12489.696939703008</v>
      </c>
      <c r="BO152" s="178">
        <f t="shared" si="111"/>
        <v>0</v>
      </c>
      <c r="BP152" s="179">
        <f t="shared" si="112"/>
        <v>1309.4253001924262</v>
      </c>
      <c r="BQ152" s="180">
        <f t="shared" si="78"/>
        <v>132364.55057219311</v>
      </c>
      <c r="BR152" s="178">
        <f t="shared" si="78"/>
        <v>103515.68318784688</v>
      </c>
      <c r="BS152" s="178">
        <f t="shared" si="113"/>
        <v>-28848.867384346231</v>
      </c>
      <c r="BT152" s="179">
        <f t="shared" si="114"/>
        <v>0</v>
      </c>
      <c r="BU152" s="181">
        <f t="shared" si="115"/>
        <v>0.78204989735063746</v>
      </c>
      <c r="BV152" s="130">
        <v>12841</v>
      </c>
      <c r="BW152" s="182">
        <f t="shared" si="116"/>
        <v>3386.3892448433489</v>
      </c>
      <c r="BX152" s="130">
        <f t="shared" si="79"/>
        <v>9454.6107551566511</v>
      </c>
      <c r="BY152" s="183">
        <v>1</v>
      </c>
      <c r="CA152" s="39"/>
    </row>
    <row r="153" spans="1:79" x14ac:dyDescent="0.3">
      <c r="A153" s="72">
        <f t="shared" si="84"/>
        <v>145</v>
      </c>
      <c r="B153" s="74" t="s">
        <v>245</v>
      </c>
      <c r="C153" s="73">
        <v>2171.1999999999998</v>
      </c>
      <c r="D153" s="185">
        <v>9</v>
      </c>
      <c r="E153" s="177">
        <f>[1]побуд.звіт!E153+'[2]звіт 2018+01.2019'!E153</f>
        <v>12653.865439999996</v>
      </c>
      <c r="F153" s="177">
        <f>[1]побуд.звіт!F153+'[2]звіт 2018+01.2019'!F153</f>
        <v>8579.5244283707761</v>
      </c>
      <c r="G153" s="178">
        <f t="shared" si="80"/>
        <v>-4074.3410116292198</v>
      </c>
      <c r="H153" s="179">
        <f t="shared" si="81"/>
        <v>0</v>
      </c>
      <c r="I153" s="177">
        <f>[1]побуд.звіт!I153+'[2]звіт 2018+01.2019'!I153</f>
        <v>27256.429227432844</v>
      </c>
      <c r="J153" s="177">
        <f>[1]побуд.звіт!J153+'[2]звіт 2018+01.2019'!J153</f>
        <v>18518.522356763016</v>
      </c>
      <c r="K153" s="178">
        <f t="shared" si="82"/>
        <v>-8737.9068706698272</v>
      </c>
      <c r="L153" s="179">
        <f t="shared" si="83"/>
        <v>0</v>
      </c>
      <c r="M153" s="177">
        <f>[1]побуд.звіт!M153+'[2]звіт 2018+01.2019'!M153</f>
        <v>3342.9548160789554</v>
      </c>
      <c r="N153" s="177">
        <f>[1]побуд.звіт!N153+'[2]звіт 2018+01.2019'!N153</f>
        <v>3309.5814485885412</v>
      </c>
      <c r="O153" s="178">
        <f t="shared" si="85"/>
        <v>-33.373367490414239</v>
      </c>
      <c r="P153" s="179">
        <f t="shared" si="86"/>
        <v>0</v>
      </c>
      <c r="Q153" s="177">
        <f>[1]побуд.звіт!Q153+'[2]звіт 2018+01.2019'!Q153</f>
        <v>660.60240255599729</v>
      </c>
      <c r="R153" s="177">
        <f>[1]побуд.звіт!R153+'[2]звіт 2018+01.2019'!R153</f>
        <v>298.07605963139878</v>
      </c>
      <c r="S153" s="178">
        <f t="shared" si="87"/>
        <v>-362.52634292459851</v>
      </c>
      <c r="T153" s="179">
        <f t="shared" si="88"/>
        <v>0</v>
      </c>
      <c r="U153" s="177">
        <f>[1]побуд.звіт!U153+'[2]звіт 2018+01.2019'!U153</f>
        <v>12462.305629646533</v>
      </c>
      <c r="V153" s="177">
        <f>[1]побуд.звіт!V153+'[2]звіт 2018+01.2019'!V153</f>
        <v>12152.626091993703</v>
      </c>
      <c r="W153" s="178">
        <f t="shared" si="89"/>
        <v>-309.67953765282982</v>
      </c>
      <c r="X153" s="179">
        <f t="shared" si="90"/>
        <v>0</v>
      </c>
      <c r="Y153" s="177">
        <f>[1]побуд.звіт!Y153+'[2]звіт 2018+01.2019'!Y153</f>
        <v>709.46354293060404</v>
      </c>
      <c r="Z153" s="177">
        <f>[1]побуд.звіт!Z153+'[2]звіт 2018+01.2019'!Z153</f>
        <v>715.22033323004575</v>
      </c>
      <c r="AA153" s="178">
        <f t="shared" si="91"/>
        <v>0</v>
      </c>
      <c r="AB153" s="179">
        <f t="shared" si="92"/>
        <v>5.7567902994417182</v>
      </c>
      <c r="AC153" s="177">
        <f>[1]побуд.звіт!AC153+'[2]звіт 2018+01.2019'!AC153</f>
        <v>26379.529329629546</v>
      </c>
      <c r="AD153" s="177">
        <f>[1]побуд.звіт!AD153+'[2]звіт 2018+01.2019'!AD153</f>
        <v>26491.666129510915</v>
      </c>
      <c r="AE153" s="178">
        <f t="shared" si="93"/>
        <v>0</v>
      </c>
      <c r="AF153" s="179">
        <f t="shared" si="94"/>
        <v>112.13679988136937</v>
      </c>
      <c r="AG153" s="177">
        <f>[1]побуд.звіт!AG153+'[2]звіт 2018+01.2019'!AG153</f>
        <v>831.68087977249525</v>
      </c>
      <c r="AH153" s="177">
        <f>[1]побуд.звіт!AH153+'[2]звіт 2018+01.2019'!AH153</f>
        <v>803.43230491953955</v>
      </c>
      <c r="AI153" s="178">
        <f t="shared" si="95"/>
        <v>-28.248574852955699</v>
      </c>
      <c r="AJ153" s="179">
        <f t="shared" si="96"/>
        <v>0</v>
      </c>
      <c r="AK153" s="177">
        <f>[1]побуд.звіт!AK153+'[2]звіт 2018+01.2019'!AK153</f>
        <v>28.293480439330711</v>
      </c>
      <c r="AL153" s="177">
        <f>[1]побуд.звіт!AL153+'[2]звіт 2018+01.2019'!AL153</f>
        <v>0</v>
      </c>
      <c r="AM153" s="178">
        <f t="shared" si="97"/>
        <v>-28.293480439330711</v>
      </c>
      <c r="AN153" s="179">
        <f t="shared" si="98"/>
        <v>0</v>
      </c>
      <c r="AO153" s="177">
        <f>[1]побуд.звіт!AO153+'[2]звіт 2018+01.2019'!AO153</f>
        <v>1569.4774720103578</v>
      </c>
      <c r="AP153" s="177">
        <f>[1]побуд.звіт!AP153+'[2]звіт 2018+01.2019'!AP153</f>
        <v>2516.9401569258389</v>
      </c>
      <c r="AQ153" s="178">
        <f t="shared" si="99"/>
        <v>0</v>
      </c>
      <c r="AR153" s="179">
        <f t="shared" si="100"/>
        <v>947.46268491548108</v>
      </c>
      <c r="AS153" s="177">
        <f>[1]побуд.звіт!AS153+'[2]звіт 2018+01.2019'!AS153</f>
        <v>2179.3128131167928</v>
      </c>
      <c r="AT153" s="177">
        <f>[1]побуд.звіт!AT153+'[2]звіт 2018+01.2019'!AT153</f>
        <v>3772.2334318443359</v>
      </c>
      <c r="AU153" s="178">
        <f t="shared" si="101"/>
        <v>0</v>
      </c>
      <c r="AV153" s="179">
        <f t="shared" si="102"/>
        <v>1592.9206187275431</v>
      </c>
      <c r="AW153" s="177">
        <f>[1]побуд.звіт!AW153+'[2]звіт 2018+01.2019'!AW153</f>
        <v>27614.560663334505</v>
      </c>
      <c r="AX153" s="177">
        <f>[1]побуд.звіт!AX153+'[2]звіт 2018+01.2019'!AX153</f>
        <v>19782.245247136012</v>
      </c>
      <c r="AY153" s="178">
        <f t="shared" si="103"/>
        <v>-7832.315416198493</v>
      </c>
      <c r="AZ153" s="179">
        <f t="shared" si="104"/>
        <v>0</v>
      </c>
      <c r="BA153" s="38">
        <v>0</v>
      </c>
      <c r="BB153" s="36"/>
      <c r="BC153" s="36">
        <f t="shared" si="105"/>
        <v>0</v>
      </c>
      <c r="BD153" s="37">
        <f t="shared" si="106"/>
        <v>0</v>
      </c>
      <c r="BE153" s="177">
        <f>[1]побуд.звіт!BE153+'[2]звіт 2018+01.2019'!BE153</f>
        <v>15.240825274581695</v>
      </c>
      <c r="BF153" s="177">
        <f>[1]побуд.звіт!BF153+'[2]звіт 2018+01.2019'!BF153</f>
        <v>0</v>
      </c>
      <c r="BG153" s="178">
        <f t="shared" si="107"/>
        <v>-15.240825274581695</v>
      </c>
      <c r="BH153" s="179">
        <f t="shared" si="108"/>
        <v>0</v>
      </c>
      <c r="BI153" s="177">
        <f>[1]побуд.звіт!BI153+'[2]звіт 2018+01.2019'!BI153</f>
        <v>7651.5031474054431</v>
      </c>
      <c r="BJ153" s="177">
        <f>[1]побуд.звіт!BJ153+'[2]звіт 2018+01.2019'!BJ153</f>
        <v>5824.0228711451191</v>
      </c>
      <c r="BK153" s="178">
        <f t="shared" si="109"/>
        <v>-1827.480276260324</v>
      </c>
      <c r="BL153" s="179">
        <f t="shared" si="110"/>
        <v>0</v>
      </c>
      <c r="BM153" s="177">
        <f>[1]побуд.звіт!BM153+'[2]звіт 2018+01.2019'!BM153</f>
        <v>8805.9017625932211</v>
      </c>
      <c r="BN153" s="177">
        <f>[1]побуд.звіт!BN153+'[2]звіт 2018+01.2019'!BN153</f>
        <v>8736.3212354970474</v>
      </c>
      <c r="BO153" s="178">
        <f t="shared" si="111"/>
        <v>-69.580527096173682</v>
      </c>
      <c r="BP153" s="179">
        <f t="shared" si="112"/>
        <v>0</v>
      </c>
      <c r="BQ153" s="180">
        <f t="shared" si="78"/>
        <v>132161.1214322212</v>
      </c>
      <c r="BR153" s="178">
        <f t="shared" si="78"/>
        <v>111500.41209555628</v>
      </c>
      <c r="BS153" s="178">
        <f t="shared" si="113"/>
        <v>-20660.709336664921</v>
      </c>
      <c r="BT153" s="179">
        <f t="shared" si="114"/>
        <v>0</v>
      </c>
      <c r="BU153" s="181">
        <f t="shared" si="115"/>
        <v>0.84367029340575961</v>
      </c>
      <c r="BV153" s="130">
        <v>9405</v>
      </c>
      <c r="BW153" s="182">
        <f t="shared" si="116"/>
        <v>0</v>
      </c>
      <c r="BX153" s="130">
        <f t="shared" si="79"/>
        <v>9440.0801023015138</v>
      </c>
      <c r="BY153" s="183">
        <v>1</v>
      </c>
      <c r="CA153" s="39"/>
    </row>
    <row r="154" spans="1:79" x14ac:dyDescent="0.3">
      <c r="A154" s="72">
        <f t="shared" si="84"/>
        <v>146</v>
      </c>
      <c r="B154" s="74" t="s">
        <v>246</v>
      </c>
      <c r="C154" s="73">
        <v>4311.1499999999996</v>
      </c>
      <c r="D154" s="185">
        <v>9</v>
      </c>
      <c r="E154" s="177">
        <f>[1]побуд.звіт!E154+'[2]звіт 2018+01.2019'!E154</f>
        <v>25799.834384999998</v>
      </c>
      <c r="F154" s="177">
        <f>[1]побуд.звіт!F154+'[2]звіт 2018+01.2019'!F154</f>
        <v>17497.385153593499</v>
      </c>
      <c r="G154" s="178">
        <f t="shared" si="80"/>
        <v>-8302.4492314064992</v>
      </c>
      <c r="H154" s="179">
        <f t="shared" si="81"/>
        <v>0</v>
      </c>
      <c r="I154" s="177">
        <f>[1]побуд.звіт!I154+'[2]звіт 2018+01.2019'!I154</f>
        <v>41697.16980236661</v>
      </c>
      <c r="J154" s="177">
        <f>[1]побуд.звіт!J154+'[2]звіт 2018+01.2019'!J154</f>
        <v>35038.657214481442</v>
      </c>
      <c r="K154" s="178">
        <f t="shared" si="82"/>
        <v>-6658.5125878851686</v>
      </c>
      <c r="L154" s="179">
        <f t="shared" si="83"/>
        <v>0</v>
      </c>
      <c r="M154" s="177">
        <f>[1]побуд.звіт!M154+'[2]звіт 2018+01.2019'!M154</f>
        <v>6000.9251263603437</v>
      </c>
      <c r="N154" s="177">
        <f>[1]побуд.звіт!N154+'[2]звіт 2018+01.2019'!N154</f>
        <v>6242.4033997848583</v>
      </c>
      <c r="O154" s="178">
        <f t="shared" si="85"/>
        <v>0</v>
      </c>
      <c r="P154" s="179">
        <f t="shared" si="86"/>
        <v>241.47827342451455</v>
      </c>
      <c r="Q154" s="177">
        <f>[1]побуд.звіт!Q154+'[2]звіт 2018+01.2019'!Q154</f>
        <v>1212.7587473072044</v>
      </c>
      <c r="R154" s="177">
        <f>[1]побуд.звіт!R154+'[2]звіт 2018+01.2019'!R154</f>
        <v>547.39370326185406</v>
      </c>
      <c r="S154" s="178">
        <f t="shared" si="87"/>
        <v>-665.36504404535037</v>
      </c>
      <c r="T154" s="179">
        <f t="shared" si="88"/>
        <v>0</v>
      </c>
      <c r="U154" s="177">
        <f>[1]побуд.звіт!U154+'[2]звіт 2018+01.2019'!U154</f>
        <v>24888.77398583118</v>
      </c>
      <c r="V154" s="177">
        <f>[1]побуд.звіт!V154+'[2]звіт 2018+01.2019'!V154</f>
        <v>24427.599326117313</v>
      </c>
      <c r="W154" s="178">
        <f t="shared" si="89"/>
        <v>-461.17465971386628</v>
      </c>
      <c r="X154" s="179">
        <f t="shared" si="90"/>
        <v>0</v>
      </c>
      <c r="Y154" s="177">
        <f>[1]побуд.звіт!Y154+'[2]звіт 2018+01.2019'!Y154</f>
        <v>1419.4730102812957</v>
      </c>
      <c r="Z154" s="177">
        <f>[1]побуд.звіт!Z154+'[2]звіт 2018+01.2019'!Z154</f>
        <v>1430.4406664600915</v>
      </c>
      <c r="AA154" s="178">
        <f t="shared" si="91"/>
        <v>0</v>
      </c>
      <c r="AB154" s="179">
        <f t="shared" si="92"/>
        <v>10.967656178795778</v>
      </c>
      <c r="AC154" s="177">
        <f>[1]побуд.звіт!AC154+'[2]звіт 2018+01.2019'!AC154</f>
        <v>52530.552155471953</v>
      </c>
      <c r="AD154" s="177">
        <f>[1]побуд.звіт!AD154+'[2]звіт 2018+01.2019'!AD154</f>
        <v>52515.000855239727</v>
      </c>
      <c r="AE154" s="178">
        <f t="shared" si="93"/>
        <v>-15.551300232225913</v>
      </c>
      <c r="AF154" s="179">
        <f t="shared" si="94"/>
        <v>0</v>
      </c>
      <c r="AG154" s="177">
        <f>[1]побуд.звіт!AG154+'[2]звіт 2018+01.2019'!AG154</f>
        <v>1699.8110717774566</v>
      </c>
      <c r="AH154" s="177">
        <f>[1]побуд.звіт!AH154+'[2]звіт 2018+01.2019'!AH154</f>
        <v>1647.8628015304466</v>
      </c>
      <c r="AI154" s="178">
        <f t="shared" si="95"/>
        <v>-51.948270247009987</v>
      </c>
      <c r="AJ154" s="179">
        <f t="shared" si="96"/>
        <v>0</v>
      </c>
      <c r="AK154" s="177">
        <f>[1]побуд.звіт!AK154+'[2]звіт 2018+01.2019'!AK154</f>
        <v>64.404614847561632</v>
      </c>
      <c r="AL154" s="177">
        <f>[1]побуд.звіт!AL154+'[2]звіт 2018+01.2019'!AL154</f>
        <v>0</v>
      </c>
      <c r="AM154" s="178">
        <f t="shared" si="97"/>
        <v>-64.404614847561632</v>
      </c>
      <c r="AN154" s="179">
        <f t="shared" si="98"/>
        <v>0</v>
      </c>
      <c r="AO154" s="177">
        <f>[1]побуд.звіт!AO154+'[2]звіт 2018+01.2019'!AO154</f>
        <v>3132.8592880557485</v>
      </c>
      <c r="AP154" s="177">
        <f>[1]побуд.звіт!AP154+'[2]звіт 2018+01.2019'!AP154</f>
        <v>5033.8665509006132</v>
      </c>
      <c r="AQ154" s="178">
        <f t="shared" si="99"/>
        <v>0</v>
      </c>
      <c r="AR154" s="179">
        <f t="shared" si="100"/>
        <v>1901.0072628448647</v>
      </c>
      <c r="AS154" s="177">
        <f>[1]побуд.звіт!AS154+'[2]звіт 2018+01.2019'!AS154</f>
        <v>5862.6722773404199</v>
      </c>
      <c r="AT154" s="177">
        <f>[1]побуд.звіт!AT154+'[2]звіт 2018+01.2019'!AT154</f>
        <v>5851.8155566350897</v>
      </c>
      <c r="AU154" s="178">
        <f t="shared" si="101"/>
        <v>-10.85672070533019</v>
      </c>
      <c r="AV154" s="179">
        <f t="shared" si="102"/>
        <v>0</v>
      </c>
      <c r="AW154" s="177">
        <f>[1]побуд.звіт!AW154+'[2]звіт 2018+01.2019'!AW154</f>
        <v>54220.078153480565</v>
      </c>
      <c r="AX154" s="177">
        <f>[1]побуд.звіт!AX154+'[2]звіт 2018+01.2019'!AX154</f>
        <v>62467.079287493107</v>
      </c>
      <c r="AY154" s="178">
        <f t="shared" si="103"/>
        <v>0</v>
      </c>
      <c r="AZ154" s="179">
        <f t="shared" si="104"/>
        <v>8247.001134012542</v>
      </c>
      <c r="BA154" s="38">
        <v>0</v>
      </c>
      <c r="BB154" s="36"/>
      <c r="BC154" s="36">
        <f t="shared" si="105"/>
        <v>0</v>
      </c>
      <c r="BD154" s="37">
        <f t="shared" si="106"/>
        <v>0</v>
      </c>
      <c r="BE154" s="177">
        <f>[1]побуд.звіт!BE154+'[2]звіт 2018+01.2019'!BE154</f>
        <v>12.104915969512327</v>
      </c>
      <c r="BF154" s="177">
        <f>[1]побуд.звіт!BF154+'[2]звіт 2018+01.2019'!BF154</f>
        <v>0</v>
      </c>
      <c r="BG154" s="178">
        <f t="shared" si="107"/>
        <v>-12.104915969512327</v>
      </c>
      <c r="BH154" s="179">
        <f t="shared" si="108"/>
        <v>0</v>
      </c>
      <c r="BI154" s="177">
        <f>[1]побуд.звіт!BI154+'[2]звіт 2018+01.2019'!BI154</f>
        <v>15202.96260122445</v>
      </c>
      <c r="BJ154" s="177">
        <f>[1]побуд.звіт!BJ154+'[2]звіт 2018+01.2019'!BJ154</f>
        <v>11555.655401901864</v>
      </c>
      <c r="BK154" s="178">
        <f t="shared" si="109"/>
        <v>-3647.3071993225858</v>
      </c>
      <c r="BL154" s="179">
        <f t="shared" si="110"/>
        <v>0</v>
      </c>
      <c r="BM154" s="177">
        <f>[1]побуд.звіт!BM154+'[2]звіт 2018+01.2019'!BM154</f>
        <v>17512.546684852434</v>
      </c>
      <c r="BN154" s="177">
        <f>[1]побуд.звіт!BN154+'[2]звіт 2018+01.2019'!BN154</f>
        <v>17333.97587191128</v>
      </c>
      <c r="BO154" s="178">
        <f t="shared" si="111"/>
        <v>-178.57081294115414</v>
      </c>
      <c r="BP154" s="179">
        <f t="shared" si="112"/>
        <v>0</v>
      </c>
      <c r="BQ154" s="180">
        <f t="shared" ref="BQ154:BR217" si="117">E154+I154+M154+Q154+U154+Y154+AC154+AG154+AK154+AO154+AS154+AW154+BA154+BE154+BI154+BM154</f>
        <v>251256.92682016673</v>
      </c>
      <c r="BR154" s="178">
        <f t="shared" si="117"/>
        <v>241589.1357893112</v>
      </c>
      <c r="BS154" s="178">
        <f t="shared" si="113"/>
        <v>-9667.7910308555292</v>
      </c>
      <c r="BT154" s="179">
        <f t="shared" si="114"/>
        <v>0</v>
      </c>
      <c r="BU154" s="181">
        <f t="shared" si="115"/>
        <v>0.96152229053659044</v>
      </c>
      <c r="BV154" s="130">
        <v>27243</v>
      </c>
      <c r="BW154" s="182">
        <f t="shared" si="116"/>
        <v>9296.076655702378</v>
      </c>
      <c r="BX154" s="130">
        <f t="shared" si="79"/>
        <v>17946.923344297622</v>
      </c>
      <c r="BY154" s="183">
        <v>1</v>
      </c>
      <c r="CA154" s="39"/>
    </row>
    <row r="155" spans="1:79" x14ac:dyDescent="0.3">
      <c r="A155" s="72">
        <f t="shared" si="84"/>
        <v>147</v>
      </c>
      <c r="B155" s="74" t="s">
        <v>247</v>
      </c>
      <c r="C155" s="73">
        <v>2138.08</v>
      </c>
      <c r="D155" s="185">
        <v>9</v>
      </c>
      <c r="E155" s="177">
        <f>[1]побуд.звіт!E155+'[2]звіт 2018+01.2019'!E155</f>
        <v>12682.144368000005</v>
      </c>
      <c r="F155" s="177">
        <f>[1]побуд.звіт!F155+'[2]звіт 2018+01.2019'!F155</f>
        <v>8596.6110436827221</v>
      </c>
      <c r="G155" s="178">
        <f t="shared" si="80"/>
        <v>-4085.5333243172827</v>
      </c>
      <c r="H155" s="179">
        <f t="shared" si="81"/>
        <v>0</v>
      </c>
      <c r="I155" s="177">
        <f>[1]побуд.звіт!I155+'[2]звіт 2018+01.2019'!I155</f>
        <v>25609.406893194988</v>
      </c>
      <c r="J155" s="177">
        <f>[1]побуд.звіт!J155+'[2]звіт 2018+01.2019'!J155</f>
        <v>18686.51288869921</v>
      </c>
      <c r="K155" s="178">
        <f t="shared" si="82"/>
        <v>-6922.8940044957781</v>
      </c>
      <c r="L155" s="179">
        <f t="shared" si="83"/>
        <v>0</v>
      </c>
      <c r="M155" s="177">
        <f>[1]побуд.звіт!M155+'[2]звіт 2018+01.2019'!M155</f>
        <v>3141.8204955913834</v>
      </c>
      <c r="N155" s="177">
        <f>[1]побуд.звіт!N155+'[2]звіт 2018+01.2019'!N155</f>
        <v>3161.5602068568969</v>
      </c>
      <c r="O155" s="178">
        <f t="shared" si="85"/>
        <v>0</v>
      </c>
      <c r="P155" s="179">
        <f t="shared" si="86"/>
        <v>19.739711265513506</v>
      </c>
      <c r="Q155" s="177">
        <f>[1]побуд.звіт!Q155+'[2]звіт 2018+01.2019'!Q155</f>
        <v>634.17162535616626</v>
      </c>
      <c r="R155" s="177">
        <f>[1]побуд.звіт!R155+'[2]звіт 2018+01.2019'!R155</f>
        <v>286.59795854628277</v>
      </c>
      <c r="S155" s="178">
        <f t="shared" si="87"/>
        <v>-347.57366680988349</v>
      </c>
      <c r="T155" s="179">
        <f t="shared" si="88"/>
        <v>0</v>
      </c>
      <c r="U155" s="177">
        <f>[1]побуд.звіт!U155+'[2]звіт 2018+01.2019'!U155</f>
        <v>12462.740888815717</v>
      </c>
      <c r="V155" s="177">
        <f>[1]побуд.звіт!V155+'[2]звіт 2018+01.2019'!V155</f>
        <v>12213.799663058657</v>
      </c>
      <c r="W155" s="178">
        <f t="shared" si="89"/>
        <v>-248.94122575706024</v>
      </c>
      <c r="X155" s="179">
        <f t="shared" si="90"/>
        <v>0</v>
      </c>
      <c r="Y155" s="177">
        <f>[1]побуд.звіт!Y155+'[2]звіт 2018+01.2019'!Y155</f>
        <v>709.18883528253627</v>
      </c>
      <c r="Z155" s="177">
        <f>[1]побуд.звіт!Z155+'[2]звіт 2018+01.2019'!Z155</f>
        <v>715.22033323004575</v>
      </c>
      <c r="AA155" s="178">
        <f t="shared" si="91"/>
        <v>0</v>
      </c>
      <c r="AB155" s="179">
        <f t="shared" si="92"/>
        <v>6.0314979475094788</v>
      </c>
      <c r="AC155" s="177">
        <f>[1]побуд.звіт!AC155+'[2]звіт 2018+01.2019'!AC155</f>
        <v>26237.734173344099</v>
      </c>
      <c r="AD155" s="177">
        <f>[1]побуд.звіт!AD155+'[2]звіт 2018+01.2019'!AD155</f>
        <v>26066.634017107492</v>
      </c>
      <c r="AE155" s="178">
        <f t="shared" si="93"/>
        <v>-171.10015623660729</v>
      </c>
      <c r="AF155" s="179">
        <f t="shared" si="94"/>
        <v>0</v>
      </c>
      <c r="AG155" s="177">
        <f>[1]побуд.звіт!AG155+'[2]звіт 2018+01.2019'!AG155</f>
        <v>823.9201619063158</v>
      </c>
      <c r="AH155" s="177">
        <f>[1]побуд.звіт!AH155+'[2]звіт 2018+01.2019'!AH155</f>
        <v>797.4809545127282</v>
      </c>
      <c r="AI155" s="178">
        <f t="shared" si="95"/>
        <v>-26.439207393587594</v>
      </c>
      <c r="AJ155" s="179">
        <f t="shared" si="96"/>
        <v>0</v>
      </c>
      <c r="AK155" s="177">
        <f>[1]побуд.звіт!AK155+'[2]звіт 2018+01.2019'!AK155</f>
        <v>27.861884975001942</v>
      </c>
      <c r="AL155" s="177">
        <f>[1]побуд.звіт!AL155+'[2]звіт 2018+01.2019'!AL155</f>
        <v>0</v>
      </c>
      <c r="AM155" s="178">
        <f t="shared" si="97"/>
        <v>-27.861884975001942</v>
      </c>
      <c r="AN155" s="179">
        <f t="shared" si="98"/>
        <v>0</v>
      </c>
      <c r="AO155" s="177">
        <f>[1]побуд.звіт!AO155+'[2]звіт 2018+01.2019'!AO155</f>
        <v>1572.0001500337237</v>
      </c>
      <c r="AP155" s="177">
        <f>[1]побуд.звіт!AP155+'[2]звіт 2018+01.2019'!AP155</f>
        <v>2516.9401569258389</v>
      </c>
      <c r="AQ155" s="178">
        <f t="shared" si="99"/>
        <v>0</v>
      </c>
      <c r="AR155" s="179">
        <f t="shared" si="100"/>
        <v>944.94000689211521</v>
      </c>
      <c r="AS155" s="177">
        <f>[1]побуд.звіт!AS155+'[2]звіт 2018+01.2019'!AS155</f>
        <v>2178.7820443967057</v>
      </c>
      <c r="AT155" s="177">
        <f>[1]побуд.звіт!AT155+'[2]звіт 2018+01.2019'!AT155</f>
        <v>2296.7433555715893</v>
      </c>
      <c r="AU155" s="178">
        <f t="shared" si="101"/>
        <v>0</v>
      </c>
      <c r="AV155" s="179">
        <f t="shared" si="102"/>
        <v>117.96131117488358</v>
      </c>
      <c r="AW155" s="177">
        <f>[1]побуд.звіт!AW155+'[2]звіт 2018+01.2019'!AW155</f>
        <v>27393.498326610166</v>
      </c>
      <c r="AX155" s="177">
        <f>[1]побуд.звіт!AX155+'[2]звіт 2018+01.2019'!AX155</f>
        <v>68497.378938778915</v>
      </c>
      <c r="AY155" s="178">
        <f t="shared" si="103"/>
        <v>0</v>
      </c>
      <c r="AZ155" s="179">
        <f t="shared" si="104"/>
        <v>41103.880612168752</v>
      </c>
      <c r="BA155" s="38">
        <v>0</v>
      </c>
      <c r="BB155" s="36"/>
      <c r="BC155" s="36">
        <f t="shared" si="105"/>
        <v>0</v>
      </c>
      <c r="BD155" s="37">
        <f t="shared" si="106"/>
        <v>0</v>
      </c>
      <c r="BE155" s="177">
        <f>[1]побуд.звіт!BE155+'[2]звіт 2018+01.2019'!BE155</f>
        <v>15.008338109376211</v>
      </c>
      <c r="BF155" s="177">
        <f>[1]побуд.звіт!BF155+'[2]звіт 2018+01.2019'!BF155</f>
        <v>0</v>
      </c>
      <c r="BG155" s="178">
        <f t="shared" si="107"/>
        <v>-15.008338109376211</v>
      </c>
      <c r="BH155" s="179">
        <f t="shared" si="108"/>
        <v>0</v>
      </c>
      <c r="BI155" s="177">
        <f>[1]побуд.звіт!BI155+'[2]звіт 2018+01.2019'!BI155</f>
        <v>7554.253627995382</v>
      </c>
      <c r="BJ155" s="177">
        <f>[1]побуд.звіт!BJ155+'[2]звіт 2018+01.2019'!BJ155</f>
        <v>5731.6188665278978</v>
      </c>
      <c r="BK155" s="178">
        <f t="shared" si="109"/>
        <v>-1822.6347614674842</v>
      </c>
      <c r="BL155" s="179">
        <f t="shared" si="110"/>
        <v>0</v>
      </c>
      <c r="BM155" s="177">
        <f>[1]побуд.звіт!BM155+'[2]звіт 2018+01.2019'!BM155</f>
        <v>8695.1882129068981</v>
      </c>
      <c r="BN155" s="177">
        <f>[1]побуд.звіт!BN155+'[2]звіт 2018+01.2019'!BN155</f>
        <v>8597.6409721853797</v>
      </c>
      <c r="BO155" s="178">
        <f t="shared" si="111"/>
        <v>-97.547240721518392</v>
      </c>
      <c r="BP155" s="179">
        <f t="shared" si="112"/>
        <v>0</v>
      </c>
      <c r="BQ155" s="180">
        <f t="shared" si="117"/>
        <v>129737.72002651845</v>
      </c>
      <c r="BR155" s="178">
        <f t="shared" si="117"/>
        <v>158164.73935568362</v>
      </c>
      <c r="BS155" s="178">
        <f t="shared" si="113"/>
        <v>0</v>
      </c>
      <c r="BT155" s="179">
        <f t="shared" si="114"/>
        <v>28427.019329165167</v>
      </c>
      <c r="BU155" s="181">
        <f t="shared" si="115"/>
        <v>1.2191114451784313</v>
      </c>
      <c r="BV155" s="130">
        <v>21876</v>
      </c>
      <c r="BW155" s="182">
        <f t="shared" si="116"/>
        <v>12609.019998105825</v>
      </c>
      <c r="BX155" s="130">
        <f t="shared" si="79"/>
        <v>9266.9800018941751</v>
      </c>
      <c r="BY155" s="183">
        <v>1</v>
      </c>
      <c r="CA155" s="39"/>
    </row>
    <row r="156" spans="1:79" x14ac:dyDescent="0.3">
      <c r="A156" s="72">
        <f t="shared" si="84"/>
        <v>148</v>
      </c>
      <c r="B156" s="74" t="s">
        <v>248</v>
      </c>
      <c r="C156" s="73">
        <v>2137.1999999999998</v>
      </c>
      <c r="D156" s="185">
        <v>9</v>
      </c>
      <c r="E156" s="177">
        <f>[1]побуд.звіт!E156+'[2]звіт 2018+01.2019'!E156</f>
        <v>17085.904874707885</v>
      </c>
      <c r="F156" s="177">
        <f>[1]побуд.звіт!F156+'[2]звіт 2018+01.2019'!F156</f>
        <v>11521.841377115157</v>
      </c>
      <c r="G156" s="178">
        <f t="shared" si="80"/>
        <v>-5564.0634975927278</v>
      </c>
      <c r="H156" s="179">
        <f t="shared" si="81"/>
        <v>0</v>
      </c>
      <c r="I156" s="177">
        <f>[1]побуд.звіт!I156+'[2]звіт 2018+01.2019'!I156</f>
        <v>25833.941436008379</v>
      </c>
      <c r="J156" s="177">
        <f>[1]побуд.звіт!J156+'[2]звіт 2018+01.2019'!J156</f>
        <v>22047.865578133929</v>
      </c>
      <c r="K156" s="178">
        <f t="shared" si="82"/>
        <v>-3786.0758578744499</v>
      </c>
      <c r="L156" s="179">
        <f t="shared" si="83"/>
        <v>0</v>
      </c>
      <c r="M156" s="177">
        <f>[1]побуд.звіт!M156+'[2]звіт 2018+01.2019'!M156</f>
        <v>3342.8551529609831</v>
      </c>
      <c r="N156" s="177">
        <f>[1]побуд.звіт!N156+'[2]звіт 2018+01.2019'!N156</f>
        <v>3511.4941319966688</v>
      </c>
      <c r="O156" s="178">
        <f t="shared" si="85"/>
        <v>0</v>
      </c>
      <c r="P156" s="179">
        <f t="shared" si="86"/>
        <v>168.63897903568568</v>
      </c>
      <c r="Q156" s="177">
        <f>[1]побуд.звіт!Q156+'[2]звіт 2018+01.2019'!Q156</f>
        <v>637.02842028873533</v>
      </c>
      <c r="R156" s="177">
        <f>[1]побуд.звіт!R156+'[2]звіт 2018+01.2019'!R156</f>
        <v>287.73636147910844</v>
      </c>
      <c r="S156" s="178">
        <f t="shared" si="87"/>
        <v>-349.29205880962689</v>
      </c>
      <c r="T156" s="179">
        <f t="shared" si="88"/>
        <v>0</v>
      </c>
      <c r="U156" s="177">
        <f>[1]побуд.звіт!U156+'[2]звіт 2018+01.2019'!U156</f>
        <v>14978.235916903193</v>
      </c>
      <c r="V156" s="177">
        <f>[1]побуд.звіт!V156+'[2]звіт 2018+01.2019'!V156</f>
        <v>14669.835478807359</v>
      </c>
      <c r="W156" s="178">
        <f t="shared" si="89"/>
        <v>-308.40043809583403</v>
      </c>
      <c r="X156" s="179">
        <f t="shared" si="90"/>
        <v>0</v>
      </c>
      <c r="Y156" s="177">
        <f>[1]побуд.звіт!Y156+'[2]звіт 2018+01.2019'!Y156</f>
        <v>0</v>
      </c>
      <c r="Z156" s="177">
        <f>[1]побуд.звіт!Z156+'[2]звіт 2018+01.2019'!Z156</f>
        <v>0</v>
      </c>
      <c r="AA156" s="178">
        <f t="shared" si="91"/>
        <v>0</v>
      </c>
      <c r="AB156" s="179">
        <f t="shared" si="92"/>
        <v>0</v>
      </c>
      <c r="AC156" s="177">
        <f>[1]побуд.звіт!AC156+'[2]звіт 2018+01.2019'!AC156</f>
        <v>26238.204381442461</v>
      </c>
      <c r="AD156" s="177">
        <f>[1]побуд.звіт!AD156+'[2]звіт 2018+01.2019'!AD156</f>
        <v>26037.31717983017</v>
      </c>
      <c r="AE156" s="178">
        <f t="shared" si="93"/>
        <v>-200.88720161229139</v>
      </c>
      <c r="AF156" s="179">
        <f t="shared" si="94"/>
        <v>0</v>
      </c>
      <c r="AG156" s="177">
        <f>[1]побуд.звіт!AG156+'[2]звіт 2018+01.2019'!AG156</f>
        <v>946.59876886109021</v>
      </c>
      <c r="AH156" s="177">
        <f>[1]побуд.звіт!AH156+'[2]звіт 2018+01.2019'!AH156</f>
        <v>886.08994945858694</v>
      </c>
      <c r="AI156" s="178">
        <f t="shared" si="95"/>
        <v>-60.508819402503264</v>
      </c>
      <c r="AJ156" s="179">
        <f t="shared" si="96"/>
        <v>0</v>
      </c>
      <c r="AK156" s="177">
        <f>[1]побуд.звіт!AK156+'[2]звіт 2018+01.2019'!AK156</f>
        <v>31.927801828330878</v>
      </c>
      <c r="AL156" s="177">
        <f>[1]побуд.звіт!AL156+'[2]звіт 2018+01.2019'!AL156</f>
        <v>0</v>
      </c>
      <c r="AM156" s="178">
        <f t="shared" si="97"/>
        <v>-31.927801828330878</v>
      </c>
      <c r="AN156" s="179">
        <f t="shared" si="98"/>
        <v>0</v>
      </c>
      <c r="AO156" s="177">
        <f>[1]побуд.звіт!AO156+'[2]звіт 2018+01.2019'!AO156</f>
        <v>1565.5828372037854</v>
      </c>
      <c r="AP156" s="177">
        <f>[1]побуд.звіт!AP156+'[2]звіт 2018+01.2019'!AP156</f>
        <v>1144.3335213079001</v>
      </c>
      <c r="AQ156" s="178">
        <f t="shared" si="99"/>
        <v>-421.24931589588527</v>
      </c>
      <c r="AR156" s="179">
        <f t="shared" si="100"/>
        <v>0</v>
      </c>
      <c r="AS156" s="177">
        <f>[1]побуд.звіт!AS156+'[2]звіт 2018+01.2019'!AS156</f>
        <v>2713.6431078292148</v>
      </c>
      <c r="AT156" s="177">
        <f>[1]побуд.звіт!AT156+'[2]звіт 2018+01.2019'!AT156</f>
        <v>3706.5606660336321</v>
      </c>
      <c r="AU156" s="178">
        <f t="shared" si="101"/>
        <v>0</v>
      </c>
      <c r="AV156" s="179">
        <f t="shared" si="102"/>
        <v>992.91755820441722</v>
      </c>
      <c r="AW156" s="177">
        <f>[1]побуд.звіт!AW156+'[2]звіт 2018+01.2019'!AW156</f>
        <v>26876.790733421152</v>
      </c>
      <c r="AX156" s="177">
        <f>[1]побуд.звіт!AX156+'[2]звіт 2018+01.2019'!AX156</f>
        <v>26362.314583249539</v>
      </c>
      <c r="AY156" s="178">
        <f t="shared" si="103"/>
        <v>-514.47615017161297</v>
      </c>
      <c r="AZ156" s="179">
        <f t="shared" si="104"/>
        <v>0</v>
      </c>
      <c r="BA156" s="38">
        <v>0</v>
      </c>
      <c r="BB156" s="36"/>
      <c r="BC156" s="36">
        <f t="shared" si="105"/>
        <v>0</v>
      </c>
      <c r="BD156" s="37">
        <f t="shared" si="106"/>
        <v>0</v>
      </c>
      <c r="BE156" s="177">
        <f>[1]побуд.звіт!BE156+'[2]звіт 2018+01.2019'!BE156</f>
        <v>15.002160914165444</v>
      </c>
      <c r="BF156" s="177">
        <f>[1]побуд.звіт!BF156+'[2]звіт 2018+01.2019'!BF156</f>
        <v>0</v>
      </c>
      <c r="BG156" s="178">
        <f t="shared" si="107"/>
        <v>-15.002160914165444</v>
      </c>
      <c r="BH156" s="179">
        <f t="shared" si="108"/>
        <v>0</v>
      </c>
      <c r="BI156" s="177">
        <f>[1]побуд.звіт!BI156+'[2]звіт 2018+01.2019'!BI156</f>
        <v>9511.6313842997843</v>
      </c>
      <c r="BJ156" s="177">
        <f>[1]побуд.звіт!BJ156+'[2]звіт 2018+01.2019'!BJ156</f>
        <v>8623.711183117568</v>
      </c>
      <c r="BK156" s="178">
        <f t="shared" si="109"/>
        <v>-887.92020118221626</v>
      </c>
      <c r="BL156" s="179">
        <f t="shared" si="110"/>
        <v>0</v>
      </c>
      <c r="BM156" s="177">
        <f>[1]побуд.звіт!BM156+'[2]звіт 2018+01.2019'!BM156</f>
        <v>5749.5667253654656</v>
      </c>
      <c r="BN156" s="177">
        <f>[1]побуд.звіт!BN156+'[2]звіт 2018+01.2019'!BN156</f>
        <v>4799.3028163356221</v>
      </c>
      <c r="BO156" s="178">
        <f t="shared" si="111"/>
        <v>-950.26390902984349</v>
      </c>
      <c r="BP156" s="179">
        <f t="shared" si="112"/>
        <v>0</v>
      </c>
      <c r="BQ156" s="180">
        <f t="shared" si="117"/>
        <v>135526.91370203462</v>
      </c>
      <c r="BR156" s="178">
        <f t="shared" si="117"/>
        <v>123598.40282686525</v>
      </c>
      <c r="BS156" s="178">
        <f t="shared" si="113"/>
        <v>-11928.510875169377</v>
      </c>
      <c r="BT156" s="179">
        <f t="shared" si="114"/>
        <v>0</v>
      </c>
      <c r="BU156" s="181">
        <f t="shared" si="115"/>
        <v>0.91198419155773713</v>
      </c>
      <c r="BV156" s="130">
        <v>13150</v>
      </c>
      <c r="BW156" s="182">
        <f t="shared" si="116"/>
        <v>3469.5061641403845</v>
      </c>
      <c r="BX156" s="130">
        <f t="shared" si="79"/>
        <v>9680.4938358596155</v>
      </c>
      <c r="BY156" s="183">
        <v>1</v>
      </c>
      <c r="CA156" s="39"/>
    </row>
    <row r="157" spans="1:79" x14ac:dyDescent="0.3">
      <c r="A157" s="72">
        <f t="shared" si="84"/>
        <v>149</v>
      </c>
      <c r="B157" s="74" t="s">
        <v>249</v>
      </c>
      <c r="C157" s="73">
        <v>6744.41</v>
      </c>
      <c r="D157" s="185">
        <v>10</v>
      </c>
      <c r="E157" s="177">
        <f>[1]побуд.звіт!E157+'[2]звіт 2018+01.2019'!E157</f>
        <v>52488.839850000011</v>
      </c>
      <c r="F157" s="177">
        <f>[1]побуд.звіт!F157+'[2]звіт 2018+01.2019'!F157</f>
        <v>51396.711375374653</v>
      </c>
      <c r="G157" s="178">
        <f t="shared" si="80"/>
        <v>-1092.1284746253586</v>
      </c>
      <c r="H157" s="179">
        <f t="shared" si="81"/>
        <v>0</v>
      </c>
      <c r="I157" s="177">
        <f>[1]побуд.звіт!I157+'[2]звіт 2018+01.2019'!I157</f>
        <v>77455.160867047758</v>
      </c>
      <c r="J157" s="177">
        <f>[1]побуд.звіт!J157+'[2]звіт 2018+01.2019'!J157</f>
        <v>80203.568652862785</v>
      </c>
      <c r="K157" s="178">
        <f t="shared" si="82"/>
        <v>0</v>
      </c>
      <c r="L157" s="179">
        <f t="shared" si="83"/>
        <v>2748.4077858150267</v>
      </c>
      <c r="M157" s="177">
        <f>[1]побуд.звіт!M157+'[2]звіт 2018+01.2019'!M157</f>
        <v>11882.532902075247</v>
      </c>
      <c r="N157" s="177">
        <f>[1]побуд.звіт!N157+'[2]звіт 2018+01.2019'!N157</f>
        <v>11855.536299331547</v>
      </c>
      <c r="O157" s="178">
        <f t="shared" si="85"/>
        <v>-26.99660274370035</v>
      </c>
      <c r="P157" s="179">
        <f t="shared" si="86"/>
        <v>0</v>
      </c>
      <c r="Q157" s="177">
        <f>[1]побуд.звіт!Q157+'[2]звіт 2018+01.2019'!Q157</f>
        <v>1828.3902325294641</v>
      </c>
      <c r="R157" s="177">
        <f>[1]побуд.звіт!R157+'[2]звіт 2018+01.2019'!R157</f>
        <v>1102.6455890954105</v>
      </c>
      <c r="S157" s="178">
        <f t="shared" si="87"/>
        <v>-725.74464343405361</v>
      </c>
      <c r="T157" s="179">
        <f t="shared" si="88"/>
        <v>0</v>
      </c>
      <c r="U157" s="177">
        <f>[1]побуд.звіт!U157+'[2]звіт 2018+01.2019'!U157</f>
        <v>24135.52002973661</v>
      </c>
      <c r="V157" s="177">
        <f>[1]побуд.звіт!V157+'[2]звіт 2018+01.2019'!V157</f>
        <v>23953.498932653471</v>
      </c>
      <c r="W157" s="178">
        <f t="shared" si="89"/>
        <v>-182.02109708313947</v>
      </c>
      <c r="X157" s="179">
        <f t="shared" si="90"/>
        <v>0</v>
      </c>
      <c r="Y157" s="177">
        <f>[1]побуд.звіт!Y157+'[2]звіт 2018+01.2019'!Y157</f>
        <v>2492.3871319757154</v>
      </c>
      <c r="Z157" s="177">
        <f>[1]побуд.звіт!Z157+'[2]звіт 2018+01.2019'!Z157</f>
        <v>2546.4475187740791</v>
      </c>
      <c r="AA157" s="178">
        <f t="shared" si="91"/>
        <v>0</v>
      </c>
      <c r="AB157" s="179">
        <f t="shared" si="92"/>
        <v>54.060386798363652</v>
      </c>
      <c r="AC157" s="177">
        <f>[1]побуд.звіт!AC157+'[2]звіт 2018+01.2019'!AC157</f>
        <v>79442.585218333377</v>
      </c>
      <c r="AD157" s="177">
        <f>[1]побуд.звіт!AD157+'[2]звіт 2018+01.2019'!AD157</f>
        <v>78859.826728574801</v>
      </c>
      <c r="AE157" s="178">
        <f t="shared" si="93"/>
        <v>-582.75848975857662</v>
      </c>
      <c r="AF157" s="179">
        <f t="shared" si="94"/>
        <v>0</v>
      </c>
      <c r="AG157" s="177">
        <f>[1]побуд.звіт!AG157+'[2]звіт 2018+01.2019'!AG157</f>
        <v>2526.6435119188686</v>
      </c>
      <c r="AH157" s="177">
        <f>[1]побуд.звіт!AH157+'[2]звіт 2018+01.2019'!AH157</f>
        <v>2459.230240325734</v>
      </c>
      <c r="AI157" s="178">
        <f t="shared" si="95"/>
        <v>-67.413271593134596</v>
      </c>
      <c r="AJ157" s="179">
        <f t="shared" si="96"/>
        <v>0</v>
      </c>
      <c r="AK157" s="177">
        <f>[1]побуд.звіт!AK157+'[2]звіт 2018+01.2019'!AK157</f>
        <v>87.888187366353421</v>
      </c>
      <c r="AL157" s="177">
        <f>[1]побуд.звіт!AL157+'[2]звіт 2018+01.2019'!AL157</f>
        <v>0</v>
      </c>
      <c r="AM157" s="178">
        <f t="shared" si="97"/>
        <v>-87.888187366353421</v>
      </c>
      <c r="AN157" s="179">
        <f t="shared" si="98"/>
        <v>0</v>
      </c>
      <c r="AO157" s="177">
        <f>[1]побуд.звіт!AO157+'[2]звіт 2018+01.2019'!AO157</f>
        <v>4952.6850300852266</v>
      </c>
      <c r="AP157" s="177">
        <f>[1]побуд.звіт!AP157+'[2]звіт 2018+01.2019'!AP157</f>
        <v>3687.296901992122</v>
      </c>
      <c r="AQ157" s="178">
        <f t="shared" si="99"/>
        <v>-1265.3881280931046</v>
      </c>
      <c r="AR157" s="179">
        <f t="shared" si="100"/>
        <v>0</v>
      </c>
      <c r="AS157" s="177">
        <f>[1]побуд.звіт!AS157+'[2]звіт 2018+01.2019'!AS157</f>
        <v>10313.359626097961</v>
      </c>
      <c r="AT157" s="177">
        <f>[1]побуд.звіт!AT157+'[2]звіт 2018+01.2019'!AT157</f>
        <v>8840.8077119853097</v>
      </c>
      <c r="AU157" s="178">
        <f t="shared" si="101"/>
        <v>-1472.5519141126515</v>
      </c>
      <c r="AV157" s="179">
        <f t="shared" si="102"/>
        <v>0</v>
      </c>
      <c r="AW157" s="177">
        <f>[1]побуд.звіт!AW157+'[2]звіт 2018+01.2019'!AW157</f>
        <v>86270.658711460972</v>
      </c>
      <c r="AX157" s="177">
        <f>[1]побуд.звіт!AX157+'[2]звіт 2018+01.2019'!AX157</f>
        <v>166840.65465691269</v>
      </c>
      <c r="AY157" s="178">
        <f t="shared" si="103"/>
        <v>0</v>
      </c>
      <c r="AZ157" s="179">
        <f t="shared" si="104"/>
        <v>80569.995945451723</v>
      </c>
      <c r="BA157" s="38">
        <v>0</v>
      </c>
      <c r="BB157" s="36"/>
      <c r="BC157" s="36">
        <f t="shared" si="105"/>
        <v>0</v>
      </c>
      <c r="BD157" s="37">
        <f t="shared" si="106"/>
        <v>0</v>
      </c>
      <c r="BE157" s="177">
        <f>[1]побуд.звіт!BE157+'[2]звіт 2018+01.2019'!BE157</f>
        <v>9.4685311707941739</v>
      </c>
      <c r="BF157" s="177">
        <f>[1]побуд.звіт!BF157+'[2]звіт 2018+01.2019'!BF157</f>
        <v>0</v>
      </c>
      <c r="BG157" s="178">
        <f t="shared" si="107"/>
        <v>-9.4685311707941739</v>
      </c>
      <c r="BH157" s="179">
        <f t="shared" si="108"/>
        <v>0</v>
      </c>
      <c r="BI157" s="177">
        <f>[1]побуд.звіт!BI157+'[2]звіт 2018+01.2019'!BI157</f>
        <v>42738.196190342736</v>
      </c>
      <c r="BJ157" s="177">
        <f>[1]побуд.звіт!BJ157+'[2]звіт 2018+01.2019'!BJ157</f>
        <v>41872.448816274191</v>
      </c>
      <c r="BK157" s="178">
        <f t="shared" si="109"/>
        <v>-865.74737406854547</v>
      </c>
      <c r="BL157" s="179">
        <f t="shared" si="110"/>
        <v>0</v>
      </c>
      <c r="BM157" s="177">
        <f>[1]побуд.звіт!BM157+'[2]звіт 2018+01.2019'!BM157</f>
        <v>24682.053373382063</v>
      </c>
      <c r="BN157" s="177">
        <f>[1]побуд.звіт!BN157+'[2]звіт 2018+01.2019'!BN157</f>
        <v>24172.195803880983</v>
      </c>
      <c r="BO157" s="178">
        <f t="shared" si="111"/>
        <v>-509.85756950108043</v>
      </c>
      <c r="BP157" s="179">
        <f t="shared" si="112"/>
        <v>0</v>
      </c>
      <c r="BQ157" s="180">
        <f t="shared" si="117"/>
        <v>421306.3693935232</v>
      </c>
      <c r="BR157" s="178">
        <f t="shared" si="117"/>
        <v>497790.86922803783</v>
      </c>
      <c r="BS157" s="178">
        <f t="shared" si="113"/>
        <v>0</v>
      </c>
      <c r="BT157" s="179">
        <f t="shared" si="114"/>
        <v>76484.49983451463</v>
      </c>
      <c r="BU157" s="181">
        <f t="shared" si="115"/>
        <v>1.1815412853705849</v>
      </c>
      <c r="BV157" s="130">
        <v>37737</v>
      </c>
      <c r="BW157" s="182">
        <f t="shared" si="116"/>
        <v>7643.687900462628</v>
      </c>
      <c r="BX157" s="130">
        <f t="shared" si="79"/>
        <v>30093.312099537372</v>
      </c>
      <c r="BY157" s="183">
        <v>1</v>
      </c>
      <c r="CA157" s="39"/>
    </row>
    <row r="158" spans="1:79" x14ac:dyDescent="0.3">
      <c r="A158" s="72">
        <f t="shared" si="84"/>
        <v>150</v>
      </c>
      <c r="B158" s="74" t="s">
        <v>250</v>
      </c>
      <c r="C158" s="73">
        <v>3268.4</v>
      </c>
      <c r="D158" s="185">
        <v>5</v>
      </c>
      <c r="E158" s="177">
        <f>[1]побуд.звіт!E158+'[2]звіт 2018+01.2019'!E158</f>
        <v>12483.140432429633</v>
      </c>
      <c r="F158" s="177">
        <f>[1]побуд.звіт!F158+'[2]звіт 2018+01.2019'!F158</f>
        <v>12192.230918664445</v>
      </c>
      <c r="G158" s="178">
        <f t="shared" si="80"/>
        <v>-290.90951376518751</v>
      </c>
      <c r="H158" s="179">
        <f t="shared" si="81"/>
        <v>0</v>
      </c>
      <c r="I158" s="177">
        <f>[1]побуд.звіт!I158+'[2]звіт 2018+01.2019'!I158</f>
        <v>39698.18454273184</v>
      </c>
      <c r="J158" s="177">
        <f>[1]побуд.звіт!J158+'[2]звіт 2018+01.2019'!J158</f>
        <v>38697.960405271631</v>
      </c>
      <c r="K158" s="178">
        <f t="shared" si="82"/>
        <v>-1000.224137460209</v>
      </c>
      <c r="L158" s="179">
        <f t="shared" si="83"/>
        <v>0</v>
      </c>
      <c r="M158" s="177">
        <f>[1]побуд.звіт!M158+'[2]звіт 2018+01.2019'!M158</f>
        <v>5113.8972642455092</v>
      </c>
      <c r="N158" s="177">
        <f>[1]побуд.звіт!N158+'[2]звіт 2018+01.2019'!N158</f>
        <v>5187.0329882439164</v>
      </c>
      <c r="O158" s="178">
        <f t="shared" si="85"/>
        <v>0</v>
      </c>
      <c r="P158" s="179">
        <f t="shared" si="86"/>
        <v>73.135723998407229</v>
      </c>
      <c r="Q158" s="177">
        <f>[1]побуд.звіт!Q158+'[2]звіт 2018+01.2019'!Q158</f>
        <v>1054.8250731304943</v>
      </c>
      <c r="R158" s="177">
        <f>[1]побуд.звіт!R158+'[2]звіт 2018+01.2019'!R158</f>
        <v>555.33754971678002</v>
      </c>
      <c r="S158" s="178">
        <f t="shared" si="87"/>
        <v>-499.48752341371426</v>
      </c>
      <c r="T158" s="179">
        <f t="shared" si="88"/>
        <v>0</v>
      </c>
      <c r="U158" s="177">
        <f>[1]побуд.звіт!U158+'[2]звіт 2018+01.2019'!U158</f>
        <v>0</v>
      </c>
      <c r="V158" s="177">
        <f>[1]побуд.звіт!V158+'[2]звіт 2018+01.2019'!V158</f>
        <v>0</v>
      </c>
      <c r="W158" s="178">
        <f t="shared" si="89"/>
        <v>0</v>
      </c>
      <c r="X158" s="179">
        <f t="shared" si="90"/>
        <v>0</v>
      </c>
      <c r="Y158" s="177">
        <f>[1]побуд.звіт!Y158+'[2]звіт 2018+01.2019'!Y158</f>
        <v>0</v>
      </c>
      <c r="Z158" s="177">
        <f>[1]побуд.звіт!Z158+'[2]звіт 2018+01.2019'!Z158</f>
        <v>0</v>
      </c>
      <c r="AA158" s="178">
        <f t="shared" si="91"/>
        <v>0</v>
      </c>
      <c r="AB158" s="179">
        <f t="shared" si="92"/>
        <v>0</v>
      </c>
      <c r="AC158" s="177">
        <f>[1]побуд.звіт!AC158+'[2]звіт 2018+01.2019'!AC158</f>
        <v>39057.209330846905</v>
      </c>
      <c r="AD158" s="177">
        <f>[1]побуд.звіт!AD158+'[2]звіт 2018+01.2019'!AD158</f>
        <v>38434.730373459279</v>
      </c>
      <c r="AE158" s="178">
        <f t="shared" si="93"/>
        <v>-622.478957387626</v>
      </c>
      <c r="AF158" s="179">
        <f t="shared" si="94"/>
        <v>0</v>
      </c>
      <c r="AG158" s="177">
        <f>[1]побуд.звіт!AG158+'[2]звіт 2018+01.2019'!AG158</f>
        <v>1264.0833400199897</v>
      </c>
      <c r="AH158" s="177">
        <f>[1]побуд.звіт!AH158+'[2]звіт 2018+01.2019'!AH158</f>
        <v>1264.0007002911113</v>
      </c>
      <c r="AI158" s="178">
        <f t="shared" si="95"/>
        <v>-8.2639728878348251E-2</v>
      </c>
      <c r="AJ158" s="179">
        <f t="shared" si="96"/>
        <v>0</v>
      </c>
      <c r="AK158" s="177">
        <f>[1]побуд.звіт!AK158+'[2]звіт 2018+01.2019'!AK158</f>
        <v>48.826889152029153</v>
      </c>
      <c r="AL158" s="177">
        <f>[1]побуд.звіт!AL158+'[2]звіт 2018+01.2019'!AL158</f>
        <v>0</v>
      </c>
      <c r="AM158" s="178">
        <f t="shared" si="97"/>
        <v>-48.826889152029153</v>
      </c>
      <c r="AN158" s="179">
        <f t="shared" si="98"/>
        <v>0</v>
      </c>
      <c r="AO158" s="177">
        <f>[1]побуд.звіт!AO158+'[2]звіт 2018+01.2019'!AO158</f>
        <v>3617.4479207854338</v>
      </c>
      <c r="AP158" s="177">
        <f>[1]побуд.звіт!AP158+'[2]звіт 2018+01.2019'!AP158</f>
        <v>1907.2225355131668</v>
      </c>
      <c r="AQ158" s="178">
        <f t="shared" si="99"/>
        <v>-1710.225385272267</v>
      </c>
      <c r="AR158" s="179">
        <f t="shared" si="100"/>
        <v>0</v>
      </c>
      <c r="AS158" s="177">
        <f>[1]побуд.звіт!AS158+'[2]звіт 2018+01.2019'!AS158</f>
        <v>7752.7759713974128</v>
      </c>
      <c r="AT158" s="177">
        <f>[1]побуд.звіт!AT158+'[2]звіт 2018+01.2019'!AT158</f>
        <v>6625.6194460034958</v>
      </c>
      <c r="AU158" s="178">
        <f t="shared" si="101"/>
        <v>-1127.156525393917</v>
      </c>
      <c r="AV158" s="179">
        <f t="shared" si="102"/>
        <v>0</v>
      </c>
      <c r="AW158" s="177">
        <f>[1]побуд.звіт!AW158+'[2]звіт 2018+01.2019'!AW158</f>
        <v>51506.866039020599</v>
      </c>
      <c r="AX158" s="177">
        <f>[1]побуд.звіт!AX158+'[2]звіт 2018+01.2019'!AX158</f>
        <v>41376.693840911859</v>
      </c>
      <c r="AY158" s="178">
        <f t="shared" si="103"/>
        <v>-10130.172198108739</v>
      </c>
      <c r="AZ158" s="179">
        <f t="shared" si="104"/>
        <v>0</v>
      </c>
      <c r="BA158" s="38">
        <v>0</v>
      </c>
      <c r="BB158" s="36"/>
      <c r="BC158" s="36">
        <f t="shared" si="105"/>
        <v>0</v>
      </c>
      <c r="BD158" s="37">
        <f t="shared" si="106"/>
        <v>0</v>
      </c>
      <c r="BE158" s="177">
        <f>[1]побуд.звіт!BE158+'[2]звіт 2018+01.2019'!BE158</f>
        <v>18.35413166081165</v>
      </c>
      <c r="BF158" s="177">
        <f>[1]побуд.звіт!BF158+'[2]звіт 2018+01.2019'!BF158</f>
        <v>0</v>
      </c>
      <c r="BG158" s="178">
        <f t="shared" si="107"/>
        <v>-18.35413166081165</v>
      </c>
      <c r="BH158" s="179">
        <f t="shared" si="108"/>
        <v>0</v>
      </c>
      <c r="BI158" s="177">
        <f>[1]побуд.звіт!BI158+'[2]звіт 2018+01.2019'!BI158</f>
        <v>12657.116118284561</v>
      </c>
      <c r="BJ158" s="177">
        <f>[1]побуд.звіт!BJ158+'[2]звіт 2018+01.2019'!BJ158</f>
        <v>12918.461215034682</v>
      </c>
      <c r="BK158" s="178">
        <f t="shared" si="109"/>
        <v>0</v>
      </c>
      <c r="BL158" s="179">
        <f t="shared" si="110"/>
        <v>261.34509675012123</v>
      </c>
      <c r="BM158" s="177">
        <f>[1]побуд.звіт!BM158+'[2]звіт 2018+01.2019'!BM158</f>
        <v>0</v>
      </c>
      <c r="BN158" s="177">
        <f>[1]побуд.звіт!BN158+'[2]звіт 2018+01.2019'!BN158</f>
        <v>0</v>
      </c>
      <c r="BO158" s="178">
        <f t="shared" si="111"/>
        <v>0</v>
      </c>
      <c r="BP158" s="179">
        <f t="shared" si="112"/>
        <v>0</v>
      </c>
      <c r="BQ158" s="180">
        <f t="shared" si="117"/>
        <v>174272.7270537052</v>
      </c>
      <c r="BR158" s="178">
        <f t="shared" si="117"/>
        <v>159159.28997311037</v>
      </c>
      <c r="BS158" s="178">
        <f t="shared" si="113"/>
        <v>-15113.437080594827</v>
      </c>
      <c r="BT158" s="179">
        <f t="shared" si="114"/>
        <v>0</v>
      </c>
      <c r="BU158" s="181">
        <f t="shared" si="115"/>
        <v>0.91327709541185209</v>
      </c>
      <c r="BV158" s="130">
        <v>29381</v>
      </c>
      <c r="BW158" s="182">
        <f t="shared" si="116"/>
        <v>16932.948067592486</v>
      </c>
      <c r="BX158" s="130">
        <f t="shared" si="79"/>
        <v>12448.051932407514</v>
      </c>
      <c r="BY158" s="183">
        <v>1</v>
      </c>
      <c r="CA158" s="39"/>
    </row>
    <row r="159" spans="1:79" x14ac:dyDescent="0.3">
      <c r="A159" s="72">
        <f t="shared" si="84"/>
        <v>151</v>
      </c>
      <c r="B159" s="74" t="s">
        <v>251</v>
      </c>
      <c r="C159" s="73">
        <v>6594.4500000000007</v>
      </c>
      <c r="D159" s="185">
        <v>9</v>
      </c>
      <c r="E159" s="177">
        <f>[1]побуд.звіт!E159+'[2]звіт 2018+01.2019'!E159</f>
        <v>48463.251889999985</v>
      </c>
      <c r="F159" s="177">
        <f>[1]побуд.звіт!F159+'[2]звіт 2018+01.2019'!F159</f>
        <v>43253.377940098064</v>
      </c>
      <c r="G159" s="178">
        <f t="shared" si="80"/>
        <v>-5209.8739499019212</v>
      </c>
      <c r="H159" s="179">
        <f t="shared" si="81"/>
        <v>0</v>
      </c>
      <c r="I159" s="177">
        <f>[1]побуд.звіт!I159+'[2]звіт 2018+01.2019'!I159</f>
        <v>84128.738363829019</v>
      </c>
      <c r="J159" s="177">
        <f>[1]побуд.звіт!J159+'[2]звіт 2018+01.2019'!J159</f>
        <v>77642.082100494721</v>
      </c>
      <c r="K159" s="178">
        <f t="shared" si="82"/>
        <v>-6486.6562633342983</v>
      </c>
      <c r="L159" s="179">
        <f t="shared" si="83"/>
        <v>0</v>
      </c>
      <c r="M159" s="177">
        <f>[1]побуд.звіт!M159+'[2]звіт 2018+01.2019'!M159</f>
        <v>9627.6186546269764</v>
      </c>
      <c r="N159" s="177">
        <f>[1]побуд.звіт!N159+'[2]звіт 2018+01.2019'!N159</f>
        <v>9842.4586957150586</v>
      </c>
      <c r="O159" s="178">
        <f t="shared" si="85"/>
        <v>0</v>
      </c>
      <c r="P159" s="179">
        <f t="shared" si="86"/>
        <v>214.84004108808222</v>
      </c>
      <c r="Q159" s="177">
        <f>[1]побуд.звіт!Q159+'[2]звіт 2018+01.2019'!Q159</f>
        <v>1705.0175150915672</v>
      </c>
      <c r="R159" s="177">
        <f>[1]побуд.звіт!R159+'[2]звіт 2018+01.2019'!R159</f>
        <v>1019.6770286639269</v>
      </c>
      <c r="S159" s="178">
        <f t="shared" si="87"/>
        <v>-685.34048642764037</v>
      </c>
      <c r="T159" s="179">
        <f t="shared" si="88"/>
        <v>0</v>
      </c>
      <c r="U159" s="177">
        <f>[1]побуд.звіт!U159+'[2]звіт 2018+01.2019'!U159</f>
        <v>61793.526082498138</v>
      </c>
      <c r="V159" s="177">
        <f>[1]побуд.звіт!V159+'[2]звіт 2018+01.2019'!V159</f>
        <v>61114.543395713503</v>
      </c>
      <c r="W159" s="178">
        <f t="shared" si="89"/>
        <v>-678.98268678463501</v>
      </c>
      <c r="X159" s="179">
        <f t="shared" si="90"/>
        <v>0</v>
      </c>
      <c r="Y159" s="177">
        <f>[1]побуд.звіт!Y159+'[2]звіт 2018+01.2019'!Y159</f>
        <v>0</v>
      </c>
      <c r="Z159" s="177">
        <f>[1]побуд.звіт!Z159+'[2]звіт 2018+01.2019'!Z159</f>
        <v>0</v>
      </c>
      <c r="AA159" s="178">
        <f t="shared" si="91"/>
        <v>0</v>
      </c>
      <c r="AB159" s="179">
        <f t="shared" si="92"/>
        <v>0</v>
      </c>
      <c r="AC159" s="177">
        <f>[1]побуд.звіт!AC159+'[2]звіт 2018+01.2019'!AC159</f>
        <v>69843.241641655914</v>
      </c>
      <c r="AD159" s="177">
        <f>[1]побуд.звіт!AD159+'[2]звіт 2018+01.2019'!AD159</f>
        <v>69284.603753560645</v>
      </c>
      <c r="AE159" s="178">
        <f t="shared" si="93"/>
        <v>-558.63788809526886</v>
      </c>
      <c r="AF159" s="179">
        <f t="shared" si="94"/>
        <v>0</v>
      </c>
      <c r="AG159" s="177">
        <f>[1]побуд.звіт!AG159+'[2]звіт 2018+01.2019'!AG159</f>
        <v>2159.0152841518075</v>
      </c>
      <c r="AH159" s="177">
        <f>[1]побуд.звіт!AH159+'[2]звіт 2018+01.2019'!AH159</f>
        <v>2096.1978655102389</v>
      </c>
      <c r="AI159" s="178">
        <f t="shared" si="95"/>
        <v>-62.817418641568565</v>
      </c>
      <c r="AJ159" s="179">
        <f t="shared" si="96"/>
        <v>0</v>
      </c>
      <c r="AK159" s="177">
        <f>[1]побуд.звіт!AK159+'[2]звіт 2018+01.2019'!AK159</f>
        <v>70.741012887228905</v>
      </c>
      <c r="AL159" s="177">
        <f>[1]побуд.звіт!AL159+'[2]звіт 2018+01.2019'!AL159</f>
        <v>0</v>
      </c>
      <c r="AM159" s="178">
        <f t="shared" si="97"/>
        <v>-70.741012887228905</v>
      </c>
      <c r="AN159" s="179">
        <f t="shared" si="98"/>
        <v>0</v>
      </c>
      <c r="AO159" s="177">
        <f>[1]побуд.звіт!AO159+'[2]звіт 2018+01.2019'!AO159</f>
        <v>3297.6352368723851</v>
      </c>
      <c r="AP159" s="177">
        <f>[1]побуд.звіт!AP159+'[2]звіт 2018+01.2019'!AP159</f>
        <v>7512.683333376307</v>
      </c>
      <c r="AQ159" s="178">
        <f t="shared" si="99"/>
        <v>0</v>
      </c>
      <c r="AR159" s="179">
        <f t="shared" si="100"/>
        <v>4215.0480965039224</v>
      </c>
      <c r="AS159" s="177">
        <f>[1]побуд.звіт!AS159+'[2]звіт 2018+01.2019'!AS159</f>
        <v>12780.295069797297</v>
      </c>
      <c r="AT159" s="177">
        <f>[1]побуд.звіт!AT159+'[2]звіт 2018+01.2019'!AT159</f>
        <v>10784.314168304125</v>
      </c>
      <c r="AU159" s="178">
        <f t="shared" si="101"/>
        <v>-1995.9809014931725</v>
      </c>
      <c r="AV159" s="179">
        <f t="shared" si="102"/>
        <v>0</v>
      </c>
      <c r="AW159" s="177">
        <f>[1]побуд.звіт!AW159+'[2]звіт 2018+01.2019'!AW159</f>
        <v>82337.011901856895</v>
      </c>
      <c r="AX159" s="177">
        <f>[1]побуд.звіт!AX159+'[2]звіт 2018+01.2019'!AX159</f>
        <v>117623.83590737449</v>
      </c>
      <c r="AY159" s="178">
        <f t="shared" si="103"/>
        <v>0</v>
      </c>
      <c r="AZ159" s="179">
        <f t="shared" si="104"/>
        <v>35286.824005517599</v>
      </c>
      <c r="BA159" s="38">
        <v>0</v>
      </c>
      <c r="BB159" s="36"/>
      <c r="BC159" s="36">
        <f t="shared" si="105"/>
        <v>0</v>
      </c>
      <c r="BD159" s="37">
        <f t="shared" si="106"/>
        <v>0</v>
      </c>
      <c r="BE159" s="177">
        <f>[1]побуд.звіт!BE159+'[2]звіт 2018+01.2019'!BE159</f>
        <v>9.2580011267469864</v>
      </c>
      <c r="BF159" s="177">
        <f>[1]побуд.звіт!BF159+'[2]звіт 2018+01.2019'!BF159</f>
        <v>0</v>
      </c>
      <c r="BG159" s="178">
        <f t="shared" si="107"/>
        <v>-9.2580011267469864</v>
      </c>
      <c r="BH159" s="179">
        <f t="shared" si="108"/>
        <v>0</v>
      </c>
      <c r="BI159" s="177">
        <f>[1]побуд.звіт!BI159+'[2]звіт 2018+01.2019'!BI159</f>
        <v>24288.213350904789</v>
      </c>
      <c r="BJ159" s="177">
        <f>[1]побуд.звіт!BJ159+'[2]звіт 2018+01.2019'!BJ159</f>
        <v>16208.469499389674</v>
      </c>
      <c r="BK159" s="178">
        <f t="shared" si="109"/>
        <v>-8079.7438515151152</v>
      </c>
      <c r="BL159" s="179">
        <f t="shared" si="110"/>
        <v>0</v>
      </c>
      <c r="BM159" s="177">
        <f>[1]побуд.звіт!BM159+'[2]звіт 2018+01.2019'!BM159</f>
        <v>23075.344215644847</v>
      </c>
      <c r="BN159" s="177">
        <f>[1]побуд.звіт!BN159+'[2]звіт 2018+01.2019'!BN159</f>
        <v>22284.997549938973</v>
      </c>
      <c r="BO159" s="178">
        <f t="shared" si="111"/>
        <v>-790.34666570587433</v>
      </c>
      <c r="BP159" s="179">
        <f t="shared" si="112"/>
        <v>0</v>
      </c>
      <c r="BQ159" s="180">
        <f t="shared" si="117"/>
        <v>423578.90822094365</v>
      </c>
      <c r="BR159" s="178">
        <f t="shared" si="117"/>
        <v>438667.2412381398</v>
      </c>
      <c r="BS159" s="178">
        <f t="shared" si="113"/>
        <v>0</v>
      </c>
      <c r="BT159" s="179">
        <f t="shared" si="114"/>
        <v>15088.333017196157</v>
      </c>
      <c r="BU159" s="181">
        <f t="shared" si="115"/>
        <v>1.0356210678207942</v>
      </c>
      <c r="BV159" s="130">
        <v>39438</v>
      </c>
      <c r="BW159" s="182">
        <f t="shared" si="116"/>
        <v>9182.3636985040248</v>
      </c>
      <c r="BX159" s="130">
        <f t="shared" si="79"/>
        <v>30255.636301495975</v>
      </c>
      <c r="BY159" s="183">
        <v>1</v>
      </c>
      <c r="CA159" s="39"/>
    </row>
    <row r="160" spans="1:79" x14ac:dyDescent="0.3">
      <c r="A160" s="72">
        <f t="shared" si="84"/>
        <v>152</v>
      </c>
      <c r="B160" s="74" t="s">
        <v>252</v>
      </c>
      <c r="C160" s="73">
        <v>9392.5499999999993</v>
      </c>
      <c r="D160" s="185">
        <v>9</v>
      </c>
      <c r="E160" s="177">
        <f>[1]побуд.звіт!E160+'[2]звіт 2018+01.2019'!E160</f>
        <v>68049.875529999976</v>
      </c>
      <c r="F160" s="177">
        <f>[1]побуд.звіт!F160+'[2]звіт 2018+01.2019'!F160</f>
        <v>62867.413302999907</v>
      </c>
      <c r="G160" s="178">
        <f t="shared" si="80"/>
        <v>-5182.4622270000691</v>
      </c>
      <c r="H160" s="179">
        <f t="shared" si="81"/>
        <v>0</v>
      </c>
      <c r="I160" s="177">
        <f>[1]побуд.звіт!I160+'[2]звіт 2018+01.2019'!I160</f>
        <v>108088.63399713593</v>
      </c>
      <c r="J160" s="177">
        <f>[1]побуд.звіт!J160+'[2]звіт 2018+01.2019'!J160</f>
        <v>103538.36524513633</v>
      </c>
      <c r="K160" s="178">
        <f t="shared" si="82"/>
        <v>-4550.2687519995961</v>
      </c>
      <c r="L160" s="179">
        <f t="shared" si="83"/>
        <v>0</v>
      </c>
      <c r="M160" s="177">
        <f>[1]побуд.звіт!M160+'[2]звіт 2018+01.2019'!M160</f>
        <v>13049.575035489679</v>
      </c>
      <c r="N160" s="177">
        <f>[1]побуд.звіт!N160+'[2]звіт 2018+01.2019'!N160</f>
        <v>13597.361775025807</v>
      </c>
      <c r="O160" s="178">
        <f t="shared" si="85"/>
        <v>0</v>
      </c>
      <c r="P160" s="179">
        <f t="shared" si="86"/>
        <v>547.78673953612815</v>
      </c>
      <c r="Q160" s="177">
        <f>[1]побуд.звіт!Q160+'[2]звіт 2018+01.2019'!Q160</f>
        <v>2469.6614634735993</v>
      </c>
      <c r="R160" s="177">
        <f>[1]побуд.звіт!R160+'[2]звіт 2018+01.2019'!R160</f>
        <v>1732.5882042594046</v>
      </c>
      <c r="S160" s="178">
        <f t="shared" si="87"/>
        <v>-737.07325921419465</v>
      </c>
      <c r="T160" s="179">
        <f t="shared" si="88"/>
        <v>0</v>
      </c>
      <c r="U160" s="177">
        <f>[1]побуд.звіт!U160+'[2]звіт 2018+01.2019'!U160</f>
        <v>97246.762024937518</v>
      </c>
      <c r="V160" s="177">
        <f>[1]побуд.звіт!V160+'[2]звіт 2018+01.2019'!V160</f>
        <v>94622.689093129462</v>
      </c>
      <c r="W160" s="178">
        <f t="shared" si="89"/>
        <v>-2624.0729318080557</v>
      </c>
      <c r="X160" s="179">
        <f t="shared" si="90"/>
        <v>0</v>
      </c>
      <c r="Y160" s="177">
        <f>[1]побуд.звіт!Y160+'[2]звіт 2018+01.2019'!Y160</f>
        <v>1079.5418732105652</v>
      </c>
      <c r="Z160" s="177">
        <f>[1]побуд.звіт!Z160+'[2]звіт 2018+01.2019'!Z160</f>
        <v>715.22033323004575</v>
      </c>
      <c r="AA160" s="178">
        <f t="shared" si="91"/>
        <v>-364.32153998051945</v>
      </c>
      <c r="AB160" s="179">
        <f t="shared" si="92"/>
        <v>0</v>
      </c>
      <c r="AC160" s="177">
        <f>[1]побуд.звіт!AC160+'[2]звіт 2018+01.2019'!AC160</f>
        <v>101010.78209289815</v>
      </c>
      <c r="AD160" s="177">
        <f>[1]побуд.звіт!AD160+'[2]звіт 2018+01.2019'!AD160</f>
        <v>100546.90966042035</v>
      </c>
      <c r="AE160" s="178">
        <f t="shared" si="93"/>
        <v>-463.87243247780134</v>
      </c>
      <c r="AF160" s="179">
        <f t="shared" si="94"/>
        <v>0</v>
      </c>
      <c r="AG160" s="177">
        <f>[1]побуд.звіт!AG160+'[2]звіт 2018+01.2019'!AG160</f>
        <v>2978.0730660644313</v>
      </c>
      <c r="AH160" s="177">
        <f>[1]побуд.звіт!AH160+'[2]звіт 2018+01.2019'!AH160</f>
        <v>2924.4274637914932</v>
      </c>
      <c r="AI160" s="178">
        <f t="shared" si="95"/>
        <v>-53.645602272938049</v>
      </c>
      <c r="AJ160" s="179">
        <f t="shared" si="96"/>
        <v>0</v>
      </c>
      <c r="AK160" s="177">
        <f>[1]побуд.звіт!AK160+'[2]звіт 2018+01.2019'!AK160</f>
        <v>100.75722775878833</v>
      </c>
      <c r="AL160" s="177">
        <f>[1]побуд.звіт!AL160+'[2]звіт 2018+01.2019'!AL160</f>
        <v>0</v>
      </c>
      <c r="AM160" s="178">
        <f t="shared" si="97"/>
        <v>-100.75722775878833</v>
      </c>
      <c r="AN160" s="179">
        <f t="shared" si="98"/>
        <v>0</v>
      </c>
      <c r="AO160" s="177">
        <f>[1]побуд.звіт!AO160+'[2]звіт 2018+01.2019'!AO160</f>
        <v>5892.2159258872125</v>
      </c>
      <c r="AP160" s="177">
        <f>[1]побуд.звіт!AP160+'[2]звіт 2018+01.2019'!AP160</f>
        <v>12962.669346507599</v>
      </c>
      <c r="AQ160" s="178">
        <f t="shared" si="99"/>
        <v>0</v>
      </c>
      <c r="AR160" s="179">
        <f t="shared" si="100"/>
        <v>7070.4534206203862</v>
      </c>
      <c r="AS160" s="177">
        <f>[1]побуд.звіт!AS160+'[2]звіт 2018+01.2019'!AS160</f>
        <v>23131.897784780122</v>
      </c>
      <c r="AT160" s="177">
        <f>[1]побуд.звіт!AT160+'[2]звіт 2018+01.2019'!AT160</f>
        <v>19698.769589628158</v>
      </c>
      <c r="AU160" s="178">
        <f t="shared" si="101"/>
        <v>-3433.1281951519632</v>
      </c>
      <c r="AV160" s="179">
        <f t="shared" si="102"/>
        <v>0</v>
      </c>
      <c r="AW160" s="177">
        <f>[1]побуд.звіт!AW160+'[2]звіт 2018+01.2019'!AW160</f>
        <v>129135.43973070003</v>
      </c>
      <c r="AX160" s="177">
        <f>[1]побуд.звіт!AX160+'[2]звіт 2018+01.2019'!AX160</f>
        <v>133966.34451173132</v>
      </c>
      <c r="AY160" s="178">
        <f t="shared" si="103"/>
        <v>0</v>
      </c>
      <c r="AZ160" s="179">
        <f t="shared" si="104"/>
        <v>4830.9047810312913</v>
      </c>
      <c r="BA160" s="38">
        <v>0</v>
      </c>
      <c r="BB160" s="36"/>
      <c r="BC160" s="36">
        <f t="shared" si="105"/>
        <v>0</v>
      </c>
      <c r="BD160" s="37">
        <f t="shared" si="106"/>
        <v>0</v>
      </c>
      <c r="BE160" s="177">
        <f>[1]побуд.звіт!BE160+'[2]звіт 2018+01.2019'!BE160</f>
        <v>13.186276108398333</v>
      </c>
      <c r="BF160" s="177">
        <f>[1]побуд.звіт!BF160+'[2]звіт 2018+01.2019'!BF160</f>
        <v>0</v>
      </c>
      <c r="BG160" s="178">
        <f t="shared" si="107"/>
        <v>-13.186276108398333</v>
      </c>
      <c r="BH160" s="179">
        <f t="shared" si="108"/>
        <v>0</v>
      </c>
      <c r="BI160" s="177">
        <f>[1]побуд.звіт!BI160+'[2]звіт 2018+01.2019'!BI160</f>
        <v>33170.786467079452</v>
      </c>
      <c r="BJ160" s="177">
        <f>[1]побуд.звіт!BJ160+'[2]звіт 2018+01.2019'!BJ160</f>
        <v>23085.28362660588</v>
      </c>
      <c r="BK160" s="178">
        <f t="shared" si="109"/>
        <v>-10085.502840473571</v>
      </c>
      <c r="BL160" s="179">
        <f t="shared" si="110"/>
        <v>0</v>
      </c>
      <c r="BM160" s="177">
        <f>[1]побуд.звіт!BM160+'[2]звіт 2018+01.2019'!BM160</f>
        <v>30520.683939799339</v>
      </c>
      <c r="BN160" s="177">
        <f>[1]побуд.звіт!BN160+'[2]звіт 2018+01.2019'!BN160</f>
        <v>25330.227033811032</v>
      </c>
      <c r="BO160" s="178">
        <f t="shared" si="111"/>
        <v>-5190.456905988307</v>
      </c>
      <c r="BP160" s="179">
        <f t="shared" si="112"/>
        <v>0</v>
      </c>
      <c r="BQ160" s="180">
        <f t="shared" si="117"/>
        <v>615937.8724353232</v>
      </c>
      <c r="BR160" s="178">
        <f t="shared" si="117"/>
        <v>595588.26918627683</v>
      </c>
      <c r="BS160" s="178">
        <f t="shared" si="113"/>
        <v>-20349.603249046369</v>
      </c>
      <c r="BT160" s="179">
        <f t="shared" si="114"/>
        <v>0</v>
      </c>
      <c r="BU160" s="181">
        <f t="shared" si="115"/>
        <v>0.96696159765499212</v>
      </c>
      <c r="BV160" s="130">
        <v>94570</v>
      </c>
      <c r="BW160" s="182">
        <f t="shared" si="116"/>
        <v>50574.437683191201</v>
      </c>
      <c r="BX160" s="130">
        <f t="shared" si="79"/>
        <v>43995.562316808799</v>
      </c>
      <c r="BY160" s="183">
        <v>1</v>
      </c>
      <c r="CA160" s="39"/>
    </row>
    <row r="161" spans="1:79" x14ac:dyDescent="0.3">
      <c r="A161" s="163">
        <f t="shared" si="84"/>
        <v>153</v>
      </c>
      <c r="B161" s="164" t="s">
        <v>253</v>
      </c>
      <c r="C161" s="189">
        <v>3508.3999999999996</v>
      </c>
      <c r="D161" s="185">
        <v>5</v>
      </c>
      <c r="E161" s="165">
        <f>[1]побуд.звіт!E161+'[2]звіт 2018+01.2019'!E161</f>
        <v>9415.88832</v>
      </c>
      <c r="F161" s="165">
        <f>[1]побуд.звіт!F161+'[2]звіт 2018+01.2019'!F161</f>
        <v>9281.8255672971736</v>
      </c>
      <c r="G161" s="166">
        <f t="shared" si="80"/>
        <v>-134.0627527028264</v>
      </c>
      <c r="H161" s="167">
        <f t="shared" si="81"/>
        <v>0</v>
      </c>
      <c r="I161" s="165">
        <f>[1]побуд.звіт!I161+'[2]звіт 2018+01.2019'!I161</f>
        <v>26466.371384175916</v>
      </c>
      <c r="J161" s="165">
        <f>[1]побуд.звіт!J161+'[2]звіт 2018+01.2019'!J161</f>
        <v>28898.094029590371</v>
      </c>
      <c r="K161" s="166">
        <f t="shared" si="82"/>
        <v>0</v>
      </c>
      <c r="L161" s="167">
        <f t="shared" si="83"/>
        <v>2431.7226454144547</v>
      </c>
      <c r="M161" s="165">
        <f>[1]побуд.звіт!M161+'[2]звіт 2018+01.2019'!M161</f>
        <v>4768.3705587007107</v>
      </c>
      <c r="N161" s="165">
        <f>[1]побуд.звіт!N161+'[2]звіт 2018+01.2019'!N161</f>
        <v>4795.6027991981919</v>
      </c>
      <c r="O161" s="166">
        <f t="shared" si="85"/>
        <v>0</v>
      </c>
      <c r="P161" s="167">
        <f t="shared" si="86"/>
        <v>27.232240497481143</v>
      </c>
      <c r="Q161" s="165">
        <f>[1]побуд.звіт!Q161+'[2]звіт 2018+01.2019'!Q161</f>
        <v>295.68456369637062</v>
      </c>
      <c r="R161" s="165">
        <f>[1]побуд.звіт!R161+'[2]звіт 2018+01.2019'!R161</f>
        <v>968.61963747861444</v>
      </c>
      <c r="S161" s="166">
        <f t="shared" si="87"/>
        <v>0</v>
      </c>
      <c r="T161" s="167">
        <f t="shared" si="88"/>
        <v>672.93507378224376</v>
      </c>
      <c r="U161" s="165">
        <f>[1]побуд.звіт!U161+'[2]звіт 2018+01.2019'!U161</f>
        <v>0</v>
      </c>
      <c r="V161" s="165">
        <f>[1]побуд.звіт!V161+'[2]звіт 2018+01.2019'!V161</f>
        <v>0</v>
      </c>
      <c r="W161" s="166">
        <f t="shared" si="89"/>
        <v>0</v>
      </c>
      <c r="X161" s="167">
        <f t="shared" si="90"/>
        <v>0</v>
      </c>
      <c r="Y161" s="165">
        <f>[1]побуд.звіт!Y161+'[2]звіт 2018+01.2019'!Y161</f>
        <v>0</v>
      </c>
      <c r="Z161" s="165">
        <f>[1]побуд.звіт!Z161+'[2]звіт 2018+01.2019'!Z161</f>
        <v>0</v>
      </c>
      <c r="AA161" s="166">
        <f t="shared" si="91"/>
        <v>0</v>
      </c>
      <c r="AB161" s="167">
        <f t="shared" si="92"/>
        <v>0</v>
      </c>
      <c r="AC161" s="165">
        <f>[1]побуд.звіт!AC161+'[2]звіт 2018+01.2019'!AC161</f>
        <v>38246.500080189995</v>
      </c>
      <c r="AD161" s="165">
        <f>[1]побуд.звіт!AD161+'[2]звіт 2018+01.2019'!AD161</f>
        <v>37313.668750002158</v>
      </c>
      <c r="AE161" s="166">
        <f t="shared" si="93"/>
        <v>-932.83133018783701</v>
      </c>
      <c r="AF161" s="167">
        <f t="shared" si="94"/>
        <v>0</v>
      </c>
      <c r="AG161" s="165">
        <f>[1]побуд.звіт!AG161+'[2]звіт 2018+01.2019'!AG161</f>
        <v>1460.3404040508462</v>
      </c>
      <c r="AH161" s="165">
        <f>[1]побуд.звіт!AH161+'[2]звіт 2018+01.2019'!AH161</f>
        <v>1457.4195885124818</v>
      </c>
      <c r="AI161" s="166">
        <f t="shared" si="95"/>
        <v>-2.9208155383644225</v>
      </c>
      <c r="AJ161" s="167">
        <f t="shared" si="96"/>
        <v>0</v>
      </c>
      <c r="AK161" s="165">
        <f>[1]побуд.звіт!AK161+'[2]звіт 2018+01.2019'!AK161</f>
        <v>52.41226835790571</v>
      </c>
      <c r="AL161" s="165">
        <f>[1]побуд.звіт!AL161+'[2]звіт 2018+01.2019'!AL161</f>
        <v>0</v>
      </c>
      <c r="AM161" s="166">
        <f t="shared" si="97"/>
        <v>-52.41226835790571</v>
      </c>
      <c r="AN161" s="167">
        <f t="shared" si="98"/>
        <v>0</v>
      </c>
      <c r="AO161" s="165">
        <f>[1]побуд.звіт!AO161+'[2]звіт 2018+01.2019'!AO161</f>
        <v>12817.789857180798</v>
      </c>
      <c r="AP161" s="165">
        <f>[1]побуд.звіт!AP161+'[2]звіт 2018+01.2019'!AP161</f>
        <v>8389.7867601350627</v>
      </c>
      <c r="AQ161" s="166">
        <f t="shared" si="99"/>
        <v>-4428.0030970457356</v>
      </c>
      <c r="AR161" s="167">
        <f t="shared" si="100"/>
        <v>0</v>
      </c>
      <c r="AS161" s="165">
        <f>[1]побуд.звіт!AS161+'[2]звіт 2018+01.2019'!AS161</f>
        <v>7198.8685885704335</v>
      </c>
      <c r="AT161" s="165">
        <f>[1]побуд.звіт!AT161+'[2]звіт 2018+01.2019'!AT161</f>
        <v>6209.7814086972321</v>
      </c>
      <c r="AU161" s="166">
        <f t="shared" si="101"/>
        <v>-989.08717987320142</v>
      </c>
      <c r="AV161" s="167">
        <f t="shared" si="102"/>
        <v>0</v>
      </c>
      <c r="AW161" s="165">
        <f>[1]побуд.звіт!AW161+'[2]звіт 2018+01.2019'!AW161</f>
        <v>33096.837120338576</v>
      </c>
      <c r="AX161" s="165">
        <f>[1]побуд.звіт!AX161+'[2]звіт 2018+01.2019'!AX161</f>
        <v>98317.211800315083</v>
      </c>
      <c r="AY161" s="166">
        <f t="shared" si="103"/>
        <v>0</v>
      </c>
      <c r="AZ161" s="167">
        <f t="shared" si="104"/>
        <v>65220.374679976507</v>
      </c>
      <c r="BA161" s="38">
        <v>0</v>
      </c>
      <c r="BB161" s="36"/>
      <c r="BC161" s="36">
        <f t="shared" si="105"/>
        <v>0</v>
      </c>
      <c r="BD161" s="37">
        <f t="shared" si="106"/>
        <v>0</v>
      </c>
      <c r="BE161" s="165">
        <f>[1]побуд.звіт!BE161+'[2]звіт 2018+01.2019'!BE161</f>
        <v>19.70188334316228</v>
      </c>
      <c r="BF161" s="165">
        <f>[1]побуд.звіт!BF161+'[2]звіт 2018+01.2019'!BF161</f>
        <v>0</v>
      </c>
      <c r="BG161" s="166">
        <f t="shared" si="107"/>
        <v>-19.70188334316228</v>
      </c>
      <c r="BH161" s="167">
        <f t="shared" si="108"/>
        <v>0</v>
      </c>
      <c r="BI161" s="165">
        <f>[1]побуд.звіт!BI161+'[2]звіт 2018+01.2019'!BI161</f>
        <v>6482.1630699893221</v>
      </c>
      <c r="BJ161" s="165">
        <f>[1]побуд.звіт!BJ161+'[2]звіт 2018+01.2019'!BJ161</f>
        <v>4172.8516370241605</v>
      </c>
      <c r="BK161" s="166">
        <f t="shared" si="109"/>
        <v>-2309.3114329651617</v>
      </c>
      <c r="BL161" s="167">
        <f t="shared" si="110"/>
        <v>0</v>
      </c>
      <c r="BM161" s="165">
        <f>[1]побуд.звіт!BM161+'[2]звіт 2018+01.2019'!BM161</f>
        <v>0</v>
      </c>
      <c r="BN161" s="165">
        <f>[1]побуд.звіт!BN161+'[2]звіт 2018+01.2019'!BN161</f>
        <v>0</v>
      </c>
      <c r="BO161" s="166">
        <f t="shared" si="111"/>
        <v>0</v>
      </c>
      <c r="BP161" s="167">
        <f t="shared" si="112"/>
        <v>0</v>
      </c>
      <c r="BQ161" s="168">
        <f t="shared" si="117"/>
        <v>140320.92809859404</v>
      </c>
      <c r="BR161" s="166">
        <f t="shared" si="117"/>
        <v>199804.86197825053</v>
      </c>
      <c r="BS161" s="166">
        <f t="shared" si="113"/>
        <v>0</v>
      </c>
      <c r="BT161" s="167">
        <f t="shared" si="114"/>
        <v>59483.933879656484</v>
      </c>
      <c r="BU161" s="169">
        <f t="shared" si="115"/>
        <v>1.4239134866458489</v>
      </c>
      <c r="BV161" s="131">
        <v>14618</v>
      </c>
      <c r="BW161" s="170">
        <f t="shared" si="116"/>
        <v>4595.0765643861396</v>
      </c>
      <c r="BX161" s="131">
        <f t="shared" si="79"/>
        <v>10022.92343561386</v>
      </c>
      <c r="BY161" s="171">
        <v>2</v>
      </c>
      <c r="CA161" s="39"/>
    </row>
    <row r="162" spans="1:79" x14ac:dyDescent="0.3">
      <c r="A162" s="163">
        <f t="shared" si="84"/>
        <v>154</v>
      </c>
      <c r="B162" s="164" t="s">
        <v>254</v>
      </c>
      <c r="C162" s="189">
        <v>3425.5</v>
      </c>
      <c r="D162" s="185">
        <v>5</v>
      </c>
      <c r="E162" s="165">
        <f>[1]побуд.звіт!E162+'[2]звіт 2018+01.2019'!E162</f>
        <v>9723.9599499999986</v>
      </c>
      <c r="F162" s="165">
        <f>[1]побуд.звіт!F162+'[2]звіт 2018+01.2019'!F162</f>
        <v>8326.8078136625973</v>
      </c>
      <c r="G162" s="166">
        <f t="shared" si="80"/>
        <v>-1397.1521363374013</v>
      </c>
      <c r="H162" s="167">
        <f t="shared" si="81"/>
        <v>0</v>
      </c>
      <c r="I162" s="165">
        <f>[1]побуд.звіт!I162+'[2]звіт 2018+01.2019'!I162</f>
        <v>21965.85658061838</v>
      </c>
      <c r="J162" s="165">
        <f>[1]побуд.звіт!J162+'[2]звіт 2018+01.2019'!J162</f>
        <v>21590.526864290739</v>
      </c>
      <c r="K162" s="166">
        <f t="shared" si="82"/>
        <v>-375.3297163276402</v>
      </c>
      <c r="L162" s="167">
        <f t="shared" si="83"/>
        <v>0</v>
      </c>
      <c r="M162" s="165">
        <f>[1]побуд.звіт!M162+'[2]звіт 2018+01.2019'!M162</f>
        <v>5397.1216918572964</v>
      </c>
      <c r="N162" s="165">
        <f>[1]побуд.звіт!N162+'[2]звіт 2018+01.2019'!N162</f>
        <v>5734.3285690258781</v>
      </c>
      <c r="O162" s="166">
        <f t="shared" si="85"/>
        <v>0</v>
      </c>
      <c r="P162" s="167">
        <f t="shared" si="86"/>
        <v>337.20687716858174</v>
      </c>
      <c r="Q162" s="165">
        <f>[1]побуд.звіт!Q162+'[2]звіт 2018+01.2019'!Q162</f>
        <v>478.22214797888796</v>
      </c>
      <c r="R162" s="165">
        <f>[1]побуд.звіт!R162+'[2]звіт 2018+01.2019'!R162</f>
        <v>896.68355178459478</v>
      </c>
      <c r="S162" s="166">
        <f t="shared" si="87"/>
        <v>0</v>
      </c>
      <c r="T162" s="167">
        <f t="shared" si="88"/>
        <v>418.46140380570682</v>
      </c>
      <c r="U162" s="165">
        <f>[1]побуд.звіт!U162+'[2]звіт 2018+01.2019'!U162</f>
        <v>0</v>
      </c>
      <c r="V162" s="165">
        <f>[1]побуд.звіт!V162+'[2]звіт 2018+01.2019'!V162</f>
        <v>0</v>
      </c>
      <c r="W162" s="166">
        <f t="shared" si="89"/>
        <v>0</v>
      </c>
      <c r="X162" s="167">
        <f t="shared" si="90"/>
        <v>0</v>
      </c>
      <c r="Y162" s="165">
        <f>[1]побуд.звіт!Y162+'[2]звіт 2018+01.2019'!Y162</f>
        <v>0</v>
      </c>
      <c r="Z162" s="165">
        <f>[1]побуд.звіт!Z162+'[2]звіт 2018+01.2019'!Z162</f>
        <v>0</v>
      </c>
      <c r="AA162" s="166">
        <f t="shared" si="91"/>
        <v>0</v>
      </c>
      <c r="AB162" s="167">
        <f t="shared" si="92"/>
        <v>0</v>
      </c>
      <c r="AC162" s="165">
        <f>[1]побуд.звіт!AC162+'[2]звіт 2018+01.2019'!AC162</f>
        <v>37609.776694598462</v>
      </c>
      <c r="AD162" s="165">
        <f>[1]побуд.звіт!AD162+'[2]звіт 2018+01.2019'!AD162</f>
        <v>38122.024471610464</v>
      </c>
      <c r="AE162" s="166">
        <f t="shared" si="93"/>
        <v>0</v>
      </c>
      <c r="AF162" s="167">
        <f t="shared" si="94"/>
        <v>512.24777701200219</v>
      </c>
      <c r="AG162" s="165">
        <f>[1]побуд.звіт!AG162+'[2]звіт 2018+01.2019'!AG162</f>
        <v>2364.5934413955906</v>
      </c>
      <c r="AH162" s="165">
        <f>[1]побуд.звіт!AH162+'[2]звіт 2018+01.2019'!AH162</f>
        <v>2359.0491751444092</v>
      </c>
      <c r="AI162" s="166">
        <f t="shared" si="95"/>
        <v>-5.5442662511813978</v>
      </c>
      <c r="AJ162" s="167">
        <f t="shared" si="96"/>
        <v>0</v>
      </c>
      <c r="AK162" s="165">
        <f>[1]побуд.звіт!AK162+'[2]звіт 2018+01.2019'!AK162</f>
        <v>84.837426660588903</v>
      </c>
      <c r="AL162" s="165">
        <f>[1]побуд.звіт!AL162+'[2]звіт 2018+01.2019'!AL162</f>
        <v>0</v>
      </c>
      <c r="AM162" s="166">
        <f t="shared" si="97"/>
        <v>-84.837426660588903</v>
      </c>
      <c r="AN162" s="167">
        <f t="shared" si="98"/>
        <v>0</v>
      </c>
      <c r="AO162" s="165">
        <f>[1]побуд.звіт!AO162+'[2]звіт 2018+01.2019'!AO162</f>
        <v>13611.531357278616</v>
      </c>
      <c r="AP162" s="165">
        <f>[1]побуд.звіт!AP162+'[2]звіт 2018+01.2019'!AP162</f>
        <v>8389.7867601350627</v>
      </c>
      <c r="AQ162" s="166">
        <f t="shared" si="99"/>
        <v>-5221.7445971435536</v>
      </c>
      <c r="AR162" s="167">
        <f t="shared" si="100"/>
        <v>0</v>
      </c>
      <c r="AS162" s="165">
        <f>[1]побуд.звіт!AS162+'[2]звіт 2018+01.2019'!AS162</f>
        <v>7324.7003997591146</v>
      </c>
      <c r="AT162" s="165">
        <f>[1]побуд.звіт!AT162+'[2]звіт 2018+01.2019'!AT162</f>
        <v>6151.0200324141897</v>
      </c>
      <c r="AU162" s="166">
        <f t="shared" si="101"/>
        <v>-1173.6803673449249</v>
      </c>
      <c r="AV162" s="167">
        <f t="shared" si="102"/>
        <v>0</v>
      </c>
      <c r="AW162" s="165">
        <f>[1]побуд.звіт!AW162+'[2]звіт 2018+01.2019'!AW162</f>
        <v>55617.698438098931</v>
      </c>
      <c r="AX162" s="165">
        <f>[1]побуд.звіт!AX162+'[2]звіт 2018+01.2019'!AX162</f>
        <v>4600.2026671152162</v>
      </c>
      <c r="AY162" s="166">
        <f t="shared" si="103"/>
        <v>-51017.495770983718</v>
      </c>
      <c r="AZ162" s="167">
        <f t="shared" si="104"/>
        <v>0</v>
      </c>
      <c r="BA162" s="38">
        <v>0</v>
      </c>
      <c r="BB162" s="36"/>
      <c r="BC162" s="36">
        <f t="shared" si="105"/>
        <v>0</v>
      </c>
      <c r="BD162" s="37">
        <f t="shared" si="106"/>
        <v>0</v>
      </c>
      <c r="BE162" s="165">
        <f>[1]побуд.звіт!BE162+'[2]звіт 2018+01.2019'!BE162</f>
        <v>19.23634744955034</v>
      </c>
      <c r="BF162" s="165">
        <f>[1]побуд.звіт!BF162+'[2]звіт 2018+01.2019'!BF162</f>
        <v>0</v>
      </c>
      <c r="BG162" s="166">
        <f t="shared" si="107"/>
        <v>-19.23634744955034</v>
      </c>
      <c r="BH162" s="167">
        <f t="shared" si="108"/>
        <v>0</v>
      </c>
      <c r="BI162" s="165">
        <f>[1]побуд.звіт!BI162+'[2]звіт 2018+01.2019'!BI162</f>
        <v>6621.2997959964787</v>
      </c>
      <c r="BJ162" s="165">
        <f>[1]побуд.звіт!BJ162+'[2]звіт 2018+01.2019'!BJ162</f>
        <v>2083.3795195442785</v>
      </c>
      <c r="BK162" s="166">
        <f t="shared" si="109"/>
        <v>-4537.9202764521997</v>
      </c>
      <c r="BL162" s="167">
        <f t="shared" si="110"/>
        <v>0</v>
      </c>
      <c r="BM162" s="165">
        <f>[1]побуд.звіт!BM162+'[2]звіт 2018+01.2019'!BM162</f>
        <v>0</v>
      </c>
      <c r="BN162" s="165">
        <f>[1]побуд.звіт!BN162+'[2]звіт 2018+01.2019'!BN162</f>
        <v>0</v>
      </c>
      <c r="BO162" s="166">
        <f t="shared" si="111"/>
        <v>0</v>
      </c>
      <c r="BP162" s="167">
        <f t="shared" si="112"/>
        <v>0</v>
      </c>
      <c r="BQ162" s="168">
        <f t="shared" si="117"/>
        <v>160818.83427169189</v>
      </c>
      <c r="BR162" s="166">
        <f t="shared" si="117"/>
        <v>98253.809424727428</v>
      </c>
      <c r="BS162" s="166">
        <f t="shared" si="113"/>
        <v>-62565.024846964458</v>
      </c>
      <c r="BT162" s="167">
        <f t="shared" si="114"/>
        <v>0</v>
      </c>
      <c r="BU162" s="169">
        <f t="shared" si="115"/>
        <v>0.61095959232445785</v>
      </c>
      <c r="BV162" s="131">
        <v>28719</v>
      </c>
      <c r="BW162" s="170">
        <f t="shared" si="116"/>
        <v>17231.940409164865</v>
      </c>
      <c r="BX162" s="131">
        <f t="shared" si="79"/>
        <v>11487.059590835135</v>
      </c>
      <c r="BY162" s="171">
        <v>2</v>
      </c>
      <c r="CA162" s="39"/>
    </row>
    <row r="163" spans="1:79" x14ac:dyDescent="0.3">
      <c r="A163" s="163">
        <f t="shared" si="84"/>
        <v>155</v>
      </c>
      <c r="B163" s="164" t="s">
        <v>255</v>
      </c>
      <c r="C163" s="189">
        <v>3573.4</v>
      </c>
      <c r="D163" s="185">
        <v>5</v>
      </c>
      <c r="E163" s="165">
        <f>[1]побуд.звіт!E163+'[2]звіт 2018+01.2019'!E163</f>
        <v>11433.821300000003</v>
      </c>
      <c r="F163" s="165">
        <f>[1]побуд.звіт!F163+'[2]звіт 2018+01.2019'!F163</f>
        <v>11238.603503491413</v>
      </c>
      <c r="G163" s="166">
        <f t="shared" si="80"/>
        <v>-195.21779650859025</v>
      </c>
      <c r="H163" s="167">
        <f t="shared" si="81"/>
        <v>0</v>
      </c>
      <c r="I163" s="165">
        <f>[1]побуд.звіт!I163+'[2]звіт 2018+01.2019'!I163</f>
        <v>19977.280205839976</v>
      </c>
      <c r="J163" s="165">
        <f>[1]побуд.звіт!J163+'[2]звіт 2018+01.2019'!J163</f>
        <v>18864.411042934069</v>
      </c>
      <c r="K163" s="166">
        <f t="shared" si="82"/>
        <v>-1112.8691629059067</v>
      </c>
      <c r="L163" s="167">
        <f t="shared" si="83"/>
        <v>0</v>
      </c>
      <c r="M163" s="165">
        <f>[1]побуд.звіт!M163+'[2]звіт 2018+01.2019'!M163</f>
        <v>5477.731416759425</v>
      </c>
      <c r="N163" s="165">
        <f>[1]побуд.звіт!N163+'[2]звіт 2018+01.2019'!N163</f>
        <v>5508.8834356039606</v>
      </c>
      <c r="O163" s="166">
        <f t="shared" si="85"/>
        <v>0</v>
      </c>
      <c r="P163" s="167">
        <f t="shared" si="86"/>
        <v>31.152018844535633</v>
      </c>
      <c r="Q163" s="165">
        <f>[1]побуд.звіт!Q163+'[2]звіт 2018+01.2019'!Q163</f>
        <v>488.44689862080293</v>
      </c>
      <c r="R163" s="165">
        <f>[1]побуд.звіт!R163+'[2]звіт 2018+01.2019'!R163</f>
        <v>941.44031067974322</v>
      </c>
      <c r="S163" s="166">
        <f t="shared" si="87"/>
        <v>0</v>
      </c>
      <c r="T163" s="167">
        <f t="shared" si="88"/>
        <v>452.99341205894029</v>
      </c>
      <c r="U163" s="165">
        <f>[1]побуд.звіт!U163+'[2]звіт 2018+01.2019'!U163</f>
        <v>0</v>
      </c>
      <c r="V163" s="165">
        <f>[1]побуд.звіт!V163+'[2]звіт 2018+01.2019'!V163</f>
        <v>0</v>
      </c>
      <c r="W163" s="166">
        <f t="shared" si="89"/>
        <v>0</v>
      </c>
      <c r="X163" s="167">
        <f t="shared" si="90"/>
        <v>0</v>
      </c>
      <c r="Y163" s="165">
        <f>[1]побуд.звіт!Y163+'[2]звіт 2018+01.2019'!Y163</f>
        <v>0</v>
      </c>
      <c r="Z163" s="165">
        <f>[1]побуд.звіт!Z163+'[2]звіт 2018+01.2019'!Z163</f>
        <v>0</v>
      </c>
      <c r="AA163" s="166">
        <f t="shared" si="91"/>
        <v>0</v>
      </c>
      <c r="AB163" s="167">
        <f t="shared" si="92"/>
        <v>0</v>
      </c>
      <c r="AC163" s="165">
        <f>[1]побуд.звіт!AC163+'[2]звіт 2018+01.2019'!AC163</f>
        <v>38719.724557582507</v>
      </c>
      <c r="AD163" s="165">
        <f>[1]побуд.звіт!AD163+'[2]звіт 2018+01.2019'!AD163</f>
        <v>39376.45503769692</v>
      </c>
      <c r="AE163" s="166">
        <f t="shared" si="93"/>
        <v>0</v>
      </c>
      <c r="AF163" s="167">
        <f t="shared" si="94"/>
        <v>656.73048011441279</v>
      </c>
      <c r="AG163" s="165">
        <f>[1]побуд.звіт!AG163+'[2]звіт 2018+01.2019'!AG163</f>
        <v>2406.4868520082719</v>
      </c>
      <c r="AH163" s="165">
        <f>[1]побуд.звіт!AH163+'[2]звіт 2018+01.2019'!AH163</f>
        <v>2402.6924114610265</v>
      </c>
      <c r="AI163" s="166">
        <f t="shared" si="95"/>
        <v>-3.7944405472453582</v>
      </c>
      <c r="AJ163" s="167">
        <f t="shared" si="96"/>
        <v>0</v>
      </c>
      <c r="AK163" s="165">
        <f>[1]побуд.звіт!AK163+'[2]звіт 2018+01.2019'!AK163</f>
        <v>86.699717695195631</v>
      </c>
      <c r="AL163" s="165">
        <f>[1]побуд.звіт!AL163+'[2]звіт 2018+01.2019'!AL163</f>
        <v>0</v>
      </c>
      <c r="AM163" s="166">
        <f t="shared" si="97"/>
        <v>-86.699717695195631</v>
      </c>
      <c r="AN163" s="167">
        <f t="shared" si="98"/>
        <v>0</v>
      </c>
      <c r="AO163" s="165">
        <f>[1]побуд.звіт!AO163+'[2]звіт 2018+01.2019'!AO163</f>
        <v>13638.300010545598</v>
      </c>
      <c r="AP163" s="165">
        <f>[1]побуд.звіт!AP163+'[2]звіт 2018+01.2019'!AP163</f>
        <v>8430.2600817848943</v>
      </c>
      <c r="AQ163" s="166">
        <f t="shared" si="99"/>
        <v>-5208.0399287607033</v>
      </c>
      <c r="AR163" s="167">
        <f t="shared" si="100"/>
        <v>0</v>
      </c>
      <c r="AS163" s="165">
        <f>[1]побуд.звіт!AS163+'[2]звіт 2018+01.2019'!AS163</f>
        <v>7325.795875766984</v>
      </c>
      <c r="AT163" s="165">
        <f>[1]побуд.звіт!AT163+'[2]звіт 2018+01.2019'!AT163</f>
        <v>6174.123283244613</v>
      </c>
      <c r="AU163" s="166">
        <f t="shared" si="101"/>
        <v>-1151.6725925223709</v>
      </c>
      <c r="AV163" s="167">
        <f t="shared" si="102"/>
        <v>0</v>
      </c>
      <c r="AW163" s="165">
        <f>[1]побуд.звіт!AW163+'[2]звіт 2018+01.2019'!AW163</f>
        <v>56273.774165644252</v>
      </c>
      <c r="AX163" s="165">
        <f>[1]побуд.звіт!AX163+'[2]звіт 2018+01.2019'!AX163</f>
        <v>4970.7931608969957</v>
      </c>
      <c r="AY163" s="166">
        <f t="shared" si="103"/>
        <v>-51302.981004747257</v>
      </c>
      <c r="AZ163" s="167">
        <f t="shared" si="104"/>
        <v>0</v>
      </c>
      <c r="BA163" s="38">
        <v>0</v>
      </c>
      <c r="BB163" s="36"/>
      <c r="BC163" s="36">
        <f t="shared" si="105"/>
        <v>0</v>
      </c>
      <c r="BD163" s="37">
        <f t="shared" si="106"/>
        <v>0</v>
      </c>
      <c r="BE163" s="165">
        <f>[1]побуд.звіт!BE163+'[2]звіт 2018+01.2019'!BE163</f>
        <v>20.066899423798915</v>
      </c>
      <c r="BF163" s="165">
        <f>[1]побуд.звіт!BF163+'[2]звіт 2018+01.2019'!BF163</f>
        <v>0</v>
      </c>
      <c r="BG163" s="166">
        <f t="shared" si="107"/>
        <v>-20.066899423798915</v>
      </c>
      <c r="BH163" s="167">
        <f t="shared" si="108"/>
        <v>0</v>
      </c>
      <c r="BI163" s="165">
        <f>[1]побуд.звіт!BI163+'[2]звіт 2018+01.2019'!BI163</f>
        <v>14342.956081815601</v>
      </c>
      <c r="BJ163" s="165">
        <f>[1]побуд.звіт!BJ163+'[2]звіт 2018+01.2019'!BJ163</f>
        <v>15912.091431654117</v>
      </c>
      <c r="BK163" s="166">
        <f t="shared" si="109"/>
        <v>0</v>
      </c>
      <c r="BL163" s="167">
        <f t="shared" si="110"/>
        <v>1569.135349838516</v>
      </c>
      <c r="BM163" s="165">
        <f>[1]побуд.звіт!BM163+'[2]звіт 2018+01.2019'!BM163</f>
        <v>0</v>
      </c>
      <c r="BN163" s="165">
        <f>[1]побуд.звіт!BN163+'[2]звіт 2018+01.2019'!BN163</f>
        <v>0</v>
      </c>
      <c r="BO163" s="166">
        <f t="shared" si="111"/>
        <v>0</v>
      </c>
      <c r="BP163" s="167">
        <f t="shared" si="112"/>
        <v>0</v>
      </c>
      <c r="BQ163" s="168">
        <f t="shared" si="117"/>
        <v>170191.08398170242</v>
      </c>
      <c r="BR163" s="166">
        <f t="shared" si="117"/>
        <v>113819.75369944774</v>
      </c>
      <c r="BS163" s="166">
        <f t="shared" si="113"/>
        <v>-56371.330282254683</v>
      </c>
      <c r="BT163" s="167">
        <f t="shared" si="114"/>
        <v>0</v>
      </c>
      <c r="BU163" s="169">
        <f t="shared" si="115"/>
        <v>0.66877624277711711</v>
      </c>
      <c r="BV163" s="131">
        <v>14340</v>
      </c>
      <c r="BW163" s="170">
        <f t="shared" si="116"/>
        <v>2183.4940013069699</v>
      </c>
      <c r="BX163" s="131">
        <f t="shared" si="79"/>
        <v>12156.50599869303</v>
      </c>
      <c r="BY163" s="171">
        <v>2</v>
      </c>
      <c r="CA163" s="39"/>
    </row>
    <row r="164" spans="1:79" x14ac:dyDescent="0.3">
      <c r="A164" s="163">
        <f t="shared" si="84"/>
        <v>156</v>
      </c>
      <c r="B164" s="164" t="s">
        <v>256</v>
      </c>
      <c r="C164" s="189">
        <v>2474.54</v>
      </c>
      <c r="D164" s="185">
        <v>5</v>
      </c>
      <c r="E164" s="165">
        <f>[1]побуд.звіт!E164+'[2]звіт 2018+01.2019'!E164</f>
        <v>7151.4660940000012</v>
      </c>
      <c r="F164" s="165">
        <f>[1]побуд.звіт!F164+'[2]звіт 2018+01.2019'!F164</f>
        <v>7046.1362870372632</v>
      </c>
      <c r="G164" s="166">
        <f t="shared" si="80"/>
        <v>-105.32980696273808</v>
      </c>
      <c r="H164" s="167">
        <f t="shared" si="81"/>
        <v>0</v>
      </c>
      <c r="I164" s="165">
        <f>[1]побуд.звіт!I164+'[2]звіт 2018+01.2019'!I164</f>
        <v>25096.75374923124</v>
      </c>
      <c r="J164" s="165">
        <f>[1]побуд.звіт!J164+'[2]звіт 2018+01.2019'!J164</f>
        <v>26553.128856263291</v>
      </c>
      <c r="K164" s="166">
        <f t="shared" si="82"/>
        <v>0</v>
      </c>
      <c r="L164" s="167">
        <f t="shared" si="83"/>
        <v>1456.3751070320504</v>
      </c>
      <c r="M164" s="165">
        <f>[1]побуд.звіт!M164+'[2]звіт 2018+01.2019'!M164</f>
        <v>4389.224782608364</v>
      </c>
      <c r="N164" s="165">
        <f>[1]побуд.звіт!N164+'[2]звіт 2018+01.2019'!N164</f>
        <v>4489.4406518473397</v>
      </c>
      <c r="O164" s="166">
        <f t="shared" si="85"/>
        <v>0</v>
      </c>
      <c r="P164" s="167">
        <f t="shared" si="86"/>
        <v>100.21586923897576</v>
      </c>
      <c r="Q164" s="165">
        <f>[1]побуд.звіт!Q164+'[2]звіт 2018+01.2019'!Q164</f>
        <v>158.56382362302753</v>
      </c>
      <c r="R164" s="165">
        <f>[1]побуд.звіт!R164+'[2]звіт 2018+01.2019'!R164</f>
        <v>705.93385574413026</v>
      </c>
      <c r="S164" s="166">
        <f t="shared" si="87"/>
        <v>0</v>
      </c>
      <c r="T164" s="167">
        <f t="shared" si="88"/>
        <v>547.37003212110267</v>
      </c>
      <c r="U164" s="165">
        <f>[1]побуд.звіт!U164+'[2]звіт 2018+01.2019'!U164</f>
        <v>0</v>
      </c>
      <c r="V164" s="165">
        <f>[1]побуд.звіт!V164+'[2]звіт 2018+01.2019'!V164</f>
        <v>0</v>
      </c>
      <c r="W164" s="166">
        <f t="shared" si="89"/>
        <v>0</v>
      </c>
      <c r="X164" s="167">
        <f t="shared" si="90"/>
        <v>0</v>
      </c>
      <c r="Y164" s="165">
        <f>[1]побуд.звіт!Y164+'[2]звіт 2018+01.2019'!Y164</f>
        <v>0</v>
      </c>
      <c r="Z164" s="165">
        <f>[1]побуд.звіт!Z164+'[2]звіт 2018+01.2019'!Z164</f>
        <v>0</v>
      </c>
      <c r="AA164" s="166">
        <f t="shared" si="91"/>
        <v>0</v>
      </c>
      <c r="AB164" s="167">
        <f t="shared" si="92"/>
        <v>0</v>
      </c>
      <c r="AC164" s="165">
        <f>[1]побуд.звіт!AC164+'[2]звіт 2018+01.2019'!AC164</f>
        <v>27349.842480836414</v>
      </c>
      <c r="AD164" s="165">
        <f>[1]побуд.звіт!AD164+'[2]звіт 2018+01.2019'!AD164</f>
        <v>27726.467917098031</v>
      </c>
      <c r="AE164" s="166">
        <f t="shared" si="93"/>
        <v>0</v>
      </c>
      <c r="AF164" s="167">
        <f t="shared" si="94"/>
        <v>376.62543626161641</v>
      </c>
      <c r="AG164" s="165">
        <f>[1]побуд.звіт!AG164+'[2]звіт 2018+01.2019'!AG164</f>
        <v>781.12237435177894</v>
      </c>
      <c r="AH164" s="165">
        <f>[1]побуд.звіт!AH164+'[2]звіт 2018+01.2019'!AH164</f>
        <v>779.95753387045033</v>
      </c>
      <c r="AI164" s="166">
        <f t="shared" si="95"/>
        <v>-1.1648404813286106</v>
      </c>
      <c r="AJ164" s="167">
        <f t="shared" si="96"/>
        <v>0</v>
      </c>
      <c r="AK164" s="165">
        <f>[1]побуд.звіт!AK164+'[2]звіт 2018+01.2019'!AK164</f>
        <v>26.545271558653624</v>
      </c>
      <c r="AL164" s="165">
        <f>[1]побуд.звіт!AL164+'[2]звіт 2018+01.2019'!AL164</f>
        <v>0</v>
      </c>
      <c r="AM164" s="166">
        <f t="shared" si="97"/>
        <v>-26.545271558653624</v>
      </c>
      <c r="AN164" s="167">
        <f t="shared" si="98"/>
        <v>0</v>
      </c>
      <c r="AO164" s="165">
        <f>[1]побуд.звіт!AO164+'[2]звіт 2018+01.2019'!AO164</f>
        <v>9506.1897551437869</v>
      </c>
      <c r="AP164" s="165">
        <f>[1]побуд.звіт!AP164+'[2]звіт 2018+01.2019'!AP164</f>
        <v>6229.4173743520432</v>
      </c>
      <c r="AQ164" s="166">
        <f t="shared" si="99"/>
        <v>-3276.7723807917437</v>
      </c>
      <c r="AR164" s="167">
        <f t="shared" si="100"/>
        <v>0</v>
      </c>
      <c r="AS164" s="165">
        <f>[1]побуд.звіт!AS164+'[2]звіт 2018+01.2019'!AS164</f>
        <v>5361.1807847047094</v>
      </c>
      <c r="AT164" s="165">
        <f>[1]побуд.звіт!AT164+'[2]звіт 2018+01.2019'!AT164</f>
        <v>4507.5011245964415</v>
      </c>
      <c r="AU164" s="166">
        <f t="shared" si="101"/>
        <v>-853.67966010826785</v>
      </c>
      <c r="AV164" s="167">
        <f t="shared" si="102"/>
        <v>0</v>
      </c>
      <c r="AW164" s="165">
        <f>[1]побуд.звіт!AW164+'[2]звіт 2018+01.2019'!AW164</f>
        <v>25445.251243889514</v>
      </c>
      <c r="AX164" s="165">
        <f>[1]побуд.звіт!AX164+'[2]звіт 2018+01.2019'!AX164</f>
        <v>6805.7090896279478</v>
      </c>
      <c r="AY164" s="166">
        <f t="shared" si="103"/>
        <v>-18639.542154261566</v>
      </c>
      <c r="AZ164" s="167">
        <f t="shared" si="104"/>
        <v>0</v>
      </c>
      <c r="BA164" s="38">
        <v>0</v>
      </c>
      <c r="BB164" s="36"/>
      <c r="BC164" s="36">
        <f t="shared" si="105"/>
        <v>0</v>
      </c>
      <c r="BD164" s="37">
        <f t="shared" si="106"/>
        <v>0</v>
      </c>
      <c r="BE164" s="165">
        <f>[1]побуд.звіт!BE164+'[2]звіт 2018+01.2019'!BE164</f>
        <v>17.370132541895451</v>
      </c>
      <c r="BF164" s="165">
        <f>[1]побуд.звіт!BF164+'[2]звіт 2018+01.2019'!BF164</f>
        <v>0</v>
      </c>
      <c r="BG164" s="166">
        <f t="shared" si="107"/>
        <v>-17.370132541895451</v>
      </c>
      <c r="BH164" s="167">
        <f t="shared" si="108"/>
        <v>0</v>
      </c>
      <c r="BI164" s="165">
        <f>[1]побуд.звіт!BI164+'[2]звіт 2018+01.2019'!BI164</f>
        <v>7560.961276736718</v>
      </c>
      <c r="BJ164" s="165">
        <f>[1]побуд.звіт!BJ164+'[2]звіт 2018+01.2019'!BJ164</f>
        <v>6681.7055471174444</v>
      </c>
      <c r="BK164" s="166">
        <f t="shared" si="109"/>
        <v>-879.25572961927355</v>
      </c>
      <c r="BL164" s="167">
        <f t="shared" si="110"/>
        <v>0</v>
      </c>
      <c r="BM164" s="165">
        <f>[1]побуд.звіт!BM164+'[2]звіт 2018+01.2019'!BM164</f>
        <v>0</v>
      </c>
      <c r="BN164" s="165">
        <f>[1]побуд.звіт!BN164+'[2]звіт 2018+01.2019'!BN164</f>
        <v>0</v>
      </c>
      <c r="BO164" s="166">
        <f t="shared" si="111"/>
        <v>0</v>
      </c>
      <c r="BP164" s="167">
        <f t="shared" si="112"/>
        <v>0</v>
      </c>
      <c r="BQ164" s="168">
        <f t="shared" si="117"/>
        <v>112844.4717692261</v>
      </c>
      <c r="BR164" s="166">
        <f t="shared" si="117"/>
        <v>91525.398237554371</v>
      </c>
      <c r="BS164" s="166">
        <f t="shared" si="113"/>
        <v>-21319.073531671733</v>
      </c>
      <c r="BT164" s="167">
        <f t="shared" si="114"/>
        <v>0</v>
      </c>
      <c r="BU164" s="169">
        <f t="shared" si="115"/>
        <v>0.811075605234162</v>
      </c>
      <c r="BV164" s="131">
        <v>19311</v>
      </c>
      <c r="BW164" s="170">
        <f t="shared" si="116"/>
        <v>11250.680587912422</v>
      </c>
      <c r="BX164" s="131">
        <f t="shared" si="79"/>
        <v>8060.3194120875787</v>
      </c>
      <c r="BY164" s="171">
        <v>2</v>
      </c>
      <c r="CA164" s="39"/>
    </row>
    <row r="165" spans="1:79" x14ac:dyDescent="0.3">
      <c r="A165" s="163">
        <f t="shared" si="84"/>
        <v>157</v>
      </c>
      <c r="B165" s="164" t="s">
        <v>257</v>
      </c>
      <c r="C165" s="189">
        <v>2478.7199999999998</v>
      </c>
      <c r="D165" s="185">
        <v>4</v>
      </c>
      <c r="E165" s="165">
        <f>[1]побуд.звіт!E165+'[2]звіт 2018+01.2019'!E165</f>
        <v>10692.827289999997</v>
      </c>
      <c r="F165" s="165">
        <f>[1]побуд.звіт!F165+'[2]звіт 2018+01.2019'!F165</f>
        <v>11122.124731893136</v>
      </c>
      <c r="G165" s="166">
        <f t="shared" si="80"/>
        <v>0</v>
      </c>
      <c r="H165" s="167">
        <f t="shared" si="81"/>
        <v>429.29744189313897</v>
      </c>
      <c r="I165" s="165">
        <f>[1]побуд.звіт!I165+'[2]звіт 2018+01.2019'!I165</f>
        <v>21181.816452202085</v>
      </c>
      <c r="J165" s="165">
        <f>[1]побуд.звіт!J165+'[2]звіт 2018+01.2019'!J165</f>
        <v>21678.059159024866</v>
      </c>
      <c r="K165" s="166">
        <f t="shared" si="82"/>
        <v>0</v>
      </c>
      <c r="L165" s="167">
        <f t="shared" si="83"/>
        <v>496.24270682278075</v>
      </c>
      <c r="M165" s="165">
        <f>[1]побуд.звіт!M165+'[2]звіт 2018+01.2019'!M165</f>
        <v>2104.3662590654021</v>
      </c>
      <c r="N165" s="165">
        <f>[1]побуд.звіт!N165+'[2]звіт 2018+01.2019'!N165</f>
        <v>2049.005231400808</v>
      </c>
      <c r="O165" s="166">
        <f t="shared" si="85"/>
        <v>-55.361027664594076</v>
      </c>
      <c r="P165" s="167">
        <f t="shared" si="86"/>
        <v>0</v>
      </c>
      <c r="Q165" s="165">
        <f>[1]побуд.звіт!Q165+'[2]звіт 2018+01.2019'!Q165</f>
        <v>198.05847294055116</v>
      </c>
      <c r="R165" s="165">
        <f>[1]побуд.звіт!R165+'[2]звіт 2018+01.2019'!R165</f>
        <v>986.58144179658768</v>
      </c>
      <c r="S165" s="166">
        <f t="shared" si="87"/>
        <v>0</v>
      </c>
      <c r="T165" s="167">
        <f t="shared" si="88"/>
        <v>788.52296885603653</v>
      </c>
      <c r="U165" s="165">
        <f>[1]побуд.звіт!U165+'[2]звіт 2018+01.2019'!U165</f>
        <v>0</v>
      </c>
      <c r="V165" s="165">
        <f>[1]побуд.звіт!V165+'[2]звіт 2018+01.2019'!V165</f>
        <v>0</v>
      </c>
      <c r="W165" s="166">
        <f t="shared" si="89"/>
        <v>0</v>
      </c>
      <c r="X165" s="167">
        <f t="shared" si="90"/>
        <v>0</v>
      </c>
      <c r="Y165" s="165">
        <f>[1]побуд.звіт!Y165+'[2]звіт 2018+01.2019'!Y165</f>
        <v>0</v>
      </c>
      <c r="Z165" s="165">
        <f>[1]побуд.звіт!Z165+'[2]звіт 2018+01.2019'!Z165</f>
        <v>0</v>
      </c>
      <c r="AA165" s="166">
        <f t="shared" si="91"/>
        <v>0</v>
      </c>
      <c r="AB165" s="167">
        <f t="shared" si="92"/>
        <v>0</v>
      </c>
      <c r="AC165" s="165">
        <f>[1]побуд.звіт!AC165+'[2]звіт 2018+01.2019'!AC165</f>
        <v>27494.005764081045</v>
      </c>
      <c r="AD165" s="165">
        <f>[1]побуд.звіт!AD165+'[2]звіт 2018+01.2019'!AD165</f>
        <v>25798.130551552335</v>
      </c>
      <c r="AE165" s="166">
        <f t="shared" si="93"/>
        <v>-1695.8752125287101</v>
      </c>
      <c r="AF165" s="167">
        <f t="shared" si="94"/>
        <v>0</v>
      </c>
      <c r="AG165" s="165">
        <f>[1]побуд.звіт!AG165+'[2]звіт 2018+01.2019'!AG165</f>
        <v>973.83606489689362</v>
      </c>
      <c r="AH165" s="165">
        <f>[1]побуд.звіт!AH165+'[2]звіт 2018+01.2019'!AH165</f>
        <v>972.78128705113977</v>
      </c>
      <c r="AI165" s="166">
        <f t="shared" si="95"/>
        <v>-1.054777845753847</v>
      </c>
      <c r="AJ165" s="167">
        <f t="shared" si="96"/>
        <v>0</v>
      </c>
      <c r="AK165" s="165">
        <f>[1]побуд.звіт!AK165+'[2]звіт 2018+01.2019'!AK165</f>
        <v>37.029796438293246</v>
      </c>
      <c r="AL165" s="165">
        <f>[1]побуд.звіт!AL165+'[2]звіт 2018+01.2019'!AL165</f>
        <v>0</v>
      </c>
      <c r="AM165" s="166">
        <f t="shared" si="97"/>
        <v>-37.029796438293246</v>
      </c>
      <c r="AN165" s="167">
        <f t="shared" si="98"/>
        <v>0</v>
      </c>
      <c r="AO165" s="165">
        <f>[1]побуд.звіт!AO165+'[2]звіт 2018+01.2019'!AO165</f>
        <v>5515.3169885777197</v>
      </c>
      <c r="AP165" s="165">
        <f>[1]побуд.звіт!AP165+'[2]звіт 2018+01.2019'!AP165</f>
        <v>3460.7858342974951</v>
      </c>
      <c r="AQ165" s="166">
        <f t="shared" si="99"/>
        <v>-2054.5311542802247</v>
      </c>
      <c r="AR165" s="167">
        <f t="shared" si="100"/>
        <v>0</v>
      </c>
      <c r="AS165" s="165">
        <f>[1]побуд.звіт!AS165+'[2]звіт 2018+01.2019'!AS165</f>
        <v>9318.3966373056137</v>
      </c>
      <c r="AT165" s="165">
        <f>[1]побуд.звіт!AT165+'[2]звіт 2018+01.2019'!AT165</f>
        <v>7924.63287553792</v>
      </c>
      <c r="AU165" s="166">
        <f t="shared" si="101"/>
        <v>-1393.7637617676937</v>
      </c>
      <c r="AV165" s="167">
        <f t="shared" si="102"/>
        <v>0</v>
      </c>
      <c r="AW165" s="165">
        <f>[1]побуд.звіт!AW165+'[2]звіт 2018+01.2019'!AW165</f>
        <v>34216.578100275045</v>
      </c>
      <c r="AX165" s="165">
        <f>[1]побуд.звіт!AX165+'[2]звіт 2018+01.2019'!AX165</f>
        <v>63162.863149924218</v>
      </c>
      <c r="AY165" s="166">
        <f t="shared" si="103"/>
        <v>0</v>
      </c>
      <c r="AZ165" s="167">
        <f t="shared" si="104"/>
        <v>28946.285049649174</v>
      </c>
      <c r="BA165" s="38">
        <v>0</v>
      </c>
      <c r="BB165" s="36"/>
      <c r="BC165" s="36">
        <f t="shared" si="105"/>
        <v>0</v>
      </c>
      <c r="BD165" s="37">
        <f t="shared" si="106"/>
        <v>0</v>
      </c>
      <c r="BE165" s="165">
        <f>[1]побуд.звіт!BE165+'[2]звіт 2018+01.2019'!BE165</f>
        <v>17.399474219146626</v>
      </c>
      <c r="BF165" s="165">
        <f>[1]побуд.звіт!BF165+'[2]звіт 2018+01.2019'!BF165</f>
        <v>0</v>
      </c>
      <c r="BG165" s="166">
        <f t="shared" si="107"/>
        <v>-17.399474219146626</v>
      </c>
      <c r="BH165" s="167">
        <f t="shared" si="108"/>
        <v>0</v>
      </c>
      <c r="BI165" s="165">
        <f>[1]побуд.звіт!BI165+'[2]звіт 2018+01.2019'!BI165</f>
        <v>7075.1550044320038</v>
      </c>
      <c r="BJ165" s="165">
        <f>[1]побуд.звіт!BJ165+'[2]звіт 2018+01.2019'!BJ165</f>
        <v>7791.3171772052519</v>
      </c>
      <c r="BK165" s="166">
        <f t="shared" si="109"/>
        <v>0</v>
      </c>
      <c r="BL165" s="167">
        <f t="shared" si="110"/>
        <v>716.16217277324813</v>
      </c>
      <c r="BM165" s="165">
        <f>[1]побуд.звіт!BM165+'[2]звіт 2018+01.2019'!BM165</f>
        <v>0</v>
      </c>
      <c r="BN165" s="165">
        <f>[1]побуд.звіт!BN165+'[2]звіт 2018+01.2019'!BN165</f>
        <v>0</v>
      </c>
      <c r="BO165" s="166">
        <f t="shared" si="111"/>
        <v>0</v>
      </c>
      <c r="BP165" s="167">
        <f t="shared" si="112"/>
        <v>0</v>
      </c>
      <c r="BQ165" s="168">
        <f t="shared" si="117"/>
        <v>118824.78630443379</v>
      </c>
      <c r="BR165" s="166">
        <f t="shared" si="117"/>
        <v>144946.28143968378</v>
      </c>
      <c r="BS165" s="166">
        <f t="shared" si="113"/>
        <v>0</v>
      </c>
      <c r="BT165" s="167">
        <f t="shared" si="114"/>
        <v>26121.495135249992</v>
      </c>
      <c r="BU165" s="169">
        <f t="shared" si="115"/>
        <v>1.219832039658171</v>
      </c>
      <c r="BV165" s="131">
        <v>7984</v>
      </c>
      <c r="BW165" s="170">
        <f t="shared" si="116"/>
        <v>0</v>
      </c>
      <c r="BX165" s="131">
        <f t="shared" si="79"/>
        <v>8487.484736030985</v>
      </c>
      <c r="BY165" s="171">
        <v>2</v>
      </c>
      <c r="CA165" s="39"/>
    </row>
    <row r="166" spans="1:79" x14ac:dyDescent="0.3">
      <c r="A166" s="163">
        <f t="shared" si="84"/>
        <v>158</v>
      </c>
      <c r="B166" s="164" t="s">
        <v>258</v>
      </c>
      <c r="C166" s="189">
        <v>739.96</v>
      </c>
      <c r="D166" s="185">
        <v>2</v>
      </c>
      <c r="E166" s="165">
        <f>[1]побуд.звіт!E166+'[2]звіт 2018+01.2019'!E166</f>
        <v>5619.2707071999985</v>
      </c>
      <c r="F166" s="165">
        <f>[1]побуд.звіт!F166+'[2]звіт 2018+01.2019'!F166</f>
        <v>5626.6577065388619</v>
      </c>
      <c r="G166" s="166">
        <f t="shared" si="80"/>
        <v>0</v>
      </c>
      <c r="H166" s="167">
        <f t="shared" si="81"/>
        <v>7.3869993388634612</v>
      </c>
      <c r="I166" s="165">
        <f>[1]побуд.звіт!I166+'[2]звіт 2018+01.2019'!I166</f>
        <v>4378.3614091593699</v>
      </c>
      <c r="J166" s="165">
        <f>[1]побуд.звіт!J166+'[2]звіт 2018+01.2019'!J166</f>
        <v>5309.8952766298416</v>
      </c>
      <c r="K166" s="166">
        <f t="shared" si="82"/>
        <v>0</v>
      </c>
      <c r="L166" s="167">
        <f t="shared" si="83"/>
        <v>931.53386747047171</v>
      </c>
      <c r="M166" s="165">
        <f>[1]побуд.звіт!M166+'[2]звіт 2018+01.2019'!M166</f>
        <v>1214.4947158154287</v>
      </c>
      <c r="N166" s="165">
        <f>[1]побуд.звіт!N166+'[2]звіт 2018+01.2019'!N166</f>
        <v>1244.8879171785397</v>
      </c>
      <c r="O166" s="166">
        <f t="shared" si="85"/>
        <v>0</v>
      </c>
      <c r="P166" s="167">
        <f t="shared" si="86"/>
        <v>30.393201363111075</v>
      </c>
      <c r="Q166" s="165">
        <f>[1]побуд.звіт!Q166+'[2]звіт 2018+01.2019'!Q166</f>
        <v>0</v>
      </c>
      <c r="R166" s="165">
        <f>[1]побуд.звіт!R166+'[2]звіт 2018+01.2019'!R166</f>
        <v>148.96949642630005</v>
      </c>
      <c r="S166" s="166">
        <f t="shared" si="87"/>
        <v>0</v>
      </c>
      <c r="T166" s="167">
        <f t="shared" si="88"/>
        <v>148.96949642630005</v>
      </c>
      <c r="U166" s="165">
        <f>[1]побуд.звіт!U166+'[2]звіт 2018+01.2019'!U166</f>
        <v>0</v>
      </c>
      <c r="V166" s="165">
        <f>[1]побуд.звіт!V166+'[2]звіт 2018+01.2019'!V166</f>
        <v>0</v>
      </c>
      <c r="W166" s="166">
        <f t="shared" si="89"/>
        <v>0</v>
      </c>
      <c r="X166" s="167">
        <f t="shared" si="90"/>
        <v>0</v>
      </c>
      <c r="Y166" s="165">
        <f>[1]побуд.звіт!Y166+'[2]звіт 2018+01.2019'!Y166</f>
        <v>0</v>
      </c>
      <c r="Z166" s="165">
        <f>[1]побуд.звіт!Z166+'[2]звіт 2018+01.2019'!Z166</f>
        <v>0</v>
      </c>
      <c r="AA166" s="166">
        <f t="shared" si="91"/>
        <v>0</v>
      </c>
      <c r="AB166" s="167">
        <f t="shared" si="92"/>
        <v>0</v>
      </c>
      <c r="AC166" s="165">
        <f>[1]побуд.звіт!AC166+'[2]звіт 2018+01.2019'!AC166</f>
        <v>7876.5819953873124</v>
      </c>
      <c r="AD166" s="165">
        <f>[1]побуд.звіт!AD166+'[2]звіт 2018+01.2019'!AD166</f>
        <v>7222.7530071529536</v>
      </c>
      <c r="AE166" s="166">
        <f t="shared" si="93"/>
        <v>-653.8289882343588</v>
      </c>
      <c r="AF166" s="167">
        <f t="shared" si="94"/>
        <v>0</v>
      </c>
      <c r="AG166" s="165">
        <f>[1]побуд.звіт!AG166+'[2]звіт 2018+01.2019'!AG166</f>
        <v>0</v>
      </c>
      <c r="AH166" s="165">
        <f>[1]побуд.звіт!AH166+'[2]звіт 2018+01.2019'!AH166</f>
        <v>0</v>
      </c>
      <c r="AI166" s="166">
        <f t="shared" si="95"/>
        <v>0</v>
      </c>
      <c r="AJ166" s="167">
        <f t="shared" si="96"/>
        <v>0</v>
      </c>
      <c r="AK166" s="165">
        <f>[1]побуд.звіт!AK166+'[2]звіт 2018+01.2019'!AK166</f>
        <v>0</v>
      </c>
      <c r="AL166" s="165">
        <f>[1]побуд.звіт!AL166+'[2]звіт 2018+01.2019'!AL166</f>
        <v>0</v>
      </c>
      <c r="AM166" s="166">
        <f t="shared" si="97"/>
        <v>0</v>
      </c>
      <c r="AN166" s="167">
        <f t="shared" si="98"/>
        <v>0</v>
      </c>
      <c r="AO166" s="165">
        <f>[1]побуд.звіт!AO166+'[2]звіт 2018+01.2019'!AO166</f>
        <v>148.37356221320718</v>
      </c>
      <c r="AP166" s="165">
        <f>[1]побуд.звіт!AP166+'[2]звіт 2018+01.2019'!AP166</f>
        <v>70.247654821462717</v>
      </c>
      <c r="AQ166" s="166">
        <f t="shared" si="99"/>
        <v>-78.125907391744462</v>
      </c>
      <c r="AR166" s="167">
        <f t="shared" si="100"/>
        <v>0</v>
      </c>
      <c r="AS166" s="165">
        <f>[1]побуд.звіт!AS166+'[2]звіт 2018+01.2019'!AS166</f>
        <v>878.37773961739867</v>
      </c>
      <c r="AT166" s="165">
        <f>[1]побуд.звіт!AT166+'[2]звіт 2018+01.2019'!AT166</f>
        <v>738.83499557251957</v>
      </c>
      <c r="AU166" s="166">
        <f t="shared" si="101"/>
        <v>-139.5427440448791</v>
      </c>
      <c r="AV166" s="167">
        <f t="shared" si="102"/>
        <v>0</v>
      </c>
      <c r="AW166" s="165">
        <f>[1]побуд.звіт!AW166+'[2]звіт 2018+01.2019'!AW166</f>
        <v>6640.1908739082819</v>
      </c>
      <c r="AX166" s="165">
        <f>[1]побуд.звіт!AX166+'[2]звіт 2018+01.2019'!AX166</f>
        <v>27352.788538014218</v>
      </c>
      <c r="AY166" s="166">
        <f t="shared" si="103"/>
        <v>0</v>
      </c>
      <c r="AZ166" s="167">
        <f t="shared" si="104"/>
        <v>20712.597664105935</v>
      </c>
      <c r="BA166" s="38">
        <v>0</v>
      </c>
      <c r="BB166" s="36"/>
      <c r="BC166" s="36">
        <f t="shared" si="105"/>
        <v>0</v>
      </c>
      <c r="BD166" s="37">
        <f t="shared" si="106"/>
        <v>0</v>
      </c>
      <c r="BE166" s="165">
        <f>[1]побуд.звіт!BE166+'[2]звіт 2018+01.2019'!BE166</f>
        <v>16.621282397757376</v>
      </c>
      <c r="BF166" s="165">
        <f>[1]побуд.звіт!BF166+'[2]звіт 2018+01.2019'!BF166</f>
        <v>0</v>
      </c>
      <c r="BG166" s="166">
        <f t="shared" si="107"/>
        <v>-16.621282397757376</v>
      </c>
      <c r="BH166" s="167">
        <f t="shared" si="108"/>
        <v>0</v>
      </c>
      <c r="BI166" s="165">
        <f>[1]побуд.звіт!BI166+'[2]звіт 2018+01.2019'!BI166</f>
        <v>1769.8372391136904</v>
      </c>
      <c r="BJ166" s="165">
        <f>[1]побуд.звіт!BJ166+'[2]звіт 2018+01.2019'!BJ166</f>
        <v>4481.622896795313</v>
      </c>
      <c r="BK166" s="166">
        <f t="shared" si="109"/>
        <v>0</v>
      </c>
      <c r="BL166" s="167">
        <f t="shared" si="110"/>
        <v>2711.7856576816225</v>
      </c>
      <c r="BM166" s="165">
        <f>[1]побуд.звіт!BM166+'[2]звіт 2018+01.2019'!BM166</f>
        <v>0</v>
      </c>
      <c r="BN166" s="165">
        <f>[1]побуд.звіт!BN166+'[2]звіт 2018+01.2019'!BN166</f>
        <v>0</v>
      </c>
      <c r="BO166" s="166">
        <f t="shared" si="111"/>
        <v>0</v>
      </c>
      <c r="BP166" s="167">
        <f t="shared" si="112"/>
        <v>0</v>
      </c>
      <c r="BQ166" s="168">
        <f t="shared" si="117"/>
        <v>28542.109524812444</v>
      </c>
      <c r="BR166" s="166">
        <f t="shared" si="117"/>
        <v>52196.657489130012</v>
      </c>
      <c r="BS166" s="166">
        <f t="shared" si="113"/>
        <v>0</v>
      </c>
      <c r="BT166" s="167">
        <f t="shared" si="114"/>
        <v>23654.547964317568</v>
      </c>
      <c r="BU166" s="169">
        <f t="shared" si="115"/>
        <v>1.8287596242230806</v>
      </c>
      <c r="BV166" s="131">
        <v>9529</v>
      </c>
      <c r="BW166" s="170">
        <f t="shared" si="116"/>
        <v>7490.2778910848256</v>
      </c>
      <c r="BX166" s="131">
        <f t="shared" si="79"/>
        <v>2038.7221089151747</v>
      </c>
      <c r="BY166" s="171">
        <v>2</v>
      </c>
      <c r="CA166" s="39"/>
    </row>
    <row r="167" spans="1:79" x14ac:dyDescent="0.3">
      <c r="A167" s="163">
        <f t="shared" si="84"/>
        <v>159</v>
      </c>
      <c r="B167" s="164" t="s">
        <v>259</v>
      </c>
      <c r="C167" s="189">
        <v>253.7</v>
      </c>
      <c r="D167" s="185">
        <v>2</v>
      </c>
      <c r="E167" s="165">
        <f>[1]побуд.звіт!E167+'[2]звіт 2018+01.2019'!E167</f>
        <v>1382.2179732054412</v>
      </c>
      <c r="F167" s="165">
        <f>[1]побуд.звіт!F167+'[2]звіт 2018+01.2019'!F167</f>
        <v>1355.8460474240806</v>
      </c>
      <c r="G167" s="166">
        <f t="shared" si="80"/>
        <v>-26.371925781360687</v>
      </c>
      <c r="H167" s="167">
        <f t="shared" si="81"/>
        <v>0</v>
      </c>
      <c r="I167" s="165">
        <f>[1]побуд.звіт!I167+'[2]звіт 2018+01.2019'!I167</f>
        <v>2261.2210201010444</v>
      </c>
      <c r="J167" s="165">
        <f>[1]побуд.звіт!J167+'[2]звіт 2018+01.2019'!J167</f>
        <v>2465.6869918872794</v>
      </c>
      <c r="K167" s="166">
        <f t="shared" si="82"/>
        <v>0</v>
      </c>
      <c r="L167" s="167">
        <f t="shared" si="83"/>
        <v>204.46597178623506</v>
      </c>
      <c r="M167" s="165">
        <f>[1]побуд.звіт!M167+'[2]звіт 2018+01.2019'!M167</f>
        <v>523.50596309632442</v>
      </c>
      <c r="N167" s="165">
        <f>[1]побуд.звіт!N167+'[2]звіт 2018+01.2019'!N167</f>
        <v>539.45143077736725</v>
      </c>
      <c r="O167" s="166">
        <f t="shared" si="85"/>
        <v>0</v>
      </c>
      <c r="P167" s="167">
        <f t="shared" si="86"/>
        <v>15.945467681042828</v>
      </c>
      <c r="Q167" s="165">
        <f>[1]побуд.звіт!Q167+'[2]звіт 2018+01.2019'!Q167</f>
        <v>0</v>
      </c>
      <c r="R167" s="165">
        <f>[1]побуд.звіт!R167+'[2]звіт 2018+01.2019'!R167</f>
        <v>170.60504871501155</v>
      </c>
      <c r="S167" s="166">
        <f t="shared" si="87"/>
        <v>0</v>
      </c>
      <c r="T167" s="167">
        <f t="shared" si="88"/>
        <v>170.60504871501155</v>
      </c>
      <c r="U167" s="165">
        <f>[1]побуд.звіт!U167+'[2]звіт 2018+01.2019'!U167</f>
        <v>0</v>
      </c>
      <c r="V167" s="165">
        <f>[1]побуд.звіт!V167+'[2]звіт 2018+01.2019'!V167</f>
        <v>0</v>
      </c>
      <c r="W167" s="166">
        <f t="shared" si="89"/>
        <v>0</v>
      </c>
      <c r="X167" s="167">
        <f t="shared" si="90"/>
        <v>0</v>
      </c>
      <c r="Y167" s="165">
        <f>[1]побуд.звіт!Y167+'[2]звіт 2018+01.2019'!Y167</f>
        <v>0</v>
      </c>
      <c r="Z167" s="165">
        <f>[1]побуд.звіт!Z167+'[2]звіт 2018+01.2019'!Z167</f>
        <v>0</v>
      </c>
      <c r="AA167" s="166">
        <f t="shared" si="91"/>
        <v>0</v>
      </c>
      <c r="AB167" s="167">
        <f t="shared" si="92"/>
        <v>0</v>
      </c>
      <c r="AC167" s="165">
        <f>[1]побуд.звіт!AC167+'[2]звіт 2018+01.2019'!AC167</f>
        <v>2709.8658023634807</v>
      </c>
      <c r="AD167" s="165">
        <f>[1]побуд.звіт!AD167+'[2]звіт 2018+01.2019'!AD167</f>
        <v>2934.8050845091852</v>
      </c>
      <c r="AE167" s="166">
        <f t="shared" si="93"/>
        <v>0</v>
      </c>
      <c r="AF167" s="167">
        <f t="shared" si="94"/>
        <v>224.93928214570451</v>
      </c>
      <c r="AG167" s="165">
        <f>[1]побуд.звіт!AG167+'[2]звіт 2018+01.2019'!AG167</f>
        <v>0</v>
      </c>
      <c r="AH167" s="165">
        <f>[1]побуд.звіт!AH167+'[2]звіт 2018+01.2019'!AH167</f>
        <v>0</v>
      </c>
      <c r="AI167" s="166">
        <f t="shared" si="95"/>
        <v>0</v>
      </c>
      <c r="AJ167" s="167">
        <f t="shared" si="96"/>
        <v>0</v>
      </c>
      <c r="AK167" s="165">
        <f>[1]побуд.звіт!AK167+'[2]звіт 2018+01.2019'!AK167</f>
        <v>0</v>
      </c>
      <c r="AL167" s="165">
        <f>[1]побуд.звіт!AL167+'[2]звіт 2018+01.2019'!AL167</f>
        <v>0</v>
      </c>
      <c r="AM167" s="166">
        <f t="shared" si="97"/>
        <v>0</v>
      </c>
      <c r="AN167" s="167">
        <f t="shared" si="98"/>
        <v>0</v>
      </c>
      <c r="AO167" s="165">
        <f>[1]побуд.звіт!AO167+'[2]звіт 2018+01.2019'!AO167</f>
        <v>787.34161699721733</v>
      </c>
      <c r="AP167" s="165">
        <f>[1]побуд.звіт!AP167+'[2]звіт 2018+01.2019'!AP167</f>
        <v>343.5804640092029</v>
      </c>
      <c r="AQ167" s="166">
        <f t="shared" si="99"/>
        <v>-443.76115298801443</v>
      </c>
      <c r="AR167" s="167">
        <f t="shared" si="100"/>
        <v>0</v>
      </c>
      <c r="AS167" s="165">
        <f>[1]побуд.звіт!AS167+'[2]звіт 2018+01.2019'!AS167</f>
        <v>485.75186085169287</v>
      </c>
      <c r="AT167" s="165">
        <f>[1]побуд.звіт!AT167+'[2]звіт 2018+01.2019'!AT167</f>
        <v>400.31412085132484</v>
      </c>
      <c r="AU167" s="166">
        <f t="shared" si="101"/>
        <v>-85.437740000368024</v>
      </c>
      <c r="AV167" s="167">
        <f t="shared" si="102"/>
        <v>0</v>
      </c>
      <c r="AW167" s="165">
        <f>[1]побуд.звіт!AW167+'[2]звіт 2018+01.2019'!AW167</f>
        <v>3865.2623444943179</v>
      </c>
      <c r="AX167" s="165">
        <f>[1]побуд.звіт!AX167+'[2]звіт 2018+01.2019'!AX167</f>
        <v>3868.8502485974604</v>
      </c>
      <c r="AY167" s="166">
        <f t="shared" si="103"/>
        <v>0</v>
      </c>
      <c r="AZ167" s="167">
        <f t="shared" si="104"/>
        <v>3.5879041031425913</v>
      </c>
      <c r="BA167" s="38">
        <v>0</v>
      </c>
      <c r="BB167" s="36"/>
      <c r="BC167" s="36">
        <f t="shared" si="105"/>
        <v>0</v>
      </c>
      <c r="BD167" s="37">
        <f t="shared" si="106"/>
        <v>0</v>
      </c>
      <c r="BE167" s="165">
        <f>[1]побуд.звіт!BE167+'[2]звіт 2018+01.2019'!BE167</f>
        <v>16.128204249732924</v>
      </c>
      <c r="BF167" s="165">
        <f>[1]побуд.звіт!BF167+'[2]звіт 2018+01.2019'!BF167</f>
        <v>0</v>
      </c>
      <c r="BG167" s="166">
        <f t="shared" si="107"/>
        <v>-16.128204249732924</v>
      </c>
      <c r="BH167" s="167">
        <f t="shared" si="108"/>
        <v>0</v>
      </c>
      <c r="BI167" s="165">
        <f>[1]побуд.звіт!BI167+'[2]звіт 2018+01.2019'!BI167</f>
        <v>1457.480448357986</v>
      </c>
      <c r="BJ167" s="165">
        <f>[1]побуд.звіт!BJ167+'[2]звіт 2018+01.2019'!BJ167</f>
        <v>1172.8126752038254</v>
      </c>
      <c r="BK167" s="166">
        <f t="shared" si="109"/>
        <v>-284.66777315416061</v>
      </c>
      <c r="BL167" s="167">
        <f t="shared" si="110"/>
        <v>0</v>
      </c>
      <c r="BM167" s="165">
        <f>[1]побуд.звіт!BM167+'[2]звіт 2018+01.2019'!BM167</f>
        <v>0</v>
      </c>
      <c r="BN167" s="165">
        <f>[1]побуд.звіт!BN167+'[2]звіт 2018+01.2019'!BN167</f>
        <v>0</v>
      </c>
      <c r="BO167" s="166">
        <f t="shared" si="111"/>
        <v>0</v>
      </c>
      <c r="BP167" s="167">
        <f t="shared" si="112"/>
        <v>0</v>
      </c>
      <c r="BQ167" s="168">
        <f t="shared" si="117"/>
        <v>13488.775233717239</v>
      </c>
      <c r="BR167" s="166">
        <f t="shared" si="117"/>
        <v>13251.952111974737</v>
      </c>
      <c r="BS167" s="166">
        <f t="shared" si="113"/>
        <v>-236.82312174250183</v>
      </c>
      <c r="BT167" s="167">
        <f t="shared" si="114"/>
        <v>0</v>
      </c>
      <c r="BU167" s="169">
        <f t="shared" si="115"/>
        <v>0.98244294847833724</v>
      </c>
      <c r="BV167" s="131">
        <v>1676</v>
      </c>
      <c r="BW167" s="170">
        <f t="shared" si="116"/>
        <v>712.51605473448296</v>
      </c>
      <c r="BX167" s="131">
        <f t="shared" si="79"/>
        <v>963.48394526551704</v>
      </c>
      <c r="BY167" s="171">
        <v>2</v>
      </c>
      <c r="CA167" s="39"/>
    </row>
    <row r="168" spans="1:79" x14ac:dyDescent="0.3">
      <c r="A168" s="163">
        <f t="shared" si="84"/>
        <v>160</v>
      </c>
      <c r="B168" s="164" t="s">
        <v>260</v>
      </c>
      <c r="C168" s="189">
        <v>601.79999999999995</v>
      </c>
      <c r="D168" s="185">
        <v>3</v>
      </c>
      <c r="E168" s="165">
        <f>[1]побуд.звіт!E168+'[2]звіт 2018+01.2019'!E168</f>
        <v>3330.4974640858959</v>
      </c>
      <c r="F168" s="165">
        <f>[1]побуд.звіт!F168+'[2]звіт 2018+01.2019'!F168</f>
        <v>3393.79215284972</v>
      </c>
      <c r="G168" s="166">
        <f t="shared" si="80"/>
        <v>0</v>
      </c>
      <c r="H168" s="167">
        <f t="shared" si="81"/>
        <v>63.29468876382407</v>
      </c>
      <c r="I168" s="165">
        <f>[1]побуд.звіт!I168+'[2]звіт 2018+01.2019'!I168</f>
        <v>7555.9188679325653</v>
      </c>
      <c r="J168" s="165">
        <f>[1]побуд.звіт!J168+'[2]звіт 2018+01.2019'!J168</f>
        <v>8022.0328848988374</v>
      </c>
      <c r="K168" s="166">
        <f t="shared" si="82"/>
        <v>0</v>
      </c>
      <c r="L168" s="167">
        <f t="shared" si="83"/>
        <v>466.11401696627217</v>
      </c>
      <c r="M168" s="165">
        <f>[1]побуд.звіт!M168+'[2]звіт 2018+01.2019'!M168</f>
        <v>724.98613957105954</v>
      </c>
      <c r="N168" s="165">
        <f>[1]побуд.звіт!N168+'[2]звіт 2018+01.2019'!N168</f>
        <v>713.28063640576909</v>
      </c>
      <c r="O168" s="166">
        <f t="shared" si="85"/>
        <v>-11.705503165290452</v>
      </c>
      <c r="P168" s="167">
        <f t="shared" si="86"/>
        <v>0</v>
      </c>
      <c r="Q168" s="165">
        <f>[1]побуд.звіт!Q168+'[2]звіт 2018+01.2019'!Q168</f>
        <v>0</v>
      </c>
      <c r="R168" s="165">
        <f>[1]побуд.звіт!R168+'[2]звіт 2018+01.2019'!R168</f>
        <v>251.19409157794257</v>
      </c>
      <c r="S168" s="166">
        <f t="shared" si="87"/>
        <v>0</v>
      </c>
      <c r="T168" s="167">
        <f t="shared" si="88"/>
        <v>251.19409157794257</v>
      </c>
      <c r="U168" s="165">
        <f>[1]побуд.звіт!U168+'[2]звіт 2018+01.2019'!U168</f>
        <v>0</v>
      </c>
      <c r="V168" s="165">
        <f>[1]побуд.звіт!V168+'[2]звіт 2018+01.2019'!V168</f>
        <v>0</v>
      </c>
      <c r="W168" s="166">
        <f t="shared" si="89"/>
        <v>0</v>
      </c>
      <c r="X168" s="167">
        <f t="shared" si="90"/>
        <v>0</v>
      </c>
      <c r="Y168" s="165">
        <f>[1]побуд.звіт!Y168+'[2]звіт 2018+01.2019'!Y168</f>
        <v>0</v>
      </c>
      <c r="Z168" s="165">
        <f>[1]побуд.звіт!Z168+'[2]звіт 2018+01.2019'!Z168</f>
        <v>0</v>
      </c>
      <c r="AA168" s="166">
        <f t="shared" si="91"/>
        <v>0</v>
      </c>
      <c r="AB168" s="167">
        <f t="shared" si="92"/>
        <v>0</v>
      </c>
      <c r="AC168" s="165">
        <f>[1]побуд.звіт!AC168+'[2]звіт 2018+01.2019'!AC168</f>
        <v>6929.0261621433365</v>
      </c>
      <c r="AD168" s="165">
        <f>[1]побуд.звіт!AD168+'[2]звіт 2018+01.2019'!AD168</f>
        <v>6971.9352799261342</v>
      </c>
      <c r="AE168" s="166">
        <f t="shared" si="93"/>
        <v>0</v>
      </c>
      <c r="AF168" s="167">
        <f t="shared" si="94"/>
        <v>42.909117782797694</v>
      </c>
      <c r="AG168" s="165">
        <f>[1]побуд.звіт!AG168+'[2]звіт 2018+01.2019'!AG168</f>
        <v>0</v>
      </c>
      <c r="AH168" s="165">
        <f>[1]побуд.звіт!AH168+'[2]звіт 2018+01.2019'!AH168</f>
        <v>0</v>
      </c>
      <c r="AI168" s="166">
        <f t="shared" si="95"/>
        <v>0</v>
      </c>
      <c r="AJ168" s="167">
        <f t="shared" si="96"/>
        <v>0</v>
      </c>
      <c r="AK168" s="165">
        <f>[1]побуд.звіт!AK168+'[2]звіт 2018+01.2019'!AK168</f>
        <v>0</v>
      </c>
      <c r="AL168" s="165">
        <f>[1]побуд.звіт!AL168+'[2]звіт 2018+01.2019'!AL168</f>
        <v>0</v>
      </c>
      <c r="AM168" s="166">
        <f t="shared" si="97"/>
        <v>0</v>
      </c>
      <c r="AN168" s="167">
        <f t="shared" si="98"/>
        <v>0</v>
      </c>
      <c r="AO168" s="165">
        <f>[1]побуд.звіт!AO168+'[2]звіт 2018+01.2019'!AO168</f>
        <v>1765.3952161240704</v>
      </c>
      <c r="AP168" s="165">
        <f>[1]побуд.звіт!AP168+'[2]звіт 2018+01.2019'!AP168</f>
        <v>1258.4700784629194</v>
      </c>
      <c r="AQ168" s="166">
        <f t="shared" si="99"/>
        <v>-506.92513766115098</v>
      </c>
      <c r="AR168" s="167">
        <f t="shared" si="100"/>
        <v>0</v>
      </c>
      <c r="AS168" s="165">
        <f>[1]побуд.звіт!AS168+'[2]звіт 2018+01.2019'!AS168</f>
        <v>763.63531800383419</v>
      </c>
      <c r="AT168" s="165">
        <f>[1]побуд.звіт!AT168+'[2]звіт 2018+01.2019'!AT168</f>
        <v>635.24802514881662</v>
      </c>
      <c r="AU168" s="166">
        <f t="shared" si="101"/>
        <v>-128.38729285501756</v>
      </c>
      <c r="AV168" s="167">
        <f t="shared" si="102"/>
        <v>0</v>
      </c>
      <c r="AW168" s="165">
        <f>[1]побуд.звіт!AW168+'[2]звіт 2018+01.2019'!AW168</f>
        <v>6957.5787599944542</v>
      </c>
      <c r="AX168" s="165">
        <f>[1]побуд.звіт!AX168+'[2]звіт 2018+01.2019'!AX168</f>
        <v>13097.285608243872</v>
      </c>
      <c r="AY168" s="166">
        <f t="shared" si="103"/>
        <v>0</v>
      </c>
      <c r="AZ168" s="167">
        <f t="shared" si="104"/>
        <v>6139.7068482494178</v>
      </c>
      <c r="BA168" s="38">
        <v>0</v>
      </c>
      <c r="BB168" s="36"/>
      <c r="BC168" s="36">
        <f t="shared" si="105"/>
        <v>0</v>
      </c>
      <c r="BD168" s="37">
        <f t="shared" si="106"/>
        <v>0</v>
      </c>
      <c r="BE168" s="165">
        <f>[1]побуд.звіт!BE168+'[2]звіт 2018+01.2019'!BE168</f>
        <v>16.052564881597458</v>
      </c>
      <c r="BF168" s="165">
        <f>[1]побуд.звіт!BF168+'[2]звіт 2018+01.2019'!BF168</f>
        <v>0</v>
      </c>
      <c r="BG168" s="166">
        <f t="shared" si="107"/>
        <v>-16.052564881597458</v>
      </c>
      <c r="BH168" s="167">
        <f t="shared" si="108"/>
        <v>0</v>
      </c>
      <c r="BI168" s="165">
        <f>[1]побуд.звіт!BI168+'[2]звіт 2018+01.2019'!BI168</f>
        <v>1817.8469176166745</v>
      </c>
      <c r="BJ168" s="165">
        <f>[1]побуд.звіт!BJ168+'[2]звіт 2018+01.2019'!BJ168</f>
        <v>1715.8873539181793</v>
      </c>
      <c r="BK168" s="166">
        <f t="shared" si="109"/>
        <v>-101.95956369849523</v>
      </c>
      <c r="BL168" s="167">
        <f t="shared" si="110"/>
        <v>0</v>
      </c>
      <c r="BM168" s="165">
        <f>[1]побуд.звіт!BM168+'[2]звіт 2018+01.2019'!BM168</f>
        <v>0</v>
      </c>
      <c r="BN168" s="165">
        <f>[1]побуд.звіт!BN168+'[2]звіт 2018+01.2019'!BN168</f>
        <v>0</v>
      </c>
      <c r="BO168" s="166">
        <f t="shared" si="111"/>
        <v>0</v>
      </c>
      <c r="BP168" s="167">
        <f t="shared" si="112"/>
        <v>0</v>
      </c>
      <c r="BQ168" s="168">
        <f t="shared" si="117"/>
        <v>29860.937410353494</v>
      </c>
      <c r="BR168" s="166">
        <f t="shared" si="117"/>
        <v>36059.12611143219</v>
      </c>
      <c r="BS168" s="166">
        <f t="shared" si="113"/>
        <v>0</v>
      </c>
      <c r="BT168" s="167">
        <f t="shared" si="114"/>
        <v>6198.1887010786959</v>
      </c>
      <c r="BU168" s="169">
        <f t="shared" si="115"/>
        <v>1.2075684569409946</v>
      </c>
      <c r="BV168" s="131">
        <v>2102</v>
      </c>
      <c r="BW168" s="170">
        <f t="shared" si="116"/>
        <v>0</v>
      </c>
      <c r="BX168" s="131">
        <f t="shared" si="79"/>
        <v>2132.9241007395353</v>
      </c>
      <c r="BY168" s="171">
        <v>2</v>
      </c>
      <c r="CA168" s="39"/>
    </row>
    <row r="169" spans="1:79" x14ac:dyDescent="0.3">
      <c r="A169" s="163">
        <f t="shared" si="84"/>
        <v>161</v>
      </c>
      <c r="B169" s="164" t="s">
        <v>261</v>
      </c>
      <c r="C169" s="189">
        <v>428.5</v>
      </c>
      <c r="D169" s="185">
        <v>2</v>
      </c>
      <c r="E169" s="165">
        <f>[1]побуд.звіт!E169+'[2]звіт 2018+01.2019'!E169</f>
        <v>3002.2679000000003</v>
      </c>
      <c r="F169" s="165">
        <f>[1]побуд.звіт!F169+'[2]звіт 2018+01.2019'!F169</f>
        <v>3051.482488966255</v>
      </c>
      <c r="G169" s="166">
        <f t="shared" si="80"/>
        <v>0</v>
      </c>
      <c r="H169" s="167">
        <f t="shared" si="81"/>
        <v>49.214588966254723</v>
      </c>
      <c r="I169" s="165">
        <f>[1]побуд.звіт!I169+'[2]звіт 2018+01.2019'!I169</f>
        <v>5053.9351214317512</v>
      </c>
      <c r="J169" s="165">
        <f>[1]побуд.звіт!J169+'[2]звіт 2018+01.2019'!J169</f>
        <v>5416.0704280554601</v>
      </c>
      <c r="K169" s="166">
        <f t="shared" si="82"/>
        <v>0</v>
      </c>
      <c r="L169" s="167">
        <f t="shared" si="83"/>
        <v>362.13530662370886</v>
      </c>
      <c r="M169" s="165">
        <f>[1]побуд.звіт!M169+'[2]звіт 2018+01.2019'!M169</f>
        <v>886.20902244722913</v>
      </c>
      <c r="N169" s="165">
        <f>[1]побуд.звіт!N169+'[2]звіт 2018+01.2019'!N169</f>
        <v>845.61357812821984</v>
      </c>
      <c r="O169" s="166">
        <f t="shared" si="85"/>
        <v>-40.595444319009289</v>
      </c>
      <c r="P169" s="167">
        <f t="shared" si="86"/>
        <v>0</v>
      </c>
      <c r="Q169" s="165">
        <f>[1]побуд.звіт!Q169+'[2]звіт 2018+01.2019'!Q169</f>
        <v>0</v>
      </c>
      <c r="R169" s="165">
        <f>[1]побуд.звіт!R169+'[2]звіт 2018+01.2019'!R169</f>
        <v>184.3011903411728</v>
      </c>
      <c r="S169" s="166">
        <f t="shared" si="87"/>
        <v>0</v>
      </c>
      <c r="T169" s="167">
        <f t="shared" si="88"/>
        <v>184.3011903411728</v>
      </c>
      <c r="U169" s="165">
        <f>[1]побуд.звіт!U169+'[2]звіт 2018+01.2019'!U169</f>
        <v>0</v>
      </c>
      <c r="V169" s="165">
        <f>[1]побуд.звіт!V169+'[2]звіт 2018+01.2019'!V169</f>
        <v>0</v>
      </c>
      <c r="W169" s="166">
        <f t="shared" si="89"/>
        <v>0</v>
      </c>
      <c r="X169" s="167">
        <f t="shared" si="90"/>
        <v>0</v>
      </c>
      <c r="Y169" s="165">
        <f>[1]побуд.звіт!Y169+'[2]звіт 2018+01.2019'!Y169</f>
        <v>0</v>
      </c>
      <c r="Z169" s="165">
        <f>[1]побуд.звіт!Z169+'[2]звіт 2018+01.2019'!Z169</f>
        <v>0</v>
      </c>
      <c r="AA169" s="166">
        <f t="shared" si="91"/>
        <v>0</v>
      </c>
      <c r="AB169" s="167">
        <f t="shared" si="92"/>
        <v>0</v>
      </c>
      <c r="AC169" s="165">
        <f>[1]побуд.звіт!AC169+'[2]звіт 2018+01.2019'!AC169</f>
        <v>5461.6330901600559</v>
      </c>
      <c r="AD169" s="165">
        <f>[1]побуд.звіт!AD169+'[2]звіт 2018+01.2019'!AD169</f>
        <v>5499.1728459165852</v>
      </c>
      <c r="AE169" s="166">
        <f t="shared" si="93"/>
        <v>0</v>
      </c>
      <c r="AF169" s="167">
        <f t="shared" si="94"/>
        <v>37.539755756529303</v>
      </c>
      <c r="AG169" s="165">
        <f>[1]побуд.звіт!AG169+'[2]звіт 2018+01.2019'!AG169</f>
        <v>0</v>
      </c>
      <c r="AH169" s="165">
        <f>[1]побуд.звіт!AH169+'[2]звіт 2018+01.2019'!AH169</f>
        <v>0</v>
      </c>
      <c r="AI169" s="166">
        <f t="shared" si="95"/>
        <v>0</v>
      </c>
      <c r="AJ169" s="167">
        <f t="shared" si="96"/>
        <v>0</v>
      </c>
      <c r="AK169" s="165">
        <f>[1]побуд.звіт!AK169+'[2]звіт 2018+01.2019'!AK169</f>
        <v>0</v>
      </c>
      <c r="AL169" s="165">
        <f>[1]побуд.звіт!AL169+'[2]звіт 2018+01.2019'!AL169</f>
        <v>0</v>
      </c>
      <c r="AM169" s="166">
        <f t="shared" si="97"/>
        <v>0</v>
      </c>
      <c r="AN169" s="167">
        <f t="shared" si="98"/>
        <v>0</v>
      </c>
      <c r="AO169" s="165">
        <f>[1]побуд.звіт!AO169+'[2]звіт 2018+01.2019'!AO169</f>
        <v>1054.456583485096</v>
      </c>
      <c r="AP169" s="165">
        <f>[1]побуд.звіт!AP169+'[2]звіт 2018+01.2019'!AP169</f>
        <v>838.98005230861281</v>
      </c>
      <c r="AQ169" s="166">
        <f t="shared" si="99"/>
        <v>-215.47653117648315</v>
      </c>
      <c r="AR169" s="167">
        <f t="shared" si="100"/>
        <v>0</v>
      </c>
      <c r="AS169" s="165">
        <f>[1]побуд.звіт!AS169+'[2]звіт 2018+01.2019'!AS169</f>
        <v>828.88186188973737</v>
      </c>
      <c r="AT169" s="165">
        <f>[1]побуд.звіт!AT169+'[2]звіт 2018+01.2019'!AT169</f>
        <v>1141.4502888619336</v>
      </c>
      <c r="AU169" s="166">
        <f t="shared" si="101"/>
        <v>0</v>
      </c>
      <c r="AV169" s="167">
        <f t="shared" si="102"/>
        <v>312.56842697219622</v>
      </c>
      <c r="AW169" s="165">
        <f>[1]побуд.звіт!AW169+'[2]звіт 2018+01.2019'!AW169</f>
        <v>6292.6564877269921</v>
      </c>
      <c r="AX169" s="165">
        <f>[1]побуд.звіт!AX169+'[2]звіт 2018+01.2019'!AX169</f>
        <v>2171.8411677817849</v>
      </c>
      <c r="AY169" s="166">
        <f t="shared" si="103"/>
        <v>-4120.8153199452072</v>
      </c>
      <c r="AZ169" s="167">
        <f t="shared" si="104"/>
        <v>0</v>
      </c>
      <c r="BA169" s="38">
        <v>0</v>
      </c>
      <c r="BB169" s="36"/>
      <c r="BC169" s="36">
        <f t="shared" si="105"/>
        <v>0</v>
      </c>
      <c r="BD169" s="37">
        <f t="shared" si="106"/>
        <v>0</v>
      </c>
      <c r="BE169" s="165">
        <f>[1]побуд.звіт!BE169+'[2]звіт 2018+01.2019'!BE169</f>
        <v>15.640939055279548</v>
      </c>
      <c r="BF169" s="165">
        <f>[1]побуд.звіт!BF169+'[2]звіт 2018+01.2019'!BF169</f>
        <v>0</v>
      </c>
      <c r="BG169" s="166">
        <f t="shared" si="107"/>
        <v>-15.640939055279548</v>
      </c>
      <c r="BH169" s="167">
        <f t="shared" si="108"/>
        <v>0</v>
      </c>
      <c r="BI169" s="165">
        <f>[1]побуд.звіт!BI169+'[2]звіт 2018+01.2019'!BI169</f>
        <v>2014.5874684561097</v>
      </c>
      <c r="BJ169" s="165">
        <f>[1]побуд.звіт!BJ169+'[2]звіт 2018+01.2019'!BJ169</f>
        <v>2492.0438460283935</v>
      </c>
      <c r="BK169" s="166">
        <f t="shared" si="109"/>
        <v>0</v>
      </c>
      <c r="BL169" s="167">
        <f t="shared" si="110"/>
        <v>477.45637757228383</v>
      </c>
      <c r="BM169" s="165">
        <f>[1]побуд.звіт!BM169+'[2]звіт 2018+01.2019'!BM169</f>
        <v>0</v>
      </c>
      <c r="BN169" s="165">
        <f>[1]побуд.звіт!BN169+'[2]звіт 2018+01.2019'!BN169</f>
        <v>0</v>
      </c>
      <c r="BO169" s="166">
        <f t="shared" si="111"/>
        <v>0</v>
      </c>
      <c r="BP169" s="167">
        <f t="shared" si="112"/>
        <v>0</v>
      </c>
      <c r="BQ169" s="168">
        <f t="shared" si="117"/>
        <v>24610.26847465225</v>
      </c>
      <c r="BR169" s="166">
        <f t="shared" si="117"/>
        <v>21640.955886388419</v>
      </c>
      <c r="BS169" s="166">
        <f t="shared" si="113"/>
        <v>-2969.3125882638305</v>
      </c>
      <c r="BT169" s="167">
        <f t="shared" si="114"/>
        <v>0</v>
      </c>
      <c r="BU169" s="169">
        <f t="shared" si="115"/>
        <v>0.87934659911076862</v>
      </c>
      <c r="BV169" s="131">
        <v>9162</v>
      </c>
      <c r="BW169" s="170">
        <f t="shared" si="116"/>
        <v>7404.123680381982</v>
      </c>
      <c r="BX169" s="131">
        <f t="shared" si="79"/>
        <v>1757.8763196180178</v>
      </c>
      <c r="BY169" s="171">
        <v>2</v>
      </c>
      <c r="CA169" s="39"/>
    </row>
    <row r="170" spans="1:79" x14ac:dyDescent="0.3">
      <c r="A170" s="163">
        <f t="shared" si="84"/>
        <v>162</v>
      </c>
      <c r="B170" s="164" t="s">
        <v>262</v>
      </c>
      <c r="C170" s="189">
        <v>1282.2</v>
      </c>
      <c r="D170" s="185">
        <v>4</v>
      </c>
      <c r="E170" s="165">
        <f>[1]побуд.звіт!E170+'[2]звіт 2018+01.2019'!E170</f>
        <v>4676.8982399999986</v>
      </c>
      <c r="F170" s="165">
        <f>[1]побуд.звіт!F170+'[2]звіт 2018+01.2019'!F170</f>
        <v>4822.3661158884088</v>
      </c>
      <c r="G170" s="166">
        <f t="shared" si="80"/>
        <v>0</v>
      </c>
      <c r="H170" s="167">
        <f t="shared" si="81"/>
        <v>145.46787588841016</v>
      </c>
      <c r="I170" s="165">
        <f>[1]побуд.звіт!I170+'[2]звіт 2018+01.2019'!I170</f>
        <v>20274.652323486091</v>
      </c>
      <c r="J170" s="165">
        <f>[1]побуд.звіт!J170+'[2]звіт 2018+01.2019'!J170</f>
        <v>21217.050271350301</v>
      </c>
      <c r="K170" s="166">
        <f t="shared" si="82"/>
        <v>0</v>
      </c>
      <c r="L170" s="167">
        <f t="shared" si="83"/>
        <v>942.39794786421044</v>
      </c>
      <c r="M170" s="165">
        <f>[1]побуд.звіт!M170+'[2]звіт 2018+01.2019'!M170</f>
        <v>1933.4945540681344</v>
      </c>
      <c r="N170" s="165">
        <f>[1]побуд.звіт!N170+'[2]звіт 2018+01.2019'!N170</f>
        <v>1908.8281396737607</v>
      </c>
      <c r="O170" s="166">
        <f t="shared" si="85"/>
        <v>-24.66641439437376</v>
      </c>
      <c r="P170" s="167">
        <f t="shared" si="86"/>
        <v>0</v>
      </c>
      <c r="Q170" s="165">
        <f>[1]побуд.звіт!Q170+'[2]звіт 2018+01.2019'!Q170</f>
        <v>204.90480556443663</v>
      </c>
      <c r="R170" s="165">
        <f>[1]побуд.звіт!R170+'[2]звіт 2018+01.2019'!R170</f>
        <v>545.85818890182281</v>
      </c>
      <c r="S170" s="166">
        <f t="shared" si="87"/>
        <v>0</v>
      </c>
      <c r="T170" s="167">
        <f t="shared" si="88"/>
        <v>340.95338333738619</v>
      </c>
      <c r="U170" s="165">
        <f>[1]побуд.звіт!U170+'[2]звіт 2018+01.2019'!U170</f>
        <v>0</v>
      </c>
      <c r="V170" s="165">
        <f>[1]побуд.звіт!V170+'[2]звіт 2018+01.2019'!V170</f>
        <v>0</v>
      </c>
      <c r="W170" s="166">
        <f t="shared" si="89"/>
        <v>0</v>
      </c>
      <c r="X170" s="167">
        <f t="shared" si="90"/>
        <v>0</v>
      </c>
      <c r="Y170" s="165">
        <f>[1]побуд.звіт!Y170+'[2]звіт 2018+01.2019'!Y170</f>
        <v>0</v>
      </c>
      <c r="Z170" s="165">
        <f>[1]побуд.звіт!Z170+'[2]звіт 2018+01.2019'!Z170</f>
        <v>0</v>
      </c>
      <c r="AA170" s="166">
        <f t="shared" si="91"/>
        <v>0</v>
      </c>
      <c r="AB170" s="167">
        <f t="shared" si="92"/>
        <v>0</v>
      </c>
      <c r="AC170" s="165">
        <f>[1]побуд.звіт!AC170+'[2]звіт 2018+01.2019'!AC170</f>
        <v>14340.618820793892</v>
      </c>
      <c r="AD170" s="165">
        <f>[1]побуд.звіт!AD170+'[2]звіт 2018+01.2019'!AD170</f>
        <v>14451.405381781351</v>
      </c>
      <c r="AE170" s="166">
        <f t="shared" si="93"/>
        <v>0</v>
      </c>
      <c r="AF170" s="167">
        <f t="shared" si="94"/>
        <v>110.78656098745887</v>
      </c>
      <c r="AG170" s="165">
        <f>[1]побуд.звіт!AG170+'[2]звіт 2018+01.2019'!AG170</f>
        <v>1006.8517932474974</v>
      </c>
      <c r="AH170" s="165">
        <f>[1]побуд.звіт!AH170+'[2]звіт 2018+01.2019'!AH170</f>
        <v>1006.7701104855961</v>
      </c>
      <c r="AI170" s="166">
        <f t="shared" si="95"/>
        <v>-8.1682761901333834E-2</v>
      </c>
      <c r="AJ170" s="167">
        <f t="shared" si="96"/>
        <v>0</v>
      </c>
      <c r="AK170" s="165">
        <f>[1]побуд.звіт!AK170+'[2]звіт 2018+01.2019'!AK170</f>
        <v>37.663665974051639</v>
      </c>
      <c r="AL170" s="165">
        <f>[1]побуд.звіт!AL170+'[2]звіт 2018+01.2019'!AL170</f>
        <v>0</v>
      </c>
      <c r="AM170" s="166">
        <f t="shared" si="97"/>
        <v>-37.663665974051639</v>
      </c>
      <c r="AN170" s="167">
        <f t="shared" si="98"/>
        <v>0</v>
      </c>
      <c r="AO170" s="165">
        <f>[1]побуд.звіт!AO170+'[2]звіт 2018+01.2019'!AO170</f>
        <v>4218.58319077959</v>
      </c>
      <c r="AP170" s="165">
        <f>[1]побуд.звіт!AP170+'[2]звіт 2018+01.2019'!AP170</f>
        <v>2307.1951438486853</v>
      </c>
      <c r="AQ170" s="166">
        <f t="shared" si="99"/>
        <v>-1911.3880469309047</v>
      </c>
      <c r="AR170" s="167">
        <f t="shared" si="100"/>
        <v>0</v>
      </c>
      <c r="AS170" s="165">
        <f>[1]побуд.звіт!AS170+'[2]звіт 2018+01.2019'!AS170</f>
        <v>2435.8966871936027</v>
      </c>
      <c r="AT170" s="165">
        <f>[1]побуд.звіт!AT170+'[2]звіт 2018+01.2019'!AT170</f>
        <v>2041.9455988072573</v>
      </c>
      <c r="AU170" s="166">
        <f t="shared" si="101"/>
        <v>-393.95108838634542</v>
      </c>
      <c r="AV170" s="167">
        <f t="shared" si="102"/>
        <v>0</v>
      </c>
      <c r="AW170" s="165">
        <f>[1]побуд.звіт!AW170+'[2]звіт 2018+01.2019'!AW170</f>
        <v>13910.518629640668</v>
      </c>
      <c r="AX170" s="165">
        <f>[1]побуд.звіт!AX170+'[2]звіт 2018+01.2019'!AX170</f>
        <v>1239</v>
      </c>
      <c r="AY170" s="166">
        <f t="shared" si="103"/>
        <v>-12671.518629640668</v>
      </c>
      <c r="AZ170" s="167">
        <f t="shared" si="104"/>
        <v>0</v>
      </c>
      <c r="BA170" s="38">
        <v>0</v>
      </c>
      <c r="BB170" s="36"/>
      <c r="BC170" s="36">
        <f t="shared" si="105"/>
        <v>0</v>
      </c>
      <c r="BD170" s="37">
        <f t="shared" si="106"/>
        <v>0</v>
      </c>
      <c r="BE170" s="165">
        <f>[1]побуд.звіт!BE170+'[2]звіт 2018+01.2019'!BE170</f>
        <v>14.400726725916474</v>
      </c>
      <c r="BF170" s="165">
        <f>[1]побуд.звіт!BF170+'[2]звіт 2018+01.2019'!BF170</f>
        <v>0</v>
      </c>
      <c r="BG170" s="166">
        <f t="shared" si="107"/>
        <v>-14.400726725916474</v>
      </c>
      <c r="BH170" s="167">
        <f t="shared" si="108"/>
        <v>0</v>
      </c>
      <c r="BI170" s="165">
        <f>[1]побуд.звіт!BI170+'[2]звіт 2018+01.2019'!BI170</f>
        <v>2824.118770206202</v>
      </c>
      <c r="BJ170" s="165">
        <f>[1]побуд.звіт!BJ170+'[2]звіт 2018+01.2019'!BJ170</f>
        <v>2764.8896086322088</v>
      </c>
      <c r="BK170" s="166">
        <f t="shared" si="109"/>
        <v>-59.229161573993224</v>
      </c>
      <c r="BL170" s="167">
        <f t="shared" si="110"/>
        <v>0</v>
      </c>
      <c r="BM170" s="165">
        <f>[1]побуд.звіт!BM170+'[2]звіт 2018+01.2019'!BM170</f>
        <v>0</v>
      </c>
      <c r="BN170" s="165">
        <f>[1]побуд.звіт!BN170+'[2]звіт 2018+01.2019'!BN170</f>
        <v>0</v>
      </c>
      <c r="BO170" s="166">
        <f t="shared" si="111"/>
        <v>0</v>
      </c>
      <c r="BP170" s="167">
        <f t="shared" si="112"/>
        <v>0</v>
      </c>
      <c r="BQ170" s="168">
        <f t="shared" si="117"/>
        <v>65878.602207680087</v>
      </c>
      <c r="BR170" s="166">
        <f t="shared" si="117"/>
        <v>52305.308559369398</v>
      </c>
      <c r="BS170" s="166">
        <f t="shared" si="113"/>
        <v>-13573.29364831069</v>
      </c>
      <c r="BT170" s="167">
        <f t="shared" si="114"/>
        <v>0</v>
      </c>
      <c r="BU170" s="169">
        <f t="shared" si="115"/>
        <v>0.79396506310924242</v>
      </c>
      <c r="BV170" s="131">
        <v>4424</v>
      </c>
      <c r="BW170" s="170">
        <f t="shared" si="116"/>
        <v>0</v>
      </c>
      <c r="BX170" s="131">
        <f t="shared" si="79"/>
        <v>4705.6144434057205</v>
      </c>
      <c r="BY170" s="171">
        <v>2</v>
      </c>
      <c r="CA170" s="39"/>
    </row>
    <row r="171" spans="1:79" x14ac:dyDescent="0.3">
      <c r="A171" s="137">
        <f t="shared" si="84"/>
        <v>163</v>
      </c>
      <c r="B171" s="146" t="s">
        <v>263</v>
      </c>
      <c r="C171" s="188">
        <v>148.1</v>
      </c>
      <c r="D171" s="185">
        <v>2</v>
      </c>
      <c r="E171" s="147">
        <f>[1]побуд.звіт!E171+'[2]звіт 2018+01.2019'!E171</f>
        <v>0</v>
      </c>
      <c r="F171" s="147">
        <f>[1]побуд.звіт!F171+'[2]звіт 2018+01.2019'!F171</f>
        <v>79.211783034375514</v>
      </c>
      <c r="G171" s="140">
        <f t="shared" si="80"/>
        <v>0</v>
      </c>
      <c r="H171" s="141">
        <f t="shared" si="81"/>
        <v>79.211783034375514</v>
      </c>
      <c r="I171" s="147">
        <f>[1]побуд.звіт!I171+'[2]звіт 2018+01.2019'!I171</f>
        <v>0</v>
      </c>
      <c r="J171" s="147">
        <f>[1]побуд.звіт!J171+'[2]звіт 2018+01.2019'!J171</f>
        <v>238.61781683902183</v>
      </c>
      <c r="K171" s="140">
        <f t="shared" si="82"/>
        <v>0</v>
      </c>
      <c r="L171" s="141">
        <f t="shared" si="83"/>
        <v>238.61781683902183</v>
      </c>
      <c r="M171" s="147">
        <f>[1]побуд.звіт!M171+'[2]звіт 2018+01.2019'!M171</f>
        <v>362.454629783347</v>
      </c>
      <c r="N171" s="147">
        <f>[1]побуд.звіт!N171+'[2]звіт 2018+01.2019'!N171</f>
        <v>440.77060295627103</v>
      </c>
      <c r="O171" s="140">
        <f t="shared" si="85"/>
        <v>0</v>
      </c>
      <c r="P171" s="141">
        <f t="shared" si="86"/>
        <v>78.315973172924032</v>
      </c>
      <c r="Q171" s="147">
        <f>[1]побуд.звіт!Q171+'[2]звіт 2018+01.2019'!Q171</f>
        <v>0</v>
      </c>
      <c r="R171" s="147">
        <f>[1]побуд.звіт!R171+'[2]звіт 2018+01.2019'!R171</f>
        <v>177.96809313987217</v>
      </c>
      <c r="S171" s="140">
        <f t="shared" si="87"/>
        <v>0</v>
      </c>
      <c r="T171" s="141">
        <f t="shared" si="88"/>
        <v>177.96809313987217</v>
      </c>
      <c r="U171" s="147">
        <f>[1]побуд.звіт!U171+'[2]звіт 2018+01.2019'!U171</f>
        <v>0</v>
      </c>
      <c r="V171" s="147">
        <f>[1]побуд.звіт!V171+'[2]звіт 2018+01.2019'!V171</f>
        <v>0</v>
      </c>
      <c r="W171" s="140">
        <f t="shared" si="89"/>
        <v>0</v>
      </c>
      <c r="X171" s="141">
        <f t="shared" si="90"/>
        <v>0</v>
      </c>
      <c r="Y171" s="147">
        <f>[1]побуд.звіт!Y171+'[2]звіт 2018+01.2019'!Y171</f>
        <v>0</v>
      </c>
      <c r="Z171" s="147">
        <f>[1]побуд.звіт!Z171+'[2]звіт 2018+01.2019'!Z171</f>
        <v>0</v>
      </c>
      <c r="AA171" s="140">
        <f t="shared" si="91"/>
        <v>0</v>
      </c>
      <c r="AB171" s="141">
        <f t="shared" si="92"/>
        <v>0</v>
      </c>
      <c r="AC171" s="147">
        <f>[1]побуд.звіт!AC171+'[2]звіт 2018+01.2019'!AC171</f>
        <v>2223.8957461928135</v>
      </c>
      <c r="AD171" s="147">
        <f>[1]побуд.звіт!AD171+'[2]звіт 2018+01.2019'!AD171</f>
        <v>2171.6208718303956</v>
      </c>
      <c r="AE171" s="140">
        <f t="shared" si="93"/>
        <v>-52.274874362417904</v>
      </c>
      <c r="AF171" s="141">
        <f t="shared" si="94"/>
        <v>0</v>
      </c>
      <c r="AG171" s="147">
        <f>[1]побуд.звіт!AG171+'[2]звіт 2018+01.2019'!AG171</f>
        <v>0</v>
      </c>
      <c r="AH171" s="147">
        <f>[1]побуд.звіт!AH171+'[2]звіт 2018+01.2019'!AH171</f>
        <v>0</v>
      </c>
      <c r="AI171" s="140">
        <f t="shared" si="95"/>
        <v>0</v>
      </c>
      <c r="AJ171" s="141">
        <f t="shared" si="96"/>
        <v>0</v>
      </c>
      <c r="AK171" s="147">
        <f>[1]побуд.звіт!AK171+'[2]звіт 2018+01.2019'!AK171</f>
        <v>0</v>
      </c>
      <c r="AL171" s="147">
        <f>[1]побуд.звіт!AL171+'[2]звіт 2018+01.2019'!AL171</f>
        <v>0</v>
      </c>
      <c r="AM171" s="140">
        <f t="shared" si="97"/>
        <v>0</v>
      </c>
      <c r="AN171" s="141">
        <f t="shared" si="98"/>
        <v>0</v>
      </c>
      <c r="AO171" s="147">
        <f>[1]побуд.звіт!AO171+'[2]звіт 2018+01.2019'!AO171</f>
        <v>263.13956751093093</v>
      </c>
      <c r="AP171" s="147">
        <f>[1]побуд.звіт!AP171+'[2]звіт 2018+01.2019'!AP171</f>
        <v>127.14816903421112</v>
      </c>
      <c r="AQ171" s="140">
        <f t="shared" si="99"/>
        <v>-135.99139847671981</v>
      </c>
      <c r="AR171" s="141">
        <f t="shared" si="100"/>
        <v>0</v>
      </c>
      <c r="AS171" s="147">
        <f>[1]побуд.звіт!AS171+'[2]звіт 2018+01.2019'!AS171</f>
        <v>291.24746497886662</v>
      </c>
      <c r="AT171" s="147">
        <f>[1]побуд.звіт!AT171+'[2]звіт 2018+01.2019'!AT171</f>
        <v>241.62898913852626</v>
      </c>
      <c r="AU171" s="140">
        <f t="shared" si="101"/>
        <v>-49.618475840340352</v>
      </c>
      <c r="AV171" s="141">
        <f t="shared" si="102"/>
        <v>0</v>
      </c>
      <c r="AW171" s="147">
        <f>[1]побуд.звіт!AW171+'[2]звіт 2018+01.2019'!AW171</f>
        <v>2972.8032006401813</v>
      </c>
      <c r="AX171" s="147">
        <f>[1]побуд.звіт!AX171+'[2]звіт 2018+01.2019'!AX171</f>
        <v>0</v>
      </c>
      <c r="AY171" s="140">
        <f t="shared" si="103"/>
        <v>-2972.8032006401813</v>
      </c>
      <c r="AZ171" s="141">
        <f t="shared" si="104"/>
        <v>0</v>
      </c>
      <c r="BA171" s="38">
        <v>0</v>
      </c>
      <c r="BB171" s="36"/>
      <c r="BC171" s="36">
        <f t="shared" si="105"/>
        <v>0</v>
      </c>
      <c r="BD171" s="37">
        <f t="shared" si="106"/>
        <v>0</v>
      </c>
      <c r="BE171" s="147">
        <f>[1]побуд.звіт!BE171+'[2]звіт 2018+01.2019'!BE171</f>
        <v>16.06840691236015</v>
      </c>
      <c r="BF171" s="147">
        <f>[1]побуд.звіт!BF171+'[2]звіт 2018+01.2019'!BF171</f>
        <v>0</v>
      </c>
      <c r="BG171" s="140">
        <f t="shared" si="107"/>
        <v>-16.06840691236015</v>
      </c>
      <c r="BH171" s="141">
        <f t="shared" si="108"/>
        <v>0</v>
      </c>
      <c r="BI171" s="147">
        <f>[1]побуд.звіт!BI171+'[2]звіт 2018+01.2019'!BI171</f>
        <v>426.79221238952096</v>
      </c>
      <c r="BJ171" s="147">
        <f>[1]побуд.звіт!BJ171+'[2]звіт 2018+01.2019'!BJ171</f>
        <v>1003.9861360241113</v>
      </c>
      <c r="BK171" s="140">
        <f t="shared" si="109"/>
        <v>0</v>
      </c>
      <c r="BL171" s="141">
        <f t="shared" si="110"/>
        <v>577.19392363459031</v>
      </c>
      <c r="BM171" s="147">
        <f>[1]побуд.звіт!BM171+'[2]звіт 2018+01.2019'!BM171</f>
        <v>0</v>
      </c>
      <c r="BN171" s="147">
        <f>[1]побуд.звіт!BN171+'[2]звіт 2018+01.2019'!BN171</f>
        <v>0</v>
      </c>
      <c r="BO171" s="140">
        <f t="shared" si="111"/>
        <v>0</v>
      </c>
      <c r="BP171" s="141">
        <f t="shared" si="112"/>
        <v>0</v>
      </c>
      <c r="BQ171" s="142">
        <f t="shared" si="117"/>
        <v>6556.40122840802</v>
      </c>
      <c r="BR171" s="140">
        <f t="shared" si="117"/>
        <v>4480.9524619967851</v>
      </c>
      <c r="BS171" s="140">
        <f t="shared" si="113"/>
        <v>-2075.4487664112348</v>
      </c>
      <c r="BT171" s="141">
        <f t="shared" si="114"/>
        <v>0</v>
      </c>
      <c r="BU171" s="148">
        <f t="shared" si="115"/>
        <v>0.68344695601931904</v>
      </c>
      <c r="BV171" s="132">
        <v>447</v>
      </c>
      <c r="BW171" s="144">
        <f t="shared" si="116"/>
        <v>0</v>
      </c>
      <c r="BX171" s="132">
        <f t="shared" si="79"/>
        <v>468.3143734577157</v>
      </c>
      <c r="BY171" s="145">
        <v>3</v>
      </c>
      <c r="CA171" s="39"/>
    </row>
    <row r="172" spans="1:79" x14ac:dyDescent="0.3">
      <c r="A172" s="163">
        <f t="shared" si="84"/>
        <v>164</v>
      </c>
      <c r="B172" s="164" t="s">
        <v>264</v>
      </c>
      <c r="C172" s="189">
        <v>3182.6</v>
      </c>
      <c r="D172" s="185">
        <v>4</v>
      </c>
      <c r="E172" s="165">
        <f>[1]побуд.звіт!E172+'[2]звіт 2018+01.2019'!E172</f>
        <v>16856.045383633667</v>
      </c>
      <c r="F172" s="165">
        <f>[1]побуд.звіт!F172+'[2]звіт 2018+01.2019'!F172</f>
        <v>16380.890381156758</v>
      </c>
      <c r="G172" s="166">
        <f t="shared" si="80"/>
        <v>-475.15500247690943</v>
      </c>
      <c r="H172" s="167">
        <f t="shared" si="81"/>
        <v>0</v>
      </c>
      <c r="I172" s="165">
        <f>[1]побуд.звіт!I172+'[2]звіт 2018+01.2019'!I172</f>
        <v>37742.226120698258</v>
      </c>
      <c r="J172" s="165">
        <f>[1]побуд.звіт!J172+'[2]звіт 2018+01.2019'!J172</f>
        <v>36496.018187688584</v>
      </c>
      <c r="K172" s="166">
        <f t="shared" si="82"/>
        <v>-1246.2079330096749</v>
      </c>
      <c r="L172" s="167">
        <f t="shared" si="83"/>
        <v>0</v>
      </c>
      <c r="M172" s="165">
        <f>[1]побуд.звіт!M172+'[2]звіт 2018+01.2019'!M172</f>
        <v>3397.332807307861</v>
      </c>
      <c r="N172" s="165">
        <f>[1]побуд.звіт!N172+'[2]звіт 2018+01.2019'!N172</f>
        <v>3283.7734846917838</v>
      </c>
      <c r="O172" s="166">
        <f t="shared" si="85"/>
        <v>-113.55932261607722</v>
      </c>
      <c r="P172" s="167">
        <f t="shared" si="86"/>
        <v>0</v>
      </c>
      <c r="Q172" s="165">
        <f>[1]побуд.звіт!Q172+'[2]звіт 2018+01.2019'!Q172</f>
        <v>672.54085395862387</v>
      </c>
      <c r="R172" s="165">
        <f>[1]побуд.звіт!R172+'[2]звіт 2018+01.2019'!R172</f>
        <v>1482.2875436198588</v>
      </c>
      <c r="S172" s="166">
        <f t="shared" si="87"/>
        <v>0</v>
      </c>
      <c r="T172" s="167">
        <f t="shared" si="88"/>
        <v>809.74668966123488</v>
      </c>
      <c r="U172" s="165">
        <f>[1]побуд.звіт!U172+'[2]звіт 2018+01.2019'!U172</f>
        <v>0</v>
      </c>
      <c r="V172" s="165">
        <f>[1]побуд.звіт!V172+'[2]звіт 2018+01.2019'!V172</f>
        <v>0</v>
      </c>
      <c r="W172" s="166">
        <f t="shared" si="89"/>
        <v>0</v>
      </c>
      <c r="X172" s="167">
        <f t="shared" si="90"/>
        <v>0</v>
      </c>
      <c r="Y172" s="165">
        <f>[1]побуд.звіт!Y172+'[2]звіт 2018+01.2019'!Y172</f>
        <v>0</v>
      </c>
      <c r="Z172" s="165">
        <f>[1]побуд.звіт!Z172+'[2]звіт 2018+01.2019'!Z172</f>
        <v>0</v>
      </c>
      <c r="AA172" s="166">
        <f t="shared" si="91"/>
        <v>0</v>
      </c>
      <c r="AB172" s="167">
        <f t="shared" si="92"/>
        <v>0</v>
      </c>
      <c r="AC172" s="165">
        <f>[1]побуд.звіт!AC172+'[2]звіт 2018+01.2019'!AC172</f>
        <v>35651.398536468783</v>
      </c>
      <c r="AD172" s="165">
        <f>[1]побуд.звіт!AD172+'[2]звіт 2018+01.2019'!AD172</f>
        <v>33884.97192828259</v>
      </c>
      <c r="AE172" s="166">
        <f t="shared" si="93"/>
        <v>-1766.4266081861933</v>
      </c>
      <c r="AF172" s="167">
        <f t="shared" si="94"/>
        <v>0</v>
      </c>
      <c r="AG172" s="165">
        <f>[1]побуд.звіт!AG172+'[2]звіт 2018+01.2019'!AG172</f>
        <v>2441.0621734229412</v>
      </c>
      <c r="AH172" s="165">
        <f>[1]побуд.звіт!AH172+'[2]звіт 2018+01.2019'!AH172</f>
        <v>2438.499703075342</v>
      </c>
      <c r="AI172" s="166">
        <f t="shared" si="95"/>
        <v>-2.5624703475991737</v>
      </c>
      <c r="AJ172" s="167">
        <f t="shared" si="96"/>
        <v>0</v>
      </c>
      <c r="AK172" s="165">
        <f>[1]побуд.звіт!AK172+'[2]звіт 2018+01.2019'!AK172</f>
        <v>86.15407695467087</v>
      </c>
      <c r="AL172" s="165">
        <f>[1]побуд.звіт!AL172+'[2]звіт 2018+01.2019'!AL172</f>
        <v>0</v>
      </c>
      <c r="AM172" s="166">
        <f t="shared" si="97"/>
        <v>-86.15407695467087</v>
      </c>
      <c r="AN172" s="167">
        <f t="shared" si="98"/>
        <v>0</v>
      </c>
      <c r="AO172" s="165">
        <f>[1]побуд.звіт!AO172+'[2]звіт 2018+01.2019'!AO172</f>
        <v>7344.3600093186069</v>
      </c>
      <c r="AP172" s="165">
        <f>[1]побуд.звіт!AP172+'[2]звіт 2018+01.2019'!AP172</f>
        <v>8426.7642401524699</v>
      </c>
      <c r="AQ172" s="166">
        <f t="shared" si="99"/>
        <v>0</v>
      </c>
      <c r="AR172" s="167">
        <f t="shared" si="100"/>
        <v>1082.404230833863</v>
      </c>
      <c r="AS172" s="165">
        <f>[1]побуд.звіт!AS172+'[2]звіт 2018+01.2019'!AS172</f>
        <v>11470.289287403744</v>
      </c>
      <c r="AT172" s="165">
        <f>[1]побуд.звіт!AT172+'[2]звіт 2018+01.2019'!AT172</f>
        <v>9869.2765558379069</v>
      </c>
      <c r="AU172" s="166">
        <f t="shared" si="101"/>
        <v>-1601.0127315658374</v>
      </c>
      <c r="AV172" s="167">
        <f t="shared" si="102"/>
        <v>0</v>
      </c>
      <c r="AW172" s="165">
        <f>[1]побуд.звіт!AW172+'[2]звіт 2018+01.2019'!AW172</f>
        <v>43045.646089682516</v>
      </c>
      <c r="AX172" s="165">
        <f>[1]побуд.звіт!AX172+'[2]звіт 2018+01.2019'!AX172</f>
        <v>37071.003781590422</v>
      </c>
      <c r="AY172" s="166">
        <f t="shared" si="103"/>
        <v>-5974.642308092094</v>
      </c>
      <c r="AZ172" s="167">
        <f t="shared" si="104"/>
        <v>0</v>
      </c>
      <c r="BA172" s="38">
        <v>0</v>
      </c>
      <c r="BB172" s="36"/>
      <c r="BC172" s="36">
        <f t="shared" si="105"/>
        <v>0</v>
      </c>
      <c r="BD172" s="37">
        <f t="shared" si="106"/>
        <v>0</v>
      </c>
      <c r="BE172" s="165">
        <f>[1]побуд.звіт!BE172+'[2]звіт 2018+01.2019'!BE172</f>
        <v>0</v>
      </c>
      <c r="BF172" s="165">
        <f>[1]побуд.звіт!BF172+'[2]звіт 2018+01.2019'!BF172</f>
        <v>0</v>
      </c>
      <c r="BG172" s="166">
        <f t="shared" si="107"/>
        <v>0</v>
      </c>
      <c r="BH172" s="167">
        <f t="shared" si="108"/>
        <v>0</v>
      </c>
      <c r="BI172" s="165">
        <f>[1]побуд.звіт!BI172+'[2]звіт 2018+01.2019'!BI172</f>
        <v>9953.3756404274973</v>
      </c>
      <c r="BJ172" s="165">
        <f>[1]побуд.звіт!BJ172+'[2]звіт 2018+01.2019'!BJ172</f>
        <v>11579.607035948096</v>
      </c>
      <c r="BK172" s="166">
        <f t="shared" si="109"/>
        <v>0</v>
      </c>
      <c r="BL172" s="167">
        <f t="shared" si="110"/>
        <v>1626.2313955205991</v>
      </c>
      <c r="BM172" s="165">
        <f>[1]побуд.звіт!BM172+'[2]звіт 2018+01.2019'!BM172</f>
        <v>0</v>
      </c>
      <c r="BN172" s="165">
        <f>[1]побуд.звіт!BN172+'[2]звіт 2018+01.2019'!BN172</f>
        <v>0</v>
      </c>
      <c r="BO172" s="166">
        <f t="shared" si="111"/>
        <v>0</v>
      </c>
      <c r="BP172" s="167">
        <f t="shared" si="112"/>
        <v>0</v>
      </c>
      <c r="BQ172" s="168">
        <f t="shared" si="117"/>
        <v>168660.43097927715</v>
      </c>
      <c r="BR172" s="166">
        <f t="shared" si="117"/>
        <v>160913.09284204381</v>
      </c>
      <c r="BS172" s="166">
        <f t="shared" si="113"/>
        <v>-7747.3381372333388</v>
      </c>
      <c r="BT172" s="167">
        <f t="shared" si="114"/>
        <v>0</v>
      </c>
      <c r="BU172" s="169">
        <f t="shared" si="115"/>
        <v>0.95406546697259875</v>
      </c>
      <c r="BV172" s="131">
        <v>19837</v>
      </c>
      <c r="BW172" s="170">
        <f t="shared" si="116"/>
        <v>7789.8263586230605</v>
      </c>
      <c r="BX172" s="131">
        <f t="shared" ref="BX172:BX235" si="118">BQ172/14</f>
        <v>12047.173641376939</v>
      </c>
      <c r="BY172" s="171">
        <v>2</v>
      </c>
      <c r="CA172" s="39"/>
    </row>
    <row r="173" spans="1:79" x14ac:dyDescent="0.3">
      <c r="A173" s="163">
        <f t="shared" si="84"/>
        <v>165</v>
      </c>
      <c r="B173" s="164" t="s">
        <v>265</v>
      </c>
      <c r="C173" s="189">
        <v>1209.3900000000001</v>
      </c>
      <c r="D173" s="185">
        <v>4</v>
      </c>
      <c r="E173" s="165">
        <f>[1]побуд.звіт!E173+'[2]звіт 2018+01.2019'!E173</f>
        <v>5028.8433199999981</v>
      </c>
      <c r="F173" s="165">
        <f>[1]побуд.звіт!F173+'[2]звіт 2018+01.2019'!F173</f>
        <v>4901.7084617114579</v>
      </c>
      <c r="G173" s="166">
        <f t="shared" si="80"/>
        <v>-127.13485828854027</v>
      </c>
      <c r="H173" s="167">
        <f t="shared" si="81"/>
        <v>0</v>
      </c>
      <c r="I173" s="165">
        <f>[1]побуд.звіт!I173+'[2]звіт 2018+01.2019'!I173</f>
        <v>16192.261584866061</v>
      </c>
      <c r="J173" s="165">
        <f>[1]побуд.звіт!J173+'[2]звіт 2018+01.2019'!J173</f>
        <v>15889.600531106989</v>
      </c>
      <c r="K173" s="166">
        <f t="shared" si="82"/>
        <v>-302.66105375907136</v>
      </c>
      <c r="L173" s="167">
        <f t="shared" si="83"/>
        <v>0</v>
      </c>
      <c r="M173" s="165">
        <f>[1]побуд.звіт!M173+'[2]звіт 2018+01.2019'!M173</f>
        <v>1334.1344127083134</v>
      </c>
      <c r="N173" s="165">
        <f>[1]побуд.звіт!N173+'[2]звіт 2018+01.2019'!N173</f>
        <v>1470.3330506004572</v>
      </c>
      <c r="O173" s="166">
        <f t="shared" si="85"/>
        <v>0</v>
      </c>
      <c r="P173" s="167">
        <f t="shared" si="86"/>
        <v>136.19863789214378</v>
      </c>
      <c r="Q173" s="165">
        <f>[1]побуд.звіт!Q173+'[2]звіт 2018+01.2019'!Q173</f>
        <v>209.5571064181741</v>
      </c>
      <c r="R173" s="165">
        <f>[1]побуд.звіт!R173+'[2]звіт 2018+01.2019'!R173</f>
        <v>425.84176928780533</v>
      </c>
      <c r="S173" s="166">
        <f t="shared" si="87"/>
        <v>0</v>
      </c>
      <c r="T173" s="167">
        <f t="shared" si="88"/>
        <v>216.28466286963123</v>
      </c>
      <c r="U173" s="165">
        <f>[1]побуд.звіт!U173+'[2]звіт 2018+01.2019'!U173</f>
        <v>0</v>
      </c>
      <c r="V173" s="165">
        <f>[1]побуд.звіт!V173+'[2]звіт 2018+01.2019'!V173</f>
        <v>0</v>
      </c>
      <c r="W173" s="166">
        <f t="shared" si="89"/>
        <v>0</v>
      </c>
      <c r="X173" s="167">
        <f t="shared" si="90"/>
        <v>0</v>
      </c>
      <c r="Y173" s="165">
        <f>[1]побуд.звіт!Y173+'[2]звіт 2018+01.2019'!Y173</f>
        <v>0</v>
      </c>
      <c r="Z173" s="165">
        <f>[1]побуд.звіт!Z173+'[2]звіт 2018+01.2019'!Z173</f>
        <v>0</v>
      </c>
      <c r="AA173" s="166">
        <f t="shared" si="91"/>
        <v>0</v>
      </c>
      <c r="AB173" s="167">
        <f t="shared" si="92"/>
        <v>0</v>
      </c>
      <c r="AC173" s="165">
        <f>[1]побуд.звіт!AC173+'[2]звіт 2018+01.2019'!AC173</f>
        <v>17853.517136901999</v>
      </c>
      <c r="AD173" s="165">
        <f>[1]побуд.звіт!AD173+'[2]звіт 2018+01.2019'!AD173</f>
        <v>17356.5863139106</v>
      </c>
      <c r="AE173" s="166">
        <f t="shared" si="93"/>
        <v>-496.9308229913986</v>
      </c>
      <c r="AF173" s="167">
        <f t="shared" si="94"/>
        <v>0</v>
      </c>
      <c r="AG173" s="165">
        <f>[1]побуд.звіт!AG173+'[2]звіт 2018+01.2019'!AG173</f>
        <v>1031.1753701496862</v>
      </c>
      <c r="AH173" s="165">
        <f>[1]побуд.звіт!AH173+'[2]звіт 2018+01.2019'!AH173</f>
        <v>1030.5755121128416</v>
      </c>
      <c r="AI173" s="166">
        <f t="shared" si="95"/>
        <v>-0.59985803684458006</v>
      </c>
      <c r="AJ173" s="167">
        <f t="shared" si="96"/>
        <v>0</v>
      </c>
      <c r="AK173" s="165">
        <f>[1]побуд.звіт!AK173+'[2]звіт 2018+01.2019'!AK173</f>
        <v>37.22279898162558</v>
      </c>
      <c r="AL173" s="165">
        <f>[1]побуд.звіт!AL173+'[2]звіт 2018+01.2019'!AL173</f>
        <v>0</v>
      </c>
      <c r="AM173" s="166">
        <f t="shared" si="97"/>
        <v>-37.22279898162558</v>
      </c>
      <c r="AN173" s="167">
        <f t="shared" si="98"/>
        <v>0</v>
      </c>
      <c r="AO173" s="165">
        <f>[1]побуд.звіт!AO173+'[2]звіт 2018+01.2019'!AO173</f>
        <v>1798.2472602036942</v>
      </c>
      <c r="AP173" s="165">
        <f>[1]побуд.звіт!AP173+'[2]звіт 2018+01.2019'!AP173</f>
        <v>2255.4743755547256</v>
      </c>
      <c r="AQ173" s="166">
        <f t="shared" si="99"/>
        <v>0</v>
      </c>
      <c r="AR173" s="167">
        <f t="shared" si="100"/>
        <v>457.22711535103144</v>
      </c>
      <c r="AS173" s="165">
        <f>[1]побуд.звіт!AS173+'[2]звіт 2018+01.2019'!AS173</f>
        <v>2416.7726478223822</v>
      </c>
      <c r="AT173" s="165">
        <f>[1]побуд.звіт!AT173+'[2]звіт 2018+01.2019'!AT173</f>
        <v>2024.1125450283864</v>
      </c>
      <c r="AU173" s="166">
        <f t="shared" si="101"/>
        <v>-392.66010279399575</v>
      </c>
      <c r="AV173" s="167">
        <f t="shared" si="102"/>
        <v>0</v>
      </c>
      <c r="AW173" s="165">
        <f>[1]побуд.звіт!AW173+'[2]звіт 2018+01.2019'!AW173</f>
        <v>20899.561562941555</v>
      </c>
      <c r="AX173" s="165">
        <f>[1]побуд.звіт!AX173+'[2]звіт 2018+01.2019'!AX173</f>
        <v>1549.70257066966</v>
      </c>
      <c r="AY173" s="166">
        <f t="shared" si="103"/>
        <v>-19349.858992271897</v>
      </c>
      <c r="AZ173" s="167">
        <f t="shared" si="104"/>
        <v>0</v>
      </c>
      <c r="BA173" s="38">
        <v>0</v>
      </c>
      <c r="BB173" s="36"/>
      <c r="BC173" s="36">
        <f t="shared" si="105"/>
        <v>0</v>
      </c>
      <c r="BD173" s="37">
        <f t="shared" si="106"/>
        <v>0</v>
      </c>
      <c r="BE173" s="165">
        <f>[1]побуд.звіт!BE173+'[2]звіт 2018+01.2019'!BE173</f>
        <v>0</v>
      </c>
      <c r="BF173" s="165">
        <f>[1]побуд.звіт!BF173+'[2]звіт 2018+01.2019'!BF173</f>
        <v>0</v>
      </c>
      <c r="BG173" s="166">
        <f t="shared" si="107"/>
        <v>0</v>
      </c>
      <c r="BH173" s="167">
        <f t="shared" si="108"/>
        <v>0</v>
      </c>
      <c r="BI173" s="165">
        <f>[1]побуд.звіт!BI173+'[2]звіт 2018+01.2019'!BI173</f>
        <v>2500.7687571752272</v>
      </c>
      <c r="BJ173" s="165">
        <f>[1]побуд.звіт!BJ173+'[2]звіт 2018+01.2019'!BJ173</f>
        <v>1864.2589833535048</v>
      </c>
      <c r="BK173" s="166">
        <f t="shared" si="109"/>
        <v>-636.50977382172232</v>
      </c>
      <c r="BL173" s="167">
        <f t="shared" si="110"/>
        <v>0</v>
      </c>
      <c r="BM173" s="165">
        <f>[1]побуд.звіт!BM173+'[2]звіт 2018+01.2019'!BM173</f>
        <v>0</v>
      </c>
      <c r="BN173" s="165">
        <f>[1]побуд.звіт!BN173+'[2]звіт 2018+01.2019'!BN173</f>
        <v>0</v>
      </c>
      <c r="BO173" s="166">
        <f t="shared" si="111"/>
        <v>0</v>
      </c>
      <c r="BP173" s="167">
        <f t="shared" si="112"/>
        <v>0</v>
      </c>
      <c r="BQ173" s="168">
        <f t="shared" si="117"/>
        <v>69302.061958168721</v>
      </c>
      <c r="BR173" s="166">
        <f t="shared" si="117"/>
        <v>48768.194113336423</v>
      </c>
      <c r="BS173" s="166">
        <f t="shared" si="113"/>
        <v>-20533.867844832297</v>
      </c>
      <c r="BT173" s="167">
        <f t="shared" si="114"/>
        <v>0</v>
      </c>
      <c r="BU173" s="169">
        <f t="shared" si="115"/>
        <v>0.70370480668776203</v>
      </c>
      <c r="BV173" s="131">
        <v>5663</v>
      </c>
      <c r="BW173" s="170">
        <f t="shared" si="116"/>
        <v>712.85271727366307</v>
      </c>
      <c r="BX173" s="131">
        <f t="shared" si="118"/>
        <v>4950.1472827263369</v>
      </c>
      <c r="BY173" s="171">
        <v>2</v>
      </c>
      <c r="CA173" s="39"/>
    </row>
    <row r="174" spans="1:79" x14ac:dyDescent="0.3">
      <c r="A174" s="163">
        <f t="shared" si="84"/>
        <v>166</v>
      </c>
      <c r="B174" s="164" t="s">
        <v>266</v>
      </c>
      <c r="C174" s="189">
        <v>3834.7</v>
      </c>
      <c r="D174" s="185">
        <v>4</v>
      </c>
      <c r="E174" s="165">
        <f>[1]побуд.звіт!E174+'[2]звіт 2018+01.2019'!E174</f>
        <v>19632.270048180268</v>
      </c>
      <c r="F174" s="165">
        <f>[1]побуд.звіт!F174+'[2]звіт 2018+01.2019'!F174</f>
        <v>21388.882023800303</v>
      </c>
      <c r="G174" s="166">
        <f t="shared" si="80"/>
        <v>0</v>
      </c>
      <c r="H174" s="167">
        <f t="shared" si="81"/>
        <v>1756.6119756200351</v>
      </c>
      <c r="I174" s="165">
        <f>[1]побуд.звіт!I174+'[2]звіт 2018+01.2019'!I174</f>
        <v>66417.902989738403</v>
      </c>
      <c r="J174" s="165">
        <f>[1]побуд.звіт!J174+'[2]звіт 2018+01.2019'!J174</f>
        <v>76147.945815486019</v>
      </c>
      <c r="K174" s="166">
        <f t="shared" si="82"/>
        <v>0</v>
      </c>
      <c r="L174" s="167">
        <f t="shared" si="83"/>
        <v>9730.042825747616</v>
      </c>
      <c r="M174" s="165">
        <f>[1]побуд.звіт!M174+'[2]звіт 2018+01.2019'!M174</f>
        <v>4085.9326694489928</v>
      </c>
      <c r="N174" s="165">
        <f>[1]побуд.звіт!N174+'[2]звіт 2018+01.2019'!N174</f>
        <v>4292.0789962051476</v>
      </c>
      <c r="O174" s="166">
        <f t="shared" si="85"/>
        <v>0</v>
      </c>
      <c r="P174" s="167">
        <f t="shared" si="86"/>
        <v>206.14632675615485</v>
      </c>
      <c r="Q174" s="165">
        <f>[1]побуд.звіт!Q174+'[2]звіт 2018+01.2019'!Q174</f>
        <v>265.94892574491155</v>
      </c>
      <c r="R174" s="165">
        <f>[1]побуд.звіт!R174+'[2]звіт 2018+01.2019'!R174</f>
        <v>1905.8274360616451</v>
      </c>
      <c r="S174" s="166">
        <f t="shared" si="87"/>
        <v>0</v>
      </c>
      <c r="T174" s="167">
        <f t="shared" si="88"/>
        <v>1639.8785103167336</v>
      </c>
      <c r="U174" s="165">
        <f>[1]побуд.звіт!U174+'[2]звіт 2018+01.2019'!U174</f>
        <v>0</v>
      </c>
      <c r="V174" s="165">
        <f>[1]побуд.звіт!V174+'[2]звіт 2018+01.2019'!V174</f>
        <v>0</v>
      </c>
      <c r="W174" s="166">
        <f t="shared" si="89"/>
        <v>0</v>
      </c>
      <c r="X174" s="167">
        <f t="shared" si="90"/>
        <v>0</v>
      </c>
      <c r="Y174" s="165">
        <f>[1]побуд.звіт!Y174+'[2]звіт 2018+01.2019'!Y174</f>
        <v>0</v>
      </c>
      <c r="Z174" s="165">
        <f>[1]побуд.звіт!Z174+'[2]звіт 2018+01.2019'!Z174</f>
        <v>0</v>
      </c>
      <c r="AA174" s="166">
        <f t="shared" si="91"/>
        <v>0</v>
      </c>
      <c r="AB174" s="167">
        <f t="shared" si="92"/>
        <v>0</v>
      </c>
      <c r="AC174" s="165">
        <f>[1]побуд.звіт!AC174+'[2]звіт 2018+01.2019'!AC174</f>
        <v>42692.214215455184</v>
      </c>
      <c r="AD174" s="165">
        <f>[1]побуд.звіт!AD174+'[2]звіт 2018+01.2019'!AD174</f>
        <v>41717.173528442043</v>
      </c>
      <c r="AE174" s="166">
        <f t="shared" si="93"/>
        <v>-975.040687013141</v>
      </c>
      <c r="AF174" s="167">
        <f t="shared" si="94"/>
        <v>0</v>
      </c>
      <c r="AG174" s="165">
        <f>[1]побуд.звіт!AG174+'[2]звіт 2018+01.2019'!AG174</f>
        <v>1314.6955600944789</v>
      </c>
      <c r="AH174" s="165">
        <f>[1]побуд.звіт!AH174+'[2]звіт 2018+01.2019'!AH174</f>
        <v>1314.2565481708516</v>
      </c>
      <c r="AI174" s="166">
        <f t="shared" si="95"/>
        <v>-0.4390119236272767</v>
      </c>
      <c r="AJ174" s="167">
        <f t="shared" si="96"/>
        <v>0</v>
      </c>
      <c r="AK174" s="165">
        <f>[1]побуд.звіт!AK174+'[2]звіт 2018+01.2019'!AK174</f>
        <v>49.970988135916308</v>
      </c>
      <c r="AL174" s="165">
        <f>[1]побуд.звіт!AL174+'[2]звіт 2018+01.2019'!AL174</f>
        <v>0</v>
      </c>
      <c r="AM174" s="166">
        <f t="shared" si="97"/>
        <v>-49.970988135916308</v>
      </c>
      <c r="AN174" s="167">
        <f t="shared" si="98"/>
        <v>0</v>
      </c>
      <c r="AO174" s="165">
        <f>[1]побуд.звіт!AO174+'[2]звіт 2018+01.2019'!AO174</f>
        <v>9771.3000473548691</v>
      </c>
      <c r="AP174" s="165">
        <f>[1]побуд.звіт!AP174+'[2]звіт 2018+01.2019'!AP174</f>
        <v>6638.81992155851</v>
      </c>
      <c r="AQ174" s="166">
        <f t="shared" si="99"/>
        <v>-3132.4801257963591</v>
      </c>
      <c r="AR174" s="167">
        <f t="shared" si="100"/>
        <v>0</v>
      </c>
      <c r="AS174" s="165">
        <f>[1]побуд.звіт!AS174+'[2]звіт 2018+01.2019'!AS174</f>
        <v>14746.988501819829</v>
      </c>
      <c r="AT174" s="165">
        <f>[1]побуд.звіт!AT174+'[2]звіт 2018+01.2019'!AT174</f>
        <v>16430.746186871042</v>
      </c>
      <c r="AU174" s="166">
        <f t="shared" si="101"/>
        <v>0</v>
      </c>
      <c r="AV174" s="167">
        <f t="shared" si="102"/>
        <v>1683.7576850512123</v>
      </c>
      <c r="AW174" s="165">
        <f>[1]побуд.звіт!AW174+'[2]звіт 2018+01.2019'!AW174</f>
        <v>52071.917952538824</v>
      </c>
      <c r="AX174" s="165">
        <f>[1]побуд.звіт!AX174+'[2]звіт 2018+01.2019'!AX174</f>
        <v>232078.95597837077</v>
      </c>
      <c r="AY174" s="166">
        <f t="shared" si="103"/>
        <v>0</v>
      </c>
      <c r="AZ174" s="167">
        <f t="shared" si="104"/>
        <v>180007.03802583195</v>
      </c>
      <c r="BA174" s="38">
        <v>0</v>
      </c>
      <c r="BB174" s="36"/>
      <c r="BC174" s="36">
        <f t="shared" si="105"/>
        <v>0</v>
      </c>
      <c r="BD174" s="37">
        <f t="shared" si="106"/>
        <v>0</v>
      </c>
      <c r="BE174" s="165">
        <f>[1]побуд.звіт!BE174+'[2]звіт 2018+01.2019'!BE174</f>
        <v>17.669592033979079</v>
      </c>
      <c r="BF174" s="165">
        <f>[1]побуд.звіт!BF174+'[2]звіт 2018+01.2019'!BF174</f>
        <v>0</v>
      </c>
      <c r="BG174" s="166">
        <f t="shared" si="107"/>
        <v>-17.669592033979079</v>
      </c>
      <c r="BH174" s="167">
        <f t="shared" si="108"/>
        <v>0</v>
      </c>
      <c r="BI174" s="165">
        <f>[1]побуд.звіт!BI174+'[2]звіт 2018+01.2019'!BI174</f>
        <v>12598.107847558935</v>
      </c>
      <c r="BJ174" s="165">
        <f>[1]побуд.звіт!BJ174+'[2]звіт 2018+01.2019'!BJ174</f>
        <v>5102.0642139182155</v>
      </c>
      <c r="BK174" s="166">
        <f t="shared" si="109"/>
        <v>-7496.0436336407192</v>
      </c>
      <c r="BL174" s="167">
        <f t="shared" si="110"/>
        <v>0</v>
      </c>
      <c r="BM174" s="165">
        <f>[1]побуд.звіт!BM174+'[2]звіт 2018+01.2019'!BM174</f>
        <v>0</v>
      </c>
      <c r="BN174" s="165">
        <f>[1]побуд.звіт!BN174+'[2]звіт 2018+01.2019'!BN174</f>
        <v>0</v>
      </c>
      <c r="BO174" s="166">
        <f t="shared" si="111"/>
        <v>0</v>
      </c>
      <c r="BP174" s="167">
        <f t="shared" si="112"/>
        <v>0</v>
      </c>
      <c r="BQ174" s="168">
        <f t="shared" si="117"/>
        <v>223664.91933810461</v>
      </c>
      <c r="BR174" s="166">
        <f t="shared" si="117"/>
        <v>407016.75064888457</v>
      </c>
      <c r="BS174" s="166">
        <f t="shared" si="113"/>
        <v>0</v>
      </c>
      <c r="BT174" s="167">
        <f t="shared" si="114"/>
        <v>183351.83131077996</v>
      </c>
      <c r="BU174" s="169">
        <f t="shared" si="115"/>
        <v>1.8197612386125466</v>
      </c>
      <c r="BV174" s="131">
        <v>26766</v>
      </c>
      <c r="BW174" s="170">
        <f t="shared" si="116"/>
        <v>10789.934332992529</v>
      </c>
      <c r="BX174" s="131">
        <f t="shared" si="118"/>
        <v>15976.065667007471</v>
      </c>
      <c r="BY174" s="171">
        <v>2</v>
      </c>
      <c r="CA174" s="39"/>
    </row>
    <row r="175" spans="1:79" x14ac:dyDescent="0.3">
      <c r="A175" s="163">
        <f t="shared" si="84"/>
        <v>167</v>
      </c>
      <c r="B175" s="164" t="s">
        <v>267</v>
      </c>
      <c r="C175" s="189">
        <v>3177.85</v>
      </c>
      <c r="D175" s="185">
        <v>4</v>
      </c>
      <c r="E175" s="165">
        <f>[1]побуд.звіт!E175+'[2]звіт 2018+01.2019'!E175</f>
        <v>15653.167199999996</v>
      </c>
      <c r="F175" s="165">
        <f>[1]побуд.звіт!F175+'[2]звіт 2018+01.2019'!F175</f>
        <v>17809.725730542355</v>
      </c>
      <c r="G175" s="166">
        <f t="shared" si="80"/>
        <v>0</v>
      </c>
      <c r="H175" s="167">
        <f t="shared" si="81"/>
        <v>2156.5585305423592</v>
      </c>
      <c r="I175" s="165">
        <f>[1]побуд.звіт!I175+'[2]звіт 2018+01.2019'!I175</f>
        <v>57491.481755958674</v>
      </c>
      <c r="J175" s="165">
        <f>[1]побуд.звіт!J175+'[2]звіт 2018+01.2019'!J175</f>
        <v>54498.826480789518</v>
      </c>
      <c r="K175" s="166">
        <f t="shared" si="82"/>
        <v>-2992.6552751691561</v>
      </c>
      <c r="L175" s="167">
        <f t="shared" si="83"/>
        <v>0</v>
      </c>
      <c r="M175" s="165">
        <f>[1]побуд.звіт!M175+'[2]звіт 2018+01.2019'!M175</f>
        <v>2287.9638352336706</v>
      </c>
      <c r="N175" s="165">
        <f>[1]побуд.звіт!N175+'[2]звіт 2018+01.2019'!N175</f>
        <v>2256.4865509305646</v>
      </c>
      <c r="O175" s="166">
        <f t="shared" si="85"/>
        <v>-31.477284303105989</v>
      </c>
      <c r="P175" s="167">
        <f t="shared" si="86"/>
        <v>0</v>
      </c>
      <c r="Q175" s="165">
        <f>[1]побуд.звіт!Q175+'[2]звіт 2018+01.2019'!Q175</f>
        <v>249.28714475403422</v>
      </c>
      <c r="R175" s="165">
        <f>[1]побуд.звіт!R175+'[2]звіт 2018+01.2019'!R175</f>
        <v>875.46732288620797</v>
      </c>
      <c r="S175" s="166">
        <f t="shared" si="87"/>
        <v>0</v>
      </c>
      <c r="T175" s="167">
        <f t="shared" si="88"/>
        <v>626.18017813217375</v>
      </c>
      <c r="U175" s="165">
        <f>[1]побуд.звіт!U175+'[2]звіт 2018+01.2019'!U175</f>
        <v>0</v>
      </c>
      <c r="V175" s="165">
        <f>[1]побуд.звіт!V175+'[2]звіт 2018+01.2019'!V175</f>
        <v>0</v>
      </c>
      <c r="W175" s="166">
        <f t="shared" si="89"/>
        <v>0</v>
      </c>
      <c r="X175" s="167">
        <f t="shared" si="90"/>
        <v>0</v>
      </c>
      <c r="Y175" s="165">
        <f>[1]побуд.звіт!Y175+'[2]звіт 2018+01.2019'!Y175</f>
        <v>0</v>
      </c>
      <c r="Z175" s="165">
        <f>[1]побуд.звіт!Z175+'[2]звіт 2018+01.2019'!Z175</f>
        <v>0</v>
      </c>
      <c r="AA175" s="166">
        <f t="shared" si="91"/>
        <v>0</v>
      </c>
      <c r="AB175" s="167">
        <f t="shared" si="92"/>
        <v>0</v>
      </c>
      <c r="AC175" s="165">
        <f>[1]побуд.звіт!AC175+'[2]звіт 2018+01.2019'!AC175</f>
        <v>35186.640780761554</v>
      </c>
      <c r="AD175" s="165">
        <f>[1]побуд.звіт!AD175+'[2]звіт 2018+01.2019'!AD175</f>
        <v>29909.42399148038</v>
      </c>
      <c r="AE175" s="166">
        <f t="shared" si="93"/>
        <v>-5277.216789281174</v>
      </c>
      <c r="AF175" s="167">
        <f t="shared" si="94"/>
        <v>0</v>
      </c>
      <c r="AG175" s="165">
        <f>[1]побуд.звіт!AG175+'[2]звіт 2018+01.2019'!AG175</f>
        <v>1224.6008973069224</v>
      </c>
      <c r="AH175" s="165">
        <f>[1]побуд.звіт!AH175+'[2]звіт 2018+01.2019'!AH175</f>
        <v>1223.3331391778997</v>
      </c>
      <c r="AI175" s="166">
        <f t="shared" si="95"/>
        <v>-1.2677581290226954</v>
      </c>
      <c r="AJ175" s="167">
        <f t="shared" si="96"/>
        <v>0</v>
      </c>
      <c r="AK175" s="165">
        <f>[1]побуд.звіт!AK175+'[2]звіт 2018+01.2019'!AK175</f>
        <v>47.474155455811953</v>
      </c>
      <c r="AL175" s="165">
        <f>[1]побуд.звіт!AL175+'[2]звіт 2018+01.2019'!AL175</f>
        <v>0</v>
      </c>
      <c r="AM175" s="166">
        <f t="shared" si="97"/>
        <v>-47.474155455811953</v>
      </c>
      <c r="AN175" s="167">
        <f t="shared" si="98"/>
        <v>0</v>
      </c>
      <c r="AO175" s="165">
        <f>[1]побуд.звіт!AO175+'[2]звіт 2018+01.2019'!AO175</f>
        <v>2271.0306998048281</v>
      </c>
      <c r="AP175" s="165">
        <f>[1]побуд.звіт!AP175+'[2]звіт 2018+01.2019'!AP175</f>
        <v>1239.6946480835584</v>
      </c>
      <c r="AQ175" s="166">
        <f t="shared" si="99"/>
        <v>-1031.3360517212698</v>
      </c>
      <c r="AR175" s="167">
        <f t="shared" si="100"/>
        <v>0</v>
      </c>
      <c r="AS175" s="165">
        <f>[1]побуд.звіт!AS175+'[2]звіт 2018+01.2019'!AS175</f>
        <v>10298.637955799461</v>
      </c>
      <c r="AT175" s="165">
        <f>[1]побуд.звіт!AT175+'[2]звіт 2018+01.2019'!AT175</f>
        <v>8634.2632978674174</v>
      </c>
      <c r="AU175" s="166">
        <f t="shared" si="101"/>
        <v>-1664.3746579320432</v>
      </c>
      <c r="AV175" s="167">
        <f t="shared" si="102"/>
        <v>0</v>
      </c>
      <c r="AW175" s="165">
        <f>[1]побуд.звіт!AW175+'[2]звіт 2018+01.2019'!AW175</f>
        <v>47146.553054090982</v>
      </c>
      <c r="AX175" s="165">
        <f>[1]побуд.звіт!AX175+'[2]звіт 2018+01.2019'!AX175</f>
        <v>19926.823133928781</v>
      </c>
      <c r="AY175" s="166">
        <f t="shared" si="103"/>
        <v>-27219.729920162201</v>
      </c>
      <c r="AZ175" s="167">
        <f t="shared" si="104"/>
        <v>0</v>
      </c>
      <c r="BA175" s="38">
        <v>0</v>
      </c>
      <c r="BB175" s="36"/>
      <c r="BC175" s="36">
        <f t="shared" si="105"/>
        <v>0</v>
      </c>
      <c r="BD175" s="37">
        <f t="shared" si="106"/>
        <v>0</v>
      </c>
      <c r="BE175" s="165">
        <f>[1]побуд.звіт!BE175+'[2]звіт 2018+01.2019'!BE175</f>
        <v>17.845636182324775</v>
      </c>
      <c r="BF175" s="165">
        <f>[1]побуд.звіт!BF175+'[2]звіт 2018+01.2019'!BF175</f>
        <v>0</v>
      </c>
      <c r="BG175" s="166">
        <f t="shared" si="107"/>
        <v>-17.845636182324775</v>
      </c>
      <c r="BH175" s="167">
        <f t="shared" si="108"/>
        <v>0</v>
      </c>
      <c r="BI175" s="165">
        <f>[1]побуд.звіт!BI175+'[2]звіт 2018+01.2019'!BI175</f>
        <v>8200.5074686907537</v>
      </c>
      <c r="BJ175" s="165">
        <f>[1]побуд.звіт!BJ175+'[2]звіт 2018+01.2019'!BJ175</f>
        <v>7931.1103900807984</v>
      </c>
      <c r="BK175" s="166">
        <f t="shared" si="109"/>
        <v>-269.39707860995532</v>
      </c>
      <c r="BL175" s="167">
        <f t="shared" si="110"/>
        <v>0</v>
      </c>
      <c r="BM175" s="165">
        <f>[1]побуд.звіт!BM175+'[2]звіт 2018+01.2019'!BM175</f>
        <v>0</v>
      </c>
      <c r="BN175" s="165">
        <f>[1]побуд.звіт!BN175+'[2]звіт 2018+01.2019'!BN175</f>
        <v>0</v>
      </c>
      <c r="BO175" s="166">
        <f t="shared" si="111"/>
        <v>0</v>
      </c>
      <c r="BP175" s="167">
        <f t="shared" si="112"/>
        <v>0</v>
      </c>
      <c r="BQ175" s="168">
        <f t="shared" si="117"/>
        <v>180075.19058403902</v>
      </c>
      <c r="BR175" s="166">
        <f t="shared" si="117"/>
        <v>144305.15468576751</v>
      </c>
      <c r="BS175" s="166">
        <f t="shared" si="113"/>
        <v>-35770.035898271512</v>
      </c>
      <c r="BT175" s="167">
        <f t="shared" si="114"/>
        <v>0</v>
      </c>
      <c r="BU175" s="169">
        <f t="shared" si="115"/>
        <v>0.80136055509779924</v>
      </c>
      <c r="BV175" s="131">
        <v>27838</v>
      </c>
      <c r="BW175" s="170">
        <f t="shared" si="116"/>
        <v>14975.486386854356</v>
      </c>
      <c r="BX175" s="131">
        <f t="shared" si="118"/>
        <v>12862.513613145644</v>
      </c>
      <c r="BY175" s="171">
        <v>2</v>
      </c>
      <c r="CA175" s="39"/>
    </row>
    <row r="176" spans="1:79" x14ac:dyDescent="0.3">
      <c r="A176" s="163">
        <f t="shared" si="84"/>
        <v>168</v>
      </c>
      <c r="B176" s="164" t="s">
        <v>268</v>
      </c>
      <c r="C176" s="189">
        <v>3851.36</v>
      </c>
      <c r="D176" s="185">
        <v>3</v>
      </c>
      <c r="E176" s="165">
        <f>[1]побуд.звіт!E176+'[2]звіт 2018+01.2019'!E176</f>
        <v>23307.920992000007</v>
      </c>
      <c r="F176" s="165">
        <f>[1]побуд.звіт!F176+'[2]звіт 2018+01.2019'!F176</f>
        <v>25537.078598037006</v>
      </c>
      <c r="G176" s="166">
        <f t="shared" si="80"/>
        <v>0</v>
      </c>
      <c r="H176" s="167">
        <f t="shared" si="81"/>
        <v>2229.1576060369989</v>
      </c>
      <c r="I176" s="165">
        <f>[1]побуд.звіт!I176+'[2]звіт 2018+01.2019'!I176</f>
        <v>61561.394516727727</v>
      </c>
      <c r="J176" s="165">
        <f>[1]побуд.звіт!J176+'[2]звіт 2018+01.2019'!J176</f>
        <v>62274.980635220418</v>
      </c>
      <c r="K176" s="166">
        <f t="shared" si="82"/>
        <v>0</v>
      </c>
      <c r="L176" s="167">
        <f t="shared" si="83"/>
        <v>713.58611849269073</v>
      </c>
      <c r="M176" s="165">
        <f>[1]побуд.звіт!M176+'[2]звіт 2018+01.2019'!M176</f>
        <v>3413.594729177772</v>
      </c>
      <c r="N176" s="165">
        <f>[1]побуд.звіт!N176+'[2]звіт 2018+01.2019'!N176</f>
        <v>3519.3382820012653</v>
      </c>
      <c r="O176" s="166">
        <f t="shared" si="85"/>
        <v>0</v>
      </c>
      <c r="P176" s="167">
        <f t="shared" si="86"/>
        <v>105.74355282349325</v>
      </c>
      <c r="Q176" s="165">
        <f>[1]побуд.звіт!Q176+'[2]звіт 2018+01.2019'!Q176</f>
        <v>187.15297741819435</v>
      </c>
      <c r="R176" s="165">
        <f>[1]побуд.звіт!R176+'[2]звіт 2018+01.2019'!R176</f>
        <v>1296.1661014890428</v>
      </c>
      <c r="S176" s="166">
        <f t="shared" si="87"/>
        <v>0</v>
      </c>
      <c r="T176" s="167">
        <f t="shared" si="88"/>
        <v>1109.0131240708486</v>
      </c>
      <c r="U176" s="165">
        <f>[1]побуд.звіт!U176+'[2]звіт 2018+01.2019'!U176</f>
        <v>0</v>
      </c>
      <c r="V176" s="165">
        <f>[1]побуд.звіт!V176+'[2]звіт 2018+01.2019'!V176</f>
        <v>0</v>
      </c>
      <c r="W176" s="166">
        <f t="shared" si="89"/>
        <v>0</v>
      </c>
      <c r="X176" s="167">
        <f t="shared" si="90"/>
        <v>0</v>
      </c>
      <c r="Y176" s="165">
        <f>[1]побуд.звіт!Y176+'[2]звіт 2018+01.2019'!Y176</f>
        <v>0</v>
      </c>
      <c r="Z176" s="165">
        <f>[1]побуд.звіт!Z176+'[2]звіт 2018+01.2019'!Z176</f>
        <v>0</v>
      </c>
      <c r="AA176" s="166">
        <f t="shared" si="91"/>
        <v>0</v>
      </c>
      <c r="AB176" s="167">
        <f t="shared" si="92"/>
        <v>0</v>
      </c>
      <c r="AC176" s="165">
        <f>[1]побуд.звіт!AC176+'[2]звіт 2018+01.2019'!AC176</f>
        <v>37175.482498671437</v>
      </c>
      <c r="AD176" s="165">
        <f>[1]побуд.звіт!AD176+'[2]звіт 2018+01.2019'!AD176</f>
        <v>33680.326773535802</v>
      </c>
      <c r="AE176" s="166">
        <f t="shared" si="93"/>
        <v>-3495.1557251356353</v>
      </c>
      <c r="AF176" s="167">
        <f t="shared" si="94"/>
        <v>0</v>
      </c>
      <c r="AG176" s="165">
        <f>[1]побуд.звіт!AG176+'[2]звіт 2018+01.2019'!AG176</f>
        <v>927.64031200844602</v>
      </c>
      <c r="AH176" s="165">
        <f>[1]побуд.звіт!AH176+'[2]звіт 2018+01.2019'!AH176</f>
        <v>925.76561883732961</v>
      </c>
      <c r="AI176" s="166">
        <f t="shared" si="95"/>
        <v>-1.8746931711164052</v>
      </c>
      <c r="AJ176" s="167">
        <f t="shared" si="96"/>
        <v>0</v>
      </c>
      <c r="AK176" s="165">
        <f>[1]побуд.звіт!AK176+'[2]звіт 2018+01.2019'!AK176</f>
        <v>32.441730745861996</v>
      </c>
      <c r="AL176" s="165">
        <f>[1]побуд.звіт!AL176+'[2]звіт 2018+01.2019'!AL176</f>
        <v>0</v>
      </c>
      <c r="AM176" s="166">
        <f t="shared" si="97"/>
        <v>-32.441730745861996</v>
      </c>
      <c r="AN176" s="167">
        <f t="shared" si="98"/>
        <v>0</v>
      </c>
      <c r="AO176" s="165">
        <f>[1]побуд.звіт!AO176+'[2]звіт 2018+01.2019'!AO176</f>
        <v>7096.4997530737683</v>
      </c>
      <c r="AP176" s="165">
        <f>[1]побуд.звіт!AP176+'[2]звіт 2018+01.2019'!AP176</f>
        <v>11748.943886095774</v>
      </c>
      <c r="AQ176" s="166">
        <f t="shared" si="99"/>
        <v>0</v>
      </c>
      <c r="AR176" s="167">
        <f t="shared" si="100"/>
        <v>4652.4441330220061</v>
      </c>
      <c r="AS176" s="165">
        <f>[1]побуд.звіт!AS176+'[2]звіт 2018+01.2019'!AS176</f>
        <v>14189.713675068566</v>
      </c>
      <c r="AT176" s="165">
        <f>[1]побуд.звіт!AT176+'[2]звіт 2018+01.2019'!AT176</f>
        <v>11885.728645589425</v>
      </c>
      <c r="AU176" s="166">
        <f t="shared" si="101"/>
        <v>-2303.9850294791413</v>
      </c>
      <c r="AV176" s="167">
        <f t="shared" si="102"/>
        <v>0</v>
      </c>
      <c r="AW176" s="165">
        <f>[1]побуд.звіт!AW176+'[2]звіт 2018+01.2019'!AW176</f>
        <v>47377.981651485738</v>
      </c>
      <c r="AX176" s="165">
        <f>[1]побуд.звіт!AX176+'[2]звіт 2018+01.2019'!AX176</f>
        <v>81033.26154727659</v>
      </c>
      <c r="AY176" s="166">
        <f t="shared" si="103"/>
        <v>0</v>
      </c>
      <c r="AZ176" s="167">
        <f t="shared" si="104"/>
        <v>33655.279895790853</v>
      </c>
      <c r="BA176" s="38">
        <v>0</v>
      </c>
      <c r="BB176" s="36"/>
      <c r="BC176" s="36">
        <f t="shared" si="105"/>
        <v>0</v>
      </c>
      <c r="BD176" s="37">
        <f t="shared" si="106"/>
        <v>0</v>
      </c>
      <c r="BE176" s="165">
        <f>[1]побуд.звіт!BE176+'[2]звіт 2018+01.2019'!BE176</f>
        <v>10.813910248620669</v>
      </c>
      <c r="BF176" s="165">
        <f>[1]побуд.звіт!BF176+'[2]звіт 2018+01.2019'!BF176</f>
        <v>0</v>
      </c>
      <c r="BG176" s="166">
        <f t="shared" si="107"/>
        <v>-10.813910248620669</v>
      </c>
      <c r="BH176" s="167">
        <f t="shared" si="108"/>
        <v>0</v>
      </c>
      <c r="BI176" s="165">
        <f>[1]побуд.звіт!BI176+'[2]звіт 2018+01.2019'!BI176</f>
        <v>10081.23185863373</v>
      </c>
      <c r="BJ176" s="165">
        <f>[1]побуд.звіт!BJ176+'[2]звіт 2018+01.2019'!BJ176</f>
        <v>6983.5182821669041</v>
      </c>
      <c r="BK176" s="166">
        <f t="shared" si="109"/>
        <v>-3097.7135764668255</v>
      </c>
      <c r="BL176" s="167">
        <f t="shared" si="110"/>
        <v>0</v>
      </c>
      <c r="BM176" s="165">
        <f>[1]побуд.звіт!BM176+'[2]звіт 2018+01.2019'!BM176</f>
        <v>0</v>
      </c>
      <c r="BN176" s="165">
        <f>[1]побуд.звіт!BN176+'[2]звіт 2018+01.2019'!BN176</f>
        <v>0</v>
      </c>
      <c r="BO176" s="166">
        <f t="shared" si="111"/>
        <v>0</v>
      </c>
      <c r="BP176" s="167">
        <f t="shared" si="112"/>
        <v>0</v>
      </c>
      <c r="BQ176" s="168">
        <f t="shared" si="117"/>
        <v>205361.86860525989</v>
      </c>
      <c r="BR176" s="166">
        <f t="shared" si="117"/>
        <v>238885.10837024957</v>
      </c>
      <c r="BS176" s="166">
        <f t="shared" si="113"/>
        <v>0</v>
      </c>
      <c r="BT176" s="167">
        <f t="shared" si="114"/>
        <v>33523.239764989674</v>
      </c>
      <c r="BU176" s="169">
        <f t="shared" si="115"/>
        <v>1.1632398458032489</v>
      </c>
      <c r="BV176" s="131">
        <v>29612</v>
      </c>
      <c r="BW176" s="170">
        <f t="shared" si="116"/>
        <v>14943.295099624293</v>
      </c>
      <c r="BX176" s="131">
        <f t="shared" si="118"/>
        <v>14668.704900375707</v>
      </c>
      <c r="BY176" s="171">
        <v>2</v>
      </c>
      <c r="CA176" s="39"/>
    </row>
    <row r="177" spans="1:79" x14ac:dyDescent="0.3">
      <c r="A177" s="163">
        <f t="shared" si="84"/>
        <v>169</v>
      </c>
      <c r="B177" s="164" t="s">
        <v>269</v>
      </c>
      <c r="C177" s="189">
        <v>9039.34</v>
      </c>
      <c r="D177" s="185">
        <v>5</v>
      </c>
      <c r="E177" s="165">
        <f>[1]побуд.звіт!E177+'[2]звіт 2018+01.2019'!E177</f>
        <v>32923.336191999995</v>
      </c>
      <c r="F177" s="165">
        <f>[1]побуд.звіт!F177+'[2]звіт 2018+01.2019'!F177</f>
        <v>35629.324011994933</v>
      </c>
      <c r="G177" s="166">
        <f t="shared" si="80"/>
        <v>0</v>
      </c>
      <c r="H177" s="167">
        <f t="shared" si="81"/>
        <v>2705.987819994938</v>
      </c>
      <c r="I177" s="165">
        <f>[1]побуд.звіт!I177+'[2]звіт 2018+01.2019'!I177</f>
        <v>97464.700513821706</v>
      </c>
      <c r="J177" s="165">
        <f>[1]побуд.звіт!J177+'[2]звіт 2018+01.2019'!J177</f>
        <v>115178.20179672359</v>
      </c>
      <c r="K177" s="166">
        <f t="shared" si="82"/>
        <v>0</v>
      </c>
      <c r="L177" s="167">
        <f t="shared" si="83"/>
        <v>17713.501282901881</v>
      </c>
      <c r="M177" s="165">
        <f>[1]побуд.звіт!M177+'[2]звіт 2018+01.2019'!M177</f>
        <v>9154.1765772647123</v>
      </c>
      <c r="N177" s="165">
        <f>[1]побуд.звіт!N177+'[2]звіт 2018+01.2019'!N177</f>
        <v>9277.1993010409369</v>
      </c>
      <c r="O177" s="166">
        <f t="shared" si="85"/>
        <v>0</v>
      </c>
      <c r="P177" s="167">
        <f t="shared" si="86"/>
        <v>123.02272377622467</v>
      </c>
      <c r="Q177" s="165">
        <f>[1]побуд.звіт!Q177+'[2]звіт 2018+01.2019'!Q177</f>
        <v>208.96947005724121</v>
      </c>
      <c r="R177" s="165">
        <f>[1]побуд.звіт!R177+'[2]звіт 2018+01.2019'!R177</f>
        <v>1668.967235443791</v>
      </c>
      <c r="S177" s="166">
        <f t="shared" si="87"/>
        <v>0</v>
      </c>
      <c r="T177" s="167">
        <f t="shared" si="88"/>
        <v>1459.9977653865499</v>
      </c>
      <c r="U177" s="165">
        <f>[1]побуд.звіт!U177+'[2]звіт 2018+01.2019'!U177</f>
        <v>0</v>
      </c>
      <c r="V177" s="165">
        <f>[1]побуд.звіт!V177+'[2]звіт 2018+01.2019'!V177</f>
        <v>0</v>
      </c>
      <c r="W177" s="166">
        <f t="shared" si="89"/>
        <v>0</v>
      </c>
      <c r="X177" s="167">
        <f t="shared" si="90"/>
        <v>0</v>
      </c>
      <c r="Y177" s="165">
        <f>[1]побуд.звіт!Y177+'[2]звіт 2018+01.2019'!Y177</f>
        <v>0</v>
      </c>
      <c r="Z177" s="165">
        <f>[1]побуд.звіт!Z177+'[2]звіт 2018+01.2019'!Z177</f>
        <v>0</v>
      </c>
      <c r="AA177" s="166">
        <f t="shared" si="91"/>
        <v>0</v>
      </c>
      <c r="AB177" s="167">
        <f t="shared" si="92"/>
        <v>0</v>
      </c>
      <c r="AC177" s="165">
        <f>[1]побуд.звіт!AC177+'[2]звіт 2018+01.2019'!AC177</f>
        <v>93544.381235165463</v>
      </c>
      <c r="AD177" s="165">
        <f>[1]побуд.звіт!AD177+'[2]звіт 2018+01.2019'!AD177</f>
        <v>82251.813537397116</v>
      </c>
      <c r="AE177" s="166">
        <f t="shared" si="93"/>
        <v>-11292.567697768347</v>
      </c>
      <c r="AF177" s="167">
        <f t="shared" si="94"/>
        <v>0</v>
      </c>
      <c r="AG177" s="165">
        <f>[1]побуд.звіт!AG177+'[2]звіт 2018+01.2019'!AG177</f>
        <v>1026.9479572654245</v>
      </c>
      <c r="AH177" s="165">
        <f>[1]побуд.звіт!AH177+'[2]звіт 2018+01.2019'!AH177</f>
        <v>1021.6484865026245</v>
      </c>
      <c r="AI177" s="166">
        <f t="shared" si="95"/>
        <v>-5.2994707628000697</v>
      </c>
      <c r="AJ177" s="167">
        <f t="shared" si="96"/>
        <v>0</v>
      </c>
      <c r="AK177" s="165">
        <f>[1]побуд.звіт!AK177+'[2]звіт 2018+01.2019'!AK177</f>
        <v>41.651615525706944</v>
      </c>
      <c r="AL177" s="165">
        <f>[1]побуд.звіт!AL177+'[2]звіт 2018+01.2019'!AL177</f>
        <v>0</v>
      </c>
      <c r="AM177" s="166">
        <f t="shared" si="97"/>
        <v>-41.651615525706944</v>
      </c>
      <c r="AN177" s="167">
        <f t="shared" si="98"/>
        <v>0</v>
      </c>
      <c r="AO177" s="165">
        <f>[1]побуд.звіт!AO177+'[2]звіт 2018+01.2019'!AO177</f>
        <v>28903.338781539365</v>
      </c>
      <c r="AP177" s="165">
        <f>[1]побуд.звіт!AP177+'[2]звіт 2018+01.2019'!AP177</f>
        <v>36198.748526803742</v>
      </c>
      <c r="AQ177" s="166">
        <f t="shared" si="99"/>
        <v>0</v>
      </c>
      <c r="AR177" s="167">
        <f t="shared" si="100"/>
        <v>7295.4097452643764</v>
      </c>
      <c r="AS177" s="165">
        <f>[1]побуд.звіт!AS177+'[2]звіт 2018+01.2019'!AS177</f>
        <v>32604.469677880788</v>
      </c>
      <c r="AT177" s="165">
        <f>[1]побуд.звіт!AT177+'[2]звіт 2018+01.2019'!AT177</f>
        <v>27553.052455260633</v>
      </c>
      <c r="AU177" s="166">
        <f t="shared" si="101"/>
        <v>-5051.4172226201554</v>
      </c>
      <c r="AV177" s="167">
        <f t="shared" si="102"/>
        <v>0</v>
      </c>
      <c r="AW177" s="165">
        <f>[1]побуд.звіт!AW177+'[2]звіт 2018+01.2019'!AW177</f>
        <v>94131.396538879373</v>
      </c>
      <c r="AX177" s="165">
        <f>[1]побуд.звіт!AX177+'[2]звіт 2018+01.2019'!AX177</f>
        <v>43156.282702427852</v>
      </c>
      <c r="AY177" s="166">
        <f t="shared" si="103"/>
        <v>-50975.113836451521</v>
      </c>
      <c r="AZ177" s="167">
        <f t="shared" si="104"/>
        <v>0</v>
      </c>
      <c r="BA177" s="38">
        <v>0</v>
      </c>
      <c r="BB177" s="36"/>
      <c r="BC177" s="36">
        <f t="shared" si="105"/>
        <v>0</v>
      </c>
      <c r="BD177" s="37">
        <f t="shared" si="106"/>
        <v>0</v>
      </c>
      <c r="BE177" s="165">
        <f>[1]побуд.звіт!BE177+'[2]звіт 2018+01.2019'!BE177</f>
        <v>12.690401762853474</v>
      </c>
      <c r="BF177" s="165">
        <f>[1]побуд.звіт!BF177+'[2]звіт 2018+01.2019'!BF177</f>
        <v>0</v>
      </c>
      <c r="BG177" s="166">
        <f t="shared" si="107"/>
        <v>-12.690401762853474</v>
      </c>
      <c r="BH177" s="167">
        <f t="shared" si="108"/>
        <v>0</v>
      </c>
      <c r="BI177" s="165">
        <f>[1]побуд.звіт!BI177+'[2]звіт 2018+01.2019'!BI177</f>
        <v>23643.656539388761</v>
      </c>
      <c r="BJ177" s="165">
        <f>[1]побуд.звіт!BJ177+'[2]звіт 2018+01.2019'!BJ177</f>
        <v>23966.253826423759</v>
      </c>
      <c r="BK177" s="166">
        <f t="shared" si="109"/>
        <v>0</v>
      </c>
      <c r="BL177" s="167">
        <f t="shared" si="110"/>
        <v>322.59728703499786</v>
      </c>
      <c r="BM177" s="165">
        <f>[1]побуд.звіт!BM177+'[2]звіт 2018+01.2019'!BM177</f>
        <v>0</v>
      </c>
      <c r="BN177" s="165">
        <f>[1]побуд.звіт!BN177+'[2]звіт 2018+01.2019'!BN177</f>
        <v>0</v>
      </c>
      <c r="BO177" s="166">
        <f t="shared" si="111"/>
        <v>0</v>
      </c>
      <c r="BP177" s="167">
        <f t="shared" si="112"/>
        <v>0</v>
      </c>
      <c r="BQ177" s="168">
        <f t="shared" si="117"/>
        <v>413659.71550055139</v>
      </c>
      <c r="BR177" s="166">
        <f t="shared" si="117"/>
        <v>375901.49188001896</v>
      </c>
      <c r="BS177" s="166">
        <f t="shared" si="113"/>
        <v>-37758.22362053243</v>
      </c>
      <c r="BT177" s="167">
        <f t="shared" si="114"/>
        <v>0</v>
      </c>
      <c r="BU177" s="169">
        <f t="shared" si="115"/>
        <v>0.9087215355867011</v>
      </c>
      <c r="BV177" s="131">
        <v>37540</v>
      </c>
      <c r="BW177" s="170">
        <f t="shared" si="116"/>
        <v>7992.8774642463286</v>
      </c>
      <c r="BX177" s="131">
        <f t="shared" si="118"/>
        <v>29547.122535753671</v>
      </c>
      <c r="BY177" s="171">
        <v>2</v>
      </c>
      <c r="CA177" s="39"/>
    </row>
    <row r="178" spans="1:79" x14ac:dyDescent="0.3">
      <c r="A178" s="163">
        <f t="shared" si="84"/>
        <v>170</v>
      </c>
      <c r="B178" s="164" t="s">
        <v>270</v>
      </c>
      <c r="C178" s="189">
        <v>2609.66</v>
      </c>
      <c r="D178" s="185">
        <v>5</v>
      </c>
      <c r="E178" s="165">
        <f>[1]побуд.звіт!E178+'[2]звіт 2018+01.2019'!E178</f>
        <v>8554.4250925293618</v>
      </c>
      <c r="F178" s="165">
        <f>[1]побуд.звіт!F178+'[2]звіт 2018+01.2019'!F178</f>
        <v>8394.4689065313396</v>
      </c>
      <c r="G178" s="166">
        <f t="shared" si="80"/>
        <v>-159.95618599802219</v>
      </c>
      <c r="H178" s="167">
        <f t="shared" si="81"/>
        <v>0</v>
      </c>
      <c r="I178" s="165">
        <f>[1]побуд.звіт!I178+'[2]звіт 2018+01.2019'!I178</f>
        <v>38268.691963969526</v>
      </c>
      <c r="J178" s="165">
        <f>[1]побуд.звіт!J178+'[2]звіт 2018+01.2019'!J178</f>
        <v>38094.024101680996</v>
      </c>
      <c r="K178" s="166">
        <f t="shared" si="82"/>
        <v>-174.66786228853016</v>
      </c>
      <c r="L178" s="167">
        <f t="shared" si="83"/>
        <v>0</v>
      </c>
      <c r="M178" s="165">
        <f>[1]побуд.звіт!M178+'[2]звіт 2018+01.2019'!M178</f>
        <v>3677.8319086291308</v>
      </c>
      <c r="N178" s="165">
        <f>[1]побуд.звіт!N178+'[2]звіт 2018+01.2019'!N178</f>
        <v>3600.0552959302004</v>
      </c>
      <c r="O178" s="166">
        <f t="shared" si="85"/>
        <v>-77.776612698930421</v>
      </c>
      <c r="P178" s="167">
        <f t="shared" si="86"/>
        <v>0</v>
      </c>
      <c r="Q178" s="165">
        <f>[1]побуд.звіт!Q178+'[2]звіт 2018+01.2019'!Q178</f>
        <v>155.80371135548992</v>
      </c>
      <c r="R178" s="165">
        <f>[1]побуд.звіт!R178+'[2]звіт 2018+01.2019'!R178</f>
        <v>590.65908904072671</v>
      </c>
      <c r="S178" s="166">
        <f t="shared" si="87"/>
        <v>0</v>
      </c>
      <c r="T178" s="167">
        <f t="shared" si="88"/>
        <v>434.85537768523682</v>
      </c>
      <c r="U178" s="165">
        <f>[1]побуд.звіт!U178+'[2]звіт 2018+01.2019'!U178</f>
        <v>0</v>
      </c>
      <c r="V178" s="165">
        <f>[1]побуд.звіт!V178+'[2]звіт 2018+01.2019'!V178</f>
        <v>0</v>
      </c>
      <c r="W178" s="166">
        <f t="shared" si="89"/>
        <v>0</v>
      </c>
      <c r="X178" s="167">
        <f t="shared" si="90"/>
        <v>0</v>
      </c>
      <c r="Y178" s="165">
        <f>[1]побуд.звіт!Y178+'[2]звіт 2018+01.2019'!Y178</f>
        <v>0</v>
      </c>
      <c r="Z178" s="165">
        <f>[1]побуд.звіт!Z178+'[2]звіт 2018+01.2019'!Z178</f>
        <v>0</v>
      </c>
      <c r="AA178" s="166">
        <f t="shared" si="91"/>
        <v>0</v>
      </c>
      <c r="AB178" s="167">
        <f t="shared" si="92"/>
        <v>0</v>
      </c>
      <c r="AC178" s="165">
        <f>[1]побуд.звіт!AC178+'[2]звіт 2018+01.2019'!AC178</f>
        <v>28263.812692595169</v>
      </c>
      <c r="AD178" s="165">
        <f>[1]побуд.звіт!AD178+'[2]звіт 2018+01.2019'!AD178</f>
        <v>28006.476494216444</v>
      </c>
      <c r="AE178" s="166">
        <f t="shared" si="93"/>
        <v>-257.33619837872538</v>
      </c>
      <c r="AF178" s="167">
        <f t="shared" si="94"/>
        <v>0</v>
      </c>
      <c r="AG178" s="165">
        <f>[1]побуд.звіт!AG178+'[2]звіт 2018+01.2019'!AG178</f>
        <v>766.47031688000766</v>
      </c>
      <c r="AH178" s="165">
        <f>[1]побуд.звіт!AH178+'[2]звіт 2018+01.2019'!AH178</f>
        <v>767.06294132235894</v>
      </c>
      <c r="AI178" s="166">
        <f t="shared" si="95"/>
        <v>0</v>
      </c>
      <c r="AJ178" s="167">
        <f t="shared" si="96"/>
        <v>0.59262444235127987</v>
      </c>
      <c r="AK178" s="165">
        <f>[1]побуд.звіт!AK178+'[2]звіт 2018+01.2019'!AK178</f>
        <v>27.994751903689579</v>
      </c>
      <c r="AL178" s="165">
        <f>[1]побуд.звіт!AL178+'[2]звіт 2018+01.2019'!AL178</f>
        <v>0</v>
      </c>
      <c r="AM178" s="166">
        <f t="shared" si="97"/>
        <v>-27.994751903689579</v>
      </c>
      <c r="AN178" s="167">
        <f t="shared" si="98"/>
        <v>0</v>
      </c>
      <c r="AO178" s="165">
        <f>[1]побуд.звіт!AO178+'[2]звіт 2018+01.2019'!AO178</f>
        <v>9528.994364812912</v>
      </c>
      <c r="AP178" s="165">
        <f>[1]побуд.звіт!AP178+'[2]звіт 2018+01.2019'!AP178</f>
        <v>6229.4173743520432</v>
      </c>
      <c r="AQ178" s="166">
        <f t="shared" si="99"/>
        <v>-3299.5769904608687</v>
      </c>
      <c r="AR178" s="167">
        <f t="shared" si="100"/>
        <v>0</v>
      </c>
      <c r="AS178" s="165">
        <f>[1]побуд.звіт!AS178+'[2]звіт 2018+01.2019'!AS178</f>
        <v>4797.0561966445703</v>
      </c>
      <c r="AT178" s="165">
        <f>[1]побуд.звіт!AT178+'[2]звіт 2018+01.2019'!AT178</f>
        <v>4100.897510245878</v>
      </c>
      <c r="AU178" s="166">
        <f t="shared" si="101"/>
        <v>-696.15868639869223</v>
      </c>
      <c r="AV178" s="167">
        <f t="shared" si="102"/>
        <v>0</v>
      </c>
      <c r="AW178" s="165">
        <f>[1]побуд.звіт!AW178+'[2]звіт 2018+01.2019'!AW178</f>
        <v>25159.894380928021</v>
      </c>
      <c r="AX178" s="165">
        <f>[1]побуд.звіт!AX178+'[2]звіт 2018+01.2019'!AX178</f>
        <v>12611.922250462199</v>
      </c>
      <c r="AY178" s="166">
        <f t="shared" si="103"/>
        <v>-12547.972130465821</v>
      </c>
      <c r="AZ178" s="167">
        <f t="shared" si="104"/>
        <v>0</v>
      </c>
      <c r="BA178" s="38">
        <v>0</v>
      </c>
      <c r="BB178" s="36"/>
      <c r="BC178" s="36">
        <f t="shared" si="105"/>
        <v>0</v>
      </c>
      <c r="BD178" s="37">
        <f t="shared" si="106"/>
        <v>0</v>
      </c>
      <c r="BE178" s="165">
        <f>[1]побуд.звіт!BE178+'[2]звіт 2018+01.2019'!BE178</f>
        <v>18.318612788349697</v>
      </c>
      <c r="BF178" s="165">
        <f>[1]побуд.звіт!BF178+'[2]звіт 2018+01.2019'!BF178</f>
        <v>0</v>
      </c>
      <c r="BG178" s="166">
        <f t="shared" si="107"/>
        <v>-18.318612788349697</v>
      </c>
      <c r="BH178" s="167">
        <f t="shared" si="108"/>
        <v>0</v>
      </c>
      <c r="BI178" s="165">
        <f>[1]побуд.звіт!BI178+'[2]звіт 2018+01.2019'!BI178</f>
        <v>8544.3997421384647</v>
      </c>
      <c r="BJ178" s="165">
        <f>[1]побуд.звіт!BJ178+'[2]звіт 2018+01.2019'!BJ178</f>
        <v>9349.0959655738334</v>
      </c>
      <c r="BK178" s="166">
        <f t="shared" si="109"/>
        <v>0</v>
      </c>
      <c r="BL178" s="167">
        <f t="shared" si="110"/>
        <v>804.69622343536867</v>
      </c>
      <c r="BM178" s="165">
        <f>[1]побуд.звіт!BM178+'[2]звіт 2018+01.2019'!BM178</f>
        <v>0</v>
      </c>
      <c r="BN178" s="165">
        <f>[1]побуд.звіт!BN178+'[2]звіт 2018+01.2019'!BN178</f>
        <v>0</v>
      </c>
      <c r="BO178" s="166">
        <f t="shared" si="111"/>
        <v>0</v>
      </c>
      <c r="BP178" s="167">
        <f t="shared" si="112"/>
        <v>0</v>
      </c>
      <c r="BQ178" s="168">
        <f t="shared" si="117"/>
        <v>127763.69373517469</v>
      </c>
      <c r="BR178" s="166">
        <f t="shared" si="117"/>
        <v>111744.07992935603</v>
      </c>
      <c r="BS178" s="166">
        <f t="shared" si="113"/>
        <v>-16019.613805818663</v>
      </c>
      <c r="BT178" s="167">
        <f t="shared" si="114"/>
        <v>0</v>
      </c>
      <c r="BU178" s="169">
        <f t="shared" si="115"/>
        <v>0.87461528907403296</v>
      </c>
      <c r="BV178" s="131">
        <v>13510</v>
      </c>
      <c r="BW178" s="170">
        <f t="shared" si="116"/>
        <v>4384.0218760589505</v>
      </c>
      <c r="BX178" s="131">
        <f t="shared" si="118"/>
        <v>9125.9781239410495</v>
      </c>
      <c r="BY178" s="171">
        <v>2</v>
      </c>
      <c r="CA178" s="39"/>
    </row>
    <row r="179" spans="1:79" x14ac:dyDescent="0.3">
      <c r="A179" s="163">
        <f t="shared" si="84"/>
        <v>171</v>
      </c>
      <c r="B179" s="164" t="s">
        <v>271</v>
      </c>
      <c r="C179" s="189">
        <v>2260.5</v>
      </c>
      <c r="D179" s="185">
        <v>5</v>
      </c>
      <c r="E179" s="165">
        <f>[1]побуд.звіт!E179+'[2]звіт 2018+01.2019'!E179</f>
        <v>11607.98986</v>
      </c>
      <c r="F179" s="165">
        <f>[1]побуд.звіт!F179+'[2]звіт 2018+01.2019'!F179</f>
        <v>11660.26468830971</v>
      </c>
      <c r="G179" s="166">
        <f t="shared" si="80"/>
        <v>0</v>
      </c>
      <c r="H179" s="167">
        <f t="shared" si="81"/>
        <v>52.274828309709847</v>
      </c>
      <c r="I179" s="165">
        <f>[1]побуд.звіт!I179+'[2]звіт 2018+01.2019'!I179</f>
        <v>36870.286454230532</v>
      </c>
      <c r="J179" s="165">
        <f>[1]побуд.звіт!J179+'[2]звіт 2018+01.2019'!J179</f>
        <v>35700.936289817277</v>
      </c>
      <c r="K179" s="166">
        <f t="shared" si="82"/>
        <v>-1169.3501644132557</v>
      </c>
      <c r="L179" s="167">
        <f t="shared" si="83"/>
        <v>0</v>
      </c>
      <c r="M179" s="165">
        <f>[1]побуд.звіт!M179+'[2]звіт 2018+01.2019'!M179</f>
        <v>3565.3527860899871</v>
      </c>
      <c r="N179" s="165">
        <f>[1]побуд.звіт!N179+'[2]звіт 2018+01.2019'!N179</f>
        <v>3509.2186181137013</v>
      </c>
      <c r="O179" s="166">
        <f t="shared" si="85"/>
        <v>-56.13416797628588</v>
      </c>
      <c r="P179" s="167">
        <f t="shared" si="86"/>
        <v>0</v>
      </c>
      <c r="Q179" s="165">
        <f>[1]побуд.звіт!Q179+'[2]звіт 2018+01.2019'!Q179</f>
        <v>584.72277884001358</v>
      </c>
      <c r="R179" s="165">
        <f>[1]побуд.звіт!R179+'[2]звіт 2018+01.2019'!R179</f>
        <v>608.91574863402798</v>
      </c>
      <c r="S179" s="166">
        <f t="shared" si="87"/>
        <v>0</v>
      </c>
      <c r="T179" s="167">
        <f t="shared" si="88"/>
        <v>24.192969794014402</v>
      </c>
      <c r="U179" s="165">
        <f>[1]побуд.звіт!U179+'[2]звіт 2018+01.2019'!U179</f>
        <v>0</v>
      </c>
      <c r="V179" s="165">
        <f>[1]побуд.звіт!V179+'[2]звіт 2018+01.2019'!V179</f>
        <v>0</v>
      </c>
      <c r="W179" s="166">
        <f t="shared" si="89"/>
        <v>0</v>
      </c>
      <c r="X179" s="167">
        <f t="shared" si="90"/>
        <v>0</v>
      </c>
      <c r="Y179" s="165">
        <f>[1]побуд.звіт!Y179+'[2]звіт 2018+01.2019'!Y179</f>
        <v>0</v>
      </c>
      <c r="Z179" s="165">
        <f>[1]побуд.звіт!Z179+'[2]звіт 2018+01.2019'!Z179</f>
        <v>0</v>
      </c>
      <c r="AA179" s="166">
        <f t="shared" si="91"/>
        <v>0</v>
      </c>
      <c r="AB179" s="167">
        <f t="shared" si="92"/>
        <v>0</v>
      </c>
      <c r="AC179" s="165">
        <f>[1]побуд.звіт!AC179+'[2]звіт 2018+01.2019'!AC179</f>
        <v>26582.446968168646</v>
      </c>
      <c r="AD179" s="165">
        <f>[1]побуд.звіт!AD179+'[2]звіт 2018+01.2019'!AD179</f>
        <v>25328.522479476225</v>
      </c>
      <c r="AE179" s="166">
        <f t="shared" si="93"/>
        <v>-1253.9244886924207</v>
      </c>
      <c r="AF179" s="167">
        <f t="shared" si="94"/>
        <v>0</v>
      </c>
      <c r="AG179" s="165">
        <f>[1]побуд.звіт!AG179+'[2]звіт 2018+01.2019'!AG179</f>
        <v>397.58712090233973</v>
      </c>
      <c r="AH179" s="165">
        <f>[1]побуд.звіт!AH179+'[2]звіт 2018+01.2019'!AH179</f>
        <v>396.75669378742703</v>
      </c>
      <c r="AI179" s="166">
        <f t="shared" si="95"/>
        <v>-0.83042711491270893</v>
      </c>
      <c r="AJ179" s="167">
        <f t="shared" si="96"/>
        <v>0</v>
      </c>
      <c r="AK179" s="165">
        <f>[1]побуд.звіт!AK179+'[2]звіт 2018+01.2019'!AK179</f>
        <v>14.728586158139992</v>
      </c>
      <c r="AL179" s="165">
        <f>[1]побуд.звіт!AL179+'[2]звіт 2018+01.2019'!AL179</f>
        <v>483.65151598739885</v>
      </c>
      <c r="AM179" s="166">
        <f t="shared" si="97"/>
        <v>0</v>
      </c>
      <c r="AN179" s="167">
        <f t="shared" si="98"/>
        <v>468.92292982925886</v>
      </c>
      <c r="AO179" s="165">
        <f>[1]побуд.звіт!AO179+'[2]звіт 2018+01.2019'!AO179</f>
        <v>2325.1277819970146</v>
      </c>
      <c r="AP179" s="165">
        <f>[1]побуд.звіт!AP179+'[2]звіт 2018+01.2019'!AP179</f>
        <v>2999.3983469225841</v>
      </c>
      <c r="AQ179" s="166">
        <f t="shared" si="99"/>
        <v>0</v>
      </c>
      <c r="AR179" s="167">
        <f t="shared" si="100"/>
        <v>674.27056492556949</v>
      </c>
      <c r="AS179" s="165">
        <f>[1]побуд.звіт!AS179+'[2]звіт 2018+01.2019'!AS179</f>
        <v>4855.8334443022568</v>
      </c>
      <c r="AT179" s="165">
        <f>[1]побуд.звіт!AT179+'[2]звіт 2018+01.2019'!AT179</f>
        <v>4072.9620516902205</v>
      </c>
      <c r="AU179" s="166">
        <f t="shared" si="101"/>
        <v>-782.87139261203629</v>
      </c>
      <c r="AV179" s="167">
        <f t="shared" si="102"/>
        <v>0</v>
      </c>
      <c r="AW179" s="165">
        <f>[1]побуд.звіт!AW179+'[2]звіт 2018+01.2019'!AW179</f>
        <v>32061.604331170522</v>
      </c>
      <c r="AX179" s="165">
        <f>[1]побуд.звіт!AX179+'[2]звіт 2018+01.2019'!AX179</f>
        <v>12363.0601221694</v>
      </c>
      <c r="AY179" s="166">
        <f t="shared" si="103"/>
        <v>-19698.54420900112</v>
      </c>
      <c r="AZ179" s="167">
        <f t="shared" si="104"/>
        <v>0</v>
      </c>
      <c r="BA179" s="38">
        <v>0</v>
      </c>
      <c r="BB179" s="36"/>
      <c r="BC179" s="36">
        <f t="shared" si="105"/>
        <v>0</v>
      </c>
      <c r="BD179" s="37">
        <f t="shared" si="106"/>
        <v>0</v>
      </c>
      <c r="BE179" s="165">
        <f>[1]побуд.звіт!BE179+'[2]звіт 2018+01.2019'!BE179</f>
        <v>15.86767019767499</v>
      </c>
      <c r="BF179" s="165">
        <f>[1]побуд.звіт!BF179+'[2]звіт 2018+01.2019'!BF179</f>
        <v>0</v>
      </c>
      <c r="BG179" s="166">
        <f t="shared" si="107"/>
        <v>-15.86767019767499</v>
      </c>
      <c r="BH179" s="167">
        <f t="shared" si="108"/>
        <v>0</v>
      </c>
      <c r="BI179" s="165">
        <f>[1]побуд.звіт!BI179+'[2]звіт 2018+01.2019'!BI179</f>
        <v>6427.6614209699655</v>
      </c>
      <c r="BJ179" s="165">
        <f>[1]побуд.звіт!BJ179+'[2]звіт 2018+01.2019'!BJ179</f>
        <v>8900.8513000488947</v>
      </c>
      <c r="BK179" s="166">
        <f t="shared" si="109"/>
        <v>0</v>
      </c>
      <c r="BL179" s="167">
        <f t="shared" si="110"/>
        <v>2473.1898790789292</v>
      </c>
      <c r="BM179" s="165">
        <f>[1]побуд.звіт!BM179+'[2]звіт 2018+01.2019'!BM179</f>
        <v>0</v>
      </c>
      <c r="BN179" s="165">
        <f>[1]побуд.звіт!BN179+'[2]звіт 2018+01.2019'!BN179</f>
        <v>0</v>
      </c>
      <c r="BO179" s="166">
        <f t="shared" si="111"/>
        <v>0</v>
      </c>
      <c r="BP179" s="167">
        <f t="shared" si="112"/>
        <v>0</v>
      </c>
      <c r="BQ179" s="168">
        <f t="shared" si="117"/>
        <v>125309.2092030271</v>
      </c>
      <c r="BR179" s="166">
        <f t="shared" si="117"/>
        <v>106024.53785495684</v>
      </c>
      <c r="BS179" s="166">
        <f t="shared" si="113"/>
        <v>-19284.67134807026</v>
      </c>
      <c r="BT179" s="167">
        <f t="shared" si="114"/>
        <v>0</v>
      </c>
      <c r="BU179" s="169">
        <f t="shared" si="115"/>
        <v>0.84610331937515415</v>
      </c>
      <c r="BV179" s="131">
        <v>14012</v>
      </c>
      <c r="BW179" s="170">
        <f t="shared" si="116"/>
        <v>5061.3421997837777</v>
      </c>
      <c r="BX179" s="131">
        <f t="shared" si="118"/>
        <v>8950.6578002162223</v>
      </c>
      <c r="BY179" s="171">
        <v>2</v>
      </c>
      <c r="CA179" s="39"/>
    </row>
    <row r="180" spans="1:79" x14ac:dyDescent="0.3">
      <c r="A180" s="72">
        <f t="shared" si="84"/>
        <v>172</v>
      </c>
      <c r="B180" s="74" t="s">
        <v>272</v>
      </c>
      <c r="C180" s="73">
        <v>5026.0199999999995</v>
      </c>
      <c r="D180" s="185">
        <v>5</v>
      </c>
      <c r="E180" s="177">
        <f>[1]побуд.звіт!E180+'[2]звіт 2018+01.2019'!E180</f>
        <v>17126.766718000003</v>
      </c>
      <c r="F180" s="177">
        <f>[1]побуд.звіт!F180+'[2]звіт 2018+01.2019'!F180</f>
        <v>16901.951758004638</v>
      </c>
      <c r="G180" s="178">
        <f t="shared" si="80"/>
        <v>-224.81495999536492</v>
      </c>
      <c r="H180" s="179">
        <f t="shared" si="81"/>
        <v>0</v>
      </c>
      <c r="I180" s="177">
        <f>[1]побуд.звіт!I180+'[2]звіт 2018+01.2019'!I180</f>
        <v>55880.182335652127</v>
      </c>
      <c r="J180" s="177">
        <f>[1]побуд.звіт!J180+'[2]звіт 2018+01.2019'!J180</f>
        <v>58842.522654691478</v>
      </c>
      <c r="K180" s="178">
        <f t="shared" si="82"/>
        <v>0</v>
      </c>
      <c r="L180" s="179">
        <f t="shared" si="83"/>
        <v>2962.340319039351</v>
      </c>
      <c r="M180" s="177">
        <f>[1]побуд.звіт!M180+'[2]звіт 2018+01.2019'!M180</f>
        <v>6400.5677474654822</v>
      </c>
      <c r="N180" s="177">
        <f>[1]побуд.звіт!N180+'[2]звіт 2018+01.2019'!N180</f>
        <v>6566.5293610278732</v>
      </c>
      <c r="O180" s="178">
        <f t="shared" si="85"/>
        <v>0</v>
      </c>
      <c r="P180" s="179">
        <f t="shared" si="86"/>
        <v>165.96161356239099</v>
      </c>
      <c r="Q180" s="177">
        <f>[1]побуд.звіт!Q180+'[2]звіт 2018+01.2019'!Q180</f>
        <v>21.98947086460813</v>
      </c>
      <c r="R180" s="177">
        <f>[1]побуд.звіт!R180+'[2]звіт 2018+01.2019'!R180</f>
        <v>3164.5510880761012</v>
      </c>
      <c r="S180" s="178">
        <f t="shared" si="87"/>
        <v>0</v>
      </c>
      <c r="T180" s="179">
        <f t="shared" si="88"/>
        <v>3142.5616172114933</v>
      </c>
      <c r="U180" s="177">
        <f>[1]побуд.звіт!U180+'[2]звіт 2018+01.2019'!U180</f>
        <v>0</v>
      </c>
      <c r="V180" s="177">
        <f>[1]побуд.звіт!V180+'[2]звіт 2018+01.2019'!V180</f>
        <v>0</v>
      </c>
      <c r="W180" s="178">
        <f t="shared" si="89"/>
        <v>0</v>
      </c>
      <c r="X180" s="179">
        <f t="shared" si="90"/>
        <v>0</v>
      </c>
      <c r="Y180" s="177">
        <f>[1]побуд.звіт!Y180+'[2]звіт 2018+01.2019'!Y180</f>
        <v>0</v>
      </c>
      <c r="Z180" s="177">
        <f>[1]побуд.звіт!Z180+'[2]звіт 2018+01.2019'!Z180</f>
        <v>0</v>
      </c>
      <c r="AA180" s="178">
        <f t="shared" si="91"/>
        <v>0</v>
      </c>
      <c r="AB180" s="179">
        <f t="shared" si="92"/>
        <v>0</v>
      </c>
      <c r="AC180" s="177">
        <f>[1]побуд.звіт!AC180+'[2]звіт 2018+01.2019'!AC180</f>
        <v>55395.11027278618</v>
      </c>
      <c r="AD180" s="177">
        <f>[1]побуд.звіт!AD180+'[2]звіт 2018+01.2019'!AD180</f>
        <v>49465.708969195308</v>
      </c>
      <c r="AE180" s="178">
        <f t="shared" si="93"/>
        <v>-5929.401303590872</v>
      </c>
      <c r="AF180" s="179">
        <f t="shared" si="94"/>
        <v>0</v>
      </c>
      <c r="AG180" s="177">
        <f>[1]побуд.звіт!AG180+'[2]звіт 2018+01.2019'!AG180</f>
        <v>107.83181177853207</v>
      </c>
      <c r="AH180" s="177">
        <f>[1]побуд.звіт!AH180+'[2]звіт 2018+01.2019'!AH180</f>
        <v>105.80178500998052</v>
      </c>
      <c r="AI180" s="178">
        <f t="shared" si="95"/>
        <v>-2.0300267685515507</v>
      </c>
      <c r="AJ180" s="179">
        <f t="shared" si="96"/>
        <v>0</v>
      </c>
      <c r="AK180" s="177">
        <f>[1]побуд.звіт!AK180+'[2]звіт 2018+01.2019'!AK180</f>
        <v>0</v>
      </c>
      <c r="AL180" s="177">
        <f>[1]побуд.звіт!AL180+'[2]звіт 2018+01.2019'!AL180</f>
        <v>0</v>
      </c>
      <c r="AM180" s="178">
        <f t="shared" si="97"/>
        <v>0</v>
      </c>
      <c r="AN180" s="179">
        <f t="shared" si="98"/>
        <v>0</v>
      </c>
      <c r="AO180" s="177">
        <f>[1]побуд.звіт!AO180+'[2]звіт 2018+01.2019'!AO180</f>
        <v>15487.081115249501</v>
      </c>
      <c r="AP180" s="177">
        <f>[1]побуд.звіт!AP180+'[2]звіт 2018+01.2019'!AP180</f>
        <v>9695.9374019858114</v>
      </c>
      <c r="AQ180" s="178">
        <f t="shared" si="99"/>
        <v>-5791.1437132636893</v>
      </c>
      <c r="AR180" s="179">
        <f t="shared" si="100"/>
        <v>0</v>
      </c>
      <c r="AS180" s="177">
        <f>[1]побуд.звіт!AS180+'[2]звіт 2018+01.2019'!AS180</f>
        <v>13689.156687635003</v>
      </c>
      <c r="AT180" s="177">
        <f>[1]побуд.звіт!AT180+'[2]звіт 2018+01.2019'!AT180</f>
        <v>11502.115573976709</v>
      </c>
      <c r="AU180" s="178">
        <f t="shared" si="101"/>
        <v>-2187.0411136582934</v>
      </c>
      <c r="AV180" s="179">
        <f t="shared" si="102"/>
        <v>0</v>
      </c>
      <c r="AW180" s="177">
        <f>[1]побуд.звіт!AW180+'[2]звіт 2018+01.2019'!AW180</f>
        <v>53983.208269442148</v>
      </c>
      <c r="AX180" s="177">
        <f>[1]побуд.звіт!AX180+'[2]звіт 2018+01.2019'!AX180</f>
        <v>51976.031277705391</v>
      </c>
      <c r="AY180" s="178">
        <f t="shared" si="103"/>
        <v>-2007.1769917367565</v>
      </c>
      <c r="AZ180" s="179">
        <f t="shared" si="104"/>
        <v>0</v>
      </c>
      <c r="BA180" s="38">
        <v>0</v>
      </c>
      <c r="BB180" s="36"/>
      <c r="BC180" s="36">
        <f t="shared" si="105"/>
        <v>0</v>
      </c>
      <c r="BD180" s="37">
        <f t="shared" si="106"/>
        <v>0</v>
      </c>
      <c r="BE180" s="177">
        <f>[1]побуд.звіт!BE180+'[2]звіт 2018+01.2019'!BE180</f>
        <v>14.112139396933152</v>
      </c>
      <c r="BF180" s="177">
        <f>[1]побуд.звіт!BF180+'[2]звіт 2018+01.2019'!BF180</f>
        <v>0</v>
      </c>
      <c r="BG180" s="178">
        <f t="shared" si="107"/>
        <v>-14.112139396933152</v>
      </c>
      <c r="BH180" s="179">
        <f t="shared" si="108"/>
        <v>0</v>
      </c>
      <c r="BI180" s="177">
        <f>[1]побуд.звіт!BI180+'[2]звіт 2018+01.2019'!BI180</f>
        <v>13912.263249999996</v>
      </c>
      <c r="BJ180" s="177">
        <f>[1]побуд.звіт!BJ180+'[2]звіт 2018+01.2019'!BJ180</f>
        <v>15104.665748442581</v>
      </c>
      <c r="BK180" s="178">
        <f t="shared" si="109"/>
        <v>0</v>
      </c>
      <c r="BL180" s="179">
        <f t="shared" si="110"/>
        <v>1192.4024984425851</v>
      </c>
      <c r="BM180" s="177">
        <f>[1]побуд.звіт!BM180+'[2]звіт 2018+01.2019'!BM180</f>
        <v>0</v>
      </c>
      <c r="BN180" s="177">
        <f>[1]побуд.звіт!BN180+'[2]звіт 2018+01.2019'!BN180</f>
        <v>0</v>
      </c>
      <c r="BO180" s="178">
        <f t="shared" si="111"/>
        <v>0</v>
      </c>
      <c r="BP180" s="179">
        <f t="shared" si="112"/>
        <v>0</v>
      </c>
      <c r="BQ180" s="180">
        <f t="shared" si="117"/>
        <v>232018.26981827046</v>
      </c>
      <c r="BR180" s="178">
        <f t="shared" si="117"/>
        <v>223325.81561811586</v>
      </c>
      <c r="BS180" s="178">
        <f t="shared" si="113"/>
        <v>-8692.454200154607</v>
      </c>
      <c r="BT180" s="179">
        <f t="shared" si="114"/>
        <v>0</v>
      </c>
      <c r="BU180" s="181">
        <f t="shared" si="115"/>
        <v>0.96253547530130701</v>
      </c>
      <c r="BV180" s="130">
        <v>30327</v>
      </c>
      <c r="BW180" s="182">
        <f t="shared" si="116"/>
        <v>13754.26644155211</v>
      </c>
      <c r="BX180" s="130">
        <f t="shared" si="118"/>
        <v>16572.73355844789</v>
      </c>
      <c r="BY180" s="183">
        <v>1</v>
      </c>
      <c r="CA180" s="39"/>
    </row>
    <row r="181" spans="1:79" x14ac:dyDescent="0.3">
      <c r="A181" s="72">
        <f t="shared" si="84"/>
        <v>173</v>
      </c>
      <c r="B181" s="74" t="s">
        <v>273</v>
      </c>
      <c r="C181" s="73">
        <v>2840.42</v>
      </c>
      <c r="D181" s="185">
        <v>5</v>
      </c>
      <c r="E181" s="177">
        <f>[1]побуд.звіт!E181+'[2]звіт 2018+01.2019'!E181</f>
        <v>8507.7140480000016</v>
      </c>
      <c r="F181" s="177">
        <f>[1]побуд.звіт!F181+'[2]звіт 2018+01.2019'!F181</f>
        <v>9836.9848742363429</v>
      </c>
      <c r="G181" s="178">
        <f t="shared" si="80"/>
        <v>0</v>
      </c>
      <c r="H181" s="179">
        <f t="shared" si="81"/>
        <v>1329.2708262363412</v>
      </c>
      <c r="I181" s="177">
        <f>[1]побуд.звіт!I181+'[2]звіт 2018+01.2019'!I181</f>
        <v>20518.118314028488</v>
      </c>
      <c r="J181" s="177">
        <f>[1]побуд.звіт!J181+'[2]звіт 2018+01.2019'!J181</f>
        <v>20605.814833901153</v>
      </c>
      <c r="K181" s="178">
        <f t="shared" si="82"/>
        <v>0</v>
      </c>
      <c r="L181" s="179">
        <f t="shared" si="83"/>
        <v>87.696519872664794</v>
      </c>
      <c r="M181" s="177">
        <f>[1]побуд.звіт!M181+'[2]звіт 2018+01.2019'!M181</f>
        <v>3146.9244321173201</v>
      </c>
      <c r="N181" s="177">
        <f>[1]побуд.звіт!N181+'[2]звіт 2018+01.2019'!N181</f>
        <v>3203.0564707628482</v>
      </c>
      <c r="O181" s="178">
        <f t="shared" si="85"/>
        <v>0</v>
      </c>
      <c r="P181" s="179">
        <f t="shared" si="86"/>
        <v>56.132038645528155</v>
      </c>
      <c r="Q181" s="177">
        <f>[1]побуд.звіт!Q181+'[2]звіт 2018+01.2019'!Q181</f>
        <v>158.73981613424971</v>
      </c>
      <c r="R181" s="177">
        <f>[1]побуд.звіт!R181+'[2]звіт 2018+01.2019'!R181</f>
        <v>1496.4842651983499</v>
      </c>
      <c r="S181" s="178">
        <f t="shared" si="87"/>
        <v>0</v>
      </c>
      <c r="T181" s="179">
        <f t="shared" si="88"/>
        <v>1337.7444490641003</v>
      </c>
      <c r="U181" s="177">
        <f>[1]побуд.звіт!U181+'[2]звіт 2018+01.2019'!U181</f>
        <v>0</v>
      </c>
      <c r="V181" s="177">
        <f>[1]побуд.звіт!V181+'[2]звіт 2018+01.2019'!V181</f>
        <v>0</v>
      </c>
      <c r="W181" s="178">
        <f t="shared" si="89"/>
        <v>0</v>
      </c>
      <c r="X181" s="179">
        <f t="shared" si="90"/>
        <v>0</v>
      </c>
      <c r="Y181" s="177">
        <f>[1]побуд.звіт!Y181+'[2]звіт 2018+01.2019'!Y181</f>
        <v>0</v>
      </c>
      <c r="Z181" s="177">
        <f>[1]побуд.звіт!Z181+'[2]звіт 2018+01.2019'!Z181</f>
        <v>0</v>
      </c>
      <c r="AA181" s="178">
        <f t="shared" si="91"/>
        <v>0</v>
      </c>
      <c r="AB181" s="179">
        <f t="shared" si="92"/>
        <v>0</v>
      </c>
      <c r="AC181" s="177">
        <f>[1]побуд.звіт!AC181+'[2]звіт 2018+01.2019'!AC181</f>
        <v>30549.341304010552</v>
      </c>
      <c r="AD181" s="177">
        <f>[1]побуд.звіт!AD181+'[2]звіт 2018+01.2019'!AD181</f>
        <v>27805.158924697604</v>
      </c>
      <c r="AE181" s="178">
        <f t="shared" si="93"/>
        <v>-2744.1823793129479</v>
      </c>
      <c r="AF181" s="179">
        <f t="shared" si="94"/>
        <v>0</v>
      </c>
      <c r="AG181" s="177">
        <f>[1]побуд.звіт!AG181+'[2]звіт 2018+01.2019'!AG181</f>
        <v>778.41805671647501</v>
      </c>
      <c r="AH181" s="177">
        <f>[1]побуд.звіт!AH181+'[2]звіт 2018+01.2019'!AH181</f>
        <v>776.98185866704455</v>
      </c>
      <c r="AI181" s="178">
        <f t="shared" si="95"/>
        <v>-1.4361980494304589</v>
      </c>
      <c r="AJ181" s="179">
        <f t="shared" si="96"/>
        <v>0</v>
      </c>
      <c r="AK181" s="177">
        <f>[1]побуд.звіт!AK181+'[2]звіт 2018+01.2019'!AK181</f>
        <v>26.48250820988984</v>
      </c>
      <c r="AL181" s="177">
        <f>[1]побуд.звіт!AL181+'[2]звіт 2018+01.2019'!AL181</f>
        <v>0</v>
      </c>
      <c r="AM181" s="178">
        <f t="shared" si="97"/>
        <v>-26.48250820988984</v>
      </c>
      <c r="AN181" s="179">
        <f t="shared" si="98"/>
        <v>0</v>
      </c>
      <c r="AO181" s="177">
        <f>[1]побуд.звіт!AO181+'[2]звіт 2018+01.2019'!AO181</f>
        <v>9155.7735978507844</v>
      </c>
      <c r="AP181" s="177">
        <f>[1]побуд.звіт!AP181+'[2]звіт 2018+01.2019'!AP181</f>
        <v>5567.8710094051839</v>
      </c>
      <c r="AQ181" s="178">
        <f t="shared" si="99"/>
        <v>-3587.9025884456005</v>
      </c>
      <c r="AR181" s="179">
        <f t="shared" si="100"/>
        <v>0</v>
      </c>
      <c r="AS181" s="177">
        <f>[1]побуд.звіт!AS181+'[2]звіт 2018+01.2019'!AS181</f>
        <v>5042.5911562062347</v>
      </c>
      <c r="AT181" s="177">
        <f>[1]побуд.звіт!AT181+'[2]звіт 2018+01.2019'!AT181</f>
        <v>4250.8773179305063</v>
      </c>
      <c r="AU181" s="178">
        <f t="shared" si="101"/>
        <v>-791.71383827572845</v>
      </c>
      <c r="AV181" s="179">
        <f t="shared" si="102"/>
        <v>0</v>
      </c>
      <c r="AW181" s="177">
        <f>[1]побуд.звіт!AW181+'[2]звіт 2018+01.2019'!AW181</f>
        <v>24838.662667030043</v>
      </c>
      <c r="AX181" s="177">
        <f>[1]побуд.звіт!AX181+'[2]звіт 2018+01.2019'!AX181</f>
        <v>19871.991068818839</v>
      </c>
      <c r="AY181" s="178">
        <f t="shared" si="103"/>
        <v>-4966.6715982112037</v>
      </c>
      <c r="AZ181" s="179">
        <f t="shared" si="104"/>
        <v>0</v>
      </c>
      <c r="BA181" s="38">
        <v>0</v>
      </c>
      <c r="BB181" s="36"/>
      <c r="BC181" s="36">
        <f t="shared" si="105"/>
        <v>0</v>
      </c>
      <c r="BD181" s="37">
        <f t="shared" si="106"/>
        <v>0</v>
      </c>
      <c r="BE181" s="177">
        <f>[1]побуд.звіт!BE181+'[2]звіт 2018+01.2019'!BE181</f>
        <v>15.950753473259892</v>
      </c>
      <c r="BF181" s="177">
        <f>[1]побуд.звіт!BF181+'[2]звіт 2018+01.2019'!BF181</f>
        <v>0</v>
      </c>
      <c r="BG181" s="178">
        <f t="shared" si="107"/>
        <v>-15.950753473259892</v>
      </c>
      <c r="BH181" s="179">
        <f t="shared" si="108"/>
        <v>0</v>
      </c>
      <c r="BI181" s="177">
        <f>[1]побуд.звіт!BI181+'[2]звіт 2018+01.2019'!BI181</f>
        <v>5212.3578738007136</v>
      </c>
      <c r="BJ181" s="177">
        <f>[1]побуд.звіт!BJ181+'[2]звіт 2018+01.2019'!BJ181</f>
        <v>4730.9341084723164</v>
      </c>
      <c r="BK181" s="178">
        <f t="shared" si="109"/>
        <v>-481.42376532839717</v>
      </c>
      <c r="BL181" s="179">
        <f t="shared" si="110"/>
        <v>0</v>
      </c>
      <c r="BM181" s="177">
        <f>[1]побуд.звіт!BM181+'[2]звіт 2018+01.2019'!BM181</f>
        <v>0</v>
      </c>
      <c r="BN181" s="177">
        <f>[1]побуд.звіт!BN181+'[2]звіт 2018+01.2019'!BN181</f>
        <v>0</v>
      </c>
      <c r="BO181" s="178">
        <f t="shared" si="111"/>
        <v>0</v>
      </c>
      <c r="BP181" s="179">
        <f t="shared" si="112"/>
        <v>0</v>
      </c>
      <c r="BQ181" s="180">
        <f t="shared" si="117"/>
        <v>107951.07452757802</v>
      </c>
      <c r="BR181" s="178">
        <f t="shared" si="117"/>
        <v>98146.154732090188</v>
      </c>
      <c r="BS181" s="178">
        <f t="shared" si="113"/>
        <v>-9804.9197954878327</v>
      </c>
      <c r="BT181" s="179">
        <f t="shared" si="114"/>
        <v>0</v>
      </c>
      <c r="BU181" s="181">
        <f t="shared" si="115"/>
        <v>0.90917255952850207</v>
      </c>
      <c r="BV181" s="130">
        <v>14322</v>
      </c>
      <c r="BW181" s="182">
        <f t="shared" si="116"/>
        <v>6611.2089623158554</v>
      </c>
      <c r="BX181" s="130">
        <f t="shared" si="118"/>
        <v>7710.7910376841446</v>
      </c>
      <c r="BY181" s="183">
        <v>1</v>
      </c>
      <c r="CA181" s="39"/>
    </row>
    <row r="182" spans="1:79" x14ac:dyDescent="0.3">
      <c r="A182" s="72">
        <f t="shared" si="84"/>
        <v>174</v>
      </c>
      <c r="B182" s="74" t="s">
        <v>274</v>
      </c>
      <c r="C182" s="73">
        <v>3320.8599999999997</v>
      </c>
      <c r="D182" s="185">
        <v>5</v>
      </c>
      <c r="E182" s="177">
        <f>[1]побуд.звіт!E182+'[2]звіт 2018+01.2019'!E182</f>
        <v>10180.198986618372</v>
      </c>
      <c r="F182" s="177">
        <f>[1]побуд.звіт!F182+'[2]звіт 2018+01.2019'!F182</f>
        <v>10152.795518083427</v>
      </c>
      <c r="G182" s="178">
        <f t="shared" si="80"/>
        <v>-27.403468534945205</v>
      </c>
      <c r="H182" s="179">
        <f t="shared" si="81"/>
        <v>0</v>
      </c>
      <c r="I182" s="177">
        <f>[1]побуд.звіт!I182+'[2]звіт 2018+01.2019'!I182</f>
        <v>46258.010795018468</v>
      </c>
      <c r="J182" s="177">
        <f>[1]побуд.звіт!J182+'[2]звіт 2018+01.2019'!J182</f>
        <v>48552.732607147002</v>
      </c>
      <c r="K182" s="178">
        <f t="shared" si="82"/>
        <v>0</v>
      </c>
      <c r="L182" s="179">
        <f t="shared" si="83"/>
        <v>2294.7218121285332</v>
      </c>
      <c r="M182" s="177">
        <f>[1]побуд.звіт!M182+'[2]звіт 2018+01.2019'!M182</f>
        <v>3382.4641042981807</v>
      </c>
      <c r="N182" s="177">
        <f>[1]побуд.звіт!N182+'[2]звіт 2018+01.2019'!N182</f>
        <v>3594.4866598085719</v>
      </c>
      <c r="O182" s="178">
        <f t="shared" si="85"/>
        <v>0</v>
      </c>
      <c r="P182" s="179">
        <f t="shared" si="86"/>
        <v>212.02255551039116</v>
      </c>
      <c r="Q182" s="177">
        <f>[1]побуд.звіт!Q182+'[2]звіт 2018+01.2019'!Q182</f>
        <v>364.48144905128055</v>
      </c>
      <c r="R182" s="177">
        <f>[1]побуд.звіт!R182+'[2]звіт 2018+01.2019'!R182</f>
        <v>595.04451363947032</v>
      </c>
      <c r="S182" s="178">
        <f t="shared" si="87"/>
        <v>0</v>
      </c>
      <c r="T182" s="179">
        <f t="shared" si="88"/>
        <v>230.56306458818977</v>
      </c>
      <c r="U182" s="177">
        <f>[1]побуд.звіт!U182+'[2]звіт 2018+01.2019'!U182</f>
        <v>0</v>
      </c>
      <c r="V182" s="177">
        <f>[1]побуд.звіт!V182+'[2]звіт 2018+01.2019'!V182</f>
        <v>0</v>
      </c>
      <c r="W182" s="178">
        <f t="shared" si="89"/>
        <v>0</v>
      </c>
      <c r="X182" s="179">
        <f t="shared" si="90"/>
        <v>0</v>
      </c>
      <c r="Y182" s="177">
        <f>[1]побуд.звіт!Y182+'[2]звіт 2018+01.2019'!Y182</f>
        <v>0</v>
      </c>
      <c r="Z182" s="177">
        <f>[1]побуд.звіт!Z182+'[2]звіт 2018+01.2019'!Z182</f>
        <v>0</v>
      </c>
      <c r="AA182" s="178">
        <f t="shared" si="91"/>
        <v>0</v>
      </c>
      <c r="AB182" s="179">
        <f t="shared" si="92"/>
        <v>0</v>
      </c>
      <c r="AC182" s="177">
        <f>[1]побуд.звіт!AC182+'[2]звіт 2018+01.2019'!AC182</f>
        <v>36572.018049923332</v>
      </c>
      <c r="AD182" s="177">
        <f>[1]побуд.звіт!AD182+'[2]звіт 2018+01.2019'!AD182</f>
        <v>32999.004975198884</v>
      </c>
      <c r="AE182" s="178">
        <f t="shared" si="93"/>
        <v>-3573.0130747244475</v>
      </c>
      <c r="AF182" s="179">
        <f t="shared" si="94"/>
        <v>0</v>
      </c>
      <c r="AG182" s="177">
        <f>[1]побуд.звіт!AG182+'[2]звіт 2018+01.2019'!AG182</f>
        <v>1328.0057660521941</v>
      </c>
      <c r="AH182" s="177">
        <f>[1]побуд.звіт!AH182+'[2]звіт 2018+01.2019'!AH182</f>
        <v>1326.4898795626307</v>
      </c>
      <c r="AI182" s="178">
        <f t="shared" si="95"/>
        <v>-1.5158864895633997</v>
      </c>
      <c r="AJ182" s="179">
        <f t="shared" si="96"/>
        <v>0</v>
      </c>
      <c r="AK182" s="177">
        <f>[1]побуд.звіт!AK182+'[2]звіт 2018+01.2019'!AK182</f>
        <v>49.610593290113655</v>
      </c>
      <c r="AL182" s="177">
        <f>[1]побуд.звіт!AL182+'[2]звіт 2018+01.2019'!AL182</f>
        <v>0</v>
      </c>
      <c r="AM182" s="178">
        <f t="shared" si="97"/>
        <v>-49.610593290113655</v>
      </c>
      <c r="AN182" s="179">
        <f t="shared" si="98"/>
        <v>0</v>
      </c>
      <c r="AO182" s="177">
        <f>[1]побуд.звіт!AO182+'[2]звіт 2018+01.2019'!AO182</f>
        <v>12158.025700241165</v>
      </c>
      <c r="AP182" s="177">
        <f>[1]побуд.звіт!AP182+'[2]звіт 2018+01.2019'!AP182</f>
        <v>6744.2052884883806</v>
      </c>
      <c r="AQ182" s="178">
        <f t="shared" si="99"/>
        <v>-5413.8204117527848</v>
      </c>
      <c r="AR182" s="179">
        <f t="shared" si="100"/>
        <v>0</v>
      </c>
      <c r="AS182" s="177">
        <f>[1]побуд.звіт!AS182+'[2]звіт 2018+01.2019'!AS182</f>
        <v>7199.5929766279032</v>
      </c>
      <c r="AT182" s="177">
        <f>[1]побуд.звіт!AT182+'[2]звіт 2018+01.2019'!AT182</f>
        <v>6066.361290858883</v>
      </c>
      <c r="AU182" s="178">
        <f t="shared" si="101"/>
        <v>-1133.2316857690203</v>
      </c>
      <c r="AV182" s="179">
        <f t="shared" si="102"/>
        <v>0</v>
      </c>
      <c r="AW182" s="177">
        <f>[1]побуд.звіт!AW182+'[2]звіт 2018+01.2019'!AW182</f>
        <v>32601.962082089092</v>
      </c>
      <c r="AX182" s="177">
        <f>[1]побуд.звіт!AX182+'[2]звіт 2018+01.2019'!AX182</f>
        <v>51129.406017113717</v>
      </c>
      <c r="AY182" s="178">
        <f t="shared" si="103"/>
        <v>0</v>
      </c>
      <c r="AZ182" s="179">
        <f t="shared" si="104"/>
        <v>18527.443935024625</v>
      </c>
      <c r="BA182" s="38">
        <v>0</v>
      </c>
      <c r="BB182" s="36"/>
      <c r="BC182" s="36">
        <f t="shared" si="105"/>
        <v>0</v>
      </c>
      <c r="BD182" s="37">
        <f t="shared" si="106"/>
        <v>0</v>
      </c>
      <c r="BE182" s="177">
        <f>[1]побуд.звіт!BE182+'[2]звіт 2018+01.2019'!BE182</f>
        <v>18.648727716045464</v>
      </c>
      <c r="BF182" s="177">
        <f>[1]побуд.звіт!BF182+'[2]звіт 2018+01.2019'!BF182</f>
        <v>0</v>
      </c>
      <c r="BG182" s="178">
        <f t="shared" si="107"/>
        <v>-18.648727716045464</v>
      </c>
      <c r="BH182" s="179">
        <f t="shared" si="108"/>
        <v>0</v>
      </c>
      <c r="BI182" s="177">
        <f>[1]побуд.звіт!BI182+'[2]звіт 2018+01.2019'!BI182</f>
        <v>10987.016184124119</v>
      </c>
      <c r="BJ182" s="177">
        <f>[1]побуд.звіт!BJ182+'[2]звіт 2018+01.2019'!BJ182</f>
        <v>11911.79795894907</v>
      </c>
      <c r="BK182" s="178">
        <f t="shared" si="109"/>
        <v>0</v>
      </c>
      <c r="BL182" s="179">
        <f t="shared" si="110"/>
        <v>924.78177482495084</v>
      </c>
      <c r="BM182" s="177">
        <f>[1]побуд.звіт!BM182+'[2]звіт 2018+01.2019'!BM182</f>
        <v>0</v>
      </c>
      <c r="BN182" s="177">
        <f>[1]побуд.звіт!BN182+'[2]звіт 2018+01.2019'!BN182</f>
        <v>0</v>
      </c>
      <c r="BO182" s="178">
        <f t="shared" si="111"/>
        <v>0</v>
      </c>
      <c r="BP182" s="179">
        <f t="shared" si="112"/>
        <v>0</v>
      </c>
      <c r="BQ182" s="180">
        <f t="shared" si="117"/>
        <v>161100.03541505025</v>
      </c>
      <c r="BR182" s="178">
        <f t="shared" si="117"/>
        <v>173072.32470885004</v>
      </c>
      <c r="BS182" s="178">
        <f t="shared" si="113"/>
        <v>0</v>
      </c>
      <c r="BT182" s="179">
        <f t="shared" si="114"/>
        <v>11972.289293799782</v>
      </c>
      <c r="BU182" s="181">
        <f t="shared" si="115"/>
        <v>1.074315870030413</v>
      </c>
      <c r="BV182" s="130">
        <v>17643</v>
      </c>
      <c r="BW182" s="182">
        <f t="shared" si="116"/>
        <v>6135.8546132106967</v>
      </c>
      <c r="BX182" s="130">
        <f t="shared" si="118"/>
        <v>11507.145386789303</v>
      </c>
      <c r="BY182" s="183">
        <v>1</v>
      </c>
      <c r="CA182" s="39"/>
    </row>
    <row r="183" spans="1:79" x14ac:dyDescent="0.3">
      <c r="A183" s="72">
        <f t="shared" si="84"/>
        <v>175</v>
      </c>
      <c r="B183" s="74" t="s">
        <v>275</v>
      </c>
      <c r="C183" s="73">
        <v>5401.3099999999995</v>
      </c>
      <c r="D183" s="185">
        <v>5</v>
      </c>
      <c r="E183" s="177">
        <f>[1]побуд.звіт!E183+'[2]звіт 2018+01.2019'!E183</f>
        <v>21071.940262000004</v>
      </c>
      <c r="F183" s="177">
        <f>[1]побуд.звіт!F183+'[2]звіт 2018+01.2019'!F183</f>
        <v>20367.771400535152</v>
      </c>
      <c r="G183" s="178">
        <f t="shared" si="80"/>
        <v>-704.16886146485194</v>
      </c>
      <c r="H183" s="179">
        <f t="shared" si="81"/>
        <v>0</v>
      </c>
      <c r="I183" s="177">
        <f>[1]побуд.звіт!I183+'[2]звіт 2018+01.2019'!I183</f>
        <v>62198.001383432231</v>
      </c>
      <c r="J183" s="177">
        <f>[1]побуд.звіт!J183+'[2]звіт 2018+01.2019'!J183</f>
        <v>57578.401695811714</v>
      </c>
      <c r="K183" s="178">
        <f t="shared" si="82"/>
        <v>-4619.5996876205172</v>
      </c>
      <c r="L183" s="179">
        <f t="shared" si="83"/>
        <v>0</v>
      </c>
      <c r="M183" s="177">
        <f>[1]побуд.звіт!M183+'[2]звіт 2018+01.2019'!M183</f>
        <v>6732.8754339597144</v>
      </c>
      <c r="N183" s="177">
        <f>[1]побуд.звіт!N183+'[2]звіт 2018+01.2019'!N183</f>
        <v>6704.430938871953</v>
      </c>
      <c r="O183" s="178">
        <f t="shared" si="85"/>
        <v>-28.444495087761425</v>
      </c>
      <c r="P183" s="179">
        <f t="shared" si="86"/>
        <v>0</v>
      </c>
      <c r="Q183" s="177">
        <f>[1]побуд.звіт!Q183+'[2]звіт 2018+01.2019'!Q183</f>
        <v>1886.681789699574</v>
      </c>
      <c r="R183" s="177">
        <f>[1]побуд.звіт!R183+'[2]звіт 2018+01.2019'!R183</f>
        <v>1176.2020464777356</v>
      </c>
      <c r="S183" s="178">
        <f t="shared" si="87"/>
        <v>-710.47974322183836</v>
      </c>
      <c r="T183" s="179">
        <f t="shared" si="88"/>
        <v>0</v>
      </c>
      <c r="U183" s="177">
        <f>[1]побуд.звіт!U183+'[2]звіт 2018+01.2019'!U183</f>
        <v>0</v>
      </c>
      <c r="V183" s="177">
        <f>[1]побуд.звіт!V183+'[2]звіт 2018+01.2019'!V183</f>
        <v>0</v>
      </c>
      <c r="W183" s="178">
        <f t="shared" si="89"/>
        <v>0</v>
      </c>
      <c r="X183" s="179">
        <f t="shared" si="90"/>
        <v>0</v>
      </c>
      <c r="Y183" s="177">
        <f>[1]побуд.звіт!Y183+'[2]звіт 2018+01.2019'!Y183</f>
        <v>0</v>
      </c>
      <c r="Z183" s="177">
        <f>[1]побуд.звіт!Z183+'[2]звіт 2018+01.2019'!Z183</f>
        <v>0</v>
      </c>
      <c r="AA183" s="178">
        <f t="shared" si="91"/>
        <v>0</v>
      </c>
      <c r="AB183" s="179">
        <f t="shared" si="92"/>
        <v>0</v>
      </c>
      <c r="AC183" s="177">
        <f>[1]побуд.звіт!AC183+'[2]звіт 2018+01.2019'!AC183</f>
        <v>62381.805864549402</v>
      </c>
      <c r="AD183" s="177">
        <f>[1]побуд.звіт!AD183+'[2]звіт 2018+01.2019'!AD183</f>
        <v>58148.60828935304</v>
      </c>
      <c r="AE183" s="178">
        <f t="shared" si="93"/>
        <v>-4233.1975751963619</v>
      </c>
      <c r="AF183" s="179">
        <f t="shared" si="94"/>
        <v>0</v>
      </c>
      <c r="AG183" s="177">
        <f>[1]побуд.звіт!AG183+'[2]звіт 2018+01.2019'!AG183</f>
        <v>2914.9639917626782</v>
      </c>
      <c r="AH183" s="177">
        <f>[1]побуд.звіт!AH183+'[2]звіт 2018+01.2019'!AH183</f>
        <v>2911.5328712434016</v>
      </c>
      <c r="AI183" s="178">
        <f t="shared" si="95"/>
        <v>-3.4311205192766465</v>
      </c>
      <c r="AJ183" s="179">
        <f t="shared" si="96"/>
        <v>0</v>
      </c>
      <c r="AK183" s="177">
        <f>[1]побуд.звіт!AK183+'[2]звіт 2018+01.2019'!AK183</f>
        <v>103.43942932517149</v>
      </c>
      <c r="AL183" s="177">
        <f>[1]побуд.звіт!AL183+'[2]звіт 2018+01.2019'!AL183</f>
        <v>0</v>
      </c>
      <c r="AM183" s="178">
        <f t="shared" si="97"/>
        <v>-103.43942932517149</v>
      </c>
      <c r="AN183" s="179">
        <f t="shared" si="98"/>
        <v>0</v>
      </c>
      <c r="AO183" s="177">
        <f>[1]побуд.звіт!AO183+'[2]звіт 2018+01.2019'!AO183</f>
        <v>4990.4955321802636</v>
      </c>
      <c r="AP183" s="177">
        <f>[1]побуд.звіт!AP183+'[2]звіт 2018+01.2019'!AP183</f>
        <v>6221.4840246351159</v>
      </c>
      <c r="AQ183" s="178">
        <f t="shared" si="99"/>
        <v>0</v>
      </c>
      <c r="AR183" s="179">
        <f t="shared" si="100"/>
        <v>1230.9884924548523</v>
      </c>
      <c r="AS183" s="177">
        <f>[1]побуд.звіт!AS183+'[2]звіт 2018+01.2019'!AS183</f>
        <v>18167.687943269626</v>
      </c>
      <c r="AT183" s="177">
        <f>[1]побуд.звіт!AT183+'[2]звіт 2018+01.2019'!AT183</f>
        <v>15264.599906749911</v>
      </c>
      <c r="AU183" s="178">
        <f t="shared" si="101"/>
        <v>-2903.0880365197154</v>
      </c>
      <c r="AV183" s="179">
        <f t="shared" si="102"/>
        <v>0</v>
      </c>
      <c r="AW183" s="177">
        <f>[1]побуд.звіт!AW183+'[2]звіт 2018+01.2019'!AW183</f>
        <v>89739.109129774835</v>
      </c>
      <c r="AX183" s="177">
        <f>[1]побуд.звіт!AX183+'[2]звіт 2018+01.2019'!AX183</f>
        <v>81445.940491404806</v>
      </c>
      <c r="AY183" s="178">
        <f t="shared" si="103"/>
        <v>-8293.1686383700289</v>
      </c>
      <c r="AZ183" s="179">
        <f t="shared" si="104"/>
        <v>0</v>
      </c>
      <c r="BA183" s="38">
        <v>0</v>
      </c>
      <c r="BB183" s="36"/>
      <c r="BC183" s="36">
        <f t="shared" si="105"/>
        <v>0</v>
      </c>
      <c r="BD183" s="37">
        <f t="shared" si="106"/>
        <v>0</v>
      </c>
      <c r="BE183" s="177">
        <f>[1]побуд.звіт!BE183+'[2]звіт 2018+01.2019'!BE183</f>
        <v>15.165884665410992</v>
      </c>
      <c r="BF183" s="177">
        <f>[1]побуд.звіт!BF183+'[2]звіт 2018+01.2019'!BF183</f>
        <v>0</v>
      </c>
      <c r="BG183" s="178">
        <f t="shared" si="107"/>
        <v>-15.165884665410992</v>
      </c>
      <c r="BH183" s="179">
        <f t="shared" si="108"/>
        <v>0</v>
      </c>
      <c r="BI183" s="177">
        <f>[1]побуд.звіт!BI183+'[2]звіт 2018+01.2019'!BI183</f>
        <v>18590.546178938177</v>
      </c>
      <c r="BJ183" s="177">
        <f>[1]побуд.звіт!BJ183+'[2]звіт 2018+01.2019'!BJ183</f>
        <v>20876.018895441197</v>
      </c>
      <c r="BK183" s="178">
        <f t="shared" si="109"/>
        <v>0</v>
      </c>
      <c r="BL183" s="179">
        <f t="shared" si="110"/>
        <v>2285.4727165030199</v>
      </c>
      <c r="BM183" s="177">
        <f>[1]побуд.звіт!BM183+'[2]звіт 2018+01.2019'!BM183</f>
        <v>0</v>
      </c>
      <c r="BN183" s="177">
        <f>[1]побуд.звіт!BN183+'[2]звіт 2018+01.2019'!BN183</f>
        <v>0</v>
      </c>
      <c r="BO183" s="178">
        <f t="shared" si="111"/>
        <v>0</v>
      </c>
      <c r="BP183" s="179">
        <f t="shared" si="112"/>
        <v>0</v>
      </c>
      <c r="BQ183" s="180">
        <f t="shared" si="117"/>
        <v>288792.71282355709</v>
      </c>
      <c r="BR183" s="178">
        <f t="shared" si="117"/>
        <v>270694.99056052405</v>
      </c>
      <c r="BS183" s="178">
        <f t="shared" si="113"/>
        <v>-18097.722263033036</v>
      </c>
      <c r="BT183" s="179">
        <f t="shared" si="114"/>
        <v>0</v>
      </c>
      <c r="BU183" s="181">
        <f t="shared" si="115"/>
        <v>0.9373331754596933</v>
      </c>
      <c r="BV183" s="130">
        <v>33279</v>
      </c>
      <c r="BW183" s="182">
        <f t="shared" si="116"/>
        <v>12650.949084031636</v>
      </c>
      <c r="BX183" s="130">
        <f t="shared" si="118"/>
        <v>20628.050915968364</v>
      </c>
      <c r="BY183" s="183">
        <v>1</v>
      </c>
      <c r="CA183" s="39"/>
    </row>
    <row r="184" spans="1:79" x14ac:dyDescent="0.3">
      <c r="A184" s="72">
        <f t="shared" si="84"/>
        <v>176</v>
      </c>
      <c r="B184" s="74" t="s">
        <v>276</v>
      </c>
      <c r="C184" s="73">
        <v>3188.2</v>
      </c>
      <c r="D184" s="185">
        <v>5</v>
      </c>
      <c r="E184" s="177">
        <f>[1]побуд.звіт!E184+'[2]звіт 2018+01.2019'!E184</f>
        <v>11159.392260000002</v>
      </c>
      <c r="F184" s="177">
        <f>[1]побуд.звіт!F184+'[2]звіт 2018+01.2019'!F184</f>
        <v>7644.6533942510405</v>
      </c>
      <c r="G184" s="178">
        <f t="shared" si="80"/>
        <v>-3514.7388657489619</v>
      </c>
      <c r="H184" s="179">
        <f t="shared" si="81"/>
        <v>0</v>
      </c>
      <c r="I184" s="177">
        <f>[1]побуд.звіт!I184+'[2]звіт 2018+01.2019'!I184</f>
        <v>36258.789298470343</v>
      </c>
      <c r="J184" s="177">
        <f>[1]побуд.звіт!J184+'[2]звіт 2018+01.2019'!J184</f>
        <v>27508.797092838631</v>
      </c>
      <c r="K184" s="178">
        <f t="shared" si="82"/>
        <v>-8749.9922056317118</v>
      </c>
      <c r="L184" s="179">
        <f t="shared" si="83"/>
        <v>0</v>
      </c>
      <c r="M184" s="177">
        <f>[1]побуд.звіт!M184+'[2]звіт 2018+01.2019'!M184</f>
        <v>4429.5377856011619</v>
      </c>
      <c r="N184" s="177">
        <f>[1]побуд.звіт!N184+'[2]звіт 2018+01.2019'!N184</f>
        <v>4598.2411435559998</v>
      </c>
      <c r="O184" s="178">
        <f t="shared" si="85"/>
        <v>0</v>
      </c>
      <c r="P184" s="179">
        <f t="shared" si="86"/>
        <v>168.70335795483788</v>
      </c>
      <c r="Q184" s="177">
        <f>[1]побуд.звіт!Q184+'[2]звіт 2018+01.2019'!Q184</f>
        <v>268.69724067412699</v>
      </c>
      <c r="R184" s="177">
        <f>[1]побуд.звіт!R184+'[2]звіт 2018+01.2019'!R184</f>
        <v>477.09823599657426</v>
      </c>
      <c r="S184" s="178">
        <f t="shared" si="87"/>
        <v>0</v>
      </c>
      <c r="T184" s="179">
        <f t="shared" si="88"/>
        <v>208.40099532244727</v>
      </c>
      <c r="U184" s="177">
        <f>[1]побуд.звіт!U184+'[2]звіт 2018+01.2019'!U184</f>
        <v>0</v>
      </c>
      <c r="V184" s="177">
        <f>[1]побуд.звіт!V184+'[2]звіт 2018+01.2019'!V184</f>
        <v>0</v>
      </c>
      <c r="W184" s="178">
        <f t="shared" si="89"/>
        <v>0</v>
      </c>
      <c r="X184" s="179">
        <f t="shared" si="90"/>
        <v>0</v>
      </c>
      <c r="Y184" s="177">
        <f>[1]побуд.звіт!Y184+'[2]звіт 2018+01.2019'!Y184</f>
        <v>0</v>
      </c>
      <c r="Z184" s="177">
        <f>[1]побуд.звіт!Z184+'[2]звіт 2018+01.2019'!Z184</f>
        <v>0</v>
      </c>
      <c r="AA184" s="178">
        <f t="shared" si="91"/>
        <v>0</v>
      </c>
      <c r="AB184" s="179">
        <f t="shared" si="92"/>
        <v>0</v>
      </c>
      <c r="AC184" s="177">
        <f>[1]побуд.звіт!AC184+'[2]звіт 2018+01.2019'!AC184</f>
        <v>37943.459518757052</v>
      </c>
      <c r="AD184" s="177">
        <f>[1]побуд.звіт!AD184+'[2]звіт 2018+01.2019'!AD184</f>
        <v>38279.391445356749</v>
      </c>
      <c r="AE184" s="178">
        <f t="shared" si="93"/>
        <v>0</v>
      </c>
      <c r="AF184" s="179">
        <f t="shared" si="94"/>
        <v>335.93192659969645</v>
      </c>
      <c r="AG184" s="177">
        <f>[1]побуд.звіт!AG184+'[2]звіт 2018+01.2019'!AG184</f>
        <v>976.67389108240559</v>
      </c>
      <c r="AH184" s="177">
        <f>[1]побуд.звіт!AH184+'[2]звіт 2018+01.2019'!AH184</f>
        <v>975.360205560758</v>
      </c>
      <c r="AI184" s="178">
        <f t="shared" si="95"/>
        <v>-1.3136855216475851</v>
      </c>
      <c r="AJ184" s="179">
        <f t="shared" si="96"/>
        <v>0</v>
      </c>
      <c r="AK184" s="177">
        <f>[1]побуд.звіт!AK184+'[2]звіт 2018+01.2019'!AK184</f>
        <v>34.20095645384577</v>
      </c>
      <c r="AL184" s="177">
        <f>[1]побуд.звіт!AL184+'[2]звіт 2018+01.2019'!AL184</f>
        <v>0</v>
      </c>
      <c r="AM184" s="178">
        <f t="shared" si="97"/>
        <v>-34.20095645384577</v>
      </c>
      <c r="AN184" s="179">
        <f t="shared" si="98"/>
        <v>0</v>
      </c>
      <c r="AO184" s="177">
        <f>[1]побуд.звіт!AO184+'[2]звіт 2018+01.2019'!AO184</f>
        <v>5517.6083009425111</v>
      </c>
      <c r="AP184" s="177">
        <f>[1]побуд.звіт!AP184+'[2]звіт 2018+01.2019'!AP184</f>
        <v>7376.4758359745738</v>
      </c>
      <c r="AQ184" s="178">
        <f t="shared" si="99"/>
        <v>0</v>
      </c>
      <c r="AR184" s="179">
        <f t="shared" si="100"/>
        <v>1858.8675350320627</v>
      </c>
      <c r="AS184" s="177">
        <f>[1]побуд.звіт!AS184+'[2]звіт 2018+01.2019'!AS184</f>
        <v>7093.8362426882486</v>
      </c>
      <c r="AT184" s="177">
        <f>[1]побуд.звіт!AT184+'[2]звіт 2018+01.2019'!AT184</f>
        <v>6081.7837465106659</v>
      </c>
      <c r="AU184" s="178">
        <f t="shared" si="101"/>
        <v>-1012.0524961775827</v>
      </c>
      <c r="AV184" s="179">
        <f t="shared" si="102"/>
        <v>0</v>
      </c>
      <c r="AW184" s="177">
        <f>[1]побуд.звіт!AW184+'[2]звіт 2018+01.2019'!AW184</f>
        <v>34200.050720909632</v>
      </c>
      <c r="AX184" s="177">
        <f>[1]побуд.звіт!AX184+'[2]звіт 2018+01.2019'!AX184</f>
        <v>79468.051693392859</v>
      </c>
      <c r="AY184" s="178">
        <f t="shared" si="103"/>
        <v>0</v>
      </c>
      <c r="AZ184" s="179">
        <f t="shared" si="104"/>
        <v>45268.000972483227</v>
      </c>
      <c r="BA184" s="38">
        <v>0</v>
      </c>
      <c r="BB184" s="36"/>
      <c r="BC184" s="36">
        <f t="shared" si="105"/>
        <v>0</v>
      </c>
      <c r="BD184" s="37">
        <f t="shared" si="106"/>
        <v>0</v>
      </c>
      <c r="BE184" s="177">
        <f>[1]побуд.звіт!BE184+'[2]звіт 2018+01.2019'!BE184</f>
        <v>17.903757973626153</v>
      </c>
      <c r="BF184" s="177">
        <f>[1]побуд.звіт!BF184+'[2]звіт 2018+01.2019'!BF184</f>
        <v>0</v>
      </c>
      <c r="BG184" s="178">
        <f t="shared" si="107"/>
        <v>-17.903757973626153</v>
      </c>
      <c r="BH184" s="179">
        <f t="shared" si="108"/>
        <v>0</v>
      </c>
      <c r="BI184" s="177">
        <f>[1]побуд.звіт!BI184+'[2]звіт 2018+01.2019'!BI184</f>
        <v>11806.906889056698</v>
      </c>
      <c r="BJ184" s="177">
        <f>[1]побуд.звіт!BJ184+'[2]звіт 2018+01.2019'!BJ184</f>
        <v>12836.491596936814</v>
      </c>
      <c r="BK184" s="178">
        <f t="shared" si="109"/>
        <v>0</v>
      </c>
      <c r="BL184" s="179">
        <f t="shared" si="110"/>
        <v>1029.5847078801162</v>
      </c>
      <c r="BM184" s="177">
        <f>[1]побуд.звіт!BM184+'[2]звіт 2018+01.2019'!BM184</f>
        <v>0</v>
      </c>
      <c r="BN184" s="177">
        <f>[1]побуд.звіт!BN184+'[2]звіт 2018+01.2019'!BN184</f>
        <v>0</v>
      </c>
      <c r="BO184" s="178">
        <f t="shared" si="111"/>
        <v>0</v>
      </c>
      <c r="BP184" s="179">
        <f t="shared" si="112"/>
        <v>0</v>
      </c>
      <c r="BQ184" s="180">
        <f t="shared" si="117"/>
        <v>149707.05686260966</v>
      </c>
      <c r="BR184" s="178">
        <f t="shared" si="117"/>
        <v>185246.34439037464</v>
      </c>
      <c r="BS184" s="178">
        <f t="shared" si="113"/>
        <v>0</v>
      </c>
      <c r="BT184" s="179">
        <f t="shared" si="114"/>
        <v>35539.287527764973</v>
      </c>
      <c r="BU184" s="181">
        <f t="shared" si="115"/>
        <v>1.2373921996234309</v>
      </c>
      <c r="BV184" s="130">
        <v>20332</v>
      </c>
      <c r="BW184" s="182">
        <f t="shared" si="116"/>
        <v>9638.6387955278806</v>
      </c>
      <c r="BX184" s="130">
        <f t="shared" si="118"/>
        <v>10693.361204472119</v>
      </c>
      <c r="BY184" s="183">
        <v>1</v>
      </c>
      <c r="CA184" s="39"/>
    </row>
    <row r="185" spans="1:79" x14ac:dyDescent="0.3">
      <c r="A185" s="163">
        <f t="shared" si="84"/>
        <v>177</v>
      </c>
      <c r="B185" s="164" t="s">
        <v>277</v>
      </c>
      <c r="C185" s="189">
        <v>2133.06</v>
      </c>
      <c r="D185" s="185">
        <v>9</v>
      </c>
      <c r="E185" s="165">
        <f>[1]побуд.звіт!E185+'[2]звіт 2018+01.2019'!E185</f>
        <v>13338.581046817153</v>
      </c>
      <c r="F185" s="165">
        <f>[1]побуд.звіт!F185+'[2]звіт 2018+01.2019'!F185</f>
        <v>10157.759764585979</v>
      </c>
      <c r="G185" s="166">
        <f t="shared" si="80"/>
        <v>-3180.8212822311743</v>
      </c>
      <c r="H185" s="167">
        <f t="shared" si="81"/>
        <v>0</v>
      </c>
      <c r="I185" s="165">
        <f>[1]побуд.звіт!I185+'[2]звіт 2018+01.2019'!I185</f>
        <v>33297.99251285525</v>
      </c>
      <c r="J185" s="165">
        <f>[1]побуд.звіт!J185+'[2]звіт 2018+01.2019'!J185</f>
        <v>25576.55626754745</v>
      </c>
      <c r="K185" s="166">
        <f t="shared" si="82"/>
        <v>-7721.4362453077993</v>
      </c>
      <c r="L185" s="167">
        <f t="shared" si="83"/>
        <v>0</v>
      </c>
      <c r="M185" s="165">
        <f>[1]побуд.звіт!M185+'[2]звіт 2018+01.2019'!M185</f>
        <v>2900.3313718596542</v>
      </c>
      <c r="N185" s="165">
        <f>[1]побуд.звіт!N185+'[2]звіт 2018+01.2019'!N185</f>
        <v>2886.7746595244312</v>
      </c>
      <c r="O185" s="166">
        <f t="shared" si="85"/>
        <v>-13.556712335222983</v>
      </c>
      <c r="P185" s="167">
        <f t="shared" si="86"/>
        <v>0</v>
      </c>
      <c r="Q185" s="165">
        <f>[1]побуд.звіт!Q185+'[2]звіт 2018+01.2019'!Q185</f>
        <v>558.59758237449887</v>
      </c>
      <c r="R185" s="165">
        <f>[1]побуд.звіт!R185+'[2]звіт 2018+01.2019'!R185</f>
        <v>436.60841646944226</v>
      </c>
      <c r="S185" s="166">
        <f t="shared" si="87"/>
        <v>-121.98916590505661</v>
      </c>
      <c r="T185" s="167">
        <f t="shared" si="88"/>
        <v>0</v>
      </c>
      <c r="U185" s="165">
        <f>[1]побуд.звіт!U185+'[2]звіт 2018+01.2019'!U185</f>
        <v>20321.698454691541</v>
      </c>
      <c r="V185" s="165">
        <f>[1]побуд.звіт!V185+'[2]звіт 2018+01.2019'!V185</f>
        <v>20371.514465237829</v>
      </c>
      <c r="W185" s="166">
        <f t="shared" si="89"/>
        <v>0</v>
      </c>
      <c r="X185" s="167">
        <f t="shared" si="90"/>
        <v>49.816010546288453</v>
      </c>
      <c r="Y185" s="165">
        <f>[1]побуд.звіт!Y185+'[2]звіт 2018+01.2019'!Y185</f>
        <v>0</v>
      </c>
      <c r="Z185" s="165">
        <f>[1]побуд.звіт!Z185+'[2]звіт 2018+01.2019'!Z185</f>
        <v>0</v>
      </c>
      <c r="AA185" s="166">
        <f t="shared" si="91"/>
        <v>0</v>
      </c>
      <c r="AB185" s="167">
        <f t="shared" si="92"/>
        <v>0</v>
      </c>
      <c r="AC185" s="165">
        <f>[1]побуд.звіт!AC185+'[2]звіт 2018+01.2019'!AC185</f>
        <v>23639.352486455609</v>
      </c>
      <c r="AD185" s="165">
        <f>[1]побуд.звіт!AD185+'[2]звіт 2018+01.2019'!AD185</f>
        <v>23622.263655728901</v>
      </c>
      <c r="AE185" s="166">
        <f t="shared" si="93"/>
        <v>-17.088830726708693</v>
      </c>
      <c r="AF185" s="167">
        <f t="shared" si="94"/>
        <v>0</v>
      </c>
      <c r="AG185" s="165">
        <f>[1]побуд.звіт!AG185+'[2]звіт 2018+01.2019'!AG185</f>
        <v>217.53239426661247</v>
      </c>
      <c r="AH185" s="165">
        <f>[1]побуд.звіт!AH185+'[2]звіт 2018+01.2019'!AH185</f>
        <v>165.31528907809457</v>
      </c>
      <c r="AI185" s="166">
        <f t="shared" si="95"/>
        <v>-52.217105188517905</v>
      </c>
      <c r="AJ185" s="167">
        <f t="shared" si="96"/>
        <v>0</v>
      </c>
      <c r="AK185" s="165">
        <f>[1]побуд.звіт!AK185+'[2]звіт 2018+01.2019'!AK185</f>
        <v>5.989240007405904</v>
      </c>
      <c r="AL185" s="165">
        <f>[1]побуд.звіт!AL185+'[2]звіт 2018+01.2019'!AL185</f>
        <v>0</v>
      </c>
      <c r="AM185" s="166">
        <f t="shared" si="97"/>
        <v>-5.989240007405904</v>
      </c>
      <c r="AN185" s="167">
        <f t="shared" si="98"/>
        <v>0</v>
      </c>
      <c r="AO185" s="165">
        <f>[1]побуд.звіт!AO185+'[2]звіт 2018+01.2019'!AO185</f>
        <v>2012.8321820068156</v>
      </c>
      <c r="AP185" s="165">
        <f>[1]побуд.звіт!AP185+'[2]звіт 2018+01.2019'!AP185</f>
        <v>3355.9064462833862</v>
      </c>
      <c r="AQ185" s="166">
        <f t="shared" si="99"/>
        <v>0</v>
      </c>
      <c r="AR185" s="167">
        <f t="shared" si="100"/>
        <v>1343.0742642765706</v>
      </c>
      <c r="AS185" s="165">
        <f>[1]побуд.звіт!AS185+'[2]звіт 2018+01.2019'!AS185</f>
        <v>3195.6196563832123</v>
      </c>
      <c r="AT185" s="165">
        <f>[1]побуд.звіт!AT185+'[2]звіт 2018+01.2019'!AT185</f>
        <v>2716.6105486086053</v>
      </c>
      <c r="AU185" s="166">
        <f t="shared" si="101"/>
        <v>-479.00910777460695</v>
      </c>
      <c r="AV185" s="167">
        <f t="shared" si="102"/>
        <v>0</v>
      </c>
      <c r="AW185" s="165">
        <f>[1]побуд.звіт!AW185+'[2]звіт 2018+01.2019'!AW185</f>
        <v>26469.494552683609</v>
      </c>
      <c r="AX185" s="165">
        <f>[1]побуд.звіт!AX185+'[2]звіт 2018+01.2019'!AX185</f>
        <v>12978.383564527699</v>
      </c>
      <c r="AY185" s="166">
        <f t="shared" si="103"/>
        <v>-13491.11098815591</v>
      </c>
      <c r="AZ185" s="167">
        <f t="shared" si="104"/>
        <v>0</v>
      </c>
      <c r="BA185" s="38">
        <v>0</v>
      </c>
      <c r="BB185" s="36"/>
      <c r="BC185" s="36">
        <f t="shared" si="105"/>
        <v>0</v>
      </c>
      <c r="BD185" s="37">
        <f t="shared" si="106"/>
        <v>0</v>
      </c>
      <c r="BE185" s="165">
        <f>[1]побуд.звіт!BE185+'[2]звіт 2018+01.2019'!BE185</f>
        <v>16.892854018514754</v>
      </c>
      <c r="BF185" s="165">
        <f>[1]побуд.звіт!BF185+'[2]звіт 2018+01.2019'!BF185</f>
        <v>0</v>
      </c>
      <c r="BG185" s="166">
        <f t="shared" si="107"/>
        <v>-16.892854018514754</v>
      </c>
      <c r="BH185" s="167">
        <f t="shared" si="108"/>
        <v>0</v>
      </c>
      <c r="BI185" s="165">
        <f>[1]побуд.звіт!BI185+'[2]звіт 2018+01.2019'!BI185</f>
        <v>15137.139314541553</v>
      </c>
      <c r="BJ185" s="165">
        <f>[1]побуд.звіт!BJ185+'[2]звіт 2018+01.2019'!BJ185</f>
        <v>14462.831099262337</v>
      </c>
      <c r="BK185" s="166">
        <f t="shared" si="109"/>
        <v>-674.3082152792158</v>
      </c>
      <c r="BL185" s="167">
        <f t="shared" si="110"/>
        <v>0</v>
      </c>
      <c r="BM185" s="165">
        <f>[1]побуд.звіт!BM185+'[2]звіт 2018+01.2019'!BM185</f>
        <v>7353.9285587978093</v>
      </c>
      <c r="BN185" s="165">
        <f>[1]побуд.звіт!BN185+'[2]звіт 2018+01.2019'!BN185</f>
        <v>8688.1507402707939</v>
      </c>
      <c r="BO185" s="166">
        <f t="shared" si="111"/>
        <v>0</v>
      </c>
      <c r="BP185" s="167">
        <f t="shared" si="112"/>
        <v>1334.2221814729846</v>
      </c>
      <c r="BQ185" s="168">
        <f t="shared" si="117"/>
        <v>148465.98220775923</v>
      </c>
      <c r="BR185" s="166">
        <f t="shared" si="117"/>
        <v>125418.67491712494</v>
      </c>
      <c r="BS185" s="166">
        <f t="shared" si="113"/>
        <v>-23047.307290634286</v>
      </c>
      <c r="BT185" s="167">
        <f t="shared" si="114"/>
        <v>0</v>
      </c>
      <c r="BU185" s="169">
        <f t="shared" si="115"/>
        <v>0.8447637165907641</v>
      </c>
      <c r="BV185" s="131">
        <v>25692</v>
      </c>
      <c r="BW185" s="170">
        <f t="shared" si="116"/>
        <v>15087.286985160055</v>
      </c>
      <c r="BX185" s="131">
        <f t="shared" si="118"/>
        <v>10604.713014839945</v>
      </c>
      <c r="BY185" s="171">
        <v>2</v>
      </c>
      <c r="CA185" s="39"/>
    </row>
    <row r="186" spans="1:79" x14ac:dyDescent="0.3">
      <c r="A186" s="163">
        <f t="shared" si="84"/>
        <v>178</v>
      </c>
      <c r="B186" s="164" t="s">
        <v>278</v>
      </c>
      <c r="C186" s="189">
        <v>6421.79</v>
      </c>
      <c r="D186" s="185">
        <v>9</v>
      </c>
      <c r="E186" s="165">
        <f>[1]побуд.звіт!E186+'[2]звіт 2018+01.2019'!E186</f>
        <v>37682.919519999996</v>
      </c>
      <c r="F186" s="165">
        <f>[1]побуд.звіт!F186+'[2]звіт 2018+01.2019'!F186</f>
        <v>36637.924535643229</v>
      </c>
      <c r="G186" s="166">
        <f t="shared" si="80"/>
        <v>-1044.9949843567665</v>
      </c>
      <c r="H186" s="167">
        <f t="shared" si="81"/>
        <v>0</v>
      </c>
      <c r="I186" s="165">
        <f>[1]побуд.звіт!I186+'[2]звіт 2018+01.2019'!I186</f>
        <v>54626.600019701829</v>
      </c>
      <c r="J186" s="165">
        <f>[1]побуд.звіт!J186+'[2]звіт 2018+01.2019'!J186</f>
        <v>54762.491751860944</v>
      </c>
      <c r="K186" s="166">
        <f t="shared" si="82"/>
        <v>0</v>
      </c>
      <c r="L186" s="167">
        <f t="shared" si="83"/>
        <v>135.89173215911433</v>
      </c>
      <c r="M186" s="165">
        <f>[1]побуд.звіт!M186+'[2]звіт 2018+01.2019'!M186</f>
        <v>8377.657415648835</v>
      </c>
      <c r="N186" s="165">
        <f>[1]побуд.звіт!N186+'[2]звіт 2018+01.2019'!N186</f>
        <v>8462.9623229311019</v>
      </c>
      <c r="O186" s="166">
        <f t="shared" si="85"/>
        <v>0</v>
      </c>
      <c r="P186" s="167">
        <f t="shared" si="86"/>
        <v>85.304907282266868</v>
      </c>
      <c r="Q186" s="165">
        <f>[1]побуд.звіт!Q186+'[2]звіт 2018+01.2019'!Q186</f>
        <v>1555.3256202361895</v>
      </c>
      <c r="R186" s="165">
        <f>[1]побуд.звіт!R186+'[2]звіт 2018+01.2019'!R186</f>
        <v>1507.9270932999627</v>
      </c>
      <c r="S186" s="166">
        <f t="shared" si="87"/>
        <v>-47.398526936226745</v>
      </c>
      <c r="T186" s="167">
        <f t="shared" si="88"/>
        <v>0</v>
      </c>
      <c r="U186" s="165">
        <f>[1]побуд.звіт!U186+'[2]звіт 2018+01.2019'!U186</f>
        <v>62344.457668268944</v>
      </c>
      <c r="V186" s="165">
        <f>[1]побуд.звіт!V186+'[2]звіт 2018+01.2019'!V186</f>
        <v>60997.629821471608</v>
      </c>
      <c r="W186" s="166">
        <f t="shared" si="89"/>
        <v>-1346.827846797336</v>
      </c>
      <c r="X186" s="167">
        <f t="shared" si="90"/>
        <v>0</v>
      </c>
      <c r="Y186" s="165">
        <f>[1]побуд.звіт!Y186+'[2]звіт 2018+01.2019'!Y186</f>
        <v>0</v>
      </c>
      <c r="Z186" s="165">
        <f>[1]побуд.звіт!Z186+'[2]звіт 2018+01.2019'!Z186</f>
        <v>0</v>
      </c>
      <c r="AA186" s="166">
        <f t="shared" si="91"/>
        <v>0</v>
      </c>
      <c r="AB186" s="167">
        <f t="shared" si="92"/>
        <v>0</v>
      </c>
      <c r="AC186" s="165">
        <f>[1]побуд.звіт!AC186+'[2]звіт 2018+01.2019'!AC186</f>
        <v>75519.730116526873</v>
      </c>
      <c r="AD186" s="165">
        <f>[1]побуд.звіт!AD186+'[2]звіт 2018+01.2019'!AD186</f>
        <v>75274.769932019219</v>
      </c>
      <c r="AE186" s="166">
        <f t="shared" si="93"/>
        <v>-244.96018450765405</v>
      </c>
      <c r="AF186" s="167">
        <f t="shared" si="94"/>
        <v>0</v>
      </c>
      <c r="AG186" s="165">
        <f>[1]побуд.звіт!AG186+'[2]звіт 2018+01.2019'!AG186</f>
        <v>1183.5875302357485</v>
      </c>
      <c r="AH186" s="165">
        <f>[1]побуд.звіт!AH186+'[2]звіт 2018+01.2019'!AH186</f>
        <v>1160.513329328224</v>
      </c>
      <c r="AI186" s="166">
        <f t="shared" si="95"/>
        <v>-23.074200907524528</v>
      </c>
      <c r="AJ186" s="167">
        <f t="shared" si="96"/>
        <v>0</v>
      </c>
      <c r="AK186" s="165">
        <f>[1]побуд.звіт!AK186+'[2]звіт 2018+01.2019'!AK186</f>
        <v>45.078011855221085</v>
      </c>
      <c r="AL186" s="165">
        <f>[1]побуд.звіт!AL186+'[2]звіт 2018+01.2019'!AL186</f>
        <v>0</v>
      </c>
      <c r="AM186" s="166">
        <f t="shared" si="97"/>
        <v>-45.078011855221085</v>
      </c>
      <c r="AN186" s="167">
        <f t="shared" si="98"/>
        <v>0</v>
      </c>
      <c r="AO186" s="165">
        <f>[1]побуд.звіт!AO186+'[2]звіт 2018+01.2019'!AO186</f>
        <v>4096.4950838586801</v>
      </c>
      <c r="AP186" s="165">
        <f>[1]побуд.звіт!AP186+'[2]звіт 2018+01.2019'!AP186</f>
        <v>3433.0005639236997</v>
      </c>
      <c r="AQ186" s="166">
        <f t="shared" si="99"/>
        <v>-663.49451993498042</v>
      </c>
      <c r="AR186" s="167">
        <f t="shared" si="100"/>
        <v>0</v>
      </c>
      <c r="AS186" s="165">
        <f>[1]побуд.звіт!AS186+'[2]звіт 2018+01.2019'!AS186</f>
        <v>10344.464025985602</v>
      </c>
      <c r="AT186" s="165">
        <f>[1]побуд.звіт!AT186+'[2]звіт 2018+01.2019'!AT186</f>
        <v>8879.6011821574066</v>
      </c>
      <c r="AU186" s="166">
        <f t="shared" si="101"/>
        <v>-1464.8628438281958</v>
      </c>
      <c r="AV186" s="167">
        <f t="shared" si="102"/>
        <v>0</v>
      </c>
      <c r="AW186" s="165">
        <f>[1]побуд.звіт!AW186+'[2]звіт 2018+01.2019'!AW186</f>
        <v>83138.962820052751</v>
      </c>
      <c r="AX186" s="165">
        <f>[1]побуд.звіт!AX186+'[2]звіт 2018+01.2019'!AX186</f>
        <v>163844.06789593809</v>
      </c>
      <c r="AY186" s="166">
        <f t="shared" si="103"/>
        <v>0</v>
      </c>
      <c r="AZ186" s="167">
        <f t="shared" si="104"/>
        <v>80705.105075885338</v>
      </c>
      <c r="BA186" s="38">
        <v>0</v>
      </c>
      <c r="BB186" s="36"/>
      <c r="BC186" s="36">
        <f t="shared" si="105"/>
        <v>0</v>
      </c>
      <c r="BD186" s="37">
        <f t="shared" si="106"/>
        <v>0</v>
      </c>
      <c r="BE186" s="165">
        <f>[1]побуд.звіт!BE186+'[2]звіт 2018+01.2019'!BE186</f>
        <v>9.0156023710442206</v>
      </c>
      <c r="BF186" s="165">
        <f>[1]побуд.звіт!BF186+'[2]звіт 2018+01.2019'!BF186</f>
        <v>0</v>
      </c>
      <c r="BG186" s="166">
        <f t="shared" si="107"/>
        <v>-9.0156023710442206</v>
      </c>
      <c r="BH186" s="167">
        <f t="shared" si="108"/>
        <v>0</v>
      </c>
      <c r="BI186" s="165">
        <f>[1]побуд.звіт!BI186+'[2]звіт 2018+01.2019'!BI186</f>
        <v>21796.081300400543</v>
      </c>
      <c r="BJ186" s="165">
        <f>[1]побуд.звіт!BJ186+'[2]звіт 2018+01.2019'!BJ186</f>
        <v>16835.908900485916</v>
      </c>
      <c r="BK186" s="166">
        <f t="shared" si="109"/>
        <v>-4960.172399914627</v>
      </c>
      <c r="BL186" s="167">
        <f t="shared" si="110"/>
        <v>0</v>
      </c>
      <c r="BM186" s="165">
        <f>[1]побуд.звіт!BM186+'[2]звіт 2018+01.2019'!BM186</f>
        <v>23521.353682003653</v>
      </c>
      <c r="BN186" s="165">
        <f>[1]побуд.звіт!BN186+'[2]звіт 2018+01.2019'!BN186</f>
        <v>12378.276917143483</v>
      </c>
      <c r="BO186" s="166">
        <f t="shared" si="111"/>
        <v>-11143.07676486017</v>
      </c>
      <c r="BP186" s="167">
        <f t="shared" si="112"/>
        <v>0</v>
      </c>
      <c r="BQ186" s="168">
        <f t="shared" si="117"/>
        <v>384241.7284171459</v>
      </c>
      <c r="BR186" s="166">
        <f t="shared" si="117"/>
        <v>444175.07424620289</v>
      </c>
      <c r="BS186" s="166">
        <f t="shared" si="113"/>
        <v>0</v>
      </c>
      <c r="BT186" s="167">
        <f t="shared" si="114"/>
        <v>59933.345829056983</v>
      </c>
      <c r="BU186" s="169">
        <f t="shared" si="115"/>
        <v>1.1559782329627439</v>
      </c>
      <c r="BV186" s="131">
        <v>53852</v>
      </c>
      <c r="BW186" s="170">
        <f t="shared" si="116"/>
        <v>26406.162255918149</v>
      </c>
      <c r="BX186" s="131">
        <f t="shared" si="118"/>
        <v>27445.837744081851</v>
      </c>
      <c r="BY186" s="171">
        <v>2</v>
      </c>
      <c r="CA186" s="39"/>
    </row>
    <row r="187" spans="1:79" x14ac:dyDescent="0.3">
      <c r="A187" s="163">
        <f t="shared" si="84"/>
        <v>179</v>
      </c>
      <c r="B187" s="164" t="s">
        <v>279</v>
      </c>
      <c r="C187" s="189">
        <v>3197</v>
      </c>
      <c r="D187" s="185">
        <v>5</v>
      </c>
      <c r="E187" s="165">
        <f>[1]побуд.звіт!E187+'[2]звіт 2018+01.2019'!E187</f>
        <v>12722.248810975412</v>
      </c>
      <c r="F187" s="165">
        <f>[1]побуд.звіт!F187+'[2]звіт 2018+01.2019'!F187</f>
        <v>15351.054496672692</v>
      </c>
      <c r="G187" s="166">
        <f t="shared" si="80"/>
        <v>0</v>
      </c>
      <c r="H187" s="167">
        <f t="shared" si="81"/>
        <v>2628.8056856972798</v>
      </c>
      <c r="I187" s="165">
        <f>[1]побуд.звіт!I187+'[2]звіт 2018+01.2019'!I187</f>
        <v>38394.329640001692</v>
      </c>
      <c r="J187" s="165">
        <f>[1]побуд.звіт!J187+'[2]звіт 2018+01.2019'!J187</f>
        <v>37650.877666633503</v>
      </c>
      <c r="K187" s="166">
        <f t="shared" si="82"/>
        <v>-743.45197336818819</v>
      </c>
      <c r="L187" s="167">
        <f t="shared" si="83"/>
        <v>0</v>
      </c>
      <c r="M187" s="165">
        <f>[1]побуд.звіт!M187+'[2]звіт 2018+01.2019'!M187</f>
        <v>3314.6449209776688</v>
      </c>
      <c r="N187" s="165">
        <f>[1]побуд.звіт!N187+'[2]звіт 2018+01.2019'!N187</f>
        <v>3335.3894124852995</v>
      </c>
      <c r="O187" s="166">
        <f t="shared" si="85"/>
        <v>0</v>
      </c>
      <c r="P187" s="167">
        <f t="shared" si="86"/>
        <v>20.744491507630755</v>
      </c>
      <c r="Q187" s="165">
        <f>[1]побуд.звіт!Q187+'[2]звіт 2018+01.2019'!Q187</f>
        <v>178.66688000044985</v>
      </c>
      <c r="R187" s="165">
        <f>[1]побуд.звіт!R187+'[2]звіт 2018+01.2019'!R187</f>
        <v>1000.1147739112084</v>
      </c>
      <c r="S187" s="166">
        <f t="shared" si="87"/>
        <v>0</v>
      </c>
      <c r="T187" s="167">
        <f t="shared" si="88"/>
        <v>821.44789391075858</v>
      </c>
      <c r="U187" s="165">
        <f>[1]побуд.звіт!U187+'[2]звіт 2018+01.2019'!U187</f>
        <v>0</v>
      </c>
      <c r="V187" s="165">
        <f>[1]побуд.звіт!V187+'[2]звіт 2018+01.2019'!V187</f>
        <v>0</v>
      </c>
      <c r="W187" s="166">
        <f t="shared" si="89"/>
        <v>0</v>
      </c>
      <c r="X187" s="167">
        <f t="shared" si="90"/>
        <v>0</v>
      </c>
      <c r="Y187" s="165">
        <f>[1]побуд.звіт!Y187+'[2]звіт 2018+01.2019'!Y187</f>
        <v>0</v>
      </c>
      <c r="Z187" s="165">
        <f>[1]побуд.звіт!Z187+'[2]звіт 2018+01.2019'!Z187</f>
        <v>0</v>
      </c>
      <c r="AA187" s="166">
        <f t="shared" si="91"/>
        <v>0</v>
      </c>
      <c r="AB187" s="167">
        <f t="shared" si="92"/>
        <v>0</v>
      </c>
      <c r="AC187" s="165">
        <f>[1]побуд.звіт!AC187+'[2]звіт 2018+01.2019'!AC187</f>
        <v>34982.323190969386</v>
      </c>
      <c r="AD187" s="165">
        <f>[1]побуд.звіт!AD187+'[2]звіт 2018+01.2019'!AD187</f>
        <v>32209.312033055048</v>
      </c>
      <c r="AE187" s="166">
        <f t="shared" si="93"/>
        <v>-2773.0111579143377</v>
      </c>
      <c r="AF187" s="167">
        <f t="shared" si="94"/>
        <v>0</v>
      </c>
      <c r="AG187" s="165">
        <f>[1]побуд.звіт!AG187+'[2]звіт 2018+01.2019'!AG187</f>
        <v>880.62721957882081</v>
      </c>
      <c r="AH187" s="165">
        <f>[1]побуд.звіт!AH187+'[2]звіт 2018+01.2019'!AH187</f>
        <v>879.47733789546305</v>
      </c>
      <c r="AI187" s="166">
        <f t="shared" si="95"/>
        <v>-1.1498816833577621</v>
      </c>
      <c r="AJ187" s="167">
        <f t="shared" si="96"/>
        <v>0</v>
      </c>
      <c r="AK187" s="165">
        <f>[1]побуд.звіт!AK187+'[2]звіт 2018+01.2019'!AK187</f>
        <v>29.807063302968512</v>
      </c>
      <c r="AL187" s="165">
        <f>[1]побуд.звіт!AL187+'[2]звіт 2018+01.2019'!AL187</f>
        <v>1448.4353486217899</v>
      </c>
      <c r="AM187" s="166">
        <f t="shared" si="97"/>
        <v>0</v>
      </c>
      <c r="AN187" s="167">
        <f t="shared" si="98"/>
        <v>1418.6282853188213</v>
      </c>
      <c r="AO187" s="165">
        <f>[1]побуд.звіт!AO187+'[2]звіт 2018+01.2019'!AO187</f>
        <v>12128.338650657935</v>
      </c>
      <c r="AP187" s="165">
        <f>[1]побуд.звіт!AP187+'[2]звіт 2018+01.2019'!AP187</f>
        <v>6969.1937732095557</v>
      </c>
      <c r="AQ187" s="166">
        <f t="shared" si="99"/>
        <v>-5159.1448774483797</v>
      </c>
      <c r="AR187" s="167">
        <f t="shared" si="100"/>
        <v>0</v>
      </c>
      <c r="AS187" s="165">
        <f>[1]побуд.звіт!AS187+'[2]звіт 2018+01.2019'!AS187</f>
        <v>7126.7289980943297</v>
      </c>
      <c r="AT187" s="165">
        <f>[1]побуд.звіт!AT187+'[2]звіт 2018+01.2019'!AT187</f>
        <v>6046.5311011754584</v>
      </c>
      <c r="AU187" s="166">
        <f t="shared" si="101"/>
        <v>-1080.1978969188713</v>
      </c>
      <c r="AV187" s="167">
        <f t="shared" si="102"/>
        <v>0</v>
      </c>
      <c r="AW187" s="165">
        <f>[1]побуд.звіт!AW187+'[2]звіт 2018+01.2019'!AW187</f>
        <v>33776.098087321501</v>
      </c>
      <c r="AX187" s="165">
        <f>[1]побуд.звіт!AX187+'[2]звіт 2018+01.2019'!AX187</f>
        <v>90216.016083122639</v>
      </c>
      <c r="AY187" s="166">
        <f t="shared" si="103"/>
        <v>0</v>
      </c>
      <c r="AZ187" s="167">
        <f t="shared" si="104"/>
        <v>56439.917995801137</v>
      </c>
      <c r="BA187" s="38">
        <v>0</v>
      </c>
      <c r="BB187" s="36"/>
      <c r="BC187" s="36">
        <f t="shared" si="105"/>
        <v>0</v>
      </c>
      <c r="BD187" s="37">
        <f t="shared" si="106"/>
        <v>0</v>
      </c>
      <c r="BE187" s="165">
        <f>[1]побуд.звіт!BE187+'[2]звіт 2018+01.2019'!BE187</f>
        <v>17.953175535312344</v>
      </c>
      <c r="BF187" s="165">
        <f>[1]побуд.звіт!BF187+'[2]звіт 2018+01.2019'!BF187</f>
        <v>0</v>
      </c>
      <c r="BG187" s="166">
        <f t="shared" si="107"/>
        <v>-17.953175535312344</v>
      </c>
      <c r="BH187" s="167">
        <f t="shared" si="108"/>
        <v>0</v>
      </c>
      <c r="BI187" s="165">
        <f>[1]побуд.звіт!BI187+'[2]звіт 2018+01.2019'!BI187</f>
        <v>9724.4976428116752</v>
      </c>
      <c r="BJ187" s="165">
        <f>[1]побуд.звіт!BJ187+'[2]звіт 2018+01.2019'!BJ187</f>
        <v>10876.408931673646</v>
      </c>
      <c r="BK187" s="166">
        <f t="shared" si="109"/>
        <v>0</v>
      </c>
      <c r="BL187" s="167">
        <f t="shared" si="110"/>
        <v>1151.9112888619711</v>
      </c>
      <c r="BM187" s="165">
        <f>[1]побуд.звіт!BM187+'[2]звіт 2018+01.2019'!BM187</f>
        <v>0</v>
      </c>
      <c r="BN187" s="165">
        <f>[1]побуд.звіт!BN187+'[2]звіт 2018+01.2019'!BN187</f>
        <v>0</v>
      </c>
      <c r="BO187" s="166">
        <f t="shared" si="111"/>
        <v>0</v>
      </c>
      <c r="BP187" s="167">
        <f t="shared" si="112"/>
        <v>0</v>
      </c>
      <c r="BQ187" s="168">
        <f t="shared" si="117"/>
        <v>153276.26428022716</v>
      </c>
      <c r="BR187" s="166">
        <f t="shared" si="117"/>
        <v>205982.81095845628</v>
      </c>
      <c r="BS187" s="166">
        <f t="shared" si="113"/>
        <v>0</v>
      </c>
      <c r="BT187" s="167">
        <f t="shared" si="114"/>
        <v>52706.546678229119</v>
      </c>
      <c r="BU187" s="169">
        <f t="shared" si="115"/>
        <v>1.3438663313314345</v>
      </c>
      <c r="BV187" s="131">
        <v>19774</v>
      </c>
      <c r="BW187" s="170">
        <f t="shared" si="116"/>
        <v>8825.6954085552024</v>
      </c>
      <c r="BX187" s="131">
        <f t="shared" si="118"/>
        <v>10948.304591444798</v>
      </c>
      <c r="BY187" s="171">
        <v>2</v>
      </c>
      <c r="CA187" s="39"/>
    </row>
    <row r="188" spans="1:79" x14ac:dyDescent="0.3">
      <c r="A188" s="163">
        <f t="shared" si="84"/>
        <v>180</v>
      </c>
      <c r="B188" s="164" t="s">
        <v>280</v>
      </c>
      <c r="C188" s="189">
        <v>4903.83</v>
      </c>
      <c r="D188" s="185">
        <v>16</v>
      </c>
      <c r="E188" s="165">
        <f>[1]побуд.звіт!E188+'[2]звіт 2018+01.2019'!E188</f>
        <v>44066.667355000012</v>
      </c>
      <c r="F188" s="165">
        <f>[1]побуд.звіт!F188+'[2]звіт 2018+01.2019'!F188</f>
        <v>42493.061316792009</v>
      </c>
      <c r="G188" s="166">
        <f t="shared" si="80"/>
        <v>-1573.6060382080032</v>
      </c>
      <c r="H188" s="167">
        <f t="shared" si="81"/>
        <v>0</v>
      </c>
      <c r="I188" s="165">
        <f>[1]побуд.звіт!I188+'[2]звіт 2018+01.2019'!I188</f>
        <v>49430.82828624078</v>
      </c>
      <c r="J188" s="165">
        <f>[1]побуд.звіт!J188+'[2]звіт 2018+01.2019'!J188</f>
        <v>49858.838942999966</v>
      </c>
      <c r="K188" s="166">
        <f t="shared" si="82"/>
        <v>0</v>
      </c>
      <c r="L188" s="167">
        <f t="shared" si="83"/>
        <v>428.01065675918653</v>
      </c>
      <c r="M188" s="165">
        <f>[1]побуд.звіт!M188+'[2]звіт 2018+01.2019'!M188</f>
        <v>4953.9127840377678</v>
      </c>
      <c r="N188" s="165">
        <f>[1]побуд.звіт!N188+'[2]звіт 2018+01.2019'!N188</f>
        <v>5070.3883465306571</v>
      </c>
      <c r="O188" s="166">
        <f t="shared" si="85"/>
        <v>0</v>
      </c>
      <c r="P188" s="167">
        <f t="shared" si="86"/>
        <v>116.47556249288937</v>
      </c>
      <c r="Q188" s="165">
        <f>[1]побуд.звіт!Q188+'[2]звіт 2018+01.2019'!Q188</f>
        <v>540.1698305767319</v>
      </c>
      <c r="R188" s="165">
        <f>[1]побуд.звіт!R188+'[2]звіт 2018+01.2019'!R188</f>
        <v>891.60619449412025</v>
      </c>
      <c r="S188" s="166">
        <f t="shared" si="87"/>
        <v>0</v>
      </c>
      <c r="T188" s="167">
        <f t="shared" si="88"/>
        <v>351.43636391738835</v>
      </c>
      <c r="U188" s="165">
        <f>[1]побуд.звіт!U188+'[2]звіт 2018+01.2019'!U188</f>
        <v>32019.941264104978</v>
      </c>
      <c r="V188" s="165">
        <f>[1]побуд.звіт!V188+'[2]звіт 2018+01.2019'!V188</f>
        <v>30890.816222008747</v>
      </c>
      <c r="W188" s="166">
        <f t="shared" si="89"/>
        <v>-1129.1250420962315</v>
      </c>
      <c r="X188" s="167">
        <f t="shared" si="90"/>
        <v>0</v>
      </c>
      <c r="Y188" s="165">
        <f>[1]побуд.звіт!Y188+'[2]звіт 2018+01.2019'!Y188</f>
        <v>1377.4382986940939</v>
      </c>
      <c r="Z188" s="165">
        <f>[1]побуд.звіт!Z188+'[2]звіт 2018+01.2019'!Z188</f>
        <v>1430.4406664600915</v>
      </c>
      <c r="AA188" s="166">
        <f t="shared" si="91"/>
        <v>0</v>
      </c>
      <c r="AB188" s="167">
        <f t="shared" si="92"/>
        <v>53.002367765997633</v>
      </c>
      <c r="AC188" s="165">
        <f>[1]побуд.звіт!AC188+'[2]звіт 2018+01.2019'!AC188</f>
        <v>61645.726348160286</v>
      </c>
      <c r="AD188" s="165">
        <f>[1]побуд.звіт!AD188+'[2]звіт 2018+01.2019'!AD188</f>
        <v>60438.142073181494</v>
      </c>
      <c r="AE188" s="166">
        <f t="shared" si="93"/>
        <v>-1207.5842749787917</v>
      </c>
      <c r="AF188" s="167">
        <f t="shared" si="94"/>
        <v>0</v>
      </c>
      <c r="AG188" s="165">
        <f>[1]побуд.звіт!AG188+'[2]звіт 2018+01.2019'!AG188</f>
        <v>970.18947997098599</v>
      </c>
      <c r="AH188" s="165">
        <f>[1]побуд.звіт!AH188+'[2]звіт 2018+01.2019'!AH188</f>
        <v>912.54039571108206</v>
      </c>
      <c r="AI188" s="166">
        <f t="shared" si="95"/>
        <v>-57.64908425990393</v>
      </c>
      <c r="AJ188" s="167">
        <f t="shared" si="96"/>
        <v>0</v>
      </c>
      <c r="AK188" s="165">
        <f>[1]побуд.звіт!AK188+'[2]звіт 2018+01.2019'!AK188</f>
        <v>34.42263089823691</v>
      </c>
      <c r="AL188" s="165">
        <f>[1]побуд.звіт!AL188+'[2]звіт 2018+01.2019'!AL188</f>
        <v>0</v>
      </c>
      <c r="AM188" s="166">
        <f t="shared" si="97"/>
        <v>-34.42263089823691</v>
      </c>
      <c r="AN188" s="167">
        <f t="shared" si="98"/>
        <v>0</v>
      </c>
      <c r="AO188" s="165">
        <f>[1]побуд.звіт!AO188+'[2]звіт 2018+01.2019'!AO188</f>
        <v>3332.8976275253885</v>
      </c>
      <c r="AP188" s="165">
        <f>[1]побуд.звіт!AP188+'[2]звіт 2018+01.2019'!AP188</f>
        <v>2860.8338032697502</v>
      </c>
      <c r="AQ188" s="166">
        <f t="shared" si="99"/>
        <v>-472.06382425563834</v>
      </c>
      <c r="AR188" s="167">
        <f t="shared" si="100"/>
        <v>0</v>
      </c>
      <c r="AS188" s="165">
        <f>[1]побуд.звіт!AS188+'[2]звіт 2018+01.2019'!AS188</f>
        <v>6564.4911199427634</v>
      </c>
      <c r="AT188" s="165">
        <f>[1]побуд.звіт!AT188+'[2]звіт 2018+01.2019'!AT188</f>
        <v>8013.3159726516224</v>
      </c>
      <c r="AU188" s="166">
        <f t="shared" si="101"/>
        <v>0</v>
      </c>
      <c r="AV188" s="167">
        <f t="shared" si="102"/>
        <v>1448.824852708859</v>
      </c>
      <c r="AW188" s="165">
        <f>[1]побуд.звіт!AW188+'[2]звіт 2018+01.2019'!AW188</f>
        <v>64849.547160274073</v>
      </c>
      <c r="AX188" s="165">
        <f>[1]побуд.звіт!AX188+'[2]звіт 2018+01.2019'!AX188</f>
        <v>14992.318335149586</v>
      </c>
      <c r="AY188" s="166">
        <f t="shared" si="103"/>
        <v>-49857.22882512449</v>
      </c>
      <c r="AZ188" s="167">
        <f t="shared" si="104"/>
        <v>0</v>
      </c>
      <c r="BA188" s="38">
        <v>0</v>
      </c>
      <c r="BB188" s="36"/>
      <c r="BC188" s="36">
        <f t="shared" si="105"/>
        <v>0</v>
      </c>
      <c r="BD188" s="37">
        <f t="shared" si="106"/>
        <v>0</v>
      </c>
      <c r="BE188" s="165">
        <f>[1]побуд.звіт!BE188+'[2]звіт 2018+01.2019'!BE188</f>
        <v>13.769052359294761</v>
      </c>
      <c r="BF188" s="165">
        <f>[1]побуд.звіт!BF188+'[2]звіт 2018+01.2019'!BF188</f>
        <v>0</v>
      </c>
      <c r="BG188" s="166">
        <f t="shared" si="107"/>
        <v>-13.769052359294761</v>
      </c>
      <c r="BH188" s="167">
        <f t="shared" si="108"/>
        <v>0</v>
      </c>
      <c r="BI188" s="165">
        <f>[1]побуд.звіт!BI188+'[2]звіт 2018+01.2019'!BI188</f>
        <v>34709.849906312156</v>
      </c>
      <c r="BJ188" s="165">
        <f>[1]побуд.звіт!BJ188+'[2]звіт 2018+01.2019'!BJ188</f>
        <v>25385.852120296826</v>
      </c>
      <c r="BK188" s="166">
        <f t="shared" si="109"/>
        <v>-9323.9977860153303</v>
      </c>
      <c r="BL188" s="167">
        <f t="shared" si="110"/>
        <v>0</v>
      </c>
      <c r="BM188" s="165">
        <f>[1]побуд.звіт!BM188+'[2]звіт 2018+01.2019'!BM188</f>
        <v>46235.528145295553</v>
      </c>
      <c r="BN188" s="165">
        <f>[1]побуд.звіт!BN188+'[2]звіт 2018+01.2019'!BN188</f>
        <v>55724.463315001602</v>
      </c>
      <c r="BO188" s="166">
        <f t="shared" si="111"/>
        <v>0</v>
      </c>
      <c r="BP188" s="167">
        <f t="shared" si="112"/>
        <v>9488.9351697060483</v>
      </c>
      <c r="BQ188" s="168">
        <f t="shared" si="117"/>
        <v>350745.37928939308</v>
      </c>
      <c r="BR188" s="166">
        <f t="shared" si="117"/>
        <v>298962.61770454759</v>
      </c>
      <c r="BS188" s="166">
        <f t="shared" si="113"/>
        <v>-51782.761584845488</v>
      </c>
      <c r="BT188" s="167">
        <f t="shared" si="114"/>
        <v>0</v>
      </c>
      <c r="BU188" s="169">
        <f t="shared" si="115"/>
        <v>0.85236366708591604</v>
      </c>
      <c r="BV188" s="131">
        <v>30052</v>
      </c>
      <c r="BW188" s="170">
        <f t="shared" si="116"/>
        <v>4998.7586221862075</v>
      </c>
      <c r="BX188" s="131">
        <f t="shared" si="118"/>
        <v>25053.241377813792</v>
      </c>
      <c r="BY188" s="171">
        <v>2</v>
      </c>
      <c r="CA188" s="39"/>
    </row>
    <row r="189" spans="1:79" x14ac:dyDescent="0.3">
      <c r="A189" s="163">
        <f t="shared" si="84"/>
        <v>181</v>
      </c>
      <c r="B189" s="164" t="s">
        <v>281</v>
      </c>
      <c r="C189" s="189">
        <v>8434.35</v>
      </c>
      <c r="D189" s="185">
        <v>9</v>
      </c>
      <c r="E189" s="165">
        <f>[1]побуд.звіт!E189+'[2]звіт 2018+01.2019'!E189</f>
        <v>57757.984474999983</v>
      </c>
      <c r="F189" s="165">
        <f>[1]побуд.звіт!F189+'[2]звіт 2018+01.2019'!F189</f>
        <v>56087.138777394313</v>
      </c>
      <c r="G189" s="166">
        <f t="shared" si="80"/>
        <v>-1670.8456976056696</v>
      </c>
      <c r="H189" s="167">
        <f t="shared" si="81"/>
        <v>0</v>
      </c>
      <c r="I189" s="165">
        <f>[1]побуд.звіт!I189+'[2]звіт 2018+01.2019'!I189</f>
        <v>109487.72044207809</v>
      </c>
      <c r="J189" s="165">
        <f>[1]побуд.звіт!J189+'[2]звіт 2018+01.2019'!J189</f>
        <v>110834.25388313175</v>
      </c>
      <c r="K189" s="166">
        <f t="shared" si="82"/>
        <v>0</v>
      </c>
      <c r="L189" s="167">
        <f t="shared" si="83"/>
        <v>1346.5334410536598</v>
      </c>
      <c r="M189" s="165">
        <f>[1]побуд.звіт!M189+'[2]звіт 2018+01.2019'!M189</f>
        <v>11560.355878232618</v>
      </c>
      <c r="N189" s="165">
        <f>[1]побуд.звіт!N189+'[2]звіт 2018+01.2019'!N189</f>
        <v>11917.271891012628</v>
      </c>
      <c r="O189" s="166">
        <f t="shared" si="85"/>
        <v>0</v>
      </c>
      <c r="P189" s="167">
        <f t="shared" si="86"/>
        <v>356.91601278000962</v>
      </c>
      <c r="Q189" s="165">
        <f>[1]побуд.звіт!Q189+'[2]звіт 2018+01.2019'!Q189</f>
        <v>2099.4482427736084</v>
      </c>
      <c r="R189" s="165">
        <f>[1]побуд.звіт!R189+'[2]звіт 2018+01.2019'!R189</f>
        <v>2635.2914089896053</v>
      </c>
      <c r="S189" s="166">
        <f t="shared" si="87"/>
        <v>0</v>
      </c>
      <c r="T189" s="167">
        <f t="shared" si="88"/>
        <v>535.84316621599692</v>
      </c>
      <c r="U189" s="165">
        <f>[1]побуд.звіт!U189+'[2]звіт 2018+01.2019'!U189</f>
        <v>52536.959544371472</v>
      </c>
      <c r="V189" s="165">
        <f>[1]побуд.звіт!V189+'[2]звіт 2018+01.2019'!V189</f>
        <v>50700.737046265866</v>
      </c>
      <c r="W189" s="166">
        <f t="shared" si="89"/>
        <v>-1836.2224981056061</v>
      </c>
      <c r="X189" s="167">
        <f t="shared" si="90"/>
        <v>0</v>
      </c>
      <c r="Y189" s="165">
        <f>[1]побуд.звіт!Y189+'[2]звіт 2018+01.2019'!Y189</f>
        <v>2661.762663284178</v>
      </c>
      <c r="Z189" s="165">
        <f>[1]побуд.звіт!Z189+'[2]звіт 2018+01.2019'!Z189</f>
        <v>2786.4943936275267</v>
      </c>
      <c r="AA189" s="166">
        <f t="shared" si="91"/>
        <v>0</v>
      </c>
      <c r="AB189" s="167">
        <f t="shared" si="92"/>
        <v>124.73173034334877</v>
      </c>
      <c r="AC189" s="165">
        <f>[1]побуд.звіт!AC189+'[2]звіт 2018+01.2019'!AC189</f>
        <v>88787.545798713589</v>
      </c>
      <c r="AD189" s="165">
        <f>[1]побуд.звіт!AD189+'[2]звіт 2018+01.2019'!AD189</f>
        <v>88178.8217343016</v>
      </c>
      <c r="AE189" s="166">
        <f t="shared" si="93"/>
        <v>-608.72406441198837</v>
      </c>
      <c r="AF189" s="167">
        <f t="shared" si="94"/>
        <v>0</v>
      </c>
      <c r="AG189" s="165">
        <f>[1]побуд.звіт!AG189+'[2]звіт 2018+01.2019'!AG189</f>
        <v>2059.4335961977649</v>
      </c>
      <c r="AH189" s="165">
        <f>[1]побуд.звіт!AH189+'[2]звіт 2018+01.2019'!AH189</f>
        <v>2023.4591383158775</v>
      </c>
      <c r="AI189" s="166">
        <f t="shared" si="95"/>
        <v>-35.974457881887474</v>
      </c>
      <c r="AJ189" s="167">
        <f t="shared" si="96"/>
        <v>0</v>
      </c>
      <c r="AK189" s="165">
        <f>[1]побуд.звіт!AK189+'[2]звіт 2018+01.2019'!AK189</f>
        <v>71.04630876271267</v>
      </c>
      <c r="AL189" s="165">
        <f>[1]побуд.звіт!AL189+'[2]звіт 2018+01.2019'!AL189</f>
        <v>0</v>
      </c>
      <c r="AM189" s="166">
        <f t="shared" si="97"/>
        <v>-71.04630876271267</v>
      </c>
      <c r="AN189" s="167">
        <f t="shared" si="98"/>
        <v>0</v>
      </c>
      <c r="AO189" s="165">
        <f>[1]побуд.звіт!AO189+'[2]звіт 2018+01.2019'!AO189</f>
        <v>5464.7843488008275</v>
      </c>
      <c r="AP189" s="165">
        <f>[1]побуд.звіт!AP189+'[2]звіт 2018+01.2019'!AP189</f>
        <v>10270.945939049323</v>
      </c>
      <c r="AQ189" s="166">
        <f t="shared" si="99"/>
        <v>0</v>
      </c>
      <c r="AR189" s="167">
        <f t="shared" si="100"/>
        <v>4806.1615902484955</v>
      </c>
      <c r="AS189" s="165">
        <f>[1]побуд.звіт!AS189+'[2]звіт 2018+01.2019'!AS189</f>
        <v>15198.332561014242</v>
      </c>
      <c r="AT189" s="165">
        <f>[1]побуд.звіт!AT189+'[2]звіт 2018+01.2019'!AT189</f>
        <v>12977.887616909355</v>
      </c>
      <c r="AU189" s="166">
        <f t="shared" si="101"/>
        <v>-2220.4449441048873</v>
      </c>
      <c r="AV189" s="167">
        <f t="shared" si="102"/>
        <v>0</v>
      </c>
      <c r="AW189" s="165">
        <f>[1]побуд.звіт!AW189+'[2]звіт 2018+01.2019'!AW189</f>
        <v>104295.57269864419</v>
      </c>
      <c r="AX189" s="165">
        <f>[1]побуд.звіт!AX189+'[2]звіт 2018+01.2019'!AX189</f>
        <v>16434.773182501383</v>
      </c>
      <c r="AY189" s="166">
        <f t="shared" si="103"/>
        <v>-87860.799516142812</v>
      </c>
      <c r="AZ189" s="167">
        <f t="shared" si="104"/>
        <v>0</v>
      </c>
      <c r="BA189" s="38">
        <v>0</v>
      </c>
      <c r="BB189" s="36"/>
      <c r="BC189" s="36">
        <f t="shared" si="105"/>
        <v>0</v>
      </c>
      <c r="BD189" s="37">
        <f t="shared" si="106"/>
        <v>0</v>
      </c>
      <c r="BE189" s="165">
        <f>[1]побуд.звіт!BE189+'[2]звіт 2018+01.2019'!BE189</f>
        <v>11.841051460452116</v>
      </c>
      <c r="BF189" s="165">
        <f>[1]побуд.звіт!BF189+'[2]звіт 2018+01.2019'!BF189</f>
        <v>0</v>
      </c>
      <c r="BG189" s="166">
        <f t="shared" si="107"/>
        <v>-11.841051460452116</v>
      </c>
      <c r="BH189" s="167">
        <f t="shared" si="108"/>
        <v>0</v>
      </c>
      <c r="BI189" s="165">
        <f>[1]побуд.звіт!BI189+'[2]звіт 2018+01.2019'!BI189</f>
        <v>30023.899816375422</v>
      </c>
      <c r="BJ189" s="165">
        <f>[1]побуд.звіт!BJ189+'[2]звіт 2018+01.2019'!BJ189</f>
        <v>20340.445128169056</v>
      </c>
      <c r="BK189" s="166">
        <f t="shared" si="109"/>
        <v>-9683.454688206366</v>
      </c>
      <c r="BL189" s="167">
        <f t="shared" si="110"/>
        <v>0</v>
      </c>
      <c r="BM189" s="165">
        <f>[1]побуд.звіт!BM189+'[2]звіт 2018+01.2019'!BM189</f>
        <v>29889.737931776883</v>
      </c>
      <c r="BN189" s="165">
        <f>[1]побуд.звіт!BN189+'[2]звіт 2018+01.2019'!BN189</f>
        <v>26307.498809557772</v>
      </c>
      <c r="BO189" s="166">
        <f t="shared" si="111"/>
        <v>-3582.2391222191109</v>
      </c>
      <c r="BP189" s="167">
        <f t="shared" si="112"/>
        <v>0</v>
      </c>
      <c r="BQ189" s="168">
        <f t="shared" si="117"/>
        <v>511906.425357486</v>
      </c>
      <c r="BR189" s="166">
        <f t="shared" si="117"/>
        <v>411495.01894922601</v>
      </c>
      <c r="BS189" s="166">
        <f t="shared" si="113"/>
        <v>-100411.40640825999</v>
      </c>
      <c r="BT189" s="167">
        <f t="shared" si="114"/>
        <v>0</v>
      </c>
      <c r="BU189" s="169">
        <f t="shared" si="115"/>
        <v>0.80384812255845695</v>
      </c>
      <c r="BV189" s="131">
        <v>45406</v>
      </c>
      <c r="BW189" s="170">
        <f t="shared" si="116"/>
        <v>8841.2553316081394</v>
      </c>
      <c r="BX189" s="131">
        <f t="shared" si="118"/>
        <v>36564.744668391861</v>
      </c>
      <c r="BY189" s="171">
        <v>2</v>
      </c>
      <c r="CA189" s="39"/>
    </row>
    <row r="190" spans="1:79" x14ac:dyDescent="0.3">
      <c r="A190" s="163">
        <f t="shared" si="84"/>
        <v>182</v>
      </c>
      <c r="B190" s="164" t="s">
        <v>282</v>
      </c>
      <c r="C190" s="189">
        <v>721.06000000000006</v>
      </c>
      <c r="D190" s="185">
        <v>2</v>
      </c>
      <c r="E190" s="165">
        <f>[1]побуд.звіт!E190+'[2]звіт 2018+01.2019'!E190</f>
        <v>0</v>
      </c>
      <c r="F190" s="165">
        <f>[1]побуд.звіт!F190+'[2]звіт 2018+01.2019'!F190</f>
        <v>49.673274158903865</v>
      </c>
      <c r="G190" s="166">
        <f t="shared" si="80"/>
        <v>0</v>
      </c>
      <c r="H190" s="167">
        <f t="shared" si="81"/>
        <v>49.673274158903865</v>
      </c>
      <c r="I190" s="165">
        <f>[1]побуд.звіт!I190+'[2]звіт 2018+01.2019'!I190</f>
        <v>8094.8612596539115</v>
      </c>
      <c r="J190" s="165">
        <f>[1]побуд.звіт!J190+'[2]звіт 2018+01.2019'!J190</f>
        <v>8239.479321085355</v>
      </c>
      <c r="K190" s="166">
        <f t="shared" si="82"/>
        <v>0</v>
      </c>
      <c r="L190" s="167">
        <f t="shared" si="83"/>
        <v>144.61806143144349</v>
      </c>
      <c r="M190" s="165">
        <f>[1]побуд.звіт!M190+'[2]звіт 2018+01.2019'!M190</f>
        <v>635.7134896612738</v>
      </c>
      <c r="N190" s="165">
        <f>[1]побуд.звіт!N190+'[2]звіт 2018+01.2019'!N190</f>
        <v>555.13973078656068</v>
      </c>
      <c r="O190" s="166">
        <f t="shared" si="85"/>
        <v>-80.573758874713121</v>
      </c>
      <c r="P190" s="167">
        <f t="shared" si="86"/>
        <v>0</v>
      </c>
      <c r="Q190" s="165">
        <f>[1]побуд.звіт!Q190+'[2]звіт 2018+01.2019'!Q190</f>
        <v>0</v>
      </c>
      <c r="R190" s="165">
        <f>[1]побуд.звіт!R190+'[2]звіт 2018+01.2019'!R190</f>
        <v>404.25614497181829</v>
      </c>
      <c r="S190" s="166">
        <f t="shared" si="87"/>
        <v>0</v>
      </c>
      <c r="T190" s="167">
        <f t="shared" si="88"/>
        <v>404.25614497181829</v>
      </c>
      <c r="U190" s="165">
        <f>[1]побуд.звіт!U190+'[2]звіт 2018+01.2019'!U190</f>
        <v>0</v>
      </c>
      <c r="V190" s="165">
        <f>[1]побуд.звіт!V190+'[2]звіт 2018+01.2019'!V190</f>
        <v>0</v>
      </c>
      <c r="W190" s="166">
        <f t="shared" si="89"/>
        <v>0</v>
      </c>
      <c r="X190" s="167">
        <f t="shared" si="90"/>
        <v>0</v>
      </c>
      <c r="Y190" s="165">
        <f>[1]побуд.звіт!Y190+'[2]звіт 2018+01.2019'!Y190</f>
        <v>0</v>
      </c>
      <c r="Z190" s="165">
        <f>[1]побуд.звіт!Z190+'[2]звіт 2018+01.2019'!Z190</f>
        <v>0</v>
      </c>
      <c r="AA190" s="166">
        <f t="shared" si="91"/>
        <v>0</v>
      </c>
      <c r="AB190" s="167">
        <f t="shared" si="92"/>
        <v>0</v>
      </c>
      <c r="AC190" s="165">
        <f>[1]побуд.звіт!AC190+'[2]звіт 2018+01.2019'!AC190</f>
        <v>5154.4585136508394</v>
      </c>
      <c r="AD190" s="165">
        <f>[1]побуд.звіт!AD190+'[2]звіт 2018+01.2019'!AD190</f>
        <v>3265.2078961989678</v>
      </c>
      <c r="AE190" s="166">
        <f t="shared" si="93"/>
        <v>-1889.2506174518717</v>
      </c>
      <c r="AF190" s="167">
        <f t="shared" si="94"/>
        <v>0</v>
      </c>
      <c r="AG190" s="165">
        <f>[1]побуд.звіт!AG190+'[2]звіт 2018+01.2019'!AG190</f>
        <v>0</v>
      </c>
      <c r="AH190" s="165">
        <f>[1]побуд.звіт!AH190+'[2]звіт 2018+01.2019'!AH190</f>
        <v>0</v>
      </c>
      <c r="AI190" s="166">
        <f t="shared" si="95"/>
        <v>0</v>
      </c>
      <c r="AJ190" s="167">
        <f t="shared" si="96"/>
        <v>0</v>
      </c>
      <c r="AK190" s="165">
        <f>[1]побуд.звіт!AK190+'[2]звіт 2018+01.2019'!AK190</f>
        <v>0</v>
      </c>
      <c r="AL190" s="165">
        <f>[1]побуд.звіт!AL190+'[2]звіт 2018+01.2019'!AL190</f>
        <v>0</v>
      </c>
      <c r="AM190" s="166">
        <f t="shared" si="97"/>
        <v>0</v>
      </c>
      <c r="AN190" s="167">
        <f t="shared" si="98"/>
        <v>0</v>
      </c>
      <c r="AO190" s="165">
        <f>[1]побуд.звіт!AO190+'[2]звіт 2018+01.2019'!AO190</f>
        <v>2537.0536888849829</v>
      </c>
      <c r="AP190" s="165">
        <f>[1]побуд.звіт!AP190+'[2]звіт 2018+01.2019'!AP190</f>
        <v>674.31280461775214</v>
      </c>
      <c r="AQ190" s="166">
        <f t="shared" si="99"/>
        <v>-1862.7408842672307</v>
      </c>
      <c r="AR190" s="167">
        <f t="shared" si="100"/>
        <v>0</v>
      </c>
      <c r="AS190" s="165">
        <f>[1]побуд.звіт!AS190+'[2]звіт 2018+01.2019'!AS190</f>
        <v>572.7667095469194</v>
      </c>
      <c r="AT190" s="165">
        <f>[1]побуд.звіт!AT190+'[2]звіт 2018+01.2019'!AT190</f>
        <v>475.05520739382854</v>
      </c>
      <c r="AU190" s="166">
        <f t="shared" si="101"/>
        <v>-97.711502153090862</v>
      </c>
      <c r="AV190" s="167">
        <f t="shared" si="102"/>
        <v>0</v>
      </c>
      <c r="AW190" s="165">
        <f>[1]побуд.звіт!AW190+'[2]звіт 2018+01.2019'!AW190</f>
        <v>6761.8137987585569</v>
      </c>
      <c r="AX190" s="165">
        <f>[1]побуд.звіт!AX190+'[2]звіт 2018+01.2019'!AX190</f>
        <v>1675.8663588894599</v>
      </c>
      <c r="AY190" s="166">
        <f t="shared" si="103"/>
        <v>-5085.9474398690973</v>
      </c>
      <c r="AZ190" s="167">
        <f t="shared" si="104"/>
        <v>0</v>
      </c>
      <c r="BA190" s="38">
        <v>0</v>
      </c>
      <c r="BB190" s="36"/>
      <c r="BC190" s="36">
        <f t="shared" si="105"/>
        <v>0</v>
      </c>
      <c r="BD190" s="37">
        <f t="shared" si="106"/>
        <v>0</v>
      </c>
      <c r="BE190" s="165">
        <f>[1]побуд.звіт!BE190+'[2]звіт 2018+01.2019'!BE190</f>
        <v>0</v>
      </c>
      <c r="BF190" s="165">
        <f>[1]побуд.звіт!BF190+'[2]звіт 2018+01.2019'!BF190</f>
        <v>0</v>
      </c>
      <c r="BG190" s="166">
        <f t="shared" si="107"/>
        <v>0</v>
      </c>
      <c r="BH190" s="167">
        <f t="shared" si="108"/>
        <v>0</v>
      </c>
      <c r="BI190" s="165">
        <f>[1]побуд.звіт!BI190+'[2]звіт 2018+01.2019'!BI190</f>
        <v>0</v>
      </c>
      <c r="BJ190" s="165">
        <f>[1]побуд.звіт!BJ190+'[2]звіт 2018+01.2019'!BJ190</f>
        <v>0</v>
      </c>
      <c r="BK190" s="166">
        <f t="shared" si="109"/>
        <v>0</v>
      </c>
      <c r="BL190" s="167">
        <f t="shared" si="110"/>
        <v>0</v>
      </c>
      <c r="BM190" s="165">
        <f>[1]побуд.звіт!BM190+'[2]звіт 2018+01.2019'!BM190</f>
        <v>0</v>
      </c>
      <c r="BN190" s="165">
        <f>[1]побуд.звіт!BN190+'[2]звіт 2018+01.2019'!BN190</f>
        <v>0</v>
      </c>
      <c r="BO190" s="166">
        <f t="shared" si="111"/>
        <v>0</v>
      </c>
      <c r="BP190" s="167">
        <f t="shared" si="112"/>
        <v>0</v>
      </c>
      <c r="BQ190" s="168">
        <f t="shared" si="117"/>
        <v>23756.667460156485</v>
      </c>
      <c r="BR190" s="166">
        <f t="shared" si="117"/>
        <v>15338.990738102646</v>
      </c>
      <c r="BS190" s="166">
        <f t="shared" si="113"/>
        <v>-8417.6767220538386</v>
      </c>
      <c r="BT190" s="167">
        <f t="shared" si="114"/>
        <v>0</v>
      </c>
      <c r="BU190" s="169">
        <f t="shared" si="115"/>
        <v>0.64567097905581439</v>
      </c>
      <c r="BV190" s="131">
        <v>2057</v>
      </c>
      <c r="BW190" s="170">
        <f t="shared" si="116"/>
        <v>360.09518141739386</v>
      </c>
      <c r="BX190" s="131">
        <f t="shared" si="118"/>
        <v>1696.9048185826061</v>
      </c>
      <c r="BY190" s="171">
        <v>2</v>
      </c>
      <c r="CA190" s="39"/>
    </row>
    <row r="191" spans="1:79" x14ac:dyDescent="0.3">
      <c r="A191" s="163">
        <f t="shared" si="84"/>
        <v>183</v>
      </c>
      <c r="B191" s="164" t="s">
        <v>283</v>
      </c>
      <c r="C191" s="189">
        <v>4055.1</v>
      </c>
      <c r="D191" s="185">
        <v>10</v>
      </c>
      <c r="E191" s="165">
        <f>[1]побуд.звіт!E191+'[2]звіт 2018+01.2019'!E191</f>
        <v>19219.687699999999</v>
      </c>
      <c r="F191" s="165">
        <f>[1]побуд.звіт!F191+'[2]звіт 2018+01.2019'!F191</f>
        <v>19587.952908416461</v>
      </c>
      <c r="G191" s="166">
        <f t="shared" si="80"/>
        <v>0</v>
      </c>
      <c r="H191" s="167">
        <f t="shared" si="81"/>
        <v>368.26520841646197</v>
      </c>
      <c r="I191" s="165">
        <f>[1]побуд.звіт!I191+'[2]звіт 2018+01.2019'!I191</f>
        <v>30991.978765589971</v>
      </c>
      <c r="J191" s="165">
        <f>[1]побуд.звіт!J191+'[2]звіт 2018+01.2019'!J191</f>
        <v>30679.35018739419</v>
      </c>
      <c r="K191" s="166">
        <f t="shared" si="82"/>
        <v>-312.6285781957813</v>
      </c>
      <c r="L191" s="167">
        <f t="shared" si="83"/>
        <v>0</v>
      </c>
      <c r="M191" s="165">
        <f>[1]побуд.звіт!M191+'[2]звіт 2018+01.2019'!M191</f>
        <v>2495</v>
      </c>
      <c r="N191" s="165">
        <f>[1]побуд.звіт!N191+'[2]звіт 2018+01.2019'!N191</f>
        <v>2524.6858537857079</v>
      </c>
      <c r="O191" s="166">
        <f t="shared" si="85"/>
        <v>0</v>
      </c>
      <c r="P191" s="167">
        <f t="shared" si="86"/>
        <v>29.685853785707877</v>
      </c>
      <c r="Q191" s="165">
        <f>[1]побуд.звіт!Q191+'[2]звіт 2018+01.2019'!Q191</f>
        <v>464.97684869504468</v>
      </c>
      <c r="R191" s="165">
        <f>[1]побуд.звіт!R191+'[2]звіт 2018+01.2019'!R191</f>
        <v>423.00532872933667</v>
      </c>
      <c r="S191" s="166">
        <f t="shared" si="87"/>
        <v>-41.971519965708012</v>
      </c>
      <c r="T191" s="167">
        <f t="shared" si="88"/>
        <v>0</v>
      </c>
      <c r="U191" s="165">
        <f>[1]побуд.звіт!U191+'[2]звіт 2018+01.2019'!U191</f>
        <v>13641.05248652841</v>
      </c>
      <c r="V191" s="165">
        <f>[1]побуд.звіт!V191+'[2]звіт 2018+01.2019'!V191</f>
        <v>14339.205991422205</v>
      </c>
      <c r="W191" s="166">
        <f t="shared" si="89"/>
        <v>0</v>
      </c>
      <c r="X191" s="167">
        <f t="shared" si="90"/>
        <v>698.15350489379489</v>
      </c>
      <c r="Y191" s="165">
        <f>[1]побуд.звіт!Y191+'[2]звіт 2018+01.2019'!Y191</f>
        <v>2166.1596103207175</v>
      </c>
      <c r="Z191" s="165">
        <f>[1]побуд.звіт!Z191+'[2]звіт 2018+01.2019'!Z191</f>
        <v>2108.2991231181136</v>
      </c>
      <c r="AA191" s="166">
        <f t="shared" si="91"/>
        <v>-57.860487202603963</v>
      </c>
      <c r="AB191" s="167">
        <f t="shared" si="92"/>
        <v>0</v>
      </c>
      <c r="AC191" s="165">
        <f>[1]побуд.звіт!AC191+'[2]звіт 2018+01.2019'!AC191</f>
        <v>43942.814672937522</v>
      </c>
      <c r="AD191" s="165">
        <f>[1]побуд.звіт!AD191+'[2]звіт 2018+01.2019'!AD191</f>
        <v>47715.930402435159</v>
      </c>
      <c r="AE191" s="166">
        <f t="shared" si="93"/>
        <v>0</v>
      </c>
      <c r="AF191" s="167">
        <f t="shared" si="94"/>
        <v>3773.1157294976365</v>
      </c>
      <c r="AG191" s="165">
        <f>[1]побуд.звіт!AG191+'[2]звіт 2018+01.2019'!AG191</f>
        <v>208.59713426625143</v>
      </c>
      <c r="AH191" s="165">
        <f>[1]побуд.звіт!AH191+'[2]звіт 2018+01.2019'!AH191</f>
        <v>208.95852539471156</v>
      </c>
      <c r="AI191" s="166">
        <f t="shared" si="95"/>
        <v>0</v>
      </c>
      <c r="AJ191" s="167">
        <f t="shared" si="96"/>
        <v>0.36139112846012722</v>
      </c>
      <c r="AK191" s="165">
        <f>[1]побуд.звіт!AK191+'[2]звіт 2018+01.2019'!AK191</f>
        <v>5.6929873407292035</v>
      </c>
      <c r="AL191" s="165">
        <f>[1]побуд.звіт!AL191+'[2]звіт 2018+01.2019'!AL191</f>
        <v>0</v>
      </c>
      <c r="AM191" s="166">
        <f t="shared" si="97"/>
        <v>-5.6929873407292035</v>
      </c>
      <c r="AN191" s="167">
        <f t="shared" si="98"/>
        <v>0</v>
      </c>
      <c r="AO191" s="165">
        <f>[1]побуд.звіт!AO191+'[2]звіт 2018+01.2019'!AO191</f>
        <v>6318.2501936492472</v>
      </c>
      <c r="AP191" s="165">
        <f>[1]побуд.звіт!AP191+'[2]звіт 2018+01.2019'!AP191</f>
        <v>1907.2225355131668</v>
      </c>
      <c r="AQ191" s="166">
        <f t="shared" si="99"/>
        <v>-4411.0276581360804</v>
      </c>
      <c r="AR191" s="167">
        <f t="shared" si="100"/>
        <v>0</v>
      </c>
      <c r="AS191" s="165">
        <f>[1]побуд.звіт!AS191+'[2]звіт 2018+01.2019'!AS191</f>
        <v>4904.2505979690468</v>
      </c>
      <c r="AT191" s="165">
        <f>[1]побуд.звіт!AT191+'[2]звіт 2018+01.2019'!AT191</f>
        <v>6428.6867425002483</v>
      </c>
      <c r="AU191" s="166">
        <f t="shared" si="101"/>
        <v>0</v>
      </c>
      <c r="AV191" s="167">
        <f t="shared" si="102"/>
        <v>1524.4361445312015</v>
      </c>
      <c r="AW191" s="165">
        <f>[1]побуд.звіт!AW191+'[2]звіт 2018+01.2019'!AW191</f>
        <v>44622.825272523878</v>
      </c>
      <c r="AX191" s="165">
        <f>[1]побуд.звіт!AX191+'[2]звіт 2018+01.2019'!AX191</f>
        <v>6735.3534384000395</v>
      </c>
      <c r="AY191" s="166">
        <f t="shared" si="103"/>
        <v>-37887.47183412384</v>
      </c>
      <c r="AZ191" s="167">
        <f t="shared" si="104"/>
        <v>0</v>
      </c>
      <c r="BA191" s="38">
        <v>0</v>
      </c>
      <c r="BB191" s="36"/>
      <c r="BC191" s="36">
        <f t="shared" si="105"/>
        <v>0</v>
      </c>
      <c r="BD191" s="37">
        <f t="shared" si="106"/>
        <v>0</v>
      </c>
      <c r="BE191" s="165">
        <f>[1]побуд.звіт!BE191+'[2]звіт 2018+01.2019'!BE191</f>
        <v>11.385974681458407</v>
      </c>
      <c r="BF191" s="165">
        <f>[1]побуд.звіт!BF191+'[2]звіт 2018+01.2019'!BF191</f>
        <v>0</v>
      </c>
      <c r="BG191" s="166">
        <f t="shared" si="107"/>
        <v>-11.385974681458407</v>
      </c>
      <c r="BH191" s="167">
        <f t="shared" si="108"/>
        <v>0</v>
      </c>
      <c r="BI191" s="165">
        <f>[1]побуд.звіт!BI191+'[2]звіт 2018+01.2019'!BI191</f>
        <v>22066.854898101843</v>
      </c>
      <c r="BJ191" s="165">
        <f>[1]побуд.звіт!BJ191+'[2]звіт 2018+01.2019'!BJ191</f>
        <v>19618.358026015241</v>
      </c>
      <c r="BK191" s="166">
        <f t="shared" si="109"/>
        <v>-2448.4968720866018</v>
      </c>
      <c r="BL191" s="167">
        <f t="shared" si="110"/>
        <v>0</v>
      </c>
      <c r="BM191" s="165">
        <f>[1]побуд.звіт!BM191+'[2]звіт 2018+01.2019'!BM191</f>
        <v>14622.974647723981</v>
      </c>
      <c r="BN191" s="165">
        <f>[1]побуд.звіт!BN191+'[2]звіт 2018+01.2019'!BN191</f>
        <v>11516.564916028277</v>
      </c>
      <c r="BO191" s="166">
        <f t="shared" si="111"/>
        <v>-3106.4097316957032</v>
      </c>
      <c r="BP191" s="167">
        <f t="shared" si="112"/>
        <v>0</v>
      </c>
      <c r="BQ191" s="168">
        <f t="shared" si="117"/>
        <v>205682.5017903281</v>
      </c>
      <c r="BR191" s="166">
        <f t="shared" si="117"/>
        <v>163793.57397915289</v>
      </c>
      <c r="BS191" s="166">
        <f t="shared" si="113"/>
        <v>-41888.927811175206</v>
      </c>
      <c r="BT191" s="167">
        <f t="shared" si="114"/>
        <v>0</v>
      </c>
      <c r="BU191" s="169">
        <f t="shared" si="115"/>
        <v>0.79634180133671939</v>
      </c>
      <c r="BV191" s="131">
        <v>43608</v>
      </c>
      <c r="BW191" s="170">
        <f t="shared" si="116"/>
        <v>28916.392729262279</v>
      </c>
      <c r="BX191" s="131">
        <f t="shared" si="118"/>
        <v>14691.607270737721</v>
      </c>
      <c r="BY191" s="171">
        <v>2</v>
      </c>
      <c r="CA191" s="39"/>
    </row>
    <row r="192" spans="1:79" x14ac:dyDescent="0.3">
      <c r="A192" s="163">
        <f t="shared" si="84"/>
        <v>184</v>
      </c>
      <c r="B192" s="164" t="s">
        <v>284</v>
      </c>
      <c r="C192" s="189">
        <v>4908.5</v>
      </c>
      <c r="D192" s="185">
        <v>9</v>
      </c>
      <c r="E192" s="165">
        <f>[1]побуд.звіт!E192+'[2]звіт 2018+01.2019'!E192</f>
        <v>24650.784199999995</v>
      </c>
      <c r="F192" s="165">
        <f>[1]побуд.звіт!F192+'[2]звіт 2018+01.2019'!F192</f>
        <v>25338.439338464414</v>
      </c>
      <c r="G192" s="166">
        <f t="shared" si="80"/>
        <v>0</v>
      </c>
      <c r="H192" s="167">
        <f t="shared" si="81"/>
        <v>687.655138464419</v>
      </c>
      <c r="I192" s="165">
        <f>[1]побуд.звіт!I192+'[2]звіт 2018+01.2019'!I192</f>
        <v>28836.22137472031</v>
      </c>
      <c r="J192" s="165">
        <f>[1]побуд.звіт!J192+'[2]звіт 2018+01.2019'!J192</f>
        <v>25667.63585240622</v>
      </c>
      <c r="K192" s="166">
        <f t="shared" si="82"/>
        <v>-3168.5855223140898</v>
      </c>
      <c r="L192" s="167">
        <f t="shared" si="83"/>
        <v>0</v>
      </c>
      <c r="M192" s="165">
        <f>[1]побуд.звіт!M192+'[2]звіт 2018+01.2019'!M192</f>
        <v>4980</v>
      </c>
      <c r="N192" s="165">
        <f>[1]побуд.звіт!N192+'[2]звіт 2018+01.2019'!N192</f>
        <v>1785.5972534831806</v>
      </c>
      <c r="O192" s="166">
        <f t="shared" si="85"/>
        <v>-3194.4027465168192</v>
      </c>
      <c r="P192" s="167">
        <f t="shared" si="86"/>
        <v>0</v>
      </c>
      <c r="Q192" s="165">
        <f>[1]побуд.звіт!Q192+'[2]звіт 2018+01.2019'!Q192</f>
        <v>768.78605889568735</v>
      </c>
      <c r="R192" s="165">
        <f>[1]побуд.звіт!R192+'[2]звіт 2018+01.2019'!R192</f>
        <v>867.90222140154231</v>
      </c>
      <c r="S192" s="166">
        <f t="shared" si="87"/>
        <v>0</v>
      </c>
      <c r="T192" s="167">
        <f t="shared" si="88"/>
        <v>99.116162505854959</v>
      </c>
      <c r="U192" s="165">
        <f>[1]побуд.звіт!U192+'[2]звіт 2018+01.2019'!U192</f>
        <v>7118.3217478197739</v>
      </c>
      <c r="V192" s="165">
        <f>[1]побуд.звіт!V192+'[2]звіт 2018+01.2019'!V192</f>
        <v>7169.6105191263259</v>
      </c>
      <c r="W192" s="166">
        <f t="shared" si="89"/>
        <v>0</v>
      </c>
      <c r="X192" s="167">
        <f t="shared" si="90"/>
        <v>51.288771306552007</v>
      </c>
      <c r="Y192" s="165">
        <f>[1]побуд.звіт!Y192+'[2]звіт 2018+01.2019'!Y192</f>
        <v>1073.0195667160967</v>
      </c>
      <c r="Z192" s="165">
        <f>[1]побуд.звіт!Z192+'[2]звіт 2018+01.2019'!Z192</f>
        <v>1130.9552875337047</v>
      </c>
      <c r="AA192" s="166">
        <f t="shared" si="91"/>
        <v>0</v>
      </c>
      <c r="AB192" s="167">
        <f t="shared" si="92"/>
        <v>57.935720817607944</v>
      </c>
      <c r="AC192" s="165">
        <f>[1]побуд.звіт!AC192+'[2]звіт 2018+01.2019'!AC192</f>
        <v>35515.202789438037</v>
      </c>
      <c r="AD192" s="165">
        <f>[1]побуд.звіт!AD192+'[2]звіт 2018+01.2019'!AD192</f>
        <v>37622.199450310516</v>
      </c>
      <c r="AE192" s="166">
        <f t="shared" si="93"/>
        <v>0</v>
      </c>
      <c r="AF192" s="167">
        <f t="shared" si="94"/>
        <v>2106.996660872479</v>
      </c>
      <c r="AG192" s="165">
        <f>[1]побуд.звіт!AG192+'[2]звіт 2018+01.2019'!AG192</f>
        <v>363.69607058738762</v>
      </c>
      <c r="AH192" s="165">
        <f>[1]побуд.звіт!AH192+'[2]звіт 2018+01.2019'!AH192</f>
        <v>363.69363597180808</v>
      </c>
      <c r="AI192" s="166">
        <f t="shared" si="95"/>
        <v>-2.434615579545607E-3</v>
      </c>
      <c r="AJ192" s="167">
        <f t="shared" si="96"/>
        <v>0</v>
      </c>
      <c r="AK192" s="165">
        <f>[1]побуд.звіт!AK192+'[2]звіт 2018+01.2019'!AK192</f>
        <v>10.498985605511404</v>
      </c>
      <c r="AL192" s="165">
        <f>[1]побуд.звіт!AL192+'[2]звіт 2018+01.2019'!AL192</f>
        <v>0</v>
      </c>
      <c r="AM192" s="166">
        <f t="shared" si="97"/>
        <v>-10.498985605511404</v>
      </c>
      <c r="AN192" s="167">
        <f t="shared" si="98"/>
        <v>0</v>
      </c>
      <c r="AO192" s="165">
        <f>[1]побуд.звіт!AO192+'[2]звіт 2018+01.2019'!AO192</f>
        <v>6643.7107444427083</v>
      </c>
      <c r="AP192" s="165">
        <f>[1]побуд.звіт!AP192+'[2]звіт 2018+01.2019'!AP192</f>
        <v>7644.4258657550818</v>
      </c>
      <c r="AQ192" s="166">
        <f t="shared" si="99"/>
        <v>0</v>
      </c>
      <c r="AR192" s="167">
        <f t="shared" si="100"/>
        <v>1000.7151213123734</v>
      </c>
      <c r="AS192" s="165">
        <f>[1]побуд.звіт!AS192+'[2]звіт 2018+01.2019'!AS192</f>
        <v>4318.1029696893102</v>
      </c>
      <c r="AT192" s="165">
        <f>[1]побуд.звіт!AT192+'[2]звіт 2018+01.2019'!AT192</f>
        <v>3365.4856699541597</v>
      </c>
      <c r="AU192" s="166">
        <f t="shared" si="101"/>
        <v>-952.61729973515048</v>
      </c>
      <c r="AV192" s="167">
        <f t="shared" si="102"/>
        <v>0</v>
      </c>
      <c r="AW192" s="165">
        <f>[1]побуд.звіт!AW192+'[2]звіт 2018+01.2019'!AW192</f>
        <v>30840.773574797917</v>
      </c>
      <c r="AX192" s="165">
        <f>[1]побуд.звіт!AX192+'[2]звіт 2018+01.2019'!AX192</f>
        <v>1880.98275449672</v>
      </c>
      <c r="AY192" s="166">
        <f t="shared" si="103"/>
        <v>-28959.790820301198</v>
      </c>
      <c r="AZ192" s="167">
        <f t="shared" si="104"/>
        <v>0</v>
      </c>
      <c r="BA192" s="38">
        <v>0</v>
      </c>
      <c r="BB192" s="36"/>
      <c r="BC192" s="36">
        <f t="shared" si="105"/>
        <v>0</v>
      </c>
      <c r="BD192" s="37">
        <f t="shared" si="106"/>
        <v>0</v>
      </c>
      <c r="BE192" s="165">
        <f>[1]побуд.звіт!BE192+'[2]звіт 2018+01.2019'!BE192</f>
        <v>13.461119999999999</v>
      </c>
      <c r="BF192" s="165">
        <f>[1]побуд.звіт!BF192+'[2]звіт 2018+01.2019'!BF192</f>
        <v>0</v>
      </c>
      <c r="BG192" s="166">
        <f t="shared" si="107"/>
        <v>-13.461119999999999</v>
      </c>
      <c r="BH192" s="167">
        <f t="shared" si="108"/>
        <v>0</v>
      </c>
      <c r="BI192" s="165">
        <f>[1]побуд.звіт!BI192+'[2]звіт 2018+01.2019'!BI192</f>
        <v>16883.851378619729</v>
      </c>
      <c r="BJ192" s="165">
        <f>[1]побуд.звіт!BJ192+'[2]звіт 2018+01.2019'!BJ192</f>
        <v>10744.823644237047</v>
      </c>
      <c r="BK192" s="166">
        <f t="shared" si="109"/>
        <v>-6139.027734382682</v>
      </c>
      <c r="BL192" s="167">
        <f t="shared" si="110"/>
        <v>0</v>
      </c>
      <c r="BM192" s="165">
        <f>[1]побуд.звіт!BM192+'[2]звіт 2018+01.2019'!BM192</f>
        <v>8301.1083984151319</v>
      </c>
      <c r="BN192" s="165">
        <f>[1]побуд.звіт!BN192+'[2]звіт 2018+01.2019'!BN192</f>
        <v>7393.0740328588063</v>
      </c>
      <c r="BO192" s="166">
        <f t="shared" si="111"/>
        <v>-908.03436555632561</v>
      </c>
      <c r="BP192" s="167">
        <f t="shared" si="112"/>
        <v>0</v>
      </c>
      <c r="BQ192" s="168">
        <f t="shared" si="117"/>
        <v>170317.53897974759</v>
      </c>
      <c r="BR192" s="166">
        <f t="shared" si="117"/>
        <v>130974.82552599951</v>
      </c>
      <c r="BS192" s="166">
        <f t="shared" si="113"/>
        <v>-39342.713453748089</v>
      </c>
      <c r="BT192" s="167">
        <f t="shared" si="114"/>
        <v>0</v>
      </c>
      <c r="BU192" s="169">
        <f t="shared" si="115"/>
        <v>0.76900374624115297</v>
      </c>
      <c r="BV192" s="131">
        <v>24954</v>
      </c>
      <c r="BW192" s="170">
        <f t="shared" si="116"/>
        <v>12788.4615014466</v>
      </c>
      <c r="BX192" s="131">
        <f t="shared" si="118"/>
        <v>12165.5384985534</v>
      </c>
      <c r="BY192" s="171">
        <v>2</v>
      </c>
      <c r="CA192" s="39"/>
    </row>
    <row r="193" spans="1:79" x14ac:dyDescent="0.3">
      <c r="A193" s="163">
        <f t="shared" si="84"/>
        <v>185</v>
      </c>
      <c r="B193" s="172" t="s">
        <v>285</v>
      </c>
      <c r="C193" s="189">
        <v>3469</v>
      </c>
      <c r="D193" s="185">
        <v>9</v>
      </c>
      <c r="E193" s="165">
        <f>[1]побуд.звіт!E193+'[2]звіт 2018+01.2019'!E193</f>
        <v>10586.43072</v>
      </c>
      <c r="F193" s="165">
        <f>[1]побуд.звіт!F193+'[2]звіт 2018+01.2019'!F193</f>
        <v>13151.822300393012</v>
      </c>
      <c r="G193" s="166">
        <f t="shared" si="80"/>
        <v>0</v>
      </c>
      <c r="H193" s="167">
        <f t="shared" si="81"/>
        <v>2565.3915803930122</v>
      </c>
      <c r="I193" s="165">
        <f>[1]побуд.звіт!I193+'[2]звіт 2018+01.2019'!I193</f>
        <v>17701.286400000001</v>
      </c>
      <c r="J193" s="165">
        <f>[1]побуд.звіт!J193+'[2]звіт 2018+01.2019'!J193</f>
        <v>21185.067853909633</v>
      </c>
      <c r="K193" s="166">
        <f t="shared" si="82"/>
        <v>0</v>
      </c>
      <c r="L193" s="167">
        <f t="shared" si="83"/>
        <v>3483.7814539096325</v>
      </c>
      <c r="M193" s="165">
        <f>[1]побуд.звіт!M193+'[2]звіт 2018+01.2019'!M193</f>
        <v>0</v>
      </c>
      <c r="N193" s="165">
        <f>[1]побуд.звіт!N193+'[2]звіт 2018+01.2019'!N193</f>
        <v>0</v>
      </c>
      <c r="O193" s="166">
        <f t="shared" si="85"/>
        <v>0</v>
      </c>
      <c r="P193" s="167">
        <f t="shared" si="86"/>
        <v>0</v>
      </c>
      <c r="Q193" s="165">
        <f>[1]побуд.звіт!Q193+'[2]звіт 2018+01.2019'!Q193</f>
        <v>249.75360000000006</v>
      </c>
      <c r="R193" s="165">
        <f>[1]побуд.звіт!R193+'[2]звіт 2018+01.2019'!R193</f>
        <v>283.68419572220949</v>
      </c>
      <c r="S193" s="166">
        <f t="shared" si="87"/>
        <v>0</v>
      </c>
      <c r="T193" s="167">
        <f t="shared" si="88"/>
        <v>33.930595722209432</v>
      </c>
      <c r="U193" s="165">
        <f>[1]побуд.звіт!U193+'[2]звіт 2018+01.2019'!U193</f>
        <v>5605.0380000000005</v>
      </c>
      <c r="V193" s="165">
        <f>[1]побуд.звіт!V193+'[2]звіт 2018+01.2019'!V193</f>
        <v>5609.7505425081072</v>
      </c>
      <c r="W193" s="166">
        <f t="shared" si="89"/>
        <v>0</v>
      </c>
      <c r="X193" s="167">
        <f t="shared" si="90"/>
        <v>4.7125425081067078</v>
      </c>
      <c r="Y193" s="165">
        <f>[1]побуд.звіт!Y193+'[2]звіт 2018+01.2019'!Y193</f>
        <v>855.50478804999989</v>
      </c>
      <c r="Z193" s="165">
        <f>[1]побуд.звіт!Z193+'[2]звіт 2018+01.2019'!Z193</f>
        <v>842.98342867279769</v>
      </c>
      <c r="AA193" s="166">
        <f t="shared" si="91"/>
        <v>-12.521359377202202</v>
      </c>
      <c r="AB193" s="167">
        <f t="shared" si="92"/>
        <v>0</v>
      </c>
      <c r="AC193" s="165">
        <f>[1]побуд.звіт!AC193+'[2]звіт 2018+01.2019'!AC193</f>
        <v>26870.365440000005</v>
      </c>
      <c r="AD193" s="165">
        <f>[1]побуд.звіт!AD193+'[2]звіт 2018+01.2019'!AD193</f>
        <v>37522.744995902271</v>
      </c>
      <c r="AE193" s="166">
        <f t="shared" si="93"/>
        <v>0</v>
      </c>
      <c r="AF193" s="167">
        <f t="shared" si="94"/>
        <v>10652.379555902266</v>
      </c>
      <c r="AG193" s="165">
        <f>[1]побуд.звіт!AG193+'[2]звіт 2018+01.2019'!AG193</f>
        <v>71.80416000000001</v>
      </c>
      <c r="AH193" s="165">
        <f>[1]побуд.звіт!AH193+'[2]звіт 2018+01.2019'!AH193</f>
        <v>16.079089645256282</v>
      </c>
      <c r="AI193" s="166">
        <f t="shared" si="95"/>
        <v>-55.725070354743728</v>
      </c>
      <c r="AJ193" s="167">
        <f t="shared" si="96"/>
        <v>0</v>
      </c>
      <c r="AK193" s="165">
        <f>[1]побуд.звіт!AK193+'[2]звіт 2018+01.2019'!AK193</f>
        <v>3.1219200000000003</v>
      </c>
      <c r="AL193" s="165">
        <f>[1]побуд.звіт!AL193+'[2]звіт 2018+01.2019'!AL193</f>
        <v>0</v>
      </c>
      <c r="AM193" s="166">
        <f t="shared" si="97"/>
        <v>-3.1219200000000003</v>
      </c>
      <c r="AN193" s="167">
        <f t="shared" si="98"/>
        <v>0</v>
      </c>
      <c r="AO193" s="165">
        <f>[1]побуд.звіт!AO193+'[2]звіт 2018+01.2019'!AO193</f>
        <v>5148.0460799999992</v>
      </c>
      <c r="AP193" s="165">
        <f>[1]побуд.звіт!AP193+'[2]звіт 2018+01.2019'!AP193</f>
        <v>3783.3407198448508</v>
      </c>
      <c r="AQ193" s="166">
        <f t="shared" si="99"/>
        <v>-1364.7053601551484</v>
      </c>
      <c r="AR193" s="167">
        <f t="shared" si="100"/>
        <v>0</v>
      </c>
      <c r="AS193" s="165">
        <f>[1]побуд.звіт!AS193+'[2]звіт 2018+01.2019'!AS193</f>
        <v>4590</v>
      </c>
      <c r="AT193" s="165">
        <f>[1]побуд.звіт!AT193+'[2]звіт 2018+01.2019'!AT193</f>
        <v>5929.70254996938</v>
      </c>
      <c r="AU193" s="166">
        <f t="shared" si="101"/>
        <v>0</v>
      </c>
      <c r="AV193" s="167">
        <f t="shared" si="102"/>
        <v>1339.70254996938</v>
      </c>
      <c r="AW193" s="165">
        <f>[1]побуд.звіт!AW193+'[2]звіт 2018+01.2019'!AW193</f>
        <v>20979.3024</v>
      </c>
      <c r="AX193" s="165">
        <f>[1]побуд.звіт!AX193+'[2]звіт 2018+01.2019'!AX193</f>
        <v>1382</v>
      </c>
      <c r="AY193" s="166">
        <f t="shared" si="103"/>
        <v>-19597.3024</v>
      </c>
      <c r="AZ193" s="167">
        <f t="shared" si="104"/>
        <v>0</v>
      </c>
      <c r="BA193" s="38">
        <v>1</v>
      </c>
      <c r="BB193" s="36"/>
      <c r="BC193" s="36">
        <f>IF((BB193-BA193)&lt;0,BB193-BA193,0)</f>
        <v>-1</v>
      </c>
      <c r="BD193" s="37">
        <f>IF((BB193-BA193)&gt;0,BB193-BA193,0)</f>
        <v>0</v>
      </c>
      <c r="BE193" s="165">
        <f>[1]побуд.звіт!BE193+'[2]звіт 2018+01.2019'!BE193</f>
        <v>12.487680000000001</v>
      </c>
      <c r="BF193" s="165">
        <f>[1]побуд.звіт!BF193+'[2]звіт 2018+01.2019'!BF193</f>
        <v>0</v>
      </c>
      <c r="BG193" s="166">
        <f t="shared" si="107"/>
        <v>-12.487680000000001</v>
      </c>
      <c r="BH193" s="167">
        <f t="shared" si="108"/>
        <v>0</v>
      </c>
      <c r="BI193" s="165">
        <f>[1]побуд.звіт!BI193+'[2]звіт 2018+01.2019'!BI193</f>
        <v>7882.8480000000018</v>
      </c>
      <c r="BJ193" s="165">
        <f>[1]побуд.звіт!BJ193+'[2]звіт 2018+01.2019'!BJ193</f>
        <v>3959.9406963433958</v>
      </c>
      <c r="BK193" s="166">
        <f t="shared" si="109"/>
        <v>-3922.907303656606</v>
      </c>
      <c r="BL193" s="167">
        <f t="shared" si="110"/>
        <v>0</v>
      </c>
      <c r="BM193" s="165">
        <f>[1]побуд.звіт!BM193+'[2]звіт 2018+01.2019'!BM193</f>
        <v>4534.1807400000007</v>
      </c>
      <c r="BN193" s="165">
        <f>[1]побуд.звіт!BN193+'[2]звіт 2018+01.2019'!BN193</f>
        <v>8930.812701897612</v>
      </c>
      <c r="BO193" s="166">
        <f t="shared" si="111"/>
        <v>0</v>
      </c>
      <c r="BP193" s="167">
        <f t="shared" si="112"/>
        <v>4396.6319618976113</v>
      </c>
      <c r="BQ193" s="168">
        <f t="shared" si="117"/>
        <v>105091.16992804999</v>
      </c>
      <c r="BR193" s="166">
        <f t="shared" si="117"/>
        <v>102597.92907480852</v>
      </c>
      <c r="BS193" s="166">
        <f t="shared" si="113"/>
        <v>-2493.2408532414702</v>
      </c>
      <c r="BT193" s="167">
        <f t="shared" si="114"/>
        <v>0</v>
      </c>
      <c r="BU193" s="169">
        <f t="shared" si="115"/>
        <v>0.97627544868947169</v>
      </c>
      <c r="BV193" s="131">
        <v>30064</v>
      </c>
      <c r="BW193" s="170">
        <f t="shared" si="116"/>
        <v>22557.487862282142</v>
      </c>
      <c r="BX193" s="131">
        <f t="shared" si="118"/>
        <v>7506.5121377178566</v>
      </c>
      <c r="BY193" s="171">
        <v>2</v>
      </c>
      <c r="CA193" s="39"/>
    </row>
    <row r="194" spans="1:79" x14ac:dyDescent="0.3">
      <c r="A194" s="137">
        <f t="shared" si="84"/>
        <v>186</v>
      </c>
      <c r="B194" s="146" t="s">
        <v>286</v>
      </c>
      <c r="C194" s="188">
        <v>4156.24</v>
      </c>
      <c r="D194" s="185">
        <v>9</v>
      </c>
      <c r="E194" s="147">
        <f>[1]побуд.звіт!E194+'[2]звіт 2018+01.2019'!E194</f>
        <v>27922.308584000002</v>
      </c>
      <c r="F194" s="147">
        <f>[1]побуд.звіт!F194+'[2]звіт 2018+01.2019'!F194</f>
        <v>29132.558082023868</v>
      </c>
      <c r="G194" s="140">
        <f t="shared" si="80"/>
        <v>0</v>
      </c>
      <c r="H194" s="141">
        <f t="shared" si="81"/>
        <v>1210.2494980238662</v>
      </c>
      <c r="I194" s="147">
        <f>[1]побуд.звіт!I194+'[2]звіт 2018+01.2019'!I194</f>
        <v>58426.387064647337</v>
      </c>
      <c r="J194" s="147">
        <f>[1]побуд.звіт!J194+'[2]звіт 2018+01.2019'!J194</f>
        <v>59574.244549240939</v>
      </c>
      <c r="K194" s="140">
        <f t="shared" si="82"/>
        <v>0</v>
      </c>
      <c r="L194" s="141">
        <f t="shared" si="83"/>
        <v>1147.8574845936018</v>
      </c>
      <c r="M194" s="147">
        <f>[1]побуд.звіт!M194+'[2]звіт 2018+01.2019'!M194</f>
        <v>6604.6650490329939</v>
      </c>
      <c r="N194" s="147">
        <f>[1]побуд.звіт!N194+'[2]звіт 2018+01.2019'!N194</f>
        <v>6813.2314305806131</v>
      </c>
      <c r="O194" s="140">
        <f t="shared" si="85"/>
        <v>0</v>
      </c>
      <c r="P194" s="141">
        <f t="shared" si="86"/>
        <v>208.56638154761913</v>
      </c>
      <c r="Q194" s="147">
        <f>[1]побуд.звіт!Q194+'[2]звіт 2018+01.2019'!Q194</f>
        <v>1106.4619242216795</v>
      </c>
      <c r="R194" s="147">
        <f>[1]побуд.звіт!R194+'[2]звіт 2018+01.2019'!R194</f>
        <v>566.73432588588889</v>
      </c>
      <c r="S194" s="140">
        <f t="shared" si="87"/>
        <v>-539.72759833579062</v>
      </c>
      <c r="T194" s="141">
        <f t="shared" si="88"/>
        <v>0</v>
      </c>
      <c r="U194" s="147">
        <f>[1]побуд.звіт!U194+'[2]звіт 2018+01.2019'!U194</f>
        <v>29920.701538539408</v>
      </c>
      <c r="V194" s="147">
        <f>[1]побуд.звіт!V194+'[2]звіт 2018+01.2019'!V194</f>
        <v>29716.032127918523</v>
      </c>
      <c r="W194" s="140">
        <f t="shared" si="89"/>
        <v>-204.66941062088517</v>
      </c>
      <c r="X194" s="141">
        <f t="shared" si="90"/>
        <v>0</v>
      </c>
      <c r="Y194" s="147">
        <f>[1]побуд.звіт!Y194+'[2]звіт 2018+01.2019'!Y194</f>
        <v>0</v>
      </c>
      <c r="Z194" s="147">
        <f>[1]побуд.звіт!Z194+'[2]звіт 2018+01.2019'!Z194</f>
        <v>0</v>
      </c>
      <c r="AA194" s="140">
        <f t="shared" si="91"/>
        <v>0</v>
      </c>
      <c r="AB194" s="141">
        <f t="shared" si="92"/>
        <v>0</v>
      </c>
      <c r="AC194" s="147">
        <f>[1]побуд.звіт!AC194+'[2]звіт 2018+01.2019'!AC194</f>
        <v>49518.666078187365</v>
      </c>
      <c r="AD194" s="147">
        <f>[1]побуд.звіт!AD194+'[2]звіт 2018+01.2019'!AD194</f>
        <v>49687.983313148317</v>
      </c>
      <c r="AE194" s="140">
        <f t="shared" si="93"/>
        <v>0</v>
      </c>
      <c r="AF194" s="141">
        <f t="shared" si="94"/>
        <v>169.31723496095219</v>
      </c>
      <c r="AG194" s="147">
        <f>[1]побуд.звіт!AG194+'[2]звіт 2018+01.2019'!AG194</f>
        <v>1652.0489777149248</v>
      </c>
      <c r="AH194" s="147">
        <f>[1]побуд.звіт!AH194+'[2]звіт 2018+01.2019'!AH194</f>
        <v>1605.9719072780576</v>
      </c>
      <c r="AI194" s="140">
        <f t="shared" si="95"/>
        <v>-46.077070436867189</v>
      </c>
      <c r="AJ194" s="141">
        <f t="shared" si="96"/>
        <v>0</v>
      </c>
      <c r="AK194" s="147">
        <f>[1]побуд.звіт!AK194+'[2]звіт 2018+01.2019'!AK194</f>
        <v>62.090401960968521</v>
      </c>
      <c r="AL194" s="147">
        <f>[1]побуд.звіт!AL194+'[2]звіт 2018+01.2019'!AL194</f>
        <v>0</v>
      </c>
      <c r="AM194" s="140">
        <f t="shared" si="97"/>
        <v>-62.090401960968521</v>
      </c>
      <c r="AN194" s="141">
        <f t="shared" si="98"/>
        <v>0</v>
      </c>
      <c r="AO194" s="147">
        <f>[1]побуд.звіт!AO194+'[2]звіт 2018+01.2019'!AO194</f>
        <v>3024.0288620324836</v>
      </c>
      <c r="AP194" s="147">
        <f>[1]побуд.звіт!AP194+'[2]звіт 2018+01.2019'!AP194</f>
        <v>4987.9028403704033</v>
      </c>
      <c r="AQ194" s="140">
        <f t="shared" si="99"/>
        <v>0</v>
      </c>
      <c r="AR194" s="141">
        <f t="shared" si="100"/>
        <v>1963.8739783379197</v>
      </c>
      <c r="AS194" s="147">
        <f>[1]побуд.звіт!AS194+'[2]звіт 2018+01.2019'!AS194</f>
        <v>5425.7914552175262</v>
      </c>
      <c r="AT194" s="147">
        <f>[1]побуд.звіт!AT194+'[2]звіт 2018+01.2019'!AT194</f>
        <v>4762.7769600717565</v>
      </c>
      <c r="AU194" s="140">
        <f t="shared" si="101"/>
        <v>-663.01449514576962</v>
      </c>
      <c r="AV194" s="141">
        <f t="shared" si="102"/>
        <v>0</v>
      </c>
      <c r="AW194" s="147">
        <f>[1]побуд.звіт!AW194+'[2]звіт 2018+01.2019'!AW194</f>
        <v>55032.6870964841</v>
      </c>
      <c r="AX194" s="147">
        <f>[1]побуд.звіт!AX194+'[2]звіт 2018+01.2019'!AX194</f>
        <v>102979.09496584337</v>
      </c>
      <c r="AY194" s="140">
        <f t="shared" si="103"/>
        <v>0</v>
      </c>
      <c r="AZ194" s="141">
        <f t="shared" si="104"/>
        <v>47946.407869359267</v>
      </c>
      <c r="BA194" s="38">
        <v>0</v>
      </c>
      <c r="BB194" s="36"/>
      <c r="BC194" s="36">
        <f t="shared" si="105"/>
        <v>0</v>
      </c>
      <c r="BD194" s="37">
        <f t="shared" si="106"/>
        <v>0</v>
      </c>
      <c r="BE194" s="147">
        <f>[1]побуд.звіт!BE194+'[2]звіт 2018+01.2019'!BE194</f>
        <v>11.669957192193712</v>
      </c>
      <c r="BF194" s="147">
        <f>[1]побуд.звіт!BF194+'[2]звіт 2018+01.2019'!BF194</f>
        <v>0</v>
      </c>
      <c r="BG194" s="140">
        <f t="shared" si="107"/>
        <v>-11.669957192193712</v>
      </c>
      <c r="BH194" s="141">
        <f t="shared" si="108"/>
        <v>0</v>
      </c>
      <c r="BI194" s="147">
        <f>[1]побуд.звіт!BI194+'[2]звіт 2018+01.2019'!BI194</f>
        <v>20800.665860598583</v>
      </c>
      <c r="BJ194" s="147">
        <f>[1]побуд.звіт!BJ194+'[2]звіт 2018+01.2019'!BJ194</f>
        <v>15972.48138875217</v>
      </c>
      <c r="BK194" s="140">
        <f t="shared" si="109"/>
        <v>-4828.1844718464126</v>
      </c>
      <c r="BL194" s="141">
        <f t="shared" si="110"/>
        <v>0</v>
      </c>
      <c r="BM194" s="147">
        <f>[1]побуд.звіт!BM194+'[2]звіт 2018+01.2019'!BM194</f>
        <v>14050.718162245461</v>
      </c>
      <c r="BN194" s="147">
        <f>[1]побуд.звіт!BN194+'[2]звіт 2018+01.2019'!BN194</f>
        <v>12339.358996390136</v>
      </c>
      <c r="BO194" s="140">
        <f t="shared" si="111"/>
        <v>-1711.359165855325</v>
      </c>
      <c r="BP194" s="141">
        <f t="shared" si="112"/>
        <v>0</v>
      </c>
      <c r="BQ194" s="142">
        <f t="shared" si="117"/>
        <v>273558.89101207501</v>
      </c>
      <c r="BR194" s="140">
        <f t="shared" si="117"/>
        <v>318138.37088750402</v>
      </c>
      <c r="BS194" s="140">
        <f t="shared" si="113"/>
        <v>0</v>
      </c>
      <c r="BT194" s="141">
        <f t="shared" si="114"/>
        <v>44579.47987542901</v>
      </c>
      <c r="BU194" s="148">
        <f t="shared" si="115"/>
        <v>1.1629611807187112</v>
      </c>
      <c r="BV194" s="132">
        <v>24876</v>
      </c>
      <c r="BW194" s="144">
        <f t="shared" si="116"/>
        <v>5336.0792134232142</v>
      </c>
      <c r="BX194" s="132">
        <f t="shared" si="118"/>
        <v>19539.920786576786</v>
      </c>
      <c r="BY194" s="145">
        <v>3</v>
      </c>
      <c r="CA194" s="39"/>
    </row>
    <row r="195" spans="1:79" x14ac:dyDescent="0.3">
      <c r="A195" s="137">
        <f t="shared" si="84"/>
        <v>187</v>
      </c>
      <c r="B195" s="146" t="s">
        <v>287</v>
      </c>
      <c r="C195" s="188">
        <v>2752.15</v>
      </c>
      <c r="D195" s="185">
        <v>5</v>
      </c>
      <c r="E195" s="147">
        <f>[1]побуд.звіт!E195+'[2]звіт 2018+01.2019'!E195</f>
        <v>11726.671167229173</v>
      </c>
      <c r="F195" s="147">
        <f>[1]побуд.звіт!F195+'[2]звіт 2018+01.2019'!F195</f>
        <v>12890.620700596737</v>
      </c>
      <c r="G195" s="140">
        <f t="shared" si="80"/>
        <v>0</v>
      </c>
      <c r="H195" s="141">
        <f t="shared" si="81"/>
        <v>1163.9495333675641</v>
      </c>
      <c r="I195" s="147">
        <f>[1]побуд.звіт!I195+'[2]звіт 2018+01.2019'!I195</f>
        <v>34408.346398343587</v>
      </c>
      <c r="J195" s="147">
        <f>[1]побуд.звіт!J195+'[2]звіт 2018+01.2019'!J195</f>
        <v>32806.236957373054</v>
      </c>
      <c r="K195" s="140">
        <f t="shared" si="82"/>
        <v>-1602.1094409705329</v>
      </c>
      <c r="L195" s="141">
        <f t="shared" si="83"/>
        <v>0</v>
      </c>
      <c r="M195" s="147">
        <f>[1]побуд.звіт!M195+'[2]звіт 2018+01.2019'!M195</f>
        <v>4792.8795523766967</v>
      </c>
      <c r="N195" s="147">
        <f>[1]побуд.звіт!N195+'[2]звіт 2018+01.2019'!N195</f>
        <v>4938.0554048082067</v>
      </c>
      <c r="O195" s="140">
        <f t="shared" si="85"/>
        <v>0</v>
      </c>
      <c r="P195" s="141">
        <f t="shared" si="86"/>
        <v>145.17585243151007</v>
      </c>
      <c r="Q195" s="147">
        <f>[1]побуд.звіт!Q195+'[2]звіт 2018+01.2019'!Q195</f>
        <v>863.55571663796513</v>
      </c>
      <c r="R195" s="147">
        <f>[1]побуд.звіт!R195+'[2]звіт 2018+01.2019'!R195</f>
        <v>442.5103757467221</v>
      </c>
      <c r="S195" s="140">
        <f t="shared" si="87"/>
        <v>-421.04534089124303</v>
      </c>
      <c r="T195" s="141">
        <f t="shared" si="88"/>
        <v>0</v>
      </c>
      <c r="U195" s="147">
        <f>[1]побуд.звіт!U195+'[2]звіт 2018+01.2019'!U195</f>
        <v>0</v>
      </c>
      <c r="V195" s="147">
        <f>[1]побуд.звіт!V195+'[2]звіт 2018+01.2019'!V195</f>
        <v>0</v>
      </c>
      <c r="W195" s="140">
        <f t="shared" si="89"/>
        <v>0</v>
      </c>
      <c r="X195" s="141">
        <f t="shared" si="90"/>
        <v>0</v>
      </c>
      <c r="Y195" s="147">
        <f>[1]побуд.звіт!Y195+'[2]звіт 2018+01.2019'!Y195</f>
        <v>0</v>
      </c>
      <c r="Z195" s="147">
        <f>[1]побуд.звіт!Z195+'[2]звіт 2018+01.2019'!Z195</f>
        <v>0</v>
      </c>
      <c r="AA195" s="140">
        <f t="shared" si="91"/>
        <v>0</v>
      </c>
      <c r="AB195" s="141">
        <f t="shared" si="92"/>
        <v>0</v>
      </c>
      <c r="AC195" s="147">
        <f>[1]побуд.звіт!AC195+'[2]звіт 2018+01.2019'!AC195</f>
        <v>31827.87888705932</v>
      </c>
      <c r="AD195" s="147">
        <f>[1]побуд.звіт!AD195+'[2]звіт 2018+01.2019'!AD195</f>
        <v>32166.445682862024</v>
      </c>
      <c r="AE195" s="140">
        <f t="shared" si="93"/>
        <v>0</v>
      </c>
      <c r="AF195" s="141">
        <f t="shared" si="94"/>
        <v>338.56679580270429</v>
      </c>
      <c r="AG195" s="147">
        <f>[1]побуд.звіт!AG195+'[2]звіт 2018+01.2019'!AG195</f>
        <v>1961.60592446942</v>
      </c>
      <c r="AH195" s="147">
        <f>[1]побуд.звіт!AH195+'[2]звіт 2018+01.2019'!AH195</f>
        <v>1962.6231119351389</v>
      </c>
      <c r="AI195" s="140">
        <f t="shared" si="95"/>
        <v>0</v>
      </c>
      <c r="AJ195" s="141">
        <f t="shared" si="96"/>
        <v>1.0171874657189619</v>
      </c>
      <c r="AK195" s="147">
        <f>[1]побуд.звіт!AK195+'[2]звіт 2018+01.2019'!AK195</f>
        <v>70.637881951960239</v>
      </c>
      <c r="AL195" s="147">
        <f>[1]побуд.звіт!AL195+'[2]звіт 2018+01.2019'!AL195</f>
        <v>0</v>
      </c>
      <c r="AM195" s="140">
        <f t="shared" si="97"/>
        <v>-70.637881951960239</v>
      </c>
      <c r="AN195" s="141">
        <f t="shared" si="98"/>
        <v>0</v>
      </c>
      <c r="AO195" s="147">
        <f>[1]побуд.звіт!AO195+'[2]звіт 2018+01.2019'!AO195</f>
        <v>7888.3051895108383</v>
      </c>
      <c r="AP195" s="147">
        <f>[1]побуд.звіт!AP195+'[2]звіт 2018+01.2019'!AP195</f>
        <v>7740.174762249635</v>
      </c>
      <c r="AQ195" s="140">
        <f t="shared" si="99"/>
        <v>-148.13042726120329</v>
      </c>
      <c r="AR195" s="141">
        <f t="shared" si="100"/>
        <v>0</v>
      </c>
      <c r="AS195" s="147">
        <f>[1]побуд.звіт!AS195+'[2]звіт 2018+01.2019'!AS195</f>
        <v>6628.6527526813616</v>
      </c>
      <c r="AT195" s="147">
        <f>[1]побуд.звіт!AT195+'[2]звіт 2018+01.2019'!AT195</f>
        <v>5599.472347684311</v>
      </c>
      <c r="AU195" s="140">
        <f t="shared" si="101"/>
        <v>-1029.1804049970506</v>
      </c>
      <c r="AV195" s="141">
        <f t="shared" si="102"/>
        <v>0</v>
      </c>
      <c r="AW195" s="147">
        <f>[1]побуд.звіт!AW195+'[2]звіт 2018+01.2019'!AW195</f>
        <v>46422.543146972872</v>
      </c>
      <c r="AX195" s="147">
        <f>[1]побуд.звіт!AX195+'[2]звіт 2018+01.2019'!AX195</f>
        <v>12999.547390514381</v>
      </c>
      <c r="AY195" s="140">
        <f t="shared" si="103"/>
        <v>-33422.995756458491</v>
      </c>
      <c r="AZ195" s="141">
        <f t="shared" si="104"/>
        <v>0</v>
      </c>
      <c r="BA195" s="38">
        <v>0</v>
      </c>
      <c r="BB195" s="36"/>
      <c r="BC195" s="36">
        <f t="shared" si="105"/>
        <v>0</v>
      </c>
      <c r="BD195" s="37">
        <f t="shared" si="106"/>
        <v>0</v>
      </c>
      <c r="BE195" s="147">
        <f>[1]побуд.звіт!BE195+'[2]звіт 2018+01.2019'!BE195</f>
        <v>15.455061635755358</v>
      </c>
      <c r="BF195" s="147">
        <f>[1]побуд.звіт!BF195+'[2]звіт 2018+01.2019'!BF195</f>
        <v>0</v>
      </c>
      <c r="BG195" s="140">
        <f t="shared" si="107"/>
        <v>-15.455061635755358</v>
      </c>
      <c r="BH195" s="141">
        <f t="shared" si="108"/>
        <v>0</v>
      </c>
      <c r="BI195" s="147">
        <f>[1]побуд.звіт!BI195+'[2]звіт 2018+01.2019'!BI195</f>
        <v>9653.8788649128928</v>
      </c>
      <c r="BJ195" s="147">
        <f>[1]побуд.звіт!BJ195+'[2]звіт 2018+01.2019'!BJ195</f>
        <v>4853.0206491930567</v>
      </c>
      <c r="BK195" s="140">
        <f t="shared" si="109"/>
        <v>-4800.8582157198362</v>
      </c>
      <c r="BL195" s="141">
        <f t="shared" si="110"/>
        <v>0</v>
      </c>
      <c r="BM195" s="147">
        <f>[1]побуд.звіт!BM195+'[2]звіт 2018+01.2019'!BM195</f>
        <v>0</v>
      </c>
      <c r="BN195" s="147">
        <f>[1]побуд.звіт!BN195+'[2]звіт 2018+01.2019'!BN195</f>
        <v>0</v>
      </c>
      <c r="BO195" s="140">
        <f t="shared" si="111"/>
        <v>0</v>
      </c>
      <c r="BP195" s="141">
        <f t="shared" si="112"/>
        <v>0</v>
      </c>
      <c r="BQ195" s="142">
        <f t="shared" si="117"/>
        <v>156260.41054378185</v>
      </c>
      <c r="BR195" s="140">
        <f t="shared" si="117"/>
        <v>116398.70738296327</v>
      </c>
      <c r="BS195" s="140">
        <f t="shared" si="113"/>
        <v>-39861.703160818579</v>
      </c>
      <c r="BT195" s="141">
        <f t="shared" si="114"/>
        <v>0</v>
      </c>
      <c r="BU195" s="148">
        <f t="shared" si="115"/>
        <v>0.74490209630128978</v>
      </c>
      <c r="BV195" s="132">
        <v>16100</v>
      </c>
      <c r="BW195" s="144">
        <f t="shared" si="116"/>
        <v>4938.5421040155816</v>
      </c>
      <c r="BX195" s="132">
        <f t="shared" si="118"/>
        <v>11161.457895984418</v>
      </c>
      <c r="BY195" s="145">
        <v>3</v>
      </c>
      <c r="CA195" s="39"/>
    </row>
    <row r="196" spans="1:79" x14ac:dyDescent="0.3">
      <c r="A196" s="137">
        <f t="shared" si="84"/>
        <v>188</v>
      </c>
      <c r="B196" s="146" t="s">
        <v>288</v>
      </c>
      <c r="C196" s="188">
        <v>3894.8</v>
      </c>
      <c r="D196" s="185">
        <v>5</v>
      </c>
      <c r="E196" s="147">
        <f>[1]побуд.звіт!E196+'[2]звіт 2018+01.2019'!E196</f>
        <v>16767.865149999998</v>
      </c>
      <c r="F196" s="147">
        <f>[1]побуд.звіт!F196+'[2]звіт 2018+01.2019'!F196</f>
        <v>18844.554368483543</v>
      </c>
      <c r="G196" s="140">
        <f t="shared" si="80"/>
        <v>0</v>
      </c>
      <c r="H196" s="141">
        <f t="shared" si="81"/>
        <v>2076.6892184835451</v>
      </c>
      <c r="I196" s="147">
        <f>[1]побуд.звіт!I196+'[2]звіт 2018+01.2019'!I196</f>
        <v>35594.069413739868</v>
      </c>
      <c r="J196" s="147">
        <f>[1]побуд.звіт!J196+'[2]звіт 2018+01.2019'!J196</f>
        <v>34466.310352011446</v>
      </c>
      <c r="K196" s="140">
        <f t="shared" si="82"/>
        <v>-1127.7590617284222</v>
      </c>
      <c r="L196" s="141">
        <f t="shared" si="83"/>
        <v>0</v>
      </c>
      <c r="M196" s="147">
        <f>[1]побуд.звіт!M196+'[2]звіт 2018+01.2019'!M196</f>
        <v>5132.9545471357251</v>
      </c>
      <c r="N196" s="147">
        <f>[1]побуд.звіт!N196+'[2]звіт 2018+01.2019'!N196</f>
        <v>5606.5466550693636</v>
      </c>
      <c r="O196" s="140">
        <f t="shared" si="85"/>
        <v>0</v>
      </c>
      <c r="P196" s="141">
        <f t="shared" si="86"/>
        <v>473.59210793363854</v>
      </c>
      <c r="Q196" s="147">
        <f>[1]побуд.звіт!Q196+'[2]звіт 2018+01.2019'!Q196</f>
        <v>1231.3203547122962</v>
      </c>
      <c r="R196" s="147">
        <f>[1]побуд.звіт!R196+'[2]звіт 2018+01.2019'!R196</f>
        <v>613.07805077931653</v>
      </c>
      <c r="S196" s="140">
        <f t="shared" si="87"/>
        <v>-618.24230393297967</v>
      </c>
      <c r="T196" s="141">
        <f t="shared" si="88"/>
        <v>0</v>
      </c>
      <c r="U196" s="147">
        <f>[1]побуд.звіт!U196+'[2]звіт 2018+01.2019'!U196</f>
        <v>0</v>
      </c>
      <c r="V196" s="147">
        <f>[1]побуд.звіт!V196+'[2]звіт 2018+01.2019'!V196</f>
        <v>0</v>
      </c>
      <c r="W196" s="140">
        <f t="shared" si="89"/>
        <v>0</v>
      </c>
      <c r="X196" s="141">
        <f t="shared" si="90"/>
        <v>0</v>
      </c>
      <c r="Y196" s="147">
        <f>[1]побуд.звіт!Y196+'[2]звіт 2018+01.2019'!Y196</f>
        <v>0</v>
      </c>
      <c r="Z196" s="147">
        <f>[1]побуд.звіт!Z196+'[2]звіт 2018+01.2019'!Z196</f>
        <v>0</v>
      </c>
      <c r="AA196" s="140">
        <f t="shared" si="91"/>
        <v>0</v>
      </c>
      <c r="AB196" s="141">
        <f t="shared" si="92"/>
        <v>0</v>
      </c>
      <c r="AC196" s="147">
        <f>[1]побуд.звіт!AC196+'[2]звіт 2018+01.2019'!AC196</f>
        <v>45042.799663024845</v>
      </c>
      <c r="AD196" s="147">
        <f>[1]побуд.звіт!AD196+'[2]звіт 2018+01.2019'!AD196</f>
        <v>44179.220058746476</v>
      </c>
      <c r="AE196" s="140">
        <f t="shared" si="93"/>
        <v>-863.57960427836952</v>
      </c>
      <c r="AF196" s="141">
        <f t="shared" si="94"/>
        <v>0</v>
      </c>
      <c r="AG196" s="147">
        <f>[1]побуд.звіт!AG196+'[2]звіт 2018+01.2019'!AG196</f>
        <v>2704.9510524251723</v>
      </c>
      <c r="AH196" s="147">
        <f>[1]побуд.звіт!AH196+'[2]звіт 2018+01.2019'!AH196</f>
        <v>2704.1944356816552</v>
      </c>
      <c r="AI196" s="140">
        <f t="shared" si="95"/>
        <v>-0.75661674351704278</v>
      </c>
      <c r="AJ196" s="141">
        <f t="shared" si="96"/>
        <v>0</v>
      </c>
      <c r="AK196" s="147">
        <f>[1]побуд.звіт!AK196+'[2]звіт 2018+01.2019'!AK196</f>
        <v>99.965635094923897</v>
      </c>
      <c r="AL196" s="147">
        <f>[1]побуд.звіт!AL196+'[2]звіт 2018+01.2019'!AL196</f>
        <v>0</v>
      </c>
      <c r="AM196" s="140">
        <f t="shared" si="97"/>
        <v>-99.965635094923897</v>
      </c>
      <c r="AN196" s="141">
        <f t="shared" si="98"/>
        <v>0</v>
      </c>
      <c r="AO196" s="147">
        <f>[1]побуд.звіт!AO196+'[2]звіт 2018+01.2019'!AO196</f>
        <v>10128.233772880923</v>
      </c>
      <c r="AP196" s="147">
        <f>[1]побуд.звіт!AP196+'[2]звіт 2018+01.2019'!AP196</f>
        <v>6563.8897306124791</v>
      </c>
      <c r="AQ196" s="140">
        <f t="shared" si="99"/>
        <v>-3564.3440422684444</v>
      </c>
      <c r="AR196" s="141">
        <f t="shared" si="100"/>
        <v>0</v>
      </c>
      <c r="AS196" s="147">
        <f>[1]побуд.звіт!AS196+'[2]звіт 2018+01.2019'!AS196</f>
        <v>13065.144008894113</v>
      </c>
      <c r="AT196" s="147">
        <f>[1]побуд.звіт!AT196+'[2]звіт 2018+01.2019'!AT196</f>
        <v>11201.206555257224</v>
      </c>
      <c r="AU196" s="140">
        <f t="shared" si="101"/>
        <v>-1863.9374536368887</v>
      </c>
      <c r="AV196" s="141">
        <f t="shared" si="102"/>
        <v>0</v>
      </c>
      <c r="AW196" s="147">
        <f>[1]побуд.звіт!AW196+'[2]звіт 2018+01.2019'!AW196</f>
        <v>56228.93421279129</v>
      </c>
      <c r="AX196" s="147">
        <f>[1]побуд.звіт!AX196+'[2]звіт 2018+01.2019'!AX196</f>
        <v>11466.435542116527</v>
      </c>
      <c r="AY196" s="140">
        <f t="shared" si="103"/>
        <v>-44762.498670674759</v>
      </c>
      <c r="AZ196" s="141">
        <f t="shared" si="104"/>
        <v>0</v>
      </c>
      <c r="BA196" s="38">
        <v>0</v>
      </c>
      <c r="BB196" s="36"/>
      <c r="BC196" s="36">
        <f t="shared" si="105"/>
        <v>0</v>
      </c>
      <c r="BD196" s="37">
        <f t="shared" si="106"/>
        <v>0</v>
      </c>
      <c r="BE196" s="147">
        <f>[1]побуд.звіт!BE196+'[2]звіт 2018+01.2019'!BE196</f>
        <v>10.935881775873396</v>
      </c>
      <c r="BF196" s="147">
        <f>[1]побуд.звіт!BF196+'[2]звіт 2018+01.2019'!BF196</f>
        <v>0</v>
      </c>
      <c r="BG196" s="140">
        <f t="shared" si="107"/>
        <v>-10.935881775873396</v>
      </c>
      <c r="BH196" s="141">
        <f t="shared" si="108"/>
        <v>0</v>
      </c>
      <c r="BI196" s="147">
        <f>[1]побуд.звіт!BI196+'[2]звіт 2018+01.2019'!BI196</f>
        <v>15649.131463273639</v>
      </c>
      <c r="BJ196" s="147">
        <f>[1]побуд.звіт!BJ196+'[2]звіт 2018+01.2019'!BJ196</f>
        <v>14604.581624802875</v>
      </c>
      <c r="BK196" s="140">
        <f t="shared" si="109"/>
        <v>-1044.5498384707644</v>
      </c>
      <c r="BL196" s="141">
        <f t="shared" si="110"/>
        <v>0</v>
      </c>
      <c r="BM196" s="147">
        <f>[1]побуд.звіт!BM196+'[2]звіт 2018+01.2019'!BM196</f>
        <v>0</v>
      </c>
      <c r="BN196" s="147">
        <f>[1]побуд.звіт!BN196+'[2]звіт 2018+01.2019'!BN196</f>
        <v>0</v>
      </c>
      <c r="BO196" s="140">
        <f t="shared" si="111"/>
        <v>0</v>
      </c>
      <c r="BP196" s="141">
        <f t="shared" si="112"/>
        <v>0</v>
      </c>
      <c r="BQ196" s="142">
        <f t="shared" si="117"/>
        <v>201656.30515574865</v>
      </c>
      <c r="BR196" s="140">
        <f t="shared" si="117"/>
        <v>150250.0173735609</v>
      </c>
      <c r="BS196" s="140">
        <f t="shared" si="113"/>
        <v>-51406.287782187748</v>
      </c>
      <c r="BT196" s="141">
        <f t="shared" si="114"/>
        <v>0</v>
      </c>
      <c r="BU196" s="148">
        <f t="shared" si="115"/>
        <v>0.74507969020614429</v>
      </c>
      <c r="BV196" s="132">
        <v>17921</v>
      </c>
      <c r="BW196" s="144">
        <f t="shared" si="116"/>
        <v>3516.9782031608102</v>
      </c>
      <c r="BX196" s="132">
        <f t="shared" si="118"/>
        <v>14404.02179683919</v>
      </c>
      <c r="BY196" s="145">
        <v>3</v>
      </c>
      <c r="CA196" s="39"/>
    </row>
    <row r="197" spans="1:79" x14ac:dyDescent="0.3">
      <c r="A197" s="137">
        <f t="shared" si="84"/>
        <v>189</v>
      </c>
      <c r="B197" s="146" t="s">
        <v>289</v>
      </c>
      <c r="C197" s="188">
        <v>2743.4</v>
      </c>
      <c r="D197" s="185">
        <v>5</v>
      </c>
      <c r="E197" s="147">
        <f>[1]побуд.звіт!E197+'[2]звіт 2018+01.2019'!E197</f>
        <v>11734.509187465614</v>
      </c>
      <c r="F197" s="147">
        <f>[1]побуд.звіт!F197+'[2]звіт 2018+01.2019'!F197</f>
        <v>11586.174336946702</v>
      </c>
      <c r="G197" s="140">
        <f t="shared" si="80"/>
        <v>-148.33485051891148</v>
      </c>
      <c r="H197" s="141">
        <f t="shared" si="81"/>
        <v>0</v>
      </c>
      <c r="I197" s="147">
        <f>[1]побуд.звіт!I197+'[2]звіт 2018+01.2019'!I197</f>
        <v>27664.452254663949</v>
      </c>
      <c r="J197" s="147">
        <f>[1]побуд.звіт!J197+'[2]звіт 2018+01.2019'!J197</f>
        <v>27733.278514969079</v>
      </c>
      <c r="K197" s="140">
        <f t="shared" si="82"/>
        <v>0</v>
      </c>
      <c r="L197" s="141">
        <f t="shared" si="83"/>
        <v>68.826260305129836</v>
      </c>
      <c r="M197" s="147">
        <f>[1]побуд.звіт!M197+'[2]звіт 2018+01.2019'!M197</f>
        <v>3905.736110174108</v>
      </c>
      <c r="N197" s="147">
        <f>[1]побуд.звіт!N197+'[2]звіт 2018+01.2019'!N197</f>
        <v>4058.7897127786323</v>
      </c>
      <c r="O197" s="140">
        <f t="shared" si="85"/>
        <v>0</v>
      </c>
      <c r="P197" s="141">
        <f t="shared" si="86"/>
        <v>153.05360260452426</v>
      </c>
      <c r="Q197" s="147">
        <f>[1]побуд.звіт!Q197+'[2]звіт 2018+01.2019'!Q197</f>
        <v>397.4681449200574</v>
      </c>
      <c r="R197" s="147">
        <f>[1]побуд.звіт!R197+'[2]звіт 2018+01.2019'!R197</f>
        <v>453.8858437034757</v>
      </c>
      <c r="S197" s="140">
        <f t="shared" si="87"/>
        <v>0</v>
      </c>
      <c r="T197" s="141">
        <f t="shared" si="88"/>
        <v>56.417698783418302</v>
      </c>
      <c r="U197" s="147">
        <f>[1]побуд.звіт!U197+'[2]звіт 2018+01.2019'!U197</f>
        <v>0</v>
      </c>
      <c r="V197" s="147">
        <f>[1]побуд.звіт!V197+'[2]звіт 2018+01.2019'!V197</f>
        <v>0</v>
      </c>
      <c r="W197" s="140">
        <f t="shared" si="89"/>
        <v>0</v>
      </c>
      <c r="X197" s="141">
        <f t="shared" si="90"/>
        <v>0</v>
      </c>
      <c r="Y197" s="147">
        <f>[1]побуд.звіт!Y197+'[2]звіт 2018+01.2019'!Y197</f>
        <v>0</v>
      </c>
      <c r="Z197" s="147">
        <f>[1]побуд.звіт!Z197+'[2]звіт 2018+01.2019'!Z197</f>
        <v>0</v>
      </c>
      <c r="AA197" s="140">
        <f t="shared" si="91"/>
        <v>0</v>
      </c>
      <c r="AB197" s="141">
        <f t="shared" si="92"/>
        <v>0</v>
      </c>
      <c r="AC197" s="147">
        <f>[1]побуд.звіт!AC197+'[2]звіт 2018+01.2019'!AC197</f>
        <v>31122.404525061087</v>
      </c>
      <c r="AD197" s="147">
        <f>[1]побуд.звіт!AD197+'[2]звіт 2018+01.2019'!AD197</f>
        <v>31457.944566306145</v>
      </c>
      <c r="AE197" s="140">
        <f t="shared" si="93"/>
        <v>0</v>
      </c>
      <c r="AF197" s="141">
        <f t="shared" si="94"/>
        <v>335.54004124505809</v>
      </c>
      <c r="AG197" s="147">
        <f>[1]побуд.звіт!AG197+'[2]звіт 2018+01.2019'!AG197</f>
        <v>1955.3693269587068</v>
      </c>
      <c r="AH197" s="147">
        <f>[1]побуд.звіт!AH197+'[2]звіт 2018+01.2019'!AH197</f>
        <v>1955.9443742563842</v>
      </c>
      <c r="AI197" s="140">
        <f t="shared" si="95"/>
        <v>0</v>
      </c>
      <c r="AJ197" s="141">
        <f t="shared" si="96"/>
        <v>0.57504729767742901</v>
      </c>
      <c r="AK197" s="147">
        <f>[1]побуд.звіт!AK197+'[2]звіт 2018+01.2019'!AK197</f>
        <v>70.413300636596034</v>
      </c>
      <c r="AL197" s="147">
        <f>[1]побуд.звіт!AL197+'[2]звіт 2018+01.2019'!AL197</f>
        <v>0</v>
      </c>
      <c r="AM197" s="140">
        <f t="shared" si="97"/>
        <v>-70.413300636596034</v>
      </c>
      <c r="AN197" s="141">
        <f t="shared" si="98"/>
        <v>0</v>
      </c>
      <c r="AO197" s="147">
        <f>[1]побуд.звіт!AO197+'[2]звіт 2018+01.2019'!AO197</f>
        <v>9598.7399403360141</v>
      </c>
      <c r="AP197" s="147">
        <f>[1]побуд.звіт!AP197+'[2]звіт 2018+01.2019'!AP197</f>
        <v>6306.2151984018119</v>
      </c>
      <c r="AQ197" s="140">
        <f t="shared" si="99"/>
        <v>-3292.5247419342022</v>
      </c>
      <c r="AR197" s="141">
        <f t="shared" si="100"/>
        <v>0</v>
      </c>
      <c r="AS197" s="147">
        <f>[1]побуд.звіт!AS197+'[2]звіт 2018+01.2019'!AS197</f>
        <v>6380.1491705181188</v>
      </c>
      <c r="AT197" s="147">
        <f>[1]побуд.звіт!AT197+'[2]звіт 2018+01.2019'!AT197</f>
        <v>5488.3862386667861</v>
      </c>
      <c r="AU197" s="140">
        <f t="shared" si="101"/>
        <v>-891.76293185133272</v>
      </c>
      <c r="AV197" s="141">
        <f t="shared" si="102"/>
        <v>0</v>
      </c>
      <c r="AW197" s="147">
        <f>[1]побуд.звіт!AW197+'[2]звіт 2018+01.2019'!AW197</f>
        <v>42429.399218969462</v>
      </c>
      <c r="AX197" s="147">
        <f>[1]побуд.звіт!AX197+'[2]звіт 2018+01.2019'!AX197</f>
        <v>36002.082125572655</v>
      </c>
      <c r="AY197" s="140">
        <f t="shared" si="103"/>
        <v>-6427.3170933968067</v>
      </c>
      <c r="AZ197" s="141">
        <f t="shared" si="104"/>
        <v>0</v>
      </c>
      <c r="BA197" s="38">
        <v>0</v>
      </c>
      <c r="BB197" s="36"/>
      <c r="BC197" s="36">
        <f t="shared" si="105"/>
        <v>0</v>
      </c>
      <c r="BD197" s="37">
        <f t="shared" si="106"/>
        <v>0</v>
      </c>
      <c r="BE197" s="147">
        <f>[1]побуд.звіт!BE197+'[2]звіт 2018+01.2019'!BE197</f>
        <v>17.874984855669656</v>
      </c>
      <c r="BF197" s="147">
        <f>[1]побуд.звіт!BF197+'[2]звіт 2018+01.2019'!BF197</f>
        <v>0</v>
      </c>
      <c r="BG197" s="140">
        <f t="shared" si="107"/>
        <v>-17.874984855669656</v>
      </c>
      <c r="BH197" s="141">
        <f t="shared" si="108"/>
        <v>0</v>
      </c>
      <c r="BI197" s="147">
        <f>[1]побуд.звіт!BI197+'[2]звіт 2018+01.2019'!BI197</f>
        <v>11794.77564383081</v>
      </c>
      <c r="BJ197" s="147">
        <f>[1]побуд.звіт!BJ197+'[2]звіт 2018+01.2019'!BJ197</f>
        <v>13179.43070564954</v>
      </c>
      <c r="BK197" s="140">
        <f t="shared" si="109"/>
        <v>0</v>
      </c>
      <c r="BL197" s="141">
        <f t="shared" si="110"/>
        <v>1384.6550618187302</v>
      </c>
      <c r="BM197" s="147">
        <f>[1]побуд.звіт!BM197+'[2]звіт 2018+01.2019'!BM197</f>
        <v>0</v>
      </c>
      <c r="BN197" s="147">
        <f>[1]побуд.звіт!BN197+'[2]звіт 2018+01.2019'!BN197</f>
        <v>0</v>
      </c>
      <c r="BO197" s="140">
        <f t="shared" si="111"/>
        <v>0</v>
      </c>
      <c r="BP197" s="141">
        <f t="shared" si="112"/>
        <v>0</v>
      </c>
      <c r="BQ197" s="142">
        <f t="shared" si="117"/>
        <v>147071.2918083902</v>
      </c>
      <c r="BR197" s="140">
        <f t="shared" si="117"/>
        <v>138222.13161725123</v>
      </c>
      <c r="BS197" s="140">
        <f t="shared" si="113"/>
        <v>-8849.1601911389735</v>
      </c>
      <c r="BT197" s="141">
        <f t="shared" si="114"/>
        <v>0</v>
      </c>
      <c r="BU197" s="148">
        <f t="shared" si="115"/>
        <v>0.93983081210255515</v>
      </c>
      <c r="BV197" s="132">
        <v>23746</v>
      </c>
      <c r="BW197" s="144">
        <f t="shared" si="116"/>
        <v>13240.907727972128</v>
      </c>
      <c r="BX197" s="132">
        <f t="shared" si="118"/>
        <v>10505.092272027872</v>
      </c>
      <c r="BY197" s="145">
        <v>3</v>
      </c>
      <c r="CA197" s="39"/>
    </row>
    <row r="198" spans="1:79" x14ac:dyDescent="0.3">
      <c r="A198" s="137">
        <f t="shared" si="84"/>
        <v>190</v>
      </c>
      <c r="B198" s="146" t="s">
        <v>290</v>
      </c>
      <c r="C198" s="188">
        <v>4255.2700000000004</v>
      </c>
      <c r="D198" s="185">
        <v>9</v>
      </c>
      <c r="E198" s="147">
        <f>[1]побуд.звіт!E198+'[2]звіт 2018+01.2019'!E198</f>
        <v>27162.451586000003</v>
      </c>
      <c r="F198" s="147">
        <f>[1]побуд.звіт!F198+'[2]звіт 2018+01.2019'!F198</f>
        <v>28290.232253754166</v>
      </c>
      <c r="G198" s="140">
        <f t="shared" si="80"/>
        <v>0</v>
      </c>
      <c r="H198" s="141">
        <f t="shared" si="81"/>
        <v>1127.780667754163</v>
      </c>
      <c r="I198" s="147">
        <f>[1]побуд.звіт!I198+'[2]звіт 2018+01.2019'!I198</f>
        <v>43438.988989896083</v>
      </c>
      <c r="J198" s="147">
        <f>[1]побуд.звіт!J198+'[2]звіт 2018+01.2019'!J198</f>
        <v>44014.704068487925</v>
      </c>
      <c r="K198" s="140">
        <f t="shared" si="82"/>
        <v>0</v>
      </c>
      <c r="L198" s="141">
        <f t="shared" si="83"/>
        <v>575.71507859184203</v>
      </c>
      <c r="M198" s="147">
        <f>[1]побуд.звіт!M198+'[2]звіт 2018+01.2019'!M198</f>
        <v>7007.7241392113474</v>
      </c>
      <c r="N198" s="147">
        <f>[1]побуд.звіт!N198+'[2]звіт 2018+01.2019'!N198</f>
        <v>7153.0456918328209</v>
      </c>
      <c r="O198" s="140">
        <f t="shared" si="85"/>
        <v>0</v>
      </c>
      <c r="P198" s="141">
        <f t="shared" si="86"/>
        <v>145.32155262147353</v>
      </c>
      <c r="Q198" s="147">
        <f>[1]побуд.звіт!Q198+'[2]звіт 2018+01.2019'!Q198</f>
        <v>1290.8119977372107</v>
      </c>
      <c r="R198" s="147">
        <f>[1]побуд.звіт!R198+'[2]звіт 2018+01.2019'!R198</f>
        <v>707.07653973911852</v>
      </c>
      <c r="S198" s="140">
        <f t="shared" si="87"/>
        <v>-583.73545799809222</v>
      </c>
      <c r="T198" s="141">
        <f t="shared" si="88"/>
        <v>0</v>
      </c>
      <c r="U198" s="147">
        <f>[1]побуд.звіт!U198+'[2]звіт 2018+01.2019'!U198</f>
        <v>29920.593376545628</v>
      </c>
      <c r="V198" s="147">
        <f>[1]побуд.звіт!V198+'[2]звіт 2018+01.2019'!V198</f>
        <v>29716.032127918523</v>
      </c>
      <c r="W198" s="140">
        <f t="shared" si="89"/>
        <v>-204.56124862710567</v>
      </c>
      <c r="X198" s="141">
        <f t="shared" si="90"/>
        <v>0</v>
      </c>
      <c r="Y198" s="147">
        <f>[1]побуд.звіт!Y198+'[2]звіт 2018+01.2019'!Y198</f>
        <v>0</v>
      </c>
      <c r="Z198" s="147">
        <f>[1]побуд.звіт!Z198+'[2]звіт 2018+01.2019'!Z198</f>
        <v>0</v>
      </c>
      <c r="AA198" s="140">
        <f t="shared" si="91"/>
        <v>0</v>
      </c>
      <c r="AB198" s="141">
        <f t="shared" si="92"/>
        <v>0</v>
      </c>
      <c r="AC198" s="147">
        <f>[1]побуд.звіт!AC198+'[2]звіт 2018+01.2019'!AC198</f>
        <v>50279.722566172852</v>
      </c>
      <c r="AD198" s="147">
        <f>[1]побуд.звіт!AD198+'[2]звіт 2018+01.2019'!AD198</f>
        <v>50443.751970411831</v>
      </c>
      <c r="AE198" s="140">
        <f t="shared" si="93"/>
        <v>0</v>
      </c>
      <c r="AF198" s="141">
        <f t="shared" si="94"/>
        <v>164.02940423897962</v>
      </c>
      <c r="AG198" s="147">
        <f>[1]побуд.звіт!AG198+'[2]звіт 2018+01.2019'!AG198</f>
        <v>2103.6185831360299</v>
      </c>
      <c r="AH198" s="147">
        <f>[1]побуд.звіт!AH198+'[2]звіт 2018+01.2019'!AH198</f>
        <v>2066.4411134761826</v>
      </c>
      <c r="AI198" s="140">
        <f t="shared" si="95"/>
        <v>-37.177469659847247</v>
      </c>
      <c r="AJ198" s="141">
        <f t="shared" si="96"/>
        <v>0</v>
      </c>
      <c r="AK198" s="147">
        <f>[1]побуд.звіт!AK198+'[2]звіт 2018+01.2019'!AK198</f>
        <v>75.51783426695205</v>
      </c>
      <c r="AL198" s="147">
        <f>[1]побуд.звіт!AL198+'[2]звіт 2018+01.2019'!AL198</f>
        <v>0</v>
      </c>
      <c r="AM198" s="140">
        <f t="shared" si="97"/>
        <v>-75.51783426695205</v>
      </c>
      <c r="AN198" s="141">
        <f t="shared" si="98"/>
        <v>0</v>
      </c>
      <c r="AO198" s="147">
        <f>[1]побуд.звіт!AO198+'[2]звіт 2018+01.2019'!AO198</f>
        <v>3002.2322009056629</v>
      </c>
      <c r="AP198" s="147">
        <f>[1]побуд.звіт!AP198+'[2]звіт 2018+01.2019'!AP198</f>
        <v>4891.0215700654644</v>
      </c>
      <c r="AQ198" s="140">
        <f t="shared" si="99"/>
        <v>0</v>
      </c>
      <c r="AR198" s="141">
        <f t="shared" si="100"/>
        <v>1888.7893691598015</v>
      </c>
      <c r="AS198" s="147">
        <f>[1]побуд.звіт!AS198+'[2]звіт 2018+01.2019'!AS198</f>
        <v>5448.7560054538753</v>
      </c>
      <c r="AT198" s="147">
        <f>[1]побуд.звіт!AT198+'[2]звіт 2018+01.2019'!AT198</f>
        <v>4637.9492942146107</v>
      </c>
      <c r="AU198" s="140">
        <f t="shared" si="101"/>
        <v>-810.80671123926459</v>
      </c>
      <c r="AV198" s="141">
        <f t="shared" si="102"/>
        <v>0</v>
      </c>
      <c r="AW198" s="147">
        <f>[1]побуд.звіт!AW198+'[2]звіт 2018+01.2019'!AW198</f>
        <v>56161.266754763492</v>
      </c>
      <c r="AX198" s="147">
        <f>[1]побуд.звіт!AX198+'[2]звіт 2018+01.2019'!AX198</f>
        <v>42978.116231950778</v>
      </c>
      <c r="AY198" s="140">
        <f t="shared" si="103"/>
        <v>-13183.150522812713</v>
      </c>
      <c r="AZ198" s="141">
        <f t="shared" si="104"/>
        <v>0</v>
      </c>
      <c r="BA198" s="38">
        <v>0</v>
      </c>
      <c r="BB198" s="36"/>
      <c r="BC198" s="36">
        <f t="shared" si="105"/>
        <v>0</v>
      </c>
      <c r="BD198" s="37">
        <f t="shared" si="106"/>
        <v>0</v>
      </c>
      <c r="BE198" s="147">
        <f>[1]побуд.звіт!BE198+'[2]звіт 2018+01.2019'!BE198</f>
        <v>11.948015211158673</v>
      </c>
      <c r="BF198" s="147">
        <f>[1]побуд.звіт!BF198+'[2]звіт 2018+01.2019'!BF198</f>
        <v>0</v>
      </c>
      <c r="BG198" s="140">
        <f t="shared" si="107"/>
        <v>-11.948015211158673</v>
      </c>
      <c r="BH198" s="141">
        <f t="shared" si="108"/>
        <v>0</v>
      </c>
      <c r="BI198" s="147">
        <f>[1]побуд.звіт!BI198+'[2]звіт 2018+01.2019'!BI198</f>
        <v>26834.41674086159</v>
      </c>
      <c r="BJ198" s="147">
        <f>[1]побуд.звіт!BJ198+'[2]звіт 2018+01.2019'!BJ198</f>
        <v>29676.957376858492</v>
      </c>
      <c r="BK198" s="140">
        <f t="shared" si="109"/>
        <v>0</v>
      </c>
      <c r="BL198" s="141">
        <f t="shared" si="110"/>
        <v>2842.540635996902</v>
      </c>
      <c r="BM198" s="147">
        <f>[1]побуд.звіт!BM198+'[2]звіт 2018+01.2019'!BM198</f>
        <v>16183.702359275707</v>
      </c>
      <c r="BN198" s="147">
        <f>[1]побуд.звіт!BN198+'[2]звіт 2018+01.2019'!BN198</f>
        <v>7793.1336888621872</v>
      </c>
      <c r="BO198" s="140">
        <f t="shared" si="111"/>
        <v>-8390.5686704135187</v>
      </c>
      <c r="BP198" s="141">
        <f t="shared" si="112"/>
        <v>0</v>
      </c>
      <c r="BQ198" s="142">
        <f t="shared" si="117"/>
        <v>268921.75114943756</v>
      </c>
      <c r="BR198" s="140">
        <f t="shared" si="117"/>
        <v>252368.46192757209</v>
      </c>
      <c r="BS198" s="140">
        <f t="shared" si="113"/>
        <v>-16553.289221865474</v>
      </c>
      <c r="BT198" s="141">
        <f t="shared" si="114"/>
        <v>0</v>
      </c>
      <c r="BU198" s="148">
        <f t="shared" si="115"/>
        <v>0.93844570343933631</v>
      </c>
      <c r="BV198" s="132">
        <v>22151</v>
      </c>
      <c r="BW198" s="144">
        <f t="shared" si="116"/>
        <v>2942.3034893258882</v>
      </c>
      <c r="BX198" s="132">
        <f t="shared" si="118"/>
        <v>19208.696510674112</v>
      </c>
      <c r="BY198" s="145">
        <v>3</v>
      </c>
      <c r="CA198" s="39"/>
    </row>
    <row r="199" spans="1:79" x14ac:dyDescent="0.3">
      <c r="A199" s="137">
        <f t="shared" si="84"/>
        <v>191</v>
      </c>
      <c r="B199" s="146" t="s">
        <v>291</v>
      </c>
      <c r="C199" s="188">
        <v>2711.05</v>
      </c>
      <c r="D199" s="185">
        <v>5</v>
      </c>
      <c r="E199" s="147">
        <f>[1]побуд.звіт!E199+'[2]звіт 2018+01.2019'!E199</f>
        <v>11853.818005453471</v>
      </c>
      <c r="F199" s="147">
        <f>[1]побуд.звіт!F199+'[2]звіт 2018+01.2019'!F199</f>
        <v>11698.962267759158</v>
      </c>
      <c r="G199" s="140">
        <f t="shared" si="80"/>
        <v>-154.85573769431358</v>
      </c>
      <c r="H199" s="141">
        <f t="shared" si="81"/>
        <v>0</v>
      </c>
      <c r="I199" s="147">
        <f>[1]побуд.звіт!I199+'[2]звіт 2018+01.2019'!I199</f>
        <v>34327.445939376979</v>
      </c>
      <c r="J199" s="147">
        <f>[1]побуд.звіт!J199+'[2]звіт 2018+01.2019'!J199</f>
        <v>34359.748501195223</v>
      </c>
      <c r="K199" s="140">
        <f t="shared" si="82"/>
        <v>0</v>
      </c>
      <c r="L199" s="141">
        <f t="shared" si="83"/>
        <v>32.302561818243703</v>
      </c>
      <c r="M199" s="147">
        <f>[1]побуд.звіт!M199+'[2]звіт 2018+01.2019'!M199</f>
        <v>4389.9099665444301</v>
      </c>
      <c r="N199" s="147">
        <f>[1]побуд.звіт!N199+'[2]звіт 2018+01.2019'!N199</f>
        <v>4404.17261015247</v>
      </c>
      <c r="O199" s="140">
        <f t="shared" si="85"/>
        <v>0</v>
      </c>
      <c r="P199" s="141">
        <f t="shared" si="86"/>
        <v>14.26264360803998</v>
      </c>
      <c r="Q199" s="147">
        <f>[1]побуд.звіт!Q199+'[2]звіт 2018+01.2019'!Q199</f>
        <v>399.17561056862803</v>
      </c>
      <c r="R199" s="147">
        <f>[1]побуд.звіт!R199+'[2]звіт 2018+01.2019'!R199</f>
        <v>423.10423111681683</v>
      </c>
      <c r="S199" s="140">
        <f t="shared" si="87"/>
        <v>0</v>
      </c>
      <c r="T199" s="141">
        <f t="shared" si="88"/>
        <v>23.928620548188803</v>
      </c>
      <c r="U199" s="147">
        <f>[1]побуд.звіт!U199+'[2]звіт 2018+01.2019'!U199</f>
        <v>0</v>
      </c>
      <c r="V199" s="147">
        <f>[1]побуд.звіт!V199+'[2]звіт 2018+01.2019'!V199</f>
        <v>0</v>
      </c>
      <c r="W199" s="140">
        <f t="shared" si="89"/>
        <v>0</v>
      </c>
      <c r="X199" s="141">
        <f t="shared" si="90"/>
        <v>0</v>
      </c>
      <c r="Y199" s="147">
        <f>[1]побуд.звіт!Y199+'[2]звіт 2018+01.2019'!Y199</f>
        <v>0</v>
      </c>
      <c r="Z199" s="147">
        <f>[1]побуд.звіт!Z199+'[2]звіт 2018+01.2019'!Z199</f>
        <v>0</v>
      </c>
      <c r="AA199" s="140">
        <f t="shared" si="91"/>
        <v>0</v>
      </c>
      <c r="AB199" s="141">
        <f t="shared" si="92"/>
        <v>0</v>
      </c>
      <c r="AC199" s="147">
        <f>[1]побуд.звіт!AC199+'[2]звіт 2018+01.2019'!AC199</f>
        <v>31270.454715363896</v>
      </c>
      <c r="AD199" s="147">
        <f>[1]побуд.звіт!AD199+'[2]звіт 2018+01.2019'!AD199</f>
        <v>31512.3866930859</v>
      </c>
      <c r="AE199" s="140">
        <f t="shared" si="93"/>
        <v>0</v>
      </c>
      <c r="AF199" s="141">
        <f t="shared" si="94"/>
        <v>241.93197772200438</v>
      </c>
      <c r="AG199" s="147">
        <f>[1]побуд.звіт!AG199+'[2]звіт 2018+01.2019'!AG199</f>
        <v>1955.1481237593298</v>
      </c>
      <c r="AH199" s="147">
        <f>[1]побуд.звіт!AH199+'[2]звіт 2018+01.2019'!AH199</f>
        <v>1957.167707395562</v>
      </c>
      <c r="AI199" s="140">
        <f t="shared" si="95"/>
        <v>0</v>
      </c>
      <c r="AJ199" s="141">
        <f t="shared" si="96"/>
        <v>2.0195836362322552</v>
      </c>
      <c r="AK199" s="147">
        <f>[1]побуд.звіт!AK199+'[2]звіт 2018+01.2019'!AK199</f>
        <v>69.582991430649429</v>
      </c>
      <c r="AL199" s="147">
        <f>[1]побуд.звіт!AL199+'[2]звіт 2018+01.2019'!AL199</f>
        <v>0</v>
      </c>
      <c r="AM199" s="140">
        <f t="shared" si="97"/>
        <v>-69.582991430649429</v>
      </c>
      <c r="AN199" s="141">
        <f t="shared" si="98"/>
        <v>0</v>
      </c>
      <c r="AO199" s="147">
        <f>[1]побуд.звіт!AO199+'[2]звіт 2018+01.2019'!AO199</f>
        <v>9608.187367280716</v>
      </c>
      <c r="AP199" s="147">
        <f>[1]побуд.звіт!AP199+'[2]звіт 2018+01.2019'!AP199</f>
        <v>2860.8338032697502</v>
      </c>
      <c r="AQ199" s="140">
        <f t="shared" si="99"/>
        <v>-6747.3535640109658</v>
      </c>
      <c r="AR199" s="141">
        <f t="shared" si="100"/>
        <v>0</v>
      </c>
      <c r="AS199" s="147">
        <f>[1]побуд.звіт!AS199+'[2]звіт 2018+01.2019'!AS199</f>
        <v>6712.975679565292</v>
      </c>
      <c r="AT199" s="147">
        <f>[1]побуд.звіт!AT199+'[2]звіт 2018+01.2019'!AT199</f>
        <v>5744.9306228132382</v>
      </c>
      <c r="AU199" s="140">
        <f t="shared" si="101"/>
        <v>-968.04505675205382</v>
      </c>
      <c r="AV199" s="141">
        <f t="shared" si="102"/>
        <v>0</v>
      </c>
      <c r="AW199" s="147">
        <f>[1]побуд.звіт!AW199+'[2]звіт 2018+01.2019'!AW199</f>
        <v>42246.248424567944</v>
      </c>
      <c r="AX199" s="147">
        <f>[1]побуд.звіт!AX199+'[2]звіт 2018+01.2019'!AX199</f>
        <v>29948.508420174494</v>
      </c>
      <c r="AY199" s="140">
        <f t="shared" si="103"/>
        <v>-12297.74000439345</v>
      </c>
      <c r="AZ199" s="141">
        <f t="shared" si="104"/>
        <v>0</v>
      </c>
      <c r="BA199" s="38">
        <v>0</v>
      </c>
      <c r="BB199" s="36"/>
      <c r="BC199" s="36">
        <f t="shared" si="105"/>
        <v>0</v>
      </c>
      <c r="BD199" s="37">
        <f t="shared" si="106"/>
        <v>0</v>
      </c>
      <c r="BE199" s="147">
        <f>[1]побуд.звіт!BE199+'[2]звіт 2018+01.2019'!BE199</f>
        <v>17.664204160152806</v>
      </c>
      <c r="BF199" s="147">
        <f>[1]побуд.звіт!BF199+'[2]звіт 2018+01.2019'!BF199</f>
        <v>0</v>
      </c>
      <c r="BG199" s="140">
        <f t="shared" si="107"/>
        <v>-17.664204160152806</v>
      </c>
      <c r="BH199" s="141">
        <f t="shared" si="108"/>
        <v>0</v>
      </c>
      <c r="BI199" s="147">
        <f>[1]побуд.звіт!BI199+'[2]звіт 2018+01.2019'!BI199</f>
        <v>9472.2339172854536</v>
      </c>
      <c r="BJ199" s="147">
        <f>[1]побуд.звіт!BJ199+'[2]звіт 2018+01.2019'!BJ199</f>
        <v>17287.864018938002</v>
      </c>
      <c r="BK199" s="140">
        <f t="shared" si="109"/>
        <v>0</v>
      </c>
      <c r="BL199" s="141">
        <f t="shared" si="110"/>
        <v>7815.6301016525485</v>
      </c>
      <c r="BM199" s="147">
        <f>[1]побуд.звіт!BM199+'[2]звіт 2018+01.2019'!BM199</f>
        <v>0</v>
      </c>
      <c r="BN199" s="147">
        <f>[1]побуд.звіт!BN199+'[2]звіт 2018+01.2019'!BN199</f>
        <v>0</v>
      </c>
      <c r="BO199" s="140">
        <f t="shared" si="111"/>
        <v>0</v>
      </c>
      <c r="BP199" s="141">
        <f t="shared" si="112"/>
        <v>0</v>
      </c>
      <c r="BQ199" s="142">
        <f t="shared" si="117"/>
        <v>152322.84494535695</v>
      </c>
      <c r="BR199" s="140">
        <f t="shared" si="117"/>
        <v>140197.6788759006</v>
      </c>
      <c r="BS199" s="140">
        <f t="shared" si="113"/>
        <v>-12125.166069456347</v>
      </c>
      <c r="BT199" s="141">
        <f t="shared" si="114"/>
        <v>0</v>
      </c>
      <c r="BU199" s="148">
        <f t="shared" si="115"/>
        <v>0.92039824312757534</v>
      </c>
      <c r="BV199" s="132">
        <v>20595</v>
      </c>
      <c r="BW199" s="144">
        <f t="shared" si="116"/>
        <v>9714.7967896173614</v>
      </c>
      <c r="BX199" s="132">
        <f t="shared" si="118"/>
        <v>10880.203210382639</v>
      </c>
      <c r="BY199" s="145">
        <v>3</v>
      </c>
      <c r="CA199" s="39"/>
    </row>
    <row r="200" spans="1:79" x14ac:dyDescent="0.3">
      <c r="A200" s="137">
        <f t="shared" si="84"/>
        <v>192</v>
      </c>
      <c r="B200" s="146" t="s">
        <v>292</v>
      </c>
      <c r="C200" s="188">
        <v>472.38</v>
      </c>
      <c r="D200" s="185">
        <v>2</v>
      </c>
      <c r="E200" s="147">
        <f>[1]побуд.звіт!E200+'[2]звіт 2018+01.2019'!E200</f>
        <v>2301.4977957292081</v>
      </c>
      <c r="F200" s="147">
        <f>[1]побуд.звіт!F200+'[2]звіт 2018+01.2019'!F200</f>
        <v>2262.6516695561108</v>
      </c>
      <c r="G200" s="140">
        <f t="shared" si="80"/>
        <v>-38.846126173097218</v>
      </c>
      <c r="H200" s="141">
        <f t="shared" si="81"/>
        <v>0</v>
      </c>
      <c r="I200" s="147">
        <f>[1]побуд.звіт!I200+'[2]звіт 2018+01.2019'!I200</f>
        <v>2903.2637754377961</v>
      </c>
      <c r="J200" s="147">
        <f>[1]побуд.звіт!J200+'[2]звіт 2018+01.2019'!J200</f>
        <v>3705.2741042879115</v>
      </c>
      <c r="K200" s="140">
        <f t="shared" si="82"/>
        <v>0</v>
      </c>
      <c r="L200" s="141">
        <f t="shared" si="83"/>
        <v>802.01032885011546</v>
      </c>
      <c r="M200" s="147">
        <f>[1]побуд.звіт!M200+'[2]звіт 2018+01.2019'!M200</f>
        <v>1006.9372824231286</v>
      </c>
      <c r="N200" s="147">
        <f>[1]побуд.звіт!N200+'[2]звіт 2018+01.2019'!N200</f>
        <v>1037.4065976487832</v>
      </c>
      <c r="O200" s="140">
        <f t="shared" si="85"/>
        <v>0</v>
      </c>
      <c r="P200" s="141">
        <f t="shared" si="86"/>
        <v>30.469315225654555</v>
      </c>
      <c r="Q200" s="147">
        <f>[1]побуд.звіт!Q200+'[2]звіт 2018+01.2019'!Q200</f>
        <v>0</v>
      </c>
      <c r="R200" s="147">
        <f>[1]побуд.звіт!R200+'[2]звіт 2018+01.2019'!R200</f>
        <v>97.331191415474663</v>
      </c>
      <c r="S200" s="140">
        <f t="shared" si="87"/>
        <v>0</v>
      </c>
      <c r="T200" s="141">
        <f t="shared" si="88"/>
        <v>97.331191415474663</v>
      </c>
      <c r="U200" s="147">
        <f>[1]побуд.звіт!U200+'[2]звіт 2018+01.2019'!U200</f>
        <v>0</v>
      </c>
      <c r="V200" s="147">
        <f>[1]побуд.звіт!V200+'[2]звіт 2018+01.2019'!V200</f>
        <v>0</v>
      </c>
      <c r="W200" s="140">
        <f t="shared" si="89"/>
        <v>0</v>
      </c>
      <c r="X200" s="141">
        <f t="shared" si="90"/>
        <v>0</v>
      </c>
      <c r="Y200" s="147">
        <f>[1]побуд.звіт!Y200+'[2]звіт 2018+01.2019'!Y200</f>
        <v>0</v>
      </c>
      <c r="Z200" s="147">
        <f>[1]побуд.звіт!Z200+'[2]звіт 2018+01.2019'!Z200</f>
        <v>0</v>
      </c>
      <c r="AA200" s="140">
        <f t="shared" si="91"/>
        <v>0</v>
      </c>
      <c r="AB200" s="141">
        <f t="shared" si="92"/>
        <v>0</v>
      </c>
      <c r="AC200" s="147">
        <f>[1]побуд.звіт!AC200+'[2]звіт 2018+01.2019'!AC200</f>
        <v>5510.7800562734292</v>
      </c>
      <c r="AD200" s="147">
        <f>[1]побуд.звіт!AD200+'[2]звіт 2018+01.2019'!AD200</f>
        <v>5597.6823559816339</v>
      </c>
      <c r="AE200" s="140">
        <f t="shared" si="93"/>
        <v>0</v>
      </c>
      <c r="AF200" s="141">
        <f t="shared" si="94"/>
        <v>86.902299708204737</v>
      </c>
      <c r="AG200" s="147">
        <f>[1]побуд.звіт!AG200+'[2]звіт 2018+01.2019'!AG200</f>
        <v>0</v>
      </c>
      <c r="AH200" s="147">
        <f>[1]побуд.звіт!AH200+'[2]звіт 2018+01.2019'!AH200</f>
        <v>0</v>
      </c>
      <c r="AI200" s="140">
        <f t="shared" si="95"/>
        <v>0</v>
      </c>
      <c r="AJ200" s="141">
        <f t="shared" si="96"/>
        <v>0</v>
      </c>
      <c r="AK200" s="147">
        <f>[1]побуд.звіт!AK200+'[2]звіт 2018+01.2019'!AK200</f>
        <v>0</v>
      </c>
      <c r="AL200" s="147">
        <f>[1]побуд.звіт!AL200+'[2]звіт 2018+01.2019'!AL200</f>
        <v>0</v>
      </c>
      <c r="AM200" s="140">
        <f t="shared" si="97"/>
        <v>0</v>
      </c>
      <c r="AN200" s="141">
        <f t="shared" si="98"/>
        <v>0</v>
      </c>
      <c r="AO200" s="147">
        <f>[1]побуд.звіт!AO200+'[2]звіт 2018+01.2019'!AO200</f>
        <v>965.81821262359608</v>
      </c>
      <c r="AP200" s="147">
        <f>[1]побуд.звіт!AP200+'[2]звіт 2018+01.2019'!AP200</f>
        <v>991.48731306025093</v>
      </c>
      <c r="AQ200" s="140">
        <f t="shared" si="99"/>
        <v>0</v>
      </c>
      <c r="AR200" s="141">
        <f t="shared" si="100"/>
        <v>25.669100436654844</v>
      </c>
      <c r="AS200" s="147">
        <f>[1]побуд.звіт!AS200+'[2]звіт 2018+01.2019'!AS200</f>
        <v>479.84153872494619</v>
      </c>
      <c r="AT200" s="147">
        <f>[1]побуд.звіт!AT200+'[2]звіт 2018+01.2019'!AT200</f>
        <v>658.46231768116388</v>
      </c>
      <c r="AU200" s="140">
        <f t="shared" si="101"/>
        <v>0</v>
      </c>
      <c r="AV200" s="141">
        <f t="shared" si="102"/>
        <v>178.62077895621769</v>
      </c>
      <c r="AW200" s="147">
        <f>[1]побуд.звіт!AW200+'[2]звіт 2018+01.2019'!AW200</f>
        <v>8331.5084768199013</v>
      </c>
      <c r="AX200" s="147">
        <f>[1]побуд.звіт!AX200+'[2]звіт 2018+01.2019'!AX200</f>
        <v>6895.5293650540152</v>
      </c>
      <c r="AY200" s="140">
        <f t="shared" si="103"/>
        <v>-1435.979111765886</v>
      </c>
      <c r="AZ200" s="141">
        <f t="shared" si="104"/>
        <v>0</v>
      </c>
      <c r="BA200" s="38">
        <v>0</v>
      </c>
      <c r="BB200" s="36"/>
      <c r="BC200" s="36">
        <f t="shared" si="105"/>
        <v>0</v>
      </c>
      <c r="BD200" s="37">
        <f t="shared" si="106"/>
        <v>0</v>
      </c>
      <c r="BE200" s="147">
        <f>[1]побуд.звіт!BE200+'[2]звіт 2018+01.2019'!BE200</f>
        <v>15.916273492719752</v>
      </c>
      <c r="BF200" s="147">
        <f>[1]побуд.звіт!BF200+'[2]звіт 2018+01.2019'!BF200</f>
        <v>0</v>
      </c>
      <c r="BG200" s="140">
        <f t="shared" si="107"/>
        <v>-15.916273492719752</v>
      </c>
      <c r="BH200" s="141">
        <f t="shared" si="108"/>
        <v>0</v>
      </c>
      <c r="BI200" s="147">
        <f>[1]побуд.звіт!BI200+'[2]звіт 2018+01.2019'!BI200</f>
        <v>1871.451998521221</v>
      </c>
      <c r="BJ200" s="147">
        <f>[1]побуд.звіт!BJ200+'[2]звіт 2018+01.2019'!BJ200</f>
        <v>2181.3945249346143</v>
      </c>
      <c r="BK200" s="140">
        <f t="shared" si="109"/>
        <v>0</v>
      </c>
      <c r="BL200" s="141">
        <f t="shared" si="110"/>
        <v>309.94252641339335</v>
      </c>
      <c r="BM200" s="147">
        <f>[1]побуд.звіт!BM200+'[2]звіт 2018+01.2019'!BM200</f>
        <v>0</v>
      </c>
      <c r="BN200" s="147">
        <f>[1]побуд.звіт!BN200+'[2]звіт 2018+01.2019'!BN200</f>
        <v>0</v>
      </c>
      <c r="BO200" s="140">
        <f t="shared" si="111"/>
        <v>0</v>
      </c>
      <c r="BP200" s="141">
        <f t="shared" si="112"/>
        <v>0</v>
      </c>
      <c r="BQ200" s="142">
        <f t="shared" si="117"/>
        <v>23387.015410045948</v>
      </c>
      <c r="BR200" s="140">
        <f t="shared" si="117"/>
        <v>23427.219439619956</v>
      </c>
      <c r="BS200" s="140">
        <f t="shared" si="113"/>
        <v>0</v>
      </c>
      <c r="BT200" s="141">
        <f t="shared" si="114"/>
        <v>40.204029574008018</v>
      </c>
      <c r="BU200" s="148">
        <f t="shared" si="115"/>
        <v>1.0017190748314442</v>
      </c>
      <c r="BV200" s="132">
        <v>1523</v>
      </c>
      <c r="BW200" s="144">
        <f t="shared" si="116"/>
        <v>0</v>
      </c>
      <c r="BX200" s="132">
        <f t="shared" si="118"/>
        <v>1670.5011007175676</v>
      </c>
      <c r="BY200" s="145">
        <v>3</v>
      </c>
      <c r="CA200" s="39"/>
    </row>
    <row r="201" spans="1:79" x14ac:dyDescent="0.3">
      <c r="A201" s="137">
        <f t="shared" si="84"/>
        <v>193</v>
      </c>
      <c r="B201" s="146" t="s">
        <v>293</v>
      </c>
      <c r="C201" s="188">
        <v>6203.6</v>
      </c>
      <c r="D201" s="185">
        <v>9</v>
      </c>
      <c r="E201" s="147">
        <f>[1]побуд.звіт!E201+'[2]звіт 2018+01.2019'!E201</f>
        <v>32987.21811999999</v>
      </c>
      <c r="F201" s="147">
        <f>[1]побуд.звіт!F201+'[2]звіт 2018+01.2019'!F201</f>
        <v>28058.028340010307</v>
      </c>
      <c r="G201" s="140">
        <f t="shared" si="80"/>
        <v>-4929.1897799896833</v>
      </c>
      <c r="H201" s="141">
        <f t="shared" si="81"/>
        <v>0</v>
      </c>
      <c r="I201" s="147">
        <f>[1]побуд.звіт!I201+'[2]звіт 2018+01.2019'!I201</f>
        <v>75632.52473289927</v>
      </c>
      <c r="J201" s="147">
        <f>[1]побуд.звіт!J201+'[2]звіт 2018+01.2019'!J201</f>
        <v>67268.150962161584</v>
      </c>
      <c r="K201" s="140">
        <f t="shared" si="82"/>
        <v>-8364.3737707376858</v>
      </c>
      <c r="L201" s="141">
        <f t="shared" si="83"/>
        <v>0</v>
      </c>
      <c r="M201" s="147">
        <f>[1]побуд.звіт!M201+'[2]звіт 2018+01.2019'!M201</f>
        <v>13049.500834321731</v>
      </c>
      <c r="N201" s="147">
        <f>[1]побуд.звіт!N201+'[2]звіт 2018+01.2019'!N201</f>
        <v>13444.789505528226</v>
      </c>
      <c r="O201" s="140">
        <f t="shared" si="85"/>
        <v>0</v>
      </c>
      <c r="P201" s="141">
        <f t="shared" si="86"/>
        <v>395.28867120649556</v>
      </c>
      <c r="Q201" s="147">
        <f>[1]побуд.звіт!Q201+'[2]звіт 2018+01.2019'!Q201</f>
        <v>1518.1154589404457</v>
      </c>
      <c r="R201" s="147">
        <f>[1]побуд.звіт!R201+'[2]звіт 2018+01.2019'!R201</f>
        <v>1110.4153804270857</v>
      </c>
      <c r="S201" s="140">
        <f t="shared" si="87"/>
        <v>-407.70007851336004</v>
      </c>
      <c r="T201" s="141">
        <f t="shared" si="88"/>
        <v>0</v>
      </c>
      <c r="U201" s="147">
        <f>[1]побуд.звіт!U201+'[2]звіт 2018+01.2019'!U201</f>
        <v>45295.798037597036</v>
      </c>
      <c r="V201" s="147">
        <f>[1]побуд.звіт!V201+'[2]звіт 2018+01.2019'!V201</f>
        <v>44867.308646901183</v>
      </c>
      <c r="W201" s="140">
        <f t="shared" si="89"/>
        <v>-428.48939069585322</v>
      </c>
      <c r="X201" s="141">
        <f t="shared" si="90"/>
        <v>0</v>
      </c>
      <c r="Y201" s="147">
        <f>[1]побуд.звіт!Y201+'[2]звіт 2018+01.2019'!Y201</f>
        <v>0</v>
      </c>
      <c r="Z201" s="147">
        <f>[1]побуд.звіт!Z201+'[2]звіт 2018+01.2019'!Z201</f>
        <v>0</v>
      </c>
      <c r="AA201" s="140">
        <f t="shared" si="91"/>
        <v>0</v>
      </c>
      <c r="AB201" s="141">
        <f t="shared" si="92"/>
        <v>0</v>
      </c>
      <c r="AC201" s="147">
        <f>[1]побуд.звіт!AC201+'[2]звіт 2018+01.2019'!AC201</f>
        <v>74512.484797466444</v>
      </c>
      <c r="AD201" s="147">
        <f>[1]побуд.звіт!AD201+'[2]звіт 2018+01.2019'!AD201</f>
        <v>75215.882956452333</v>
      </c>
      <c r="AE201" s="140">
        <f t="shared" si="93"/>
        <v>0</v>
      </c>
      <c r="AF201" s="141">
        <f t="shared" si="94"/>
        <v>703.39815898588859</v>
      </c>
      <c r="AG201" s="147">
        <f>[1]побуд.звіт!AG201+'[2]звіт 2018+01.2019'!AG201</f>
        <v>2236.9482120494608</v>
      </c>
      <c r="AH201" s="147">
        <f>[1]побуд.звіт!AH201+'[2]звіт 2018+01.2019'!AH201</f>
        <v>2175.5492042677242</v>
      </c>
      <c r="AI201" s="140">
        <f t="shared" si="95"/>
        <v>-61.3990077817366</v>
      </c>
      <c r="AJ201" s="141">
        <f t="shared" si="96"/>
        <v>0</v>
      </c>
      <c r="AK201" s="147">
        <f>[1]побуд.звіт!AK201+'[2]звіт 2018+01.2019'!AK201</f>
        <v>80.840749471919693</v>
      </c>
      <c r="AL201" s="147">
        <f>[1]побуд.звіт!AL201+'[2]звіт 2018+01.2019'!AL201</f>
        <v>0</v>
      </c>
      <c r="AM201" s="140">
        <f t="shared" si="97"/>
        <v>-80.840749471919693</v>
      </c>
      <c r="AN201" s="141">
        <f t="shared" si="98"/>
        <v>0</v>
      </c>
      <c r="AO201" s="147">
        <f>[1]побуд.звіт!AO201+'[2]звіт 2018+01.2019'!AO201</f>
        <v>4531.8140691196013</v>
      </c>
      <c r="AP201" s="147">
        <f>[1]побуд.звіт!AP201+'[2]звіт 2018+01.2019'!AP201</f>
        <v>4786.8777690638926</v>
      </c>
      <c r="AQ201" s="140">
        <f t="shared" si="99"/>
        <v>0</v>
      </c>
      <c r="AR201" s="141">
        <f t="shared" si="100"/>
        <v>255.06369994429133</v>
      </c>
      <c r="AS201" s="147">
        <f>[1]побуд.звіт!AS201+'[2]звіт 2018+01.2019'!AS201</f>
        <v>9221.7945058561963</v>
      </c>
      <c r="AT201" s="147">
        <f>[1]побуд.звіт!AT201+'[2]звіт 2018+01.2019'!AT201</f>
        <v>7808.4023981842001</v>
      </c>
      <c r="AU201" s="140">
        <f t="shared" si="101"/>
        <v>-1413.3921076719962</v>
      </c>
      <c r="AV201" s="141">
        <f t="shared" si="102"/>
        <v>0</v>
      </c>
      <c r="AW201" s="147">
        <f>[1]побуд.звіт!AW201+'[2]звіт 2018+01.2019'!AW201</f>
        <v>82648.679663406147</v>
      </c>
      <c r="AX201" s="147">
        <f>[1]побуд.звіт!AX201+'[2]звіт 2018+01.2019'!AX201</f>
        <v>195790.78369199153</v>
      </c>
      <c r="AY201" s="140">
        <f t="shared" si="103"/>
        <v>0</v>
      </c>
      <c r="AZ201" s="141">
        <f t="shared" si="104"/>
        <v>113142.10402858538</v>
      </c>
      <c r="BA201" s="38">
        <v>0</v>
      </c>
      <c r="BB201" s="36"/>
      <c r="BC201" s="36">
        <f t="shared" si="105"/>
        <v>0</v>
      </c>
      <c r="BD201" s="37">
        <f t="shared" si="106"/>
        <v>0</v>
      </c>
      <c r="BE201" s="147">
        <f>[1]побуд.звіт!BE201+'[2]звіт 2018+01.2019'!BE201</f>
        <v>17.418567367979925</v>
      </c>
      <c r="BF201" s="147">
        <f>[1]побуд.звіт!BF201+'[2]звіт 2018+01.2019'!BF201</f>
        <v>0</v>
      </c>
      <c r="BG201" s="140">
        <f t="shared" si="107"/>
        <v>-17.418567367979925</v>
      </c>
      <c r="BH201" s="141">
        <f t="shared" si="108"/>
        <v>0</v>
      </c>
      <c r="BI201" s="147">
        <f>[1]побуд.звіт!BI201+'[2]звіт 2018+01.2019'!BI201</f>
        <v>46520.276357422867</v>
      </c>
      <c r="BJ201" s="147">
        <f>[1]побуд.звіт!BJ201+'[2]звіт 2018+01.2019'!BJ201</f>
        <v>54402.631514461784</v>
      </c>
      <c r="BK201" s="140">
        <f t="shared" si="109"/>
        <v>0</v>
      </c>
      <c r="BL201" s="141">
        <f t="shared" si="110"/>
        <v>7882.3551570389172</v>
      </c>
      <c r="BM201" s="147">
        <f>[1]побуд.звіт!BM201+'[2]звіт 2018+01.2019'!BM201</f>
        <v>16885.049147316236</v>
      </c>
      <c r="BN201" s="147">
        <f>[1]побуд.звіт!BN201+'[2]звіт 2018+01.2019'!BN201</f>
        <v>30595.083165132932</v>
      </c>
      <c r="BO201" s="140">
        <f t="shared" si="111"/>
        <v>0</v>
      </c>
      <c r="BP201" s="141">
        <f t="shared" si="112"/>
        <v>13710.034017816695</v>
      </c>
      <c r="BQ201" s="142">
        <f t="shared" si="117"/>
        <v>405138.46325323539</v>
      </c>
      <c r="BR201" s="140">
        <f t="shared" si="117"/>
        <v>525523.90353458282</v>
      </c>
      <c r="BS201" s="140">
        <f t="shared" si="113"/>
        <v>0</v>
      </c>
      <c r="BT201" s="141">
        <f t="shared" si="114"/>
        <v>120385.44028134743</v>
      </c>
      <c r="BU201" s="148">
        <f t="shared" si="115"/>
        <v>1.2971464109200104</v>
      </c>
      <c r="BV201" s="132">
        <v>45542</v>
      </c>
      <c r="BW201" s="144">
        <f t="shared" si="116"/>
        <v>16603.538339054616</v>
      </c>
      <c r="BX201" s="132">
        <f t="shared" si="118"/>
        <v>28938.461660945384</v>
      </c>
      <c r="BY201" s="145">
        <v>3</v>
      </c>
      <c r="CA201" s="39"/>
    </row>
    <row r="202" spans="1:79" x14ac:dyDescent="0.3">
      <c r="A202" s="137">
        <f t="shared" si="84"/>
        <v>194</v>
      </c>
      <c r="B202" s="146" t="s">
        <v>294</v>
      </c>
      <c r="C202" s="188">
        <v>4008.81</v>
      </c>
      <c r="D202" s="185">
        <v>14</v>
      </c>
      <c r="E202" s="147">
        <f>[1]побуд.звіт!E202+'[2]звіт 2018+01.2019'!E202</f>
        <v>30041.874490999988</v>
      </c>
      <c r="F202" s="147">
        <f>[1]побуд.звіт!F202+'[2]звіт 2018+01.2019'!F202</f>
        <v>29024.790355911187</v>
      </c>
      <c r="G202" s="140">
        <f t="shared" ref="G202:G265" si="119">IF((F202-E202)&lt;0,F202-E202,0)</f>
        <v>-1017.0841350888004</v>
      </c>
      <c r="H202" s="141">
        <f t="shared" ref="H202:H265" si="120">IF((F202-E202)&gt;0,F202-E202,0)</f>
        <v>0</v>
      </c>
      <c r="I202" s="147">
        <f>[1]побуд.звіт!I202+'[2]звіт 2018+01.2019'!I202</f>
        <v>31656.078011147896</v>
      </c>
      <c r="J202" s="147">
        <f>[1]побуд.звіт!J202+'[2]звіт 2018+01.2019'!J202</f>
        <v>32023.059387616937</v>
      </c>
      <c r="K202" s="140">
        <f t="shared" ref="K202:K265" si="121">IF((J202-I202)&lt;0,J202-I202,0)</f>
        <v>0</v>
      </c>
      <c r="L202" s="141">
        <f t="shared" ref="L202:L265" si="122">IF((J202-I202)&gt;0,J202-I202,0)</f>
        <v>366.9813764690407</v>
      </c>
      <c r="M202" s="147">
        <f>[1]побуд.звіт!M202+'[2]звіт 2018+01.2019'!M202</f>
        <v>6725.7833059782661</v>
      </c>
      <c r="N202" s="147">
        <f>[1]побуд.звіт!N202+'[2]звіт 2018+01.2019'!N202</f>
        <v>6870.4159944957573</v>
      </c>
      <c r="O202" s="140">
        <f t="shared" si="85"/>
        <v>0</v>
      </c>
      <c r="P202" s="141">
        <f t="shared" si="86"/>
        <v>144.63268851749126</v>
      </c>
      <c r="Q202" s="147">
        <f>[1]побуд.звіт!Q202+'[2]звіт 2018+01.2019'!Q202</f>
        <v>751.7444311589104</v>
      </c>
      <c r="R202" s="147">
        <f>[1]побуд.звіт!R202+'[2]звіт 2018+01.2019'!R202</f>
        <v>422.61644008483194</v>
      </c>
      <c r="S202" s="140">
        <f t="shared" si="87"/>
        <v>-329.12799107407847</v>
      </c>
      <c r="T202" s="141">
        <f t="shared" si="88"/>
        <v>0</v>
      </c>
      <c r="U202" s="147">
        <f>[1]побуд.звіт!U202+'[2]звіт 2018+01.2019'!U202</f>
        <v>23603.337834090777</v>
      </c>
      <c r="V202" s="147">
        <f>[1]побуд.звіт!V202+'[2]звіт 2018+01.2019'!V202</f>
        <v>23595.353733004114</v>
      </c>
      <c r="W202" s="140">
        <f t="shared" si="89"/>
        <v>-7.9841010866621218</v>
      </c>
      <c r="X202" s="141">
        <f t="shared" si="90"/>
        <v>0</v>
      </c>
      <c r="Y202" s="147">
        <f>[1]побуд.звіт!Y202+'[2]звіт 2018+01.2019'!Y202</f>
        <v>709.05113857505955</v>
      </c>
      <c r="Z202" s="147">
        <f>[1]побуд.звіт!Z202+'[2]звіт 2018+01.2019'!Z202</f>
        <v>715.22033323004575</v>
      </c>
      <c r="AA202" s="140">
        <f t="shared" si="91"/>
        <v>0</v>
      </c>
      <c r="AB202" s="141">
        <f t="shared" si="92"/>
        <v>6.1691946549861996</v>
      </c>
      <c r="AC202" s="147">
        <f>[1]побуд.звіт!AC202+'[2]звіт 2018+01.2019'!AC202</f>
        <v>41735.118026695825</v>
      </c>
      <c r="AD202" s="147">
        <f>[1]побуд.звіт!AD202+'[2]звіт 2018+01.2019'!AD202</f>
        <v>41219.146472740606</v>
      </c>
      <c r="AE202" s="140">
        <f t="shared" si="93"/>
        <v>-515.97155395521986</v>
      </c>
      <c r="AF202" s="141">
        <f t="shared" si="94"/>
        <v>0</v>
      </c>
      <c r="AG202" s="147">
        <f>[1]побуд.звіт!AG202+'[2]звіт 2018+01.2019'!AG202</f>
        <v>1361.1116785524148</v>
      </c>
      <c r="AH202" s="147">
        <f>[1]побуд.звіт!AH202+'[2]звіт 2018+01.2019'!AH202</f>
        <v>1299.3781721538235</v>
      </c>
      <c r="AI202" s="140">
        <f t="shared" si="95"/>
        <v>-61.733506398591317</v>
      </c>
      <c r="AJ202" s="141">
        <f t="shared" si="96"/>
        <v>0</v>
      </c>
      <c r="AK202" s="147">
        <f>[1]побуд.звіт!AK202+'[2]звіт 2018+01.2019'!AK202</f>
        <v>43.003932075071027</v>
      </c>
      <c r="AL202" s="147">
        <f>[1]побуд.звіт!AL202+'[2]звіт 2018+01.2019'!AL202</f>
        <v>0</v>
      </c>
      <c r="AM202" s="140">
        <f t="shared" si="97"/>
        <v>-43.003932075071027</v>
      </c>
      <c r="AN202" s="141">
        <f t="shared" si="98"/>
        <v>0</v>
      </c>
      <c r="AO202" s="147">
        <f>[1]побуд.звіт!AO202+'[2]звіт 2018+01.2019'!AO202</f>
        <v>2356.9573354391291</v>
      </c>
      <c r="AP202" s="147">
        <f>[1]побуд.звіт!AP202+'[2]звіт 2018+01.2019'!AP202</f>
        <v>4484.4249170068579</v>
      </c>
      <c r="AQ202" s="140">
        <f t="shared" si="99"/>
        <v>0</v>
      </c>
      <c r="AR202" s="141">
        <f t="shared" si="100"/>
        <v>2127.4675815677288</v>
      </c>
      <c r="AS202" s="147">
        <f>[1]побуд.звіт!AS202+'[2]звіт 2018+01.2019'!AS202</f>
        <v>7920.2175723906084</v>
      </c>
      <c r="AT202" s="147">
        <f>[1]побуд.звіт!AT202+'[2]звіт 2018+01.2019'!AT202</f>
        <v>5920.4284316561379</v>
      </c>
      <c r="AU202" s="140">
        <f t="shared" si="101"/>
        <v>-1999.7891407344705</v>
      </c>
      <c r="AV202" s="141">
        <f t="shared" si="102"/>
        <v>0</v>
      </c>
      <c r="AW202" s="147">
        <f>[1]побуд.звіт!AW202+'[2]звіт 2018+01.2019'!AW202</f>
        <v>49600.096499231586</v>
      </c>
      <c r="AX202" s="147">
        <f>[1]побуд.звіт!AX202+'[2]звіт 2018+01.2019'!AX202</f>
        <v>50808.499065863056</v>
      </c>
      <c r="AY202" s="140">
        <f t="shared" si="103"/>
        <v>0</v>
      </c>
      <c r="AZ202" s="141">
        <f t="shared" si="104"/>
        <v>1208.4025666314701</v>
      </c>
      <c r="BA202" s="38">
        <v>0</v>
      </c>
      <c r="BB202" s="36"/>
      <c r="BC202" s="36">
        <f t="shared" si="105"/>
        <v>0</v>
      </c>
      <c r="BD202" s="37">
        <f t="shared" si="106"/>
        <v>0</v>
      </c>
      <c r="BE202" s="147">
        <f>[1]побуд.звіт!BE202+'[2]звіт 2018+01.2019'!BE202</f>
        <v>11.256000878591722</v>
      </c>
      <c r="BF202" s="147">
        <f>[1]побуд.звіт!BF202+'[2]звіт 2018+01.2019'!BF202</f>
        <v>0</v>
      </c>
      <c r="BG202" s="140">
        <f t="shared" si="107"/>
        <v>-11.256000878591722</v>
      </c>
      <c r="BH202" s="141">
        <f t="shared" si="108"/>
        <v>0</v>
      </c>
      <c r="BI202" s="147">
        <f>[1]побуд.звіт!BI202+'[2]звіт 2018+01.2019'!BI202</f>
        <v>27352.89394869985</v>
      </c>
      <c r="BJ202" s="147">
        <f>[1]побуд.звіт!BJ202+'[2]звіт 2018+01.2019'!BJ202</f>
        <v>23224.030217427775</v>
      </c>
      <c r="BK202" s="140">
        <f t="shared" si="109"/>
        <v>-4128.8637312720748</v>
      </c>
      <c r="BL202" s="141">
        <f t="shared" si="110"/>
        <v>0</v>
      </c>
      <c r="BM202" s="147">
        <f>[1]побуд.звіт!BM202+'[2]звіт 2018+01.2019'!BM202</f>
        <v>33546.180462158867</v>
      </c>
      <c r="BN202" s="147">
        <f>[1]побуд.звіт!BN202+'[2]звіт 2018+01.2019'!BN202</f>
        <v>34847.596751725097</v>
      </c>
      <c r="BO202" s="140">
        <f t="shared" si="111"/>
        <v>0</v>
      </c>
      <c r="BP202" s="141">
        <f t="shared" si="112"/>
        <v>1301.4162895662303</v>
      </c>
      <c r="BQ202" s="142">
        <f t="shared" si="117"/>
        <v>257414.70466807281</v>
      </c>
      <c r="BR202" s="140">
        <f t="shared" si="117"/>
        <v>254454.96027291621</v>
      </c>
      <c r="BS202" s="140">
        <f t="shared" si="113"/>
        <v>-2959.7443951565947</v>
      </c>
      <c r="BT202" s="141">
        <f t="shared" si="114"/>
        <v>0</v>
      </c>
      <c r="BU202" s="148">
        <f t="shared" si="115"/>
        <v>0.98850203837821515</v>
      </c>
      <c r="BV202" s="132">
        <v>25282</v>
      </c>
      <c r="BW202" s="144">
        <f t="shared" si="116"/>
        <v>6895.2353808519438</v>
      </c>
      <c r="BX202" s="132">
        <f t="shared" si="118"/>
        <v>18386.764619148056</v>
      </c>
      <c r="BY202" s="145">
        <v>3</v>
      </c>
      <c r="CA202" s="39"/>
    </row>
    <row r="203" spans="1:79" x14ac:dyDescent="0.3">
      <c r="A203" s="137">
        <f t="shared" ref="A203:A266" si="123">A202+1</f>
        <v>195</v>
      </c>
      <c r="B203" s="146" t="s">
        <v>295</v>
      </c>
      <c r="C203" s="188">
        <v>9176.7099999999991</v>
      </c>
      <c r="D203" s="185">
        <v>10</v>
      </c>
      <c r="E203" s="147">
        <f>[1]побуд.звіт!E203+'[2]звіт 2018+01.2019'!E203</f>
        <v>59179.066670000015</v>
      </c>
      <c r="F203" s="147">
        <f>[1]побуд.звіт!F203+'[2]звіт 2018+01.2019'!F203</f>
        <v>57220.338830588225</v>
      </c>
      <c r="G203" s="140">
        <f t="shared" si="119"/>
        <v>-1958.7278394117893</v>
      </c>
      <c r="H203" s="141">
        <f t="shared" si="120"/>
        <v>0</v>
      </c>
      <c r="I203" s="147">
        <f>[1]побуд.звіт!I203+'[2]звіт 2018+01.2019'!I203</f>
        <v>88071.186644707836</v>
      </c>
      <c r="J203" s="147">
        <f>[1]побуд.звіт!J203+'[2]звіт 2018+01.2019'!J203</f>
        <v>95780.259893840208</v>
      </c>
      <c r="K203" s="140">
        <f t="shared" si="121"/>
        <v>0</v>
      </c>
      <c r="L203" s="141">
        <f t="shared" si="122"/>
        <v>7709.0732491323724</v>
      </c>
      <c r="M203" s="147">
        <f>[1]побуд.звіт!M203+'[2]звіт 2018+01.2019'!M203</f>
        <v>13409.857389019766</v>
      </c>
      <c r="N203" s="147">
        <f>[1]побуд.звіт!N203+'[2]звіт 2018+01.2019'!N203</f>
        <v>13934.900522395048</v>
      </c>
      <c r="O203" s="140">
        <f t="shared" ref="O203:O266" si="124">IF((N203-M203)&lt;0,N203-M203,0)</f>
        <v>0</v>
      </c>
      <c r="P203" s="141">
        <f t="shared" ref="P203:P266" si="125">IF((N203-M203)&gt;0,N203-M203,0)</f>
        <v>525.0431333752822</v>
      </c>
      <c r="Q203" s="147">
        <f>[1]побуд.звіт!Q203+'[2]звіт 2018+01.2019'!Q203</f>
        <v>2566.8271014792981</v>
      </c>
      <c r="R203" s="147">
        <f>[1]побуд.звіт!R203+'[2]звіт 2018+01.2019'!R203</f>
        <v>1388.5239357514715</v>
      </c>
      <c r="S203" s="140">
        <f t="shared" ref="S203:S266" si="126">IF((R203-Q203)&lt;0,R203-Q203,0)</f>
        <v>-1178.3031657278266</v>
      </c>
      <c r="T203" s="141">
        <f t="shared" ref="T203:T266" si="127">IF((R203-Q203)&gt;0,R203-Q203,0)</f>
        <v>0</v>
      </c>
      <c r="U203" s="147">
        <f>[1]побуд.звіт!U203+'[2]звіт 2018+01.2019'!U203</f>
        <v>49876.539746553361</v>
      </c>
      <c r="V203" s="147">
        <f>[1]побуд.звіт!V203+'[2]звіт 2018+01.2019'!V203</f>
        <v>49931.081836197278</v>
      </c>
      <c r="W203" s="140">
        <f t="shared" ref="W203:W266" si="128">IF((V203-U203)&lt;0,V203-U203,0)</f>
        <v>0</v>
      </c>
      <c r="X203" s="141">
        <f t="shared" ref="X203:X266" si="129">IF((V203-U203)&gt;0,V203-U203,0)</f>
        <v>54.542089643917279</v>
      </c>
      <c r="Y203" s="147">
        <f>[1]побуд.звіт!Y203+'[2]звіт 2018+01.2019'!Y203</f>
        <v>0</v>
      </c>
      <c r="Z203" s="147">
        <f>[1]побуд.звіт!Z203+'[2]звіт 2018+01.2019'!Z203</f>
        <v>0</v>
      </c>
      <c r="AA203" s="140">
        <f t="shared" ref="AA203:AA266" si="130">IF((Z203-Y203)&lt;0,Z203-Y203,0)</f>
        <v>0</v>
      </c>
      <c r="AB203" s="141">
        <f t="shared" ref="AB203:AB266" si="131">IF((Z203-Y203)&gt;0,Z203-Y203,0)</f>
        <v>0</v>
      </c>
      <c r="AC203" s="147">
        <f>[1]побуд.звіт!AC203+'[2]звіт 2018+01.2019'!AC203</f>
        <v>105870.8680811987</v>
      </c>
      <c r="AD203" s="147">
        <f>[1]побуд.звіт!AD203+'[2]звіт 2018+01.2019'!AD203</f>
        <v>102441.05971778909</v>
      </c>
      <c r="AE203" s="140">
        <f t="shared" ref="AE203:AE266" si="132">IF((AD203-AC203)&lt;0,AD203-AC203,0)</f>
        <v>-3429.808363409611</v>
      </c>
      <c r="AF203" s="141">
        <f t="shared" ref="AF203:AF266" si="133">IF((AD203-AC203)&gt;0,AD203-AC203,0)</f>
        <v>0</v>
      </c>
      <c r="AG203" s="147">
        <f>[1]побуд.звіт!AG203+'[2]звіт 2018+01.2019'!AG203</f>
        <v>2883.8706871329641</v>
      </c>
      <c r="AH203" s="147">
        <f>[1]побуд.звіт!AH203+'[2]звіт 2018+01.2019'!AH203</f>
        <v>2707.2031739428767</v>
      </c>
      <c r="AI203" s="140">
        <f t="shared" ref="AI203:AI266" si="134">IF((AH203-AG203)&lt;0,AH203-AG203,0)</f>
        <v>-176.66751319008745</v>
      </c>
      <c r="AJ203" s="141">
        <f t="shared" ref="AJ203:AJ266" si="135">IF((AH203-AG203)&gt;0,AH203-AG203,0)</f>
        <v>0</v>
      </c>
      <c r="AK203" s="147">
        <f>[1]побуд.звіт!AK203+'[2]звіт 2018+01.2019'!AK203</f>
        <v>98.441835236048888</v>
      </c>
      <c r="AL203" s="147">
        <f>[1]побуд.звіт!AL203+'[2]звіт 2018+01.2019'!AL203</f>
        <v>0</v>
      </c>
      <c r="AM203" s="140">
        <f t="shared" ref="AM203:AM266" si="136">IF((AL203-AK203)&lt;0,AL203-AK203,0)</f>
        <v>-98.441835236048888</v>
      </c>
      <c r="AN203" s="141">
        <f t="shared" ref="AN203:AN266" si="137">IF((AL203-AK203)&gt;0,AL203-AK203,0)</f>
        <v>0</v>
      </c>
      <c r="AO203" s="147">
        <f>[1]побуд.звіт!AO203+'[2]звіт 2018+01.2019'!AO203</f>
        <v>5179.5755767899536</v>
      </c>
      <c r="AP203" s="147">
        <f>[1]побуд.звіт!AP203+'[2]звіт 2018+01.2019'!AP203</f>
        <v>4164.1025358704137</v>
      </c>
      <c r="AQ203" s="140">
        <f t="shared" ref="AQ203:AQ266" si="138">IF((AP203-AO203)&lt;0,AP203-AO203,0)</f>
        <v>-1015.4730409195399</v>
      </c>
      <c r="AR203" s="141">
        <f t="shared" ref="AR203:AR266" si="139">IF((AP203-AO203)&gt;0,AP203-AO203,0)</f>
        <v>0</v>
      </c>
      <c r="AS203" s="147">
        <f>[1]побуд.звіт!AS203+'[2]звіт 2018+01.2019'!AS203</f>
        <v>14124.152171113583</v>
      </c>
      <c r="AT203" s="147">
        <f>[1]побуд.звіт!AT203+'[2]звіт 2018+01.2019'!AT203</f>
        <v>11895.083653117414</v>
      </c>
      <c r="AU203" s="140">
        <f t="shared" ref="AU203:AU266" si="140">IF((AT203-AS203)&lt;0,AT203-AS203,0)</f>
        <v>-2229.0685179961692</v>
      </c>
      <c r="AV203" s="141">
        <f t="shared" ref="AV203:AV266" si="141">IF((AT203-AS203)&gt;0,AT203-AS203,0)</f>
        <v>0</v>
      </c>
      <c r="AW203" s="147">
        <f>[1]побуд.звіт!AW203+'[2]звіт 2018+01.2019'!AW203</f>
        <v>130933.03773481326</v>
      </c>
      <c r="AX203" s="147">
        <f>[1]побуд.звіт!AX203+'[2]звіт 2018+01.2019'!AX203</f>
        <v>110445.82059683048</v>
      </c>
      <c r="AY203" s="140">
        <f t="shared" ref="AY203:AY266" si="142">IF((AX203-AW203)&lt;0,AX203-AW203,0)</f>
        <v>-20487.217137982778</v>
      </c>
      <c r="AZ203" s="141">
        <f t="shared" ref="AZ203:AZ266" si="143">IF((AX203-AW203)&gt;0,AX203-AW203,0)</f>
        <v>0</v>
      </c>
      <c r="BA203" s="38">
        <v>0</v>
      </c>
      <c r="BB203" s="36"/>
      <c r="BC203" s="36">
        <f t="shared" si="105"/>
        <v>0</v>
      </c>
      <c r="BD203" s="37">
        <f t="shared" si="106"/>
        <v>0</v>
      </c>
      <c r="BE203" s="147">
        <f>[1]побуд.звіт!BE203+'[2]звіт 2018+01.2019'!BE203</f>
        <v>12.883256605149839</v>
      </c>
      <c r="BF203" s="147">
        <f>[1]побуд.звіт!BF203+'[2]звіт 2018+01.2019'!BF203</f>
        <v>0</v>
      </c>
      <c r="BG203" s="140">
        <f t="shared" ref="BG203:BG266" si="144">IF((BF203-BE203)&lt;0,BF203-BE203,0)</f>
        <v>-12.883256605149839</v>
      </c>
      <c r="BH203" s="141">
        <f t="shared" ref="BH203:BH266" si="145">IF((BF203-BE203)&gt;0,BF203-BE203,0)</f>
        <v>0</v>
      </c>
      <c r="BI203" s="147">
        <f>[1]побуд.звіт!BI203+'[2]звіт 2018+01.2019'!BI203</f>
        <v>38224.227503162962</v>
      </c>
      <c r="BJ203" s="147">
        <f>[1]побуд.звіт!BJ203+'[2]звіт 2018+01.2019'!BJ203</f>
        <v>33962.207340832378</v>
      </c>
      <c r="BK203" s="140">
        <f t="shared" ref="BK203:BK266" si="146">IF((BJ203-BI203)&lt;0,BJ203-BI203,0)</f>
        <v>-4262.0201623305838</v>
      </c>
      <c r="BL203" s="141">
        <f t="shared" ref="BL203:BL266" si="147">IF((BJ203-BI203)&gt;0,BJ203-BI203,0)</f>
        <v>0</v>
      </c>
      <c r="BM203" s="147">
        <f>[1]побуд.звіт!BM203+'[2]звіт 2018+01.2019'!BM203</f>
        <v>26985.709847924165</v>
      </c>
      <c r="BN203" s="147">
        <f>[1]побуд.звіт!BN203+'[2]звіт 2018+01.2019'!BN203</f>
        <v>22594.550143198609</v>
      </c>
      <c r="BO203" s="140">
        <f t="shared" ref="BO203:BO266" si="148">IF((BN203-BM203)&lt;0,BN203-BM203,0)</f>
        <v>-4391.1597047255564</v>
      </c>
      <c r="BP203" s="141">
        <f t="shared" ref="BP203:BP266" si="149">IF((BN203-BM203)&gt;0,BN203-BM203,0)</f>
        <v>0</v>
      </c>
      <c r="BQ203" s="142">
        <f t="shared" si="117"/>
        <v>537416.24424573709</v>
      </c>
      <c r="BR203" s="140">
        <f t="shared" si="117"/>
        <v>506465.13218035351</v>
      </c>
      <c r="BS203" s="140">
        <f t="shared" ref="BS203:BS266" si="150">IF((BR203-BQ203)&lt;0,BR203-BQ203,0)</f>
        <v>-30951.112065383582</v>
      </c>
      <c r="BT203" s="141">
        <f t="shared" ref="BT203:BT266" si="151">IF((BR203-BQ203)&gt;0,BR203-BQ203,0)</f>
        <v>0</v>
      </c>
      <c r="BU203" s="148">
        <f t="shared" si="115"/>
        <v>0.94240756137019377</v>
      </c>
      <c r="BV203" s="132">
        <v>82850</v>
      </c>
      <c r="BW203" s="144">
        <f t="shared" ref="BW203:BW266" si="152">IF((BV203-BX203)&lt;0,0,BV203-BX203)</f>
        <v>44463.12541101878</v>
      </c>
      <c r="BX203" s="132">
        <f t="shared" si="118"/>
        <v>38386.87458898122</v>
      </c>
      <c r="BY203" s="145">
        <v>3</v>
      </c>
      <c r="CA203" s="39"/>
    </row>
    <row r="204" spans="1:79" x14ac:dyDescent="0.3">
      <c r="A204" s="137">
        <f t="shared" si="123"/>
        <v>196</v>
      </c>
      <c r="B204" s="146" t="s">
        <v>296</v>
      </c>
      <c r="C204" s="188">
        <v>3573.8</v>
      </c>
      <c r="D204" s="185">
        <v>9</v>
      </c>
      <c r="E204" s="147">
        <f>[1]побуд.звіт!E204+'[2]звіт 2018+01.2019'!E204</f>
        <v>26612.765179999995</v>
      </c>
      <c r="F204" s="147">
        <f>[1]побуд.звіт!F204+'[2]звіт 2018+01.2019'!F204</f>
        <v>26780.914279569977</v>
      </c>
      <c r="G204" s="140">
        <f t="shared" si="119"/>
        <v>0</v>
      </c>
      <c r="H204" s="141">
        <f t="shared" si="120"/>
        <v>168.14909956998235</v>
      </c>
      <c r="I204" s="147">
        <f>[1]побуд.звіт!I204+'[2]звіт 2018+01.2019'!I204</f>
        <v>46216.616607339543</v>
      </c>
      <c r="J204" s="147">
        <f>[1]побуд.звіт!J204+'[2]звіт 2018+01.2019'!J204</f>
        <v>51285.347016521089</v>
      </c>
      <c r="K204" s="140">
        <f t="shared" si="121"/>
        <v>0</v>
      </c>
      <c r="L204" s="141">
        <f t="shared" si="122"/>
        <v>5068.7304091815458</v>
      </c>
      <c r="M204" s="147">
        <f>[1]побуд.звіт!M204+'[2]звіт 2018+01.2019'!M204</f>
        <v>4710.5955807218543</v>
      </c>
      <c r="N204" s="147">
        <f>[1]побуд.звіт!N204+'[2]звіт 2018+01.2019'!N204</f>
        <v>4888.7149908976589</v>
      </c>
      <c r="O204" s="140">
        <f t="shared" si="124"/>
        <v>0</v>
      </c>
      <c r="P204" s="141">
        <f t="shared" si="125"/>
        <v>178.11941017580466</v>
      </c>
      <c r="Q204" s="147">
        <f>[1]побуд.звіт!Q204+'[2]звіт 2018+01.2019'!Q204</f>
        <v>1171.8171037682225</v>
      </c>
      <c r="R204" s="147">
        <f>[1]побуд.звіт!R204+'[2]звіт 2018+01.2019'!R204</f>
        <v>747.67891580704884</v>
      </c>
      <c r="S204" s="140">
        <f t="shared" si="126"/>
        <v>-424.13818796117368</v>
      </c>
      <c r="T204" s="141">
        <f t="shared" si="127"/>
        <v>0</v>
      </c>
      <c r="U204" s="147">
        <f>[1]побуд.звіт!U204+'[2]звіт 2018+01.2019'!U204</f>
        <v>20704.458210239598</v>
      </c>
      <c r="V204" s="147">
        <f>[1]побуд.звіт!V204+'[2]звіт 2018+01.2019'!V204</f>
        <v>20707.792898536358</v>
      </c>
      <c r="W204" s="140">
        <f t="shared" si="128"/>
        <v>0</v>
      </c>
      <c r="X204" s="141">
        <f t="shared" si="129"/>
        <v>3.3346882967598503</v>
      </c>
      <c r="Y204" s="147">
        <f>[1]побуд.звіт!Y204+'[2]звіт 2018+01.2019'!Y204</f>
        <v>943.63027967130029</v>
      </c>
      <c r="Z204" s="147">
        <f>[1]побуд.звіт!Z204+'[2]звіт 2018+01.2019'!Z204</f>
        <v>715.22033323004575</v>
      </c>
      <c r="AA204" s="140">
        <f t="shared" si="130"/>
        <v>-228.40994644125453</v>
      </c>
      <c r="AB204" s="141">
        <f t="shared" si="131"/>
        <v>0</v>
      </c>
      <c r="AC204" s="147">
        <f>[1]побуд.звіт!AC204+'[2]звіт 2018+01.2019'!AC204</f>
        <v>39633.895313262001</v>
      </c>
      <c r="AD204" s="147">
        <f>[1]побуд.звіт!AD204+'[2]звіт 2018+01.2019'!AD204</f>
        <v>39734.825606346174</v>
      </c>
      <c r="AE204" s="140">
        <f t="shared" si="132"/>
        <v>0</v>
      </c>
      <c r="AF204" s="141">
        <f t="shared" si="133"/>
        <v>100.93029308417317</v>
      </c>
      <c r="AG204" s="147">
        <f>[1]побуд.звіт!AG204+'[2]звіт 2018+01.2019'!AG204</f>
        <v>1648.1157398048292</v>
      </c>
      <c r="AH204" s="147">
        <f>[1]побуд.звіт!AH204+'[2]звіт 2018+01.2019'!AH204</f>
        <v>1632.6537949352621</v>
      </c>
      <c r="AI204" s="140">
        <f t="shared" si="134"/>
        <v>-15.461944869567105</v>
      </c>
      <c r="AJ204" s="141">
        <f t="shared" si="135"/>
        <v>0</v>
      </c>
      <c r="AK204" s="147">
        <f>[1]побуд.звіт!AK204+'[2]звіт 2018+01.2019'!AK204</f>
        <v>58.406570610657766</v>
      </c>
      <c r="AL204" s="147">
        <f>[1]побуд.звіт!AL204+'[2]звіт 2018+01.2019'!AL204</f>
        <v>0</v>
      </c>
      <c r="AM204" s="140">
        <f t="shared" si="136"/>
        <v>-58.406570610657766</v>
      </c>
      <c r="AN204" s="141">
        <f t="shared" si="137"/>
        <v>0</v>
      </c>
      <c r="AO204" s="147">
        <f>[1]побуд.звіт!AO204+'[2]звіт 2018+01.2019'!AO204</f>
        <v>1888.8681974157494</v>
      </c>
      <c r="AP204" s="147">
        <f>[1]побуд.звіт!AP204+'[2]звіт 2018+01.2019'!AP204</f>
        <v>4588.6826263267249</v>
      </c>
      <c r="AQ204" s="140">
        <f t="shared" si="138"/>
        <v>0</v>
      </c>
      <c r="AR204" s="141">
        <f t="shared" si="139"/>
        <v>2699.8144289109755</v>
      </c>
      <c r="AS204" s="147">
        <f>[1]побуд.звіт!AS204+'[2]звіт 2018+01.2019'!AS204</f>
        <v>8983.4453518637347</v>
      </c>
      <c r="AT204" s="147">
        <f>[1]побуд.звіт!AT204+'[2]звіт 2018+01.2019'!AT204</f>
        <v>7613.3780307125608</v>
      </c>
      <c r="AU204" s="140">
        <f t="shared" si="140"/>
        <v>-1370.0673211511739</v>
      </c>
      <c r="AV204" s="141">
        <f t="shared" si="141"/>
        <v>0</v>
      </c>
      <c r="AW204" s="147">
        <f>[1]побуд.звіт!AW204+'[2]звіт 2018+01.2019'!AW204</f>
        <v>56518.532455914552</v>
      </c>
      <c r="AX204" s="147">
        <f>[1]побуд.звіт!AX204+'[2]звіт 2018+01.2019'!AX204</f>
        <v>148882.88685056643</v>
      </c>
      <c r="AY204" s="140">
        <f t="shared" si="142"/>
        <v>0</v>
      </c>
      <c r="AZ204" s="141">
        <f t="shared" si="143"/>
        <v>92364.354394651877</v>
      </c>
      <c r="BA204" s="38">
        <v>0</v>
      </c>
      <c r="BB204" s="36"/>
      <c r="BC204" s="36">
        <f t="shared" ref="BC204:BC267" si="153">IF((BB204-BA204)&lt;0,BB204-BA204,0)</f>
        <v>0</v>
      </c>
      <c r="BD204" s="37">
        <f t="shared" ref="BD204:BD267" si="154">IF((BB204-BA204)&gt;0,BB204-BA204,0)</f>
        <v>0</v>
      </c>
      <c r="BE204" s="147">
        <f>[1]побуд.звіт!BE204+'[2]звіт 2018+01.2019'!BE204</f>
        <v>20.06914567660283</v>
      </c>
      <c r="BF204" s="147">
        <f>[1]побуд.звіт!BF204+'[2]звіт 2018+01.2019'!BF204</f>
        <v>0</v>
      </c>
      <c r="BG204" s="140">
        <f t="shared" si="144"/>
        <v>-20.06914567660283</v>
      </c>
      <c r="BH204" s="141">
        <f t="shared" si="145"/>
        <v>0</v>
      </c>
      <c r="BI204" s="147">
        <f>[1]побуд.звіт!BI204+'[2]звіт 2018+01.2019'!BI204</f>
        <v>9918.1193513550443</v>
      </c>
      <c r="BJ204" s="147">
        <f>[1]побуд.звіт!BJ204+'[2]звіт 2018+01.2019'!BJ204</f>
        <v>3329.4507305528896</v>
      </c>
      <c r="BK204" s="140">
        <f t="shared" si="146"/>
        <v>-6588.6686208021547</v>
      </c>
      <c r="BL204" s="141">
        <f t="shared" si="147"/>
        <v>0</v>
      </c>
      <c r="BM204" s="147">
        <f>[1]побуд.звіт!BM204+'[2]звіт 2018+01.2019'!BM204</f>
        <v>13460.045276739989</v>
      </c>
      <c r="BN204" s="147">
        <f>[1]побуд.звіт!BN204+'[2]звіт 2018+01.2019'!BN204</f>
        <v>17159.056680290396</v>
      </c>
      <c r="BO204" s="140">
        <f t="shared" si="148"/>
        <v>0</v>
      </c>
      <c r="BP204" s="141">
        <f t="shared" si="149"/>
        <v>3699.0114035504066</v>
      </c>
      <c r="BQ204" s="142">
        <f t="shared" si="117"/>
        <v>232489.38036438369</v>
      </c>
      <c r="BR204" s="140">
        <f t="shared" si="117"/>
        <v>328066.6027542926</v>
      </c>
      <c r="BS204" s="140">
        <f t="shared" si="150"/>
        <v>0</v>
      </c>
      <c r="BT204" s="141">
        <f t="shared" si="151"/>
        <v>95577.222389908915</v>
      </c>
      <c r="BU204" s="148">
        <f t="shared" ref="BU204:BU267" si="155">BR204/BQ204</f>
        <v>1.411103604990944</v>
      </c>
      <c r="BV204" s="132">
        <v>25489</v>
      </c>
      <c r="BW204" s="144">
        <f t="shared" si="152"/>
        <v>8882.6156882583091</v>
      </c>
      <c r="BX204" s="132">
        <f t="shared" si="118"/>
        <v>16606.384311741691</v>
      </c>
      <c r="BY204" s="145">
        <v>3</v>
      </c>
      <c r="CA204" s="39"/>
    </row>
    <row r="205" spans="1:79" x14ac:dyDescent="0.3">
      <c r="A205" s="137">
        <f t="shared" si="123"/>
        <v>197</v>
      </c>
      <c r="B205" s="146" t="s">
        <v>297</v>
      </c>
      <c r="C205" s="188">
        <v>4074.6</v>
      </c>
      <c r="D205" s="185">
        <v>9</v>
      </c>
      <c r="E205" s="147">
        <f>[1]побуд.звіт!E205+'[2]звіт 2018+01.2019'!E205</f>
        <v>25482.177337892215</v>
      </c>
      <c r="F205" s="147">
        <f>[1]побуд.звіт!F205+'[2]звіт 2018+01.2019'!F205</f>
        <v>25178.27865165854</v>
      </c>
      <c r="G205" s="140">
        <f t="shared" si="119"/>
        <v>-303.89868623367511</v>
      </c>
      <c r="H205" s="141">
        <f t="shared" si="120"/>
        <v>0</v>
      </c>
      <c r="I205" s="147">
        <f>[1]побуд.звіт!I205+'[2]звіт 2018+01.2019'!I205</f>
        <v>59213.711809330438</v>
      </c>
      <c r="J205" s="147">
        <f>[1]побуд.звіт!J205+'[2]звіт 2018+01.2019'!J205</f>
        <v>59101.016802155376</v>
      </c>
      <c r="K205" s="140">
        <f t="shared" si="121"/>
        <v>-112.69500717506162</v>
      </c>
      <c r="L205" s="141">
        <f t="shared" si="122"/>
        <v>0</v>
      </c>
      <c r="M205" s="147">
        <f>[1]побуд.звіт!M205+'[2]звіт 2018+01.2019'!M205</f>
        <v>6120.9824600518677</v>
      </c>
      <c r="N205" s="147">
        <f>[1]побуд.звіт!N205+'[2]звіт 2018+01.2019'!N205</f>
        <v>5779.1179551704918</v>
      </c>
      <c r="O205" s="140">
        <f t="shared" si="124"/>
        <v>-341.86450488137598</v>
      </c>
      <c r="P205" s="141">
        <f t="shared" si="125"/>
        <v>0</v>
      </c>
      <c r="Q205" s="147">
        <f>[1]побуд.звіт!Q205+'[2]звіт 2018+01.2019'!Q205</f>
        <v>1526.1214507931393</v>
      </c>
      <c r="R205" s="147">
        <f>[1]побуд.звіт!R205+'[2]звіт 2018+01.2019'!R205</f>
        <v>823.23975680828744</v>
      </c>
      <c r="S205" s="140">
        <f t="shared" si="126"/>
        <v>-702.88169398485184</v>
      </c>
      <c r="T205" s="141">
        <f t="shared" si="127"/>
        <v>0</v>
      </c>
      <c r="U205" s="147">
        <f>[1]побуд.звіт!U205+'[2]звіт 2018+01.2019'!U205</f>
        <v>24958.949096679091</v>
      </c>
      <c r="V205" s="147">
        <f>[1]побуд.звіт!V205+'[2]звіт 2018+01.2019'!V205</f>
        <v>24930.015637180324</v>
      </c>
      <c r="W205" s="140">
        <f t="shared" si="128"/>
        <v>-28.933459498766751</v>
      </c>
      <c r="X205" s="141">
        <f t="shared" si="129"/>
        <v>0</v>
      </c>
      <c r="Y205" s="147">
        <f>[1]побуд.звіт!Y205+'[2]звіт 2018+01.2019'!Y205</f>
        <v>0</v>
      </c>
      <c r="Z205" s="147">
        <f>[1]побуд.звіт!Z205+'[2]звіт 2018+01.2019'!Z205</f>
        <v>0</v>
      </c>
      <c r="AA205" s="140">
        <f t="shared" si="130"/>
        <v>0</v>
      </c>
      <c r="AB205" s="141">
        <f t="shared" si="131"/>
        <v>0</v>
      </c>
      <c r="AC205" s="147">
        <f>[1]побуд.звіт!AC205+'[2]звіт 2018+01.2019'!AC205</f>
        <v>42286.6664134577</v>
      </c>
      <c r="AD205" s="147">
        <f>[1]побуд.звіт!AD205+'[2]звіт 2018+01.2019'!AD205</f>
        <v>42272.905526319664</v>
      </c>
      <c r="AE205" s="140">
        <f t="shared" si="132"/>
        <v>-13.760887138036196</v>
      </c>
      <c r="AF205" s="141">
        <f t="shared" si="133"/>
        <v>0</v>
      </c>
      <c r="AG205" s="147">
        <f>[1]побуд.звіт!AG205+'[2]звіт 2018+01.2019'!AG205</f>
        <v>1926.444593983171</v>
      </c>
      <c r="AH205" s="147">
        <f>[1]побуд.звіт!AH205+'[2]звіт 2018+01.2019'!AH205</f>
        <v>1907.4078053830547</v>
      </c>
      <c r="AI205" s="140">
        <f t="shared" si="134"/>
        <v>-19.036788600116324</v>
      </c>
      <c r="AJ205" s="141">
        <f t="shared" si="135"/>
        <v>0</v>
      </c>
      <c r="AK205" s="147">
        <f>[1]побуд.звіт!AK205+'[2]звіт 2018+01.2019'!AK205</f>
        <v>66.591139014546457</v>
      </c>
      <c r="AL205" s="147">
        <f>[1]побуд.звіт!AL205+'[2]звіт 2018+01.2019'!AL205</f>
        <v>0</v>
      </c>
      <c r="AM205" s="140">
        <f t="shared" si="136"/>
        <v>-66.591139014546457</v>
      </c>
      <c r="AN205" s="141">
        <f t="shared" si="137"/>
        <v>0</v>
      </c>
      <c r="AO205" s="147">
        <f>[1]побуд.звіт!AO205+'[2]звіт 2018+01.2019'!AO205</f>
        <v>1885.3359953305053</v>
      </c>
      <c r="AP205" s="147">
        <f>[1]побуд.звіт!AP205+'[2]звіт 2018+01.2019'!AP205</f>
        <v>4588.6826263267249</v>
      </c>
      <c r="AQ205" s="140">
        <f t="shared" si="138"/>
        <v>0</v>
      </c>
      <c r="AR205" s="141">
        <f t="shared" si="139"/>
        <v>2703.3466309962196</v>
      </c>
      <c r="AS205" s="147">
        <f>[1]побуд.звіт!AS205+'[2]звіт 2018+01.2019'!AS205</f>
        <v>8904.2000687308355</v>
      </c>
      <c r="AT205" s="147">
        <f>[1]побуд.звіт!AT205+'[2]звіт 2018+01.2019'!AT205</f>
        <v>7511.7716833551049</v>
      </c>
      <c r="AU205" s="140">
        <f t="shared" si="140"/>
        <v>-1392.4283853757306</v>
      </c>
      <c r="AV205" s="141">
        <f t="shared" si="141"/>
        <v>0</v>
      </c>
      <c r="AW205" s="147">
        <f>[1]побуд.звіт!AW205+'[2]звіт 2018+01.2019'!AW205</f>
        <v>58913.457415048084</v>
      </c>
      <c r="AX205" s="147">
        <f>[1]побуд.звіт!AX205+'[2]звіт 2018+01.2019'!AX205</f>
        <v>42320.736205171197</v>
      </c>
      <c r="AY205" s="140">
        <f t="shared" si="142"/>
        <v>-16592.721209876887</v>
      </c>
      <c r="AZ205" s="141">
        <f t="shared" si="143"/>
        <v>0</v>
      </c>
      <c r="BA205" s="38">
        <v>0</v>
      </c>
      <c r="BB205" s="36"/>
      <c r="BC205" s="36">
        <f t="shared" si="153"/>
        <v>0</v>
      </c>
      <c r="BD205" s="37">
        <f t="shared" si="154"/>
        <v>0</v>
      </c>
      <c r="BE205" s="147">
        <f>[1]побуд.звіт!BE205+'[2]звіт 2018+01.2019'!BE205</f>
        <v>11.440727093553908</v>
      </c>
      <c r="BF205" s="147">
        <f>[1]побуд.звіт!BF205+'[2]звіт 2018+01.2019'!BF205</f>
        <v>0</v>
      </c>
      <c r="BG205" s="140">
        <f t="shared" si="144"/>
        <v>-11.440727093553908</v>
      </c>
      <c r="BH205" s="141">
        <f t="shared" si="145"/>
        <v>0</v>
      </c>
      <c r="BI205" s="147">
        <f>[1]побуд.звіт!BI205+'[2]звіт 2018+01.2019'!BI205</f>
        <v>15460.085558015124</v>
      </c>
      <c r="BJ205" s="147">
        <f>[1]побуд.звіт!BJ205+'[2]звіт 2018+01.2019'!BJ205</f>
        <v>9950.4387853924218</v>
      </c>
      <c r="BK205" s="140">
        <f t="shared" si="146"/>
        <v>-5509.646772622702</v>
      </c>
      <c r="BL205" s="141">
        <f t="shared" si="147"/>
        <v>0</v>
      </c>
      <c r="BM205" s="147">
        <f>[1]побуд.звіт!BM205+'[2]звіт 2018+01.2019'!BM205</f>
        <v>14725.964447657907</v>
      </c>
      <c r="BN205" s="147">
        <f>[1]побуд.звіт!BN205+'[2]звіт 2018+01.2019'!BN205</f>
        <v>11015.453144330715</v>
      </c>
      <c r="BO205" s="140">
        <f t="shared" si="148"/>
        <v>-3710.5113033271919</v>
      </c>
      <c r="BP205" s="141">
        <f t="shared" si="149"/>
        <v>0</v>
      </c>
      <c r="BQ205" s="142">
        <f t="shared" si="117"/>
        <v>261482.12851307818</v>
      </c>
      <c r="BR205" s="140">
        <f t="shared" si="117"/>
        <v>235379.06457925183</v>
      </c>
      <c r="BS205" s="140">
        <f t="shared" si="150"/>
        <v>-26103.063933826343</v>
      </c>
      <c r="BT205" s="141">
        <f t="shared" si="151"/>
        <v>0</v>
      </c>
      <c r="BU205" s="148">
        <f t="shared" si="155"/>
        <v>0.90017266540447038</v>
      </c>
      <c r="BV205" s="132">
        <v>25804</v>
      </c>
      <c r="BW205" s="144">
        <f t="shared" si="152"/>
        <v>7126.7051062087012</v>
      </c>
      <c r="BX205" s="132">
        <f t="shared" si="118"/>
        <v>18677.294893791299</v>
      </c>
      <c r="BY205" s="145">
        <v>3</v>
      </c>
      <c r="CA205" s="39"/>
    </row>
    <row r="206" spans="1:79" x14ac:dyDescent="0.3">
      <c r="A206" s="137">
        <f t="shared" si="123"/>
        <v>198</v>
      </c>
      <c r="B206" s="146" t="s">
        <v>298</v>
      </c>
      <c r="C206" s="188">
        <v>4388</v>
      </c>
      <c r="D206" s="185">
        <v>9</v>
      </c>
      <c r="E206" s="147">
        <f>[1]побуд.звіт!E206+'[2]звіт 2018+01.2019'!E206</f>
        <v>23730.188984424589</v>
      </c>
      <c r="F206" s="147">
        <f>[1]побуд.звіт!F206+'[2]звіт 2018+01.2019'!F206</f>
        <v>22016.08954496395</v>
      </c>
      <c r="G206" s="140">
        <f t="shared" si="119"/>
        <v>-1714.0994394606387</v>
      </c>
      <c r="H206" s="141">
        <f t="shared" si="120"/>
        <v>0</v>
      </c>
      <c r="I206" s="147">
        <f>[1]побуд.звіт!I206+'[2]звіт 2018+01.2019'!I206</f>
        <v>50257.504694040399</v>
      </c>
      <c r="J206" s="147">
        <f>[1]побуд.звіт!J206+'[2]звіт 2018+01.2019'!J206</f>
        <v>47880.973087277802</v>
      </c>
      <c r="K206" s="140">
        <f t="shared" si="121"/>
        <v>-2376.5316067625972</v>
      </c>
      <c r="L206" s="141">
        <f t="shared" si="122"/>
        <v>0</v>
      </c>
      <c r="M206" s="147">
        <f>[1]побуд.звіт!M206+'[2]звіт 2018+01.2019'!M206</f>
        <v>6605.4758781994697</v>
      </c>
      <c r="N206" s="147">
        <f>[1]побуд.звіт!N206+'[2]звіт 2018+01.2019'!N206</f>
        <v>6696.5867888673565</v>
      </c>
      <c r="O206" s="140">
        <f t="shared" si="124"/>
        <v>0</v>
      </c>
      <c r="P206" s="141">
        <f t="shared" si="125"/>
        <v>91.110910667886856</v>
      </c>
      <c r="Q206" s="147">
        <f>[1]побуд.звіт!Q206+'[2]звіт 2018+01.2019'!Q206</f>
        <v>1398.9139753914997</v>
      </c>
      <c r="R206" s="147">
        <f>[1]побуд.звіт!R206+'[2]звіт 2018+01.2019'!R206</f>
        <v>736.52239074971521</v>
      </c>
      <c r="S206" s="140">
        <f t="shared" si="126"/>
        <v>-662.39158464178445</v>
      </c>
      <c r="T206" s="141">
        <f t="shared" si="127"/>
        <v>0</v>
      </c>
      <c r="U206" s="147">
        <f>[1]побуд.звіт!U206+'[2]звіт 2018+01.2019'!U206</f>
        <v>25364.944594615554</v>
      </c>
      <c r="V206" s="147">
        <f>[1]побуд.звіт!V206+'[2]звіт 2018+01.2019'!V206</f>
        <v>24821.884353341222</v>
      </c>
      <c r="W206" s="140">
        <f t="shared" si="128"/>
        <v>-543.06024127433193</v>
      </c>
      <c r="X206" s="141">
        <f t="shared" si="129"/>
        <v>0</v>
      </c>
      <c r="Y206" s="147">
        <f>[1]побуд.звіт!Y206+'[2]звіт 2018+01.2019'!Y206</f>
        <v>0</v>
      </c>
      <c r="Z206" s="147">
        <f>[1]побуд.звіт!Z206+'[2]звіт 2018+01.2019'!Z206</f>
        <v>0</v>
      </c>
      <c r="AA206" s="140">
        <f t="shared" si="130"/>
        <v>0</v>
      </c>
      <c r="AB206" s="141">
        <f t="shared" si="131"/>
        <v>0</v>
      </c>
      <c r="AC206" s="147">
        <f>[1]побуд.звіт!AC206+'[2]звіт 2018+01.2019'!AC206</f>
        <v>50734.625314211815</v>
      </c>
      <c r="AD206" s="147">
        <f>[1]побуд.звіт!AD206+'[2]звіт 2018+01.2019'!AD206</f>
        <v>50918.84158265627</v>
      </c>
      <c r="AE206" s="140">
        <f t="shared" si="132"/>
        <v>0</v>
      </c>
      <c r="AF206" s="141">
        <f t="shared" si="133"/>
        <v>184.21626844445564</v>
      </c>
      <c r="AG206" s="147">
        <f>[1]побуд.звіт!AG206+'[2]звіт 2018+01.2019'!AG206</f>
        <v>1826.4661079053456</v>
      </c>
      <c r="AH206" s="147">
        <f>[1]побуд.звіт!AH206+'[2]звіт 2018+01.2019'!AH206</f>
        <v>1785.4051220434212</v>
      </c>
      <c r="AI206" s="140">
        <f t="shared" si="134"/>
        <v>-41.060985861924337</v>
      </c>
      <c r="AJ206" s="141">
        <f t="shared" si="135"/>
        <v>0</v>
      </c>
      <c r="AK206" s="147">
        <f>[1]побуд.звіт!AK206+'[2]звіт 2018+01.2019'!AK206</f>
        <v>65.552683147443346</v>
      </c>
      <c r="AL206" s="147">
        <f>[1]побуд.звіт!AL206+'[2]звіт 2018+01.2019'!AL206</f>
        <v>0</v>
      </c>
      <c r="AM206" s="140">
        <f t="shared" si="136"/>
        <v>-65.552683147443346</v>
      </c>
      <c r="AN206" s="141">
        <f t="shared" si="137"/>
        <v>0</v>
      </c>
      <c r="AO206" s="147">
        <f>[1]побуд.звіт!AO206+'[2]звіт 2018+01.2019'!AO206</f>
        <v>3028.7280454252473</v>
      </c>
      <c r="AP206" s="147">
        <f>[1]побуд.звіт!AP206+'[2]звіт 2018+01.2019'!AP206</f>
        <v>2384.0281693914581</v>
      </c>
      <c r="AQ206" s="140">
        <f t="shared" si="138"/>
        <v>-644.69987603378922</v>
      </c>
      <c r="AR206" s="141">
        <f t="shared" si="139"/>
        <v>0</v>
      </c>
      <c r="AS206" s="147">
        <f>[1]побуд.звіт!AS206+'[2]звіт 2018+01.2019'!AS206</f>
        <v>5993.9449099418871</v>
      </c>
      <c r="AT206" s="147">
        <f>[1]побуд.звіт!AT206+'[2]звіт 2018+01.2019'!AT206</f>
        <v>5107.2946862791014</v>
      </c>
      <c r="AU206" s="140">
        <f t="shared" si="140"/>
        <v>-886.65022366278572</v>
      </c>
      <c r="AV206" s="141">
        <f t="shared" si="141"/>
        <v>0</v>
      </c>
      <c r="AW206" s="147">
        <f>[1]побуд.звіт!AW206+'[2]звіт 2018+01.2019'!AW206</f>
        <v>55350.238099279559</v>
      </c>
      <c r="AX206" s="147">
        <f>[1]побуд.звіт!AX206+'[2]звіт 2018+01.2019'!AX206</f>
        <v>68550.750118582946</v>
      </c>
      <c r="AY206" s="140">
        <f t="shared" si="142"/>
        <v>0</v>
      </c>
      <c r="AZ206" s="141">
        <f t="shared" si="143"/>
        <v>13200.512019303387</v>
      </c>
      <c r="BA206" s="38">
        <v>0</v>
      </c>
      <c r="BB206" s="36"/>
      <c r="BC206" s="36">
        <f t="shared" si="153"/>
        <v>0</v>
      </c>
      <c r="BD206" s="37">
        <f t="shared" si="154"/>
        <v>0</v>
      </c>
      <c r="BE206" s="147">
        <f>[1]побуд.звіт!BE206+'[2]звіт 2018+01.2019'!BE206</f>
        <v>12.320696629488667</v>
      </c>
      <c r="BF206" s="147">
        <f>[1]побуд.звіт!BF206+'[2]звіт 2018+01.2019'!BF206</f>
        <v>0</v>
      </c>
      <c r="BG206" s="140">
        <f t="shared" si="144"/>
        <v>-12.320696629488667</v>
      </c>
      <c r="BH206" s="141">
        <f t="shared" si="145"/>
        <v>0</v>
      </c>
      <c r="BI206" s="147">
        <f>[1]побуд.звіт!BI206+'[2]звіт 2018+01.2019'!BI206</f>
        <v>13225.45455253717</v>
      </c>
      <c r="BJ206" s="147">
        <f>[1]побуд.звіт!BJ206+'[2]звіт 2018+01.2019'!BJ206</f>
        <v>11176.327941367843</v>
      </c>
      <c r="BK206" s="140">
        <f t="shared" si="146"/>
        <v>-2049.1266111693276</v>
      </c>
      <c r="BL206" s="141">
        <f t="shared" si="147"/>
        <v>0</v>
      </c>
      <c r="BM206" s="147">
        <f>[1]побуд.звіт!BM206+'[2]звіт 2018+01.2019'!BM206</f>
        <v>18198.193195107247</v>
      </c>
      <c r="BN206" s="147">
        <f>[1]побуд.звіт!BN206+'[2]звіт 2018+01.2019'!BN206</f>
        <v>13309.204273817395</v>
      </c>
      <c r="BO206" s="140">
        <f t="shared" si="148"/>
        <v>-4888.9889212898524</v>
      </c>
      <c r="BP206" s="141">
        <f t="shared" si="149"/>
        <v>0</v>
      </c>
      <c r="BQ206" s="142">
        <f t="shared" si="117"/>
        <v>255792.55173085677</v>
      </c>
      <c r="BR206" s="140">
        <f t="shared" si="117"/>
        <v>255383.90805933849</v>
      </c>
      <c r="BS206" s="140">
        <f t="shared" si="150"/>
        <v>-408.64367151827901</v>
      </c>
      <c r="BT206" s="141">
        <f t="shared" si="151"/>
        <v>0</v>
      </c>
      <c r="BU206" s="148">
        <f t="shared" si="155"/>
        <v>0.99840244108456977</v>
      </c>
      <c r="BV206" s="132">
        <v>31861</v>
      </c>
      <c r="BW206" s="144">
        <f t="shared" si="152"/>
        <v>13590.103447795944</v>
      </c>
      <c r="BX206" s="132">
        <f t="shared" si="118"/>
        <v>18270.896552204056</v>
      </c>
      <c r="BY206" s="145">
        <v>3</v>
      </c>
      <c r="CA206" s="39"/>
    </row>
    <row r="207" spans="1:79" x14ac:dyDescent="0.3">
      <c r="A207" s="137">
        <f t="shared" si="123"/>
        <v>199</v>
      </c>
      <c r="B207" s="146" t="s">
        <v>299</v>
      </c>
      <c r="C207" s="188">
        <v>5143.5</v>
      </c>
      <c r="D207" s="185">
        <v>14</v>
      </c>
      <c r="E207" s="147">
        <f>[1]побуд.звіт!E207+'[2]звіт 2018+01.2019'!E207</f>
        <v>38099.147870000001</v>
      </c>
      <c r="F207" s="147">
        <f>[1]побуд.звіт!F207+'[2]звіт 2018+01.2019'!F207</f>
        <v>35273.178336015306</v>
      </c>
      <c r="G207" s="140">
        <f t="shared" si="119"/>
        <v>-2825.9695339846949</v>
      </c>
      <c r="H207" s="141">
        <f t="shared" si="120"/>
        <v>0</v>
      </c>
      <c r="I207" s="147">
        <f>[1]побуд.звіт!I207+'[2]звіт 2018+01.2019'!I207</f>
        <v>36868.84430031693</v>
      </c>
      <c r="J207" s="147">
        <f>[1]побуд.звіт!J207+'[2]звіт 2018+01.2019'!J207</f>
        <v>38536.925452969008</v>
      </c>
      <c r="K207" s="140">
        <f t="shared" si="121"/>
        <v>0</v>
      </c>
      <c r="L207" s="141">
        <f t="shared" si="122"/>
        <v>1668.0811526520774</v>
      </c>
      <c r="M207" s="147">
        <f>[1]побуд.звіт!M207+'[2]звіт 2018+01.2019'!M207</f>
        <v>5277.5038433869395</v>
      </c>
      <c r="N207" s="147">
        <f>[1]побуд.звіт!N207+'[2]звіт 2018+01.2019'!N207</f>
        <v>5477.5068355855738</v>
      </c>
      <c r="O207" s="140">
        <f t="shared" si="124"/>
        <v>0</v>
      </c>
      <c r="P207" s="141">
        <f t="shared" si="125"/>
        <v>200.00299219863427</v>
      </c>
      <c r="Q207" s="147">
        <f>[1]побуд.звіт!Q207+'[2]звіт 2018+01.2019'!Q207</f>
        <v>1120.0821866076337</v>
      </c>
      <c r="R207" s="147">
        <f>[1]побуд.звіт!R207+'[2]звіт 2018+01.2019'!R207</f>
        <v>611.82235471089314</v>
      </c>
      <c r="S207" s="140">
        <f t="shared" si="126"/>
        <v>-508.25983189674059</v>
      </c>
      <c r="T207" s="141">
        <f t="shared" si="127"/>
        <v>0</v>
      </c>
      <c r="U207" s="147">
        <f>[1]побуд.звіт!U207+'[2]звіт 2018+01.2019'!U207</f>
        <v>26649.325014704227</v>
      </c>
      <c r="V207" s="147">
        <f>[1]побуд.звіт!V207+'[2]звіт 2018+01.2019'!V207</f>
        <v>26871.581120376723</v>
      </c>
      <c r="W207" s="140">
        <f t="shared" si="128"/>
        <v>0</v>
      </c>
      <c r="X207" s="141">
        <f t="shared" si="129"/>
        <v>222.25610567249532</v>
      </c>
      <c r="Y207" s="147">
        <f>[1]побуд.звіт!Y207+'[2]звіт 2018+01.2019'!Y207</f>
        <v>0</v>
      </c>
      <c r="Z207" s="147">
        <f>[1]побуд.звіт!Z207+'[2]звіт 2018+01.2019'!Z207</f>
        <v>38.945519756669093</v>
      </c>
      <c r="AA207" s="140">
        <f t="shared" si="130"/>
        <v>0</v>
      </c>
      <c r="AB207" s="141">
        <f t="shared" si="131"/>
        <v>38.945519756669093</v>
      </c>
      <c r="AC207" s="147">
        <f>[1]побуд.звіт!AC207+'[2]звіт 2018+01.2019'!AC207</f>
        <v>50685.929703385082</v>
      </c>
      <c r="AD207" s="147">
        <f>[1]побуд.звіт!AD207+'[2]звіт 2018+01.2019'!AD207</f>
        <v>50293.779416512174</v>
      </c>
      <c r="AE207" s="140">
        <f t="shared" si="132"/>
        <v>-392.1502868729076</v>
      </c>
      <c r="AF207" s="141">
        <f t="shared" si="133"/>
        <v>0</v>
      </c>
      <c r="AG207" s="147">
        <f>[1]побуд.звіт!AG207+'[2]звіт 2018+01.2019'!AG207</f>
        <v>1452.9041445952671</v>
      </c>
      <c r="AH207" s="147">
        <f>[1]побуд.звіт!AH207+'[2]звіт 2018+01.2019'!AH207</f>
        <v>1423.3646389623943</v>
      </c>
      <c r="AI207" s="140">
        <f t="shared" si="134"/>
        <v>-29.539505632872761</v>
      </c>
      <c r="AJ207" s="141">
        <f t="shared" si="135"/>
        <v>0</v>
      </c>
      <c r="AK207" s="147">
        <f>[1]побуд.звіт!AK207+'[2]звіт 2018+01.2019'!AK207</f>
        <v>47.95515486356539</v>
      </c>
      <c r="AL207" s="147">
        <f>[1]побуд.звіт!AL207+'[2]звіт 2018+01.2019'!AL207</f>
        <v>0</v>
      </c>
      <c r="AM207" s="140">
        <f t="shared" si="136"/>
        <v>-47.95515486356539</v>
      </c>
      <c r="AN207" s="141">
        <f t="shared" si="137"/>
        <v>0</v>
      </c>
      <c r="AO207" s="147">
        <f>[1]побуд.звіт!AO207+'[2]звіт 2018+01.2019'!AO207</f>
        <v>2466.1536071939481</v>
      </c>
      <c r="AP207" s="147">
        <f>[1]побуд.звіт!AP207+'[2]звіт 2018+01.2019'!AP207</f>
        <v>4694.6325509074086</v>
      </c>
      <c r="AQ207" s="140">
        <f t="shared" si="138"/>
        <v>0</v>
      </c>
      <c r="AR207" s="141">
        <f t="shared" si="139"/>
        <v>2228.4789437134605</v>
      </c>
      <c r="AS207" s="147">
        <f>[1]побуд.звіт!AS207+'[2]звіт 2018+01.2019'!AS207</f>
        <v>7519.9139926003145</v>
      </c>
      <c r="AT207" s="147">
        <f>[1]побуд.звіт!AT207+'[2]звіт 2018+01.2019'!AT207</f>
        <v>9005.441353563072</v>
      </c>
      <c r="AU207" s="140">
        <f t="shared" si="140"/>
        <v>0</v>
      </c>
      <c r="AV207" s="141">
        <f t="shared" si="141"/>
        <v>1485.5273609627575</v>
      </c>
      <c r="AW207" s="147">
        <f>[1]побуд.звіт!AW207+'[2]звіт 2018+01.2019'!AW207</f>
        <v>58721.88261794766</v>
      </c>
      <c r="AX207" s="147">
        <f>[1]побуд.звіт!AX207+'[2]звіт 2018+01.2019'!AX207</f>
        <v>141035.09349188395</v>
      </c>
      <c r="AY207" s="140">
        <f t="shared" si="142"/>
        <v>0</v>
      </c>
      <c r="AZ207" s="141">
        <f t="shared" si="143"/>
        <v>82313.210873936288</v>
      </c>
      <c r="BA207" s="38">
        <v>0</v>
      </c>
      <c r="BB207" s="36"/>
      <c r="BC207" s="36">
        <f t="shared" si="153"/>
        <v>0</v>
      </c>
      <c r="BD207" s="37">
        <f t="shared" si="154"/>
        <v>0</v>
      </c>
      <c r="BE207" s="147">
        <f>[1]побуд.звіт!BE207+'[2]звіт 2018+01.2019'!BE207</f>
        <v>14.442001621188467</v>
      </c>
      <c r="BF207" s="147">
        <f>[1]побуд.звіт!BF207+'[2]звіт 2018+01.2019'!BF207</f>
        <v>0</v>
      </c>
      <c r="BG207" s="140">
        <f t="shared" si="144"/>
        <v>-14.442001621188467</v>
      </c>
      <c r="BH207" s="141">
        <f t="shared" si="145"/>
        <v>0</v>
      </c>
      <c r="BI207" s="147">
        <f>[1]побуд.звіт!BI207+'[2]звіт 2018+01.2019'!BI207</f>
        <v>44098.098837522899</v>
      </c>
      <c r="BJ207" s="147">
        <f>[1]побуд.звіт!BJ207+'[2]звіт 2018+01.2019'!BJ207</f>
        <v>39122.002352698983</v>
      </c>
      <c r="BK207" s="140">
        <f t="shared" si="146"/>
        <v>-4976.0964848239164</v>
      </c>
      <c r="BL207" s="141">
        <f t="shared" si="147"/>
        <v>0</v>
      </c>
      <c r="BM207" s="147">
        <f>[1]побуд.звіт!BM207+'[2]звіт 2018+01.2019'!BM207</f>
        <v>22854.359878823445</v>
      </c>
      <c r="BN207" s="147">
        <f>[1]побуд.звіт!BN207+'[2]звіт 2018+01.2019'!BN207</f>
        <v>19193.494541881762</v>
      </c>
      <c r="BO207" s="140">
        <f t="shared" si="148"/>
        <v>-3660.8653369416825</v>
      </c>
      <c r="BP207" s="141">
        <f t="shared" si="149"/>
        <v>0</v>
      </c>
      <c r="BQ207" s="142">
        <f t="shared" si="117"/>
        <v>295876.5431535691</v>
      </c>
      <c r="BR207" s="140">
        <f t="shared" si="117"/>
        <v>371577.76796582399</v>
      </c>
      <c r="BS207" s="140">
        <f t="shared" si="150"/>
        <v>0</v>
      </c>
      <c r="BT207" s="141">
        <f t="shared" si="151"/>
        <v>75701.224812254892</v>
      </c>
      <c r="BU207" s="148">
        <f t="shared" si="155"/>
        <v>1.2558540937561367</v>
      </c>
      <c r="BV207" s="132">
        <v>26976</v>
      </c>
      <c r="BW207" s="144">
        <f t="shared" si="152"/>
        <v>5841.9612033164922</v>
      </c>
      <c r="BX207" s="132">
        <f t="shared" si="118"/>
        <v>21134.038796683508</v>
      </c>
      <c r="BY207" s="145">
        <v>3</v>
      </c>
      <c r="CA207" s="39"/>
    </row>
    <row r="208" spans="1:79" x14ac:dyDescent="0.3">
      <c r="A208" s="137">
        <f t="shared" si="123"/>
        <v>200</v>
      </c>
      <c r="B208" s="146" t="s">
        <v>300</v>
      </c>
      <c r="C208" s="188">
        <v>3929.36</v>
      </c>
      <c r="D208" s="185">
        <v>9</v>
      </c>
      <c r="E208" s="147">
        <f>[1]побуд.звіт!E208+'[2]звіт 2018+01.2019'!E208</f>
        <v>31460.146631999996</v>
      </c>
      <c r="F208" s="147">
        <f>[1]побуд.звіт!F208+'[2]звіт 2018+01.2019'!F208</f>
        <v>31656.522952135998</v>
      </c>
      <c r="G208" s="140">
        <f t="shared" si="119"/>
        <v>0</v>
      </c>
      <c r="H208" s="141">
        <f t="shared" si="120"/>
        <v>196.3763201360016</v>
      </c>
      <c r="I208" s="147">
        <f>[1]побуд.звіт!I208+'[2]звіт 2018+01.2019'!I208</f>
        <v>50768.482841765013</v>
      </c>
      <c r="J208" s="147">
        <f>[1]побуд.звіт!J208+'[2]звіт 2018+01.2019'!J208</f>
        <v>50962.182435196388</v>
      </c>
      <c r="K208" s="140">
        <f t="shared" si="121"/>
        <v>0</v>
      </c>
      <c r="L208" s="141">
        <f t="shared" si="122"/>
        <v>193.69959343137452</v>
      </c>
      <c r="M208" s="147">
        <f>[1]побуд.звіт!M208+'[2]звіт 2018+01.2019'!M208</f>
        <v>5839.43764726888</v>
      </c>
      <c r="N208" s="147">
        <f>[1]побуд.звіт!N208+'[2]звіт 2018+01.2019'!N208</f>
        <v>5998.9944524707807</v>
      </c>
      <c r="O208" s="140">
        <f t="shared" si="124"/>
        <v>0</v>
      </c>
      <c r="P208" s="141">
        <f t="shared" si="125"/>
        <v>159.55680520190072</v>
      </c>
      <c r="Q208" s="147">
        <f>[1]побуд.звіт!Q208+'[2]звіт 2018+01.2019'!Q208</f>
        <v>1301.4205595487285</v>
      </c>
      <c r="R208" s="147">
        <f>[1]побуд.звіт!R208+'[2]звіт 2018+01.2019'!R208</f>
        <v>709.90494132438243</v>
      </c>
      <c r="S208" s="140">
        <f t="shared" si="126"/>
        <v>-591.5156182243461</v>
      </c>
      <c r="T208" s="141">
        <f t="shared" si="127"/>
        <v>0</v>
      </c>
      <c r="U208" s="147">
        <f>[1]побуд.звіт!U208+'[2]звіт 2018+01.2019'!U208</f>
        <v>29566.945337558496</v>
      </c>
      <c r="V208" s="147">
        <f>[1]побуд.звіт!V208+'[2]звіт 2018+01.2019'!V208</f>
        <v>29717.279968113799</v>
      </c>
      <c r="W208" s="140">
        <f t="shared" si="128"/>
        <v>0</v>
      </c>
      <c r="X208" s="141">
        <f t="shared" si="129"/>
        <v>150.33463055530228</v>
      </c>
      <c r="Y208" s="147">
        <f>[1]побуд.звіт!Y208+'[2]звіт 2018+01.2019'!Y208</f>
        <v>0</v>
      </c>
      <c r="Z208" s="147">
        <f>[1]побуд.звіт!Z208+'[2]звіт 2018+01.2019'!Z208</f>
        <v>0</v>
      </c>
      <c r="AA208" s="140">
        <f t="shared" si="130"/>
        <v>0</v>
      </c>
      <c r="AB208" s="141">
        <f t="shared" si="131"/>
        <v>0</v>
      </c>
      <c r="AC208" s="147">
        <f>[1]побуд.звіт!AC208+'[2]звіт 2018+01.2019'!AC208</f>
        <v>42003.3792295534</v>
      </c>
      <c r="AD208" s="147">
        <f>[1]побуд.звіт!AD208+'[2]звіт 2018+01.2019'!AD208</f>
        <v>42292.305203384938</v>
      </c>
      <c r="AE208" s="140">
        <f t="shared" si="132"/>
        <v>0</v>
      </c>
      <c r="AF208" s="141">
        <f t="shared" si="133"/>
        <v>288.9259738315377</v>
      </c>
      <c r="AG208" s="147">
        <f>[1]побуд.звіт!AG208+'[2]звіт 2018+01.2019'!AG208</f>
        <v>1607.978973219879</v>
      </c>
      <c r="AH208" s="147">
        <f>[1]побуд.звіт!AH208+'[2]звіт 2018+01.2019'!AH208</f>
        <v>1589.0105586186451</v>
      </c>
      <c r="AI208" s="140">
        <f t="shared" si="134"/>
        <v>-18.968414601233917</v>
      </c>
      <c r="AJ208" s="141">
        <f t="shared" si="135"/>
        <v>0</v>
      </c>
      <c r="AK208" s="147">
        <f>[1]побуд.звіт!AK208+'[2]звіт 2018+01.2019'!AK208</f>
        <v>58.701023485013231</v>
      </c>
      <c r="AL208" s="147">
        <f>[1]побуд.звіт!AL208+'[2]звіт 2018+01.2019'!AL208</f>
        <v>967.3030319747977</v>
      </c>
      <c r="AM208" s="140">
        <f t="shared" si="136"/>
        <v>0</v>
      </c>
      <c r="AN208" s="141">
        <f t="shared" si="137"/>
        <v>908.60200848978445</v>
      </c>
      <c r="AO208" s="147">
        <f>[1]побуд.звіт!AO208+'[2]звіт 2018+01.2019'!AO208</f>
        <v>2116.1441294754163</v>
      </c>
      <c r="AP208" s="147">
        <f>[1]побуд.звіт!AP208+'[2]звіт 2018+01.2019'!AP208</f>
        <v>5044.9693949985012</v>
      </c>
      <c r="AQ208" s="140">
        <f t="shared" si="138"/>
        <v>0</v>
      </c>
      <c r="AR208" s="141">
        <f t="shared" si="139"/>
        <v>2928.8252655230849</v>
      </c>
      <c r="AS208" s="147">
        <f>[1]побуд.звіт!AS208+'[2]звіт 2018+01.2019'!AS208</f>
        <v>9043.0890179244507</v>
      </c>
      <c r="AT208" s="147">
        <f>[1]побуд.звіт!AT208+'[2]звіт 2018+01.2019'!AT208</f>
        <v>7867.2694668944014</v>
      </c>
      <c r="AU208" s="140">
        <f t="shared" si="140"/>
        <v>-1175.8195510300493</v>
      </c>
      <c r="AV208" s="141">
        <f t="shared" si="141"/>
        <v>0</v>
      </c>
      <c r="AW208" s="147">
        <f>[1]побуд.звіт!AW208+'[2]звіт 2018+01.2019'!AW208</f>
        <v>59696.762639965935</v>
      </c>
      <c r="AX208" s="147">
        <f>[1]побуд.звіт!AX208+'[2]звіт 2018+01.2019'!AX208</f>
        <v>39691.121672138695</v>
      </c>
      <c r="AY208" s="140">
        <f t="shared" si="142"/>
        <v>-20005.640967827239</v>
      </c>
      <c r="AZ208" s="141">
        <f t="shared" si="143"/>
        <v>0</v>
      </c>
      <c r="BA208" s="38">
        <v>0</v>
      </c>
      <c r="BB208" s="36"/>
      <c r="BC208" s="36">
        <f t="shared" si="153"/>
        <v>0</v>
      </c>
      <c r="BD208" s="37">
        <f t="shared" si="154"/>
        <v>0</v>
      </c>
      <c r="BE208" s="147">
        <f>[1]побуд.звіт!BE208+'[2]звіт 2018+01.2019'!BE208</f>
        <v>11.032919897002643</v>
      </c>
      <c r="BF208" s="147">
        <f>[1]побуд.звіт!BF208+'[2]звіт 2018+01.2019'!BF208</f>
        <v>0</v>
      </c>
      <c r="BG208" s="140">
        <f t="shared" si="144"/>
        <v>-11.032919897002643</v>
      </c>
      <c r="BH208" s="141">
        <f t="shared" si="145"/>
        <v>0</v>
      </c>
      <c r="BI208" s="147">
        <f>[1]побуд.звіт!BI208+'[2]звіт 2018+01.2019'!BI208</f>
        <v>18010.956282991086</v>
      </c>
      <c r="BJ208" s="147">
        <f>[1]побуд.звіт!BJ208+'[2]звіт 2018+01.2019'!BJ208</f>
        <v>7926.2833414480838</v>
      </c>
      <c r="BK208" s="140">
        <f t="shared" si="146"/>
        <v>-10084.672941543002</v>
      </c>
      <c r="BL208" s="141">
        <f t="shared" si="147"/>
        <v>0</v>
      </c>
      <c r="BM208" s="147">
        <f>[1]побуд.звіт!BM208+'[2]звіт 2018+01.2019'!BM208</f>
        <v>12019.259582706836</v>
      </c>
      <c r="BN208" s="147">
        <f>[1]побуд.звіт!BN208+'[2]звіт 2018+01.2019'!BN208</f>
        <v>8902.9217379957627</v>
      </c>
      <c r="BO208" s="140">
        <f t="shared" si="148"/>
        <v>-3116.3378447110736</v>
      </c>
      <c r="BP208" s="141">
        <f t="shared" si="149"/>
        <v>0</v>
      </c>
      <c r="BQ208" s="142">
        <f t="shared" si="117"/>
        <v>263503.7368173601</v>
      </c>
      <c r="BR208" s="140">
        <f t="shared" si="117"/>
        <v>233326.06915669516</v>
      </c>
      <c r="BS208" s="140">
        <f t="shared" si="150"/>
        <v>-30177.667660664942</v>
      </c>
      <c r="BT208" s="141">
        <f t="shared" si="151"/>
        <v>0</v>
      </c>
      <c r="BU208" s="148">
        <f t="shared" si="155"/>
        <v>0.88547537114594432</v>
      </c>
      <c r="BV208" s="132">
        <v>23273</v>
      </c>
      <c r="BW208" s="144">
        <f t="shared" si="152"/>
        <v>4451.3045130457067</v>
      </c>
      <c r="BX208" s="132">
        <f t="shared" si="118"/>
        <v>18821.695486954293</v>
      </c>
      <c r="BY208" s="145">
        <v>3</v>
      </c>
      <c r="CA208" s="39"/>
    </row>
    <row r="209" spans="1:79" x14ac:dyDescent="0.3">
      <c r="A209" s="137">
        <f t="shared" si="123"/>
        <v>201</v>
      </c>
      <c r="B209" s="146" t="s">
        <v>301</v>
      </c>
      <c r="C209" s="188">
        <v>6309.46</v>
      </c>
      <c r="D209" s="185">
        <v>9</v>
      </c>
      <c r="E209" s="147">
        <f>[1]побуд.звіт!E209+'[2]звіт 2018+01.2019'!E209</f>
        <v>29630.622898000001</v>
      </c>
      <c r="F209" s="147">
        <f>[1]побуд.звіт!F209+'[2]звіт 2018+01.2019'!F209</f>
        <v>28808.253100358248</v>
      </c>
      <c r="G209" s="140">
        <f t="shared" si="119"/>
        <v>-822.36979764175339</v>
      </c>
      <c r="H209" s="141">
        <f t="shared" si="120"/>
        <v>0</v>
      </c>
      <c r="I209" s="147">
        <f>[1]побуд.звіт!I209+'[2]звіт 2018+01.2019'!I209</f>
        <v>68322.081624708779</v>
      </c>
      <c r="J209" s="147">
        <f>[1]побуд.звіт!J209+'[2]звіт 2018+01.2019'!J209</f>
        <v>74636.995624983581</v>
      </c>
      <c r="K209" s="140">
        <f t="shared" si="121"/>
        <v>0</v>
      </c>
      <c r="L209" s="141">
        <f t="shared" si="122"/>
        <v>6314.9140002748027</v>
      </c>
      <c r="M209" s="147">
        <f>[1]побуд.звіт!M209+'[2]звіт 2018+01.2019'!M209</f>
        <v>10912.463555786235</v>
      </c>
      <c r="N209" s="147">
        <f>[1]побуд.звіт!N209+'[2]звіт 2018+01.2019'!N209</f>
        <v>11110.879062907388</v>
      </c>
      <c r="O209" s="140">
        <f t="shared" si="124"/>
        <v>0</v>
      </c>
      <c r="P209" s="141">
        <f t="shared" si="125"/>
        <v>198.4155071211535</v>
      </c>
      <c r="Q209" s="147">
        <f>[1]побуд.звіт!Q209+'[2]звіт 2018+01.2019'!Q209</f>
        <v>2023.0697667291297</v>
      </c>
      <c r="R209" s="147">
        <f>[1]побуд.звіт!R209+'[2]звіт 2018+01.2019'!R209</f>
        <v>1068.0438415860076</v>
      </c>
      <c r="S209" s="140">
        <f t="shared" si="126"/>
        <v>-955.02592514312209</v>
      </c>
      <c r="T209" s="141">
        <f t="shared" si="127"/>
        <v>0</v>
      </c>
      <c r="U209" s="147">
        <f>[1]побуд.звіт!U209+'[2]звіт 2018+01.2019'!U209</f>
        <v>44875.882001046659</v>
      </c>
      <c r="V209" s="147">
        <f>[1]побуд.звіт!V209+'[2]звіт 2018+01.2019'!V209</f>
        <v>44575.919952170691</v>
      </c>
      <c r="W209" s="140">
        <f t="shared" si="128"/>
        <v>-299.96204887596832</v>
      </c>
      <c r="X209" s="141">
        <f t="shared" si="129"/>
        <v>0</v>
      </c>
      <c r="Y209" s="147">
        <f>[1]побуд.звіт!Y209+'[2]звіт 2018+01.2019'!Y209</f>
        <v>0</v>
      </c>
      <c r="Z209" s="147">
        <f>[1]побуд.звіт!Z209+'[2]звіт 2018+01.2019'!Z209</f>
        <v>0</v>
      </c>
      <c r="AA209" s="140">
        <f t="shared" si="130"/>
        <v>0</v>
      </c>
      <c r="AB209" s="141">
        <f t="shared" si="131"/>
        <v>0</v>
      </c>
      <c r="AC209" s="147">
        <f>[1]побуд.звіт!AC209+'[2]звіт 2018+01.2019'!AC209</f>
        <v>75081.605693577352</v>
      </c>
      <c r="AD209" s="147">
        <f>[1]побуд.звіт!AD209+'[2]звіт 2018+01.2019'!AD209</f>
        <v>75514.823103876173</v>
      </c>
      <c r="AE209" s="140">
        <f t="shared" si="132"/>
        <v>0</v>
      </c>
      <c r="AF209" s="141">
        <f t="shared" si="133"/>
        <v>433.21741029882105</v>
      </c>
      <c r="AG209" s="147">
        <f>[1]побуд.звіт!AG209+'[2]звіт 2018+01.2019'!AG209</f>
        <v>2656.009893998234</v>
      </c>
      <c r="AH209" s="147">
        <f>[1]побуд.звіт!AH209+'[2]звіт 2018+01.2019'!AH209</f>
        <v>2603.7158029799893</v>
      </c>
      <c r="AI209" s="140">
        <f t="shared" si="134"/>
        <v>-52.294091018244671</v>
      </c>
      <c r="AJ209" s="141">
        <f t="shared" si="135"/>
        <v>0</v>
      </c>
      <c r="AK209" s="147">
        <f>[1]побуд.звіт!AK209+'[2]звіт 2018+01.2019'!AK209</f>
        <v>94.257527851291684</v>
      </c>
      <c r="AL209" s="147">
        <f>[1]побуд.звіт!AL209+'[2]звіт 2018+01.2019'!AL209</f>
        <v>1443.9118880662979</v>
      </c>
      <c r="AM209" s="140">
        <f t="shared" si="136"/>
        <v>0</v>
      </c>
      <c r="AN209" s="141">
        <f t="shared" si="137"/>
        <v>1349.6543602150064</v>
      </c>
      <c r="AO209" s="147">
        <f>[1]побуд.звіт!AO209+'[2]звіт 2018+01.2019'!AO209</f>
        <v>4421.7140325150522</v>
      </c>
      <c r="AP209" s="147">
        <f>[1]побуд.звіт!AP209+'[2]звіт 2018+01.2019'!AP209</f>
        <v>3433.0005639236997</v>
      </c>
      <c r="AQ209" s="140">
        <f t="shared" si="138"/>
        <v>-988.71346859135247</v>
      </c>
      <c r="AR209" s="141">
        <f t="shared" si="139"/>
        <v>0</v>
      </c>
      <c r="AS209" s="147">
        <f>[1]побуд.звіт!AS209+'[2]звіт 2018+01.2019'!AS209</f>
        <v>9651.782331299557</v>
      </c>
      <c r="AT209" s="147">
        <f>[1]побуд.звіт!AT209+'[2]звіт 2018+01.2019'!AT209</f>
        <v>8444.7346990697333</v>
      </c>
      <c r="AU209" s="140">
        <f t="shared" si="140"/>
        <v>-1207.0476322298236</v>
      </c>
      <c r="AV209" s="141">
        <f t="shared" si="141"/>
        <v>0</v>
      </c>
      <c r="AW209" s="147">
        <f>[1]побуд.звіт!AW209+'[2]звіт 2018+01.2019'!AW209</f>
        <v>86066.42437431791</v>
      </c>
      <c r="AX209" s="147">
        <f>[1]побуд.звіт!AX209+'[2]звіт 2018+01.2019'!AX209</f>
        <v>122783.68055946913</v>
      </c>
      <c r="AY209" s="140">
        <f t="shared" si="142"/>
        <v>0</v>
      </c>
      <c r="AZ209" s="141">
        <f t="shared" si="143"/>
        <v>36717.256185151215</v>
      </c>
      <c r="BA209" s="38">
        <v>0</v>
      </c>
      <c r="BB209" s="36"/>
      <c r="BC209" s="36">
        <f t="shared" si="153"/>
        <v>0</v>
      </c>
      <c r="BD209" s="37">
        <f t="shared" si="154"/>
        <v>0</v>
      </c>
      <c r="BE209" s="147">
        <f>[1]побуд.звіт!BE209+'[2]звіт 2018+01.2019'!BE209</f>
        <v>14.536415385129166</v>
      </c>
      <c r="BF209" s="147">
        <f>[1]побуд.звіт!BF209+'[2]звіт 2018+01.2019'!BF209</f>
        <v>0</v>
      </c>
      <c r="BG209" s="140">
        <f t="shared" si="144"/>
        <v>-14.536415385129166</v>
      </c>
      <c r="BH209" s="141">
        <f t="shared" si="145"/>
        <v>0</v>
      </c>
      <c r="BI209" s="147">
        <f>[1]побуд.звіт!BI209+'[2]звіт 2018+01.2019'!BI209</f>
        <v>44123.023192573863</v>
      </c>
      <c r="BJ209" s="147">
        <f>[1]побуд.звіт!BJ209+'[2]звіт 2018+01.2019'!BJ209</f>
        <v>51233.362836185319</v>
      </c>
      <c r="BK209" s="140">
        <f t="shared" si="146"/>
        <v>0</v>
      </c>
      <c r="BL209" s="141">
        <f t="shared" si="147"/>
        <v>7110.3396436114563</v>
      </c>
      <c r="BM209" s="147">
        <f>[1]побуд.звіт!BM209+'[2]звіт 2018+01.2019'!BM209</f>
        <v>19753.950346923761</v>
      </c>
      <c r="BN209" s="147">
        <f>[1]побуд.звіт!BN209+'[2]звіт 2018+01.2019'!BN209</f>
        <v>17538.648077836217</v>
      </c>
      <c r="BO209" s="140">
        <f t="shared" si="148"/>
        <v>-2215.3022690875441</v>
      </c>
      <c r="BP209" s="141">
        <f t="shared" si="149"/>
        <v>0</v>
      </c>
      <c r="BQ209" s="142">
        <f t="shared" si="117"/>
        <v>397627.42365471297</v>
      </c>
      <c r="BR209" s="140">
        <f t="shared" si="117"/>
        <v>443195.96911341243</v>
      </c>
      <c r="BS209" s="140">
        <f t="shared" si="150"/>
        <v>0</v>
      </c>
      <c r="BT209" s="141">
        <f t="shared" si="151"/>
        <v>45568.54545869946</v>
      </c>
      <c r="BU209" s="148">
        <f t="shared" si="155"/>
        <v>1.1146011133735829</v>
      </c>
      <c r="BV209" s="132">
        <v>36500</v>
      </c>
      <c r="BW209" s="144">
        <f t="shared" si="152"/>
        <v>8098.0411675205032</v>
      </c>
      <c r="BX209" s="132">
        <f t="shared" si="118"/>
        <v>28401.958832479497</v>
      </c>
      <c r="BY209" s="145">
        <v>3</v>
      </c>
      <c r="CA209" s="39"/>
    </row>
    <row r="210" spans="1:79" x14ac:dyDescent="0.3">
      <c r="A210" s="137">
        <f t="shared" si="123"/>
        <v>202</v>
      </c>
      <c r="B210" s="146" t="s">
        <v>302</v>
      </c>
      <c r="C210" s="188">
        <v>6279.27</v>
      </c>
      <c r="D210" s="185">
        <v>9</v>
      </c>
      <c r="E210" s="147">
        <f>[1]побуд.звіт!E210+'[2]звіт 2018+01.2019'!E210</f>
        <v>32578.130260000005</v>
      </c>
      <c r="F210" s="147">
        <f>[1]побуд.звіт!F210+'[2]звіт 2018+01.2019'!F210</f>
        <v>34968.470064628091</v>
      </c>
      <c r="G210" s="140">
        <f t="shared" si="119"/>
        <v>0</v>
      </c>
      <c r="H210" s="141">
        <f t="shared" si="120"/>
        <v>2390.3398046280854</v>
      </c>
      <c r="I210" s="147">
        <f>[1]побуд.звіт!I210+'[2]звіт 2018+01.2019'!I210</f>
        <v>69823.605942570081</v>
      </c>
      <c r="J210" s="147">
        <f>[1]побуд.звіт!J210+'[2]звіт 2018+01.2019'!J210</f>
        <v>76544.679902431686</v>
      </c>
      <c r="K210" s="140">
        <f t="shared" si="121"/>
        <v>0</v>
      </c>
      <c r="L210" s="141">
        <f t="shared" si="122"/>
        <v>6721.0739598616055</v>
      </c>
      <c r="M210" s="147">
        <f>[1]побуд.звіт!M210+'[2]звіт 2018+01.2019'!M210</f>
        <v>12000.166580625086</v>
      </c>
      <c r="N210" s="147">
        <f>[1]побуд.звіт!N210+'[2]звіт 2018+01.2019'!N210</f>
        <v>12264.930302269431</v>
      </c>
      <c r="O210" s="140">
        <f t="shared" si="124"/>
        <v>0</v>
      </c>
      <c r="P210" s="141">
        <f t="shared" si="125"/>
        <v>264.76372164434542</v>
      </c>
      <c r="Q210" s="147">
        <f>[1]побуд.звіт!Q210+'[2]звіт 2018+01.2019'!Q210</f>
        <v>2004.2281462950625</v>
      </c>
      <c r="R210" s="147">
        <f>[1]побуд.звіт!R210+'[2]звіт 2018+01.2019'!R210</f>
        <v>1150.0524885260629</v>
      </c>
      <c r="S210" s="140">
        <f t="shared" si="126"/>
        <v>-854.1756577689996</v>
      </c>
      <c r="T210" s="141">
        <f t="shared" si="127"/>
        <v>0</v>
      </c>
      <c r="U210" s="147">
        <f>[1]побуд.звіт!U210+'[2]звіт 2018+01.2019'!U210</f>
        <v>61078.161705944942</v>
      </c>
      <c r="V210" s="147">
        <f>[1]побуд.звіт!V210+'[2]звіт 2018+01.2019'!V210</f>
        <v>60383.679474434328</v>
      </c>
      <c r="W210" s="140">
        <f t="shared" si="128"/>
        <v>-694.48223151061393</v>
      </c>
      <c r="X210" s="141">
        <f t="shared" si="129"/>
        <v>0</v>
      </c>
      <c r="Y210" s="147">
        <f>[1]побуд.звіт!Y210+'[2]звіт 2018+01.2019'!Y210</f>
        <v>0</v>
      </c>
      <c r="Z210" s="147">
        <f>[1]побуд.звіт!Z210+'[2]звіт 2018+01.2019'!Z210</f>
        <v>0</v>
      </c>
      <c r="AA210" s="140">
        <f t="shared" si="130"/>
        <v>0</v>
      </c>
      <c r="AB210" s="141">
        <f t="shared" si="131"/>
        <v>0</v>
      </c>
      <c r="AC210" s="147">
        <f>[1]побуд.звіт!AC210+'[2]звіт 2018+01.2019'!AC210</f>
        <v>74888.176606658279</v>
      </c>
      <c r="AD210" s="147">
        <f>[1]побуд.звіт!AD210+'[2]звіт 2018+01.2019'!AD210</f>
        <v>75123.055707833264</v>
      </c>
      <c r="AE210" s="140">
        <f t="shared" si="132"/>
        <v>0</v>
      </c>
      <c r="AF210" s="141">
        <f t="shared" si="133"/>
        <v>234.87910117498541</v>
      </c>
      <c r="AG210" s="147">
        <f>[1]побуд.звіт!AG210+'[2]звіт 2018+01.2019'!AG210</f>
        <v>2813.2832083960666</v>
      </c>
      <c r="AH210" s="147">
        <f>[1]побуд.звіт!AH210+'[2]звіт 2018+01.2019'!AH210</f>
        <v>2757.4590218226176</v>
      </c>
      <c r="AI210" s="140">
        <f t="shared" si="134"/>
        <v>-55.824186573448969</v>
      </c>
      <c r="AJ210" s="141">
        <f t="shared" si="135"/>
        <v>0</v>
      </c>
      <c r="AK210" s="147">
        <f>[1]побуд.звіт!AK210+'[2]звіт 2018+01.2019'!AK210</f>
        <v>102.62203442788768</v>
      </c>
      <c r="AL210" s="147">
        <f>[1]побуд.звіт!AL210+'[2]звіт 2018+01.2019'!AL210</f>
        <v>479.66357361378499</v>
      </c>
      <c r="AM210" s="140">
        <f t="shared" si="136"/>
        <v>0</v>
      </c>
      <c r="AN210" s="141">
        <f t="shared" si="137"/>
        <v>377.04153918589731</v>
      </c>
      <c r="AO210" s="147">
        <f>[1]побуд.звіт!AO210+'[2]звіт 2018+01.2019'!AO210</f>
        <v>4526.3238355558615</v>
      </c>
      <c r="AP210" s="147">
        <f>[1]побуд.звіт!AP210+'[2]звіт 2018+01.2019'!AP210</f>
        <v>3369.4264794065948</v>
      </c>
      <c r="AQ210" s="140">
        <f t="shared" si="138"/>
        <v>-1156.8973561492667</v>
      </c>
      <c r="AR210" s="141">
        <f t="shared" si="139"/>
        <v>0</v>
      </c>
      <c r="AS210" s="147">
        <f>[1]побуд.звіт!AS210+'[2]звіт 2018+01.2019'!AS210</f>
        <v>9740.5112916655144</v>
      </c>
      <c r="AT210" s="147">
        <f>[1]побуд.звіт!AT210+'[2]звіт 2018+01.2019'!AT210</f>
        <v>8192.5238498125509</v>
      </c>
      <c r="AU210" s="140">
        <f t="shared" si="140"/>
        <v>-1547.9874418529635</v>
      </c>
      <c r="AV210" s="141">
        <f t="shared" si="141"/>
        <v>0</v>
      </c>
      <c r="AW210" s="147">
        <f>[1]побуд.звіт!AW210+'[2]звіт 2018+01.2019'!AW210</f>
        <v>86037.622830132634</v>
      </c>
      <c r="AX210" s="147">
        <f>[1]побуд.звіт!AX210+'[2]звіт 2018+01.2019'!AX210</f>
        <v>55454.617848375659</v>
      </c>
      <c r="AY210" s="140">
        <f t="shared" si="142"/>
        <v>-30583.004981756974</v>
      </c>
      <c r="AZ210" s="141">
        <f t="shared" si="143"/>
        <v>0</v>
      </c>
      <c r="BA210" s="38">
        <v>0</v>
      </c>
      <c r="BB210" s="36"/>
      <c r="BC210" s="36">
        <f t="shared" si="153"/>
        <v>0</v>
      </c>
      <c r="BD210" s="37">
        <f t="shared" si="154"/>
        <v>0</v>
      </c>
      <c r="BE210" s="147">
        <f>[1]побуд.звіт!BE210+'[2]звіт 2018+01.2019'!BE210</f>
        <v>14.466860402535243</v>
      </c>
      <c r="BF210" s="147">
        <f>[1]побуд.звіт!BF210+'[2]звіт 2018+01.2019'!BF210</f>
        <v>0</v>
      </c>
      <c r="BG210" s="140">
        <f t="shared" si="144"/>
        <v>-14.466860402535243</v>
      </c>
      <c r="BH210" s="141">
        <f t="shared" si="145"/>
        <v>0</v>
      </c>
      <c r="BI210" s="147">
        <f>[1]побуд.звіт!BI210+'[2]звіт 2018+01.2019'!BI210</f>
        <v>30288.293197832019</v>
      </c>
      <c r="BJ210" s="147">
        <f>[1]побуд.звіт!BJ210+'[2]звіт 2018+01.2019'!BJ210</f>
        <v>26383.33810821619</v>
      </c>
      <c r="BK210" s="140">
        <f t="shared" si="146"/>
        <v>-3904.9550896158289</v>
      </c>
      <c r="BL210" s="141">
        <f t="shared" si="147"/>
        <v>0</v>
      </c>
      <c r="BM210" s="147">
        <f>[1]побуд.звіт!BM210+'[2]звіт 2018+01.2019'!BM210</f>
        <v>19835.027624901028</v>
      </c>
      <c r="BN210" s="147">
        <f>[1]побуд.звіт!BN210+'[2]звіт 2018+01.2019'!BN210</f>
        <v>17025.782513700971</v>
      </c>
      <c r="BO210" s="140">
        <f t="shared" si="148"/>
        <v>-2809.2451112000563</v>
      </c>
      <c r="BP210" s="141">
        <f t="shared" si="149"/>
        <v>0</v>
      </c>
      <c r="BQ210" s="142">
        <f t="shared" si="117"/>
        <v>405730.620125407</v>
      </c>
      <c r="BR210" s="140">
        <f t="shared" si="117"/>
        <v>374097.67933507124</v>
      </c>
      <c r="BS210" s="140">
        <f t="shared" si="150"/>
        <v>-31632.940790335764</v>
      </c>
      <c r="BT210" s="141">
        <f t="shared" si="151"/>
        <v>0</v>
      </c>
      <c r="BU210" s="148">
        <f t="shared" si="155"/>
        <v>0.92203462292158689</v>
      </c>
      <c r="BV210" s="132">
        <v>41501</v>
      </c>
      <c r="BW210" s="144">
        <f t="shared" si="152"/>
        <v>12520.241419613787</v>
      </c>
      <c r="BX210" s="132">
        <f t="shared" si="118"/>
        <v>28980.758580386213</v>
      </c>
      <c r="BY210" s="145">
        <v>3</v>
      </c>
      <c r="CA210" s="39"/>
    </row>
    <row r="211" spans="1:79" x14ac:dyDescent="0.3">
      <c r="A211" s="137">
        <f t="shared" si="123"/>
        <v>203</v>
      </c>
      <c r="B211" s="146" t="s">
        <v>303</v>
      </c>
      <c r="C211" s="188">
        <v>6336.99</v>
      </c>
      <c r="D211" s="185">
        <v>9</v>
      </c>
      <c r="E211" s="147">
        <f>[1]побуд.звіт!E211+'[2]звіт 2018+01.2019'!E211</f>
        <v>32894.384783999994</v>
      </c>
      <c r="F211" s="147">
        <f>[1]побуд.звіт!F211+'[2]звіт 2018+01.2019'!F211</f>
        <v>27019.360778200891</v>
      </c>
      <c r="G211" s="140">
        <f t="shared" si="119"/>
        <v>-5875.0240057991032</v>
      </c>
      <c r="H211" s="141">
        <f t="shared" si="120"/>
        <v>0</v>
      </c>
      <c r="I211" s="147">
        <f>[1]побуд.звіт!I211+'[2]звіт 2018+01.2019'!I211</f>
        <v>67037.166683744959</v>
      </c>
      <c r="J211" s="147">
        <f>[1]побуд.звіт!J211+'[2]звіт 2018+01.2019'!J211</f>
        <v>63472.522163537367</v>
      </c>
      <c r="K211" s="140">
        <f t="shared" si="121"/>
        <v>-3564.644520207592</v>
      </c>
      <c r="L211" s="141">
        <f t="shared" si="122"/>
        <v>0</v>
      </c>
      <c r="M211" s="147">
        <f>[1]побуд.звіт!M211+'[2]звіт 2018+01.2019'!M211</f>
        <v>10350.268952874598</v>
      </c>
      <c r="N211" s="147">
        <f>[1]побуд.звіт!N211+'[2]звіт 2018+01.2019'!N211</f>
        <v>10555.739332120829</v>
      </c>
      <c r="O211" s="140">
        <f t="shared" si="124"/>
        <v>0</v>
      </c>
      <c r="P211" s="141">
        <f t="shared" si="125"/>
        <v>205.47037924623146</v>
      </c>
      <c r="Q211" s="147">
        <f>[1]побуд.звіт!Q211+'[2]звіт 2018+01.2019'!Q211</f>
        <v>2007.6963518485827</v>
      </c>
      <c r="R211" s="147">
        <f>[1]побуд.звіт!R211+'[2]звіт 2018+01.2019'!R211</f>
        <v>1069.2919973700834</v>
      </c>
      <c r="S211" s="140">
        <f t="shared" si="126"/>
        <v>-938.40435447849927</v>
      </c>
      <c r="T211" s="141">
        <f t="shared" si="127"/>
        <v>0</v>
      </c>
      <c r="U211" s="147">
        <f>[1]побуд.звіт!U211+'[2]звіт 2018+01.2019'!U211</f>
        <v>36628.604723605611</v>
      </c>
      <c r="V211" s="147">
        <f>[1]побуд.звіт!V211+'[2]звіт 2018+01.2019'!V211</f>
        <v>36705.378524028012</v>
      </c>
      <c r="W211" s="140">
        <f t="shared" si="128"/>
        <v>0</v>
      </c>
      <c r="X211" s="141">
        <f t="shared" si="129"/>
        <v>76.773800422401109</v>
      </c>
      <c r="Y211" s="147">
        <f>[1]побуд.звіт!Y211+'[2]звіт 2018+01.2019'!Y211</f>
        <v>2128.6698743839297</v>
      </c>
      <c r="Z211" s="147">
        <f>[1]побуд.звіт!Z211+'[2]звіт 2018+01.2019'!Z211</f>
        <v>2145.6609996901375</v>
      </c>
      <c r="AA211" s="140">
        <f t="shared" si="130"/>
        <v>0</v>
      </c>
      <c r="AB211" s="141">
        <f t="shared" si="131"/>
        <v>16.991125306207778</v>
      </c>
      <c r="AC211" s="147">
        <f>[1]побуд.звіт!AC211+'[2]звіт 2018+01.2019'!AC211</f>
        <v>75284.715947361576</v>
      </c>
      <c r="AD211" s="147">
        <f>[1]побуд.звіт!AD211+'[2]звіт 2018+01.2019'!AD211</f>
        <v>75729.084298845453</v>
      </c>
      <c r="AE211" s="140">
        <f t="shared" si="132"/>
        <v>0</v>
      </c>
      <c r="AF211" s="141">
        <f t="shared" si="133"/>
        <v>444.36835148387763</v>
      </c>
      <c r="AG211" s="147">
        <f>[1]побуд.звіт!AG211+'[2]звіт 2018+01.2019'!AG211</f>
        <v>2815.6469404002123</v>
      </c>
      <c r="AH211" s="147">
        <f>[1]побуд.звіт!AH211+'[2]звіт 2018+01.2019'!AH211</f>
        <v>2756.7977606663048</v>
      </c>
      <c r="AI211" s="140">
        <f t="shared" si="134"/>
        <v>-58.849179733907476</v>
      </c>
      <c r="AJ211" s="141">
        <f t="shared" si="135"/>
        <v>0</v>
      </c>
      <c r="AK211" s="147">
        <f>[1]побуд.звіт!AK211+'[2]звіт 2018+01.2019'!AK211</f>
        <v>103.56535169680235</v>
      </c>
      <c r="AL211" s="147">
        <f>[1]побуд.звіт!AL211+'[2]звіт 2018+01.2019'!AL211</f>
        <v>0</v>
      </c>
      <c r="AM211" s="140">
        <f t="shared" si="136"/>
        <v>-103.56535169680235</v>
      </c>
      <c r="AN211" s="141">
        <f t="shared" si="137"/>
        <v>0</v>
      </c>
      <c r="AO211" s="147">
        <f>[1]побуд.звіт!AO211+'[2]звіт 2018+01.2019'!AO211</f>
        <v>4590.0383493985264</v>
      </c>
      <c r="AP211" s="147">
        <f>[1]побуд.звіт!AP211+'[2]звіт 2018+01.2019'!AP211</f>
        <v>3433.0005639236997</v>
      </c>
      <c r="AQ211" s="140">
        <f t="shared" si="138"/>
        <v>-1157.0377854748267</v>
      </c>
      <c r="AR211" s="141">
        <f t="shared" si="139"/>
        <v>0</v>
      </c>
      <c r="AS211" s="147">
        <f>[1]побуд.звіт!AS211+'[2]звіт 2018+01.2019'!AS211</f>
        <v>9514.9790676508383</v>
      </c>
      <c r="AT211" s="147">
        <f>[1]побуд.звіт!AT211+'[2]звіт 2018+01.2019'!AT211</f>
        <v>8151.3014086612257</v>
      </c>
      <c r="AU211" s="140">
        <f t="shared" si="140"/>
        <v>-1363.6776589896126</v>
      </c>
      <c r="AV211" s="141">
        <f t="shared" si="141"/>
        <v>0</v>
      </c>
      <c r="AW211" s="147">
        <f>[1]побуд.звіт!AW211+'[2]звіт 2018+01.2019'!AW211</f>
        <v>85940.942669257493</v>
      </c>
      <c r="AX211" s="147">
        <f>[1]побуд.звіт!AX211+'[2]звіт 2018+01.2019'!AX211</f>
        <v>24900.015196052675</v>
      </c>
      <c r="AY211" s="140">
        <f t="shared" si="142"/>
        <v>-61040.927473204822</v>
      </c>
      <c r="AZ211" s="141">
        <f t="shared" si="143"/>
        <v>0</v>
      </c>
      <c r="BA211" s="38">
        <v>0</v>
      </c>
      <c r="BB211" s="36"/>
      <c r="BC211" s="36">
        <f t="shared" si="153"/>
        <v>0</v>
      </c>
      <c r="BD211" s="37">
        <f t="shared" si="154"/>
        <v>0</v>
      </c>
      <c r="BE211" s="147">
        <f>[1]побуд.звіт!BE211+'[2]звіт 2018+01.2019'!BE211</f>
        <v>14.599841972436579</v>
      </c>
      <c r="BF211" s="147">
        <f>[1]побуд.звіт!BF211+'[2]звіт 2018+01.2019'!BF211</f>
        <v>0</v>
      </c>
      <c r="BG211" s="140">
        <f t="shared" si="144"/>
        <v>-14.599841972436579</v>
      </c>
      <c r="BH211" s="141">
        <f t="shared" si="145"/>
        <v>0</v>
      </c>
      <c r="BI211" s="147">
        <f>[1]побуд.звіт!BI211+'[2]звіт 2018+01.2019'!BI211</f>
        <v>16222.693449977796</v>
      </c>
      <c r="BJ211" s="147">
        <f>[1]побуд.звіт!BJ211+'[2]звіт 2018+01.2019'!BJ211</f>
        <v>19203.309110403017</v>
      </c>
      <c r="BK211" s="140">
        <f t="shared" si="146"/>
        <v>0</v>
      </c>
      <c r="BL211" s="141">
        <f t="shared" si="147"/>
        <v>2980.615660425221</v>
      </c>
      <c r="BM211" s="147">
        <f>[1]побуд.звіт!BM211+'[2]звіт 2018+01.2019'!BM211</f>
        <v>16339.399338026004</v>
      </c>
      <c r="BN211" s="147">
        <f>[1]побуд.звіт!BN211+'[2]звіт 2018+01.2019'!BN211</f>
        <v>28805.031957009574</v>
      </c>
      <c r="BO211" s="140">
        <f t="shared" si="148"/>
        <v>0</v>
      </c>
      <c r="BP211" s="141">
        <f t="shared" si="149"/>
        <v>12465.632618983571</v>
      </c>
      <c r="BQ211" s="142">
        <f t="shared" si="117"/>
        <v>361873.37232619937</v>
      </c>
      <c r="BR211" s="140">
        <f t="shared" si="117"/>
        <v>303946.49409050925</v>
      </c>
      <c r="BS211" s="140">
        <f t="shared" si="150"/>
        <v>-57926.878235690121</v>
      </c>
      <c r="BT211" s="141">
        <f t="shared" si="151"/>
        <v>0</v>
      </c>
      <c r="BU211" s="148">
        <f t="shared" si="155"/>
        <v>0.839925005083066</v>
      </c>
      <c r="BV211" s="132">
        <v>43532</v>
      </c>
      <c r="BW211" s="144">
        <f t="shared" si="152"/>
        <v>17683.901976700046</v>
      </c>
      <c r="BX211" s="132">
        <f t="shared" si="118"/>
        <v>25848.098023299954</v>
      </c>
      <c r="BY211" s="145">
        <v>3</v>
      </c>
      <c r="CA211" s="39"/>
    </row>
    <row r="212" spans="1:79" x14ac:dyDescent="0.3">
      <c r="A212" s="137">
        <f t="shared" si="123"/>
        <v>204</v>
      </c>
      <c r="B212" s="146" t="s">
        <v>304</v>
      </c>
      <c r="C212" s="188">
        <v>6347.34</v>
      </c>
      <c r="D212" s="185">
        <v>9</v>
      </c>
      <c r="E212" s="147">
        <f>[1]побуд.звіт!E212+'[2]звіт 2018+01.2019'!E212</f>
        <v>29212.93224799999</v>
      </c>
      <c r="F212" s="147">
        <f>[1]побуд.звіт!F212+'[2]звіт 2018+01.2019'!F212</f>
        <v>27559.271055979589</v>
      </c>
      <c r="G212" s="140">
        <f t="shared" si="119"/>
        <v>-1653.6611920204014</v>
      </c>
      <c r="H212" s="141">
        <f t="shared" si="120"/>
        <v>0</v>
      </c>
      <c r="I212" s="147">
        <f>[1]побуд.звіт!I212+'[2]звіт 2018+01.2019'!I212</f>
        <v>67170.560473090649</v>
      </c>
      <c r="J212" s="147">
        <f>[1]побуд.звіт!J212+'[2]звіт 2018+01.2019'!J212</f>
        <v>66068.607254303584</v>
      </c>
      <c r="K212" s="140">
        <f t="shared" si="121"/>
        <v>-1101.9532187870645</v>
      </c>
      <c r="L212" s="141">
        <f t="shared" si="122"/>
        <v>0</v>
      </c>
      <c r="M212" s="147">
        <f>[1]побуд.звіт!M212+'[2]звіт 2018+01.2019'!M212</f>
        <v>10470.872457097808</v>
      </c>
      <c r="N212" s="147">
        <f>[1]побуд.звіт!N212+'[2]звіт 2018+01.2019'!N212</f>
        <v>10763.220651650587</v>
      </c>
      <c r="O212" s="140">
        <f t="shared" si="124"/>
        <v>0</v>
      </c>
      <c r="P212" s="141">
        <f t="shared" si="125"/>
        <v>292.3481945527783</v>
      </c>
      <c r="Q212" s="147">
        <f>[1]побуд.звіт!Q212+'[2]звіт 2018+01.2019'!Q212</f>
        <v>1906.8967221945509</v>
      </c>
      <c r="R212" s="147">
        <f>[1]побуд.звіт!R212+'[2]звіт 2018+01.2019'!R212</f>
        <v>998.99435195430226</v>
      </c>
      <c r="S212" s="140">
        <f t="shared" si="126"/>
        <v>-907.90237024024862</v>
      </c>
      <c r="T212" s="141">
        <f t="shared" si="127"/>
        <v>0</v>
      </c>
      <c r="U212" s="147">
        <f>[1]побуд.звіт!U212+'[2]звіт 2018+01.2019'!U212</f>
        <v>37336.356120939068</v>
      </c>
      <c r="V212" s="147">
        <f>[1]побуд.звіт!V212+'[2]звіт 2018+01.2019'!V212</f>
        <v>36427.52106803294</v>
      </c>
      <c r="W212" s="140">
        <f t="shared" si="128"/>
        <v>-908.83505290612811</v>
      </c>
      <c r="X212" s="141">
        <f t="shared" si="129"/>
        <v>0</v>
      </c>
      <c r="Y212" s="147">
        <f>[1]побуд.звіт!Y212+'[2]звіт 2018+01.2019'!Y212</f>
        <v>2128.0248240697133</v>
      </c>
      <c r="Z212" s="147">
        <f>[1]побуд.звіт!Z212+'[2]звіт 2018+01.2019'!Z212</f>
        <v>2145.4698921719637</v>
      </c>
      <c r="AA212" s="140">
        <f t="shared" si="130"/>
        <v>0</v>
      </c>
      <c r="AB212" s="141">
        <f t="shared" si="131"/>
        <v>17.445068102250389</v>
      </c>
      <c r="AC212" s="147">
        <f>[1]побуд.звіт!AC212+'[2]звіт 2018+01.2019'!AC212</f>
        <v>75090.747676978688</v>
      </c>
      <c r="AD212" s="147">
        <f>[1]побуд.звіт!AD212+'[2]звіт 2018+01.2019'!AD212</f>
        <v>74772.513011746225</v>
      </c>
      <c r="AE212" s="140">
        <f t="shared" si="132"/>
        <v>-318.23466523246316</v>
      </c>
      <c r="AF212" s="141">
        <f t="shared" si="133"/>
        <v>0</v>
      </c>
      <c r="AG212" s="147">
        <f>[1]побуд.звіт!AG212+'[2]звіт 2018+01.2019'!AG212</f>
        <v>2618.4892478759575</v>
      </c>
      <c r="AH212" s="147">
        <f>[1]побуд.звіт!AH212+'[2]звіт 2018+01.2019'!AH212</f>
        <v>2564.0401336012465</v>
      </c>
      <c r="AI212" s="140">
        <f t="shared" si="134"/>
        <v>-54.449114274711064</v>
      </c>
      <c r="AJ212" s="141">
        <f t="shared" si="135"/>
        <v>0</v>
      </c>
      <c r="AK212" s="147">
        <f>[1]побуд.звіт!AK212+'[2]звіт 2018+01.2019'!AK212</f>
        <v>94.823420202619189</v>
      </c>
      <c r="AL212" s="147">
        <f>[1]побуд.звіт!AL212+'[2]звіт 2018+01.2019'!AL212</f>
        <v>1923.575461680083</v>
      </c>
      <c r="AM212" s="140">
        <f t="shared" si="136"/>
        <v>0</v>
      </c>
      <c r="AN212" s="141">
        <f t="shared" si="137"/>
        <v>1828.7520414774638</v>
      </c>
      <c r="AO212" s="147">
        <f>[1]побуд.звіт!AO212+'[2]звіт 2018+01.2019'!AO212</f>
        <v>4530.3965290383376</v>
      </c>
      <c r="AP212" s="147">
        <f>[1]побуд.звіт!AP212+'[2]звіт 2018+01.2019'!AP212</f>
        <v>3369.4264794065948</v>
      </c>
      <c r="AQ212" s="140">
        <f t="shared" si="138"/>
        <v>-1160.9700496317428</v>
      </c>
      <c r="AR212" s="141">
        <f t="shared" si="139"/>
        <v>0</v>
      </c>
      <c r="AS212" s="147">
        <f>[1]побуд.звіт!AS212+'[2]звіт 2018+01.2019'!AS212</f>
        <v>9582.6360975927382</v>
      </c>
      <c r="AT212" s="147">
        <f>[1]побуд.звіт!AT212+'[2]звіт 2018+01.2019'!AT212</f>
        <v>8234.4161096943953</v>
      </c>
      <c r="AU212" s="140">
        <f t="shared" si="140"/>
        <v>-1348.2199878983429</v>
      </c>
      <c r="AV212" s="141">
        <f t="shared" si="141"/>
        <v>0</v>
      </c>
      <c r="AW212" s="147">
        <f>[1]побуд.звіт!AW212+'[2]звіт 2018+01.2019'!AW212</f>
        <v>85236.453892180652</v>
      </c>
      <c r="AX212" s="147">
        <f>[1]побуд.звіт!AX212+'[2]звіт 2018+01.2019'!AX212</f>
        <v>131901.50735081092</v>
      </c>
      <c r="AY212" s="140">
        <f t="shared" si="142"/>
        <v>0</v>
      </c>
      <c r="AZ212" s="141">
        <f t="shared" si="143"/>
        <v>46665.053458630267</v>
      </c>
      <c r="BA212" s="38">
        <v>0</v>
      </c>
      <c r="BB212" s="36"/>
      <c r="BC212" s="36">
        <f t="shared" si="153"/>
        <v>0</v>
      </c>
      <c r="BD212" s="37">
        <f t="shared" si="154"/>
        <v>0</v>
      </c>
      <c r="BE212" s="147">
        <f>[1]побуд.звіт!BE212+'[2]звіт 2018+01.2019'!BE212</f>
        <v>14.62368742026192</v>
      </c>
      <c r="BF212" s="147">
        <f>[1]побуд.звіт!BF212+'[2]звіт 2018+01.2019'!BF212</f>
        <v>0</v>
      </c>
      <c r="BG212" s="140">
        <f t="shared" si="144"/>
        <v>-14.62368742026192</v>
      </c>
      <c r="BH212" s="141">
        <f t="shared" si="145"/>
        <v>0</v>
      </c>
      <c r="BI212" s="147">
        <f>[1]побуд.звіт!BI212+'[2]звіт 2018+01.2019'!BI212</f>
        <v>37749.904885618191</v>
      </c>
      <c r="BJ212" s="147">
        <f>[1]побуд.звіт!BJ212+'[2]звіт 2018+01.2019'!BJ212</f>
        <v>47404.615196147839</v>
      </c>
      <c r="BK212" s="140">
        <f t="shared" si="146"/>
        <v>0</v>
      </c>
      <c r="BL212" s="141">
        <f t="shared" si="147"/>
        <v>9654.7103105296483</v>
      </c>
      <c r="BM212" s="147">
        <f>[1]побуд.звіт!BM212+'[2]звіт 2018+01.2019'!BM212</f>
        <v>20515.411982370239</v>
      </c>
      <c r="BN212" s="147">
        <f>[1]побуд.звіт!BN212+'[2]звіт 2018+01.2019'!BN212</f>
        <v>17758.149464168077</v>
      </c>
      <c r="BO212" s="140">
        <f t="shared" si="148"/>
        <v>-2757.262518202162</v>
      </c>
      <c r="BP212" s="141">
        <f t="shared" si="149"/>
        <v>0</v>
      </c>
      <c r="BQ212" s="142">
        <f t="shared" si="117"/>
        <v>383659.13026466948</v>
      </c>
      <c r="BR212" s="140">
        <f t="shared" si="117"/>
        <v>431891.32748134836</v>
      </c>
      <c r="BS212" s="140">
        <f t="shared" si="150"/>
        <v>0</v>
      </c>
      <c r="BT212" s="141">
        <f t="shared" si="151"/>
        <v>48232.197216678876</v>
      </c>
      <c r="BU212" s="148">
        <f t="shared" si="155"/>
        <v>1.1257162762773445</v>
      </c>
      <c r="BV212" s="132">
        <v>52616</v>
      </c>
      <c r="BW212" s="144">
        <f t="shared" si="152"/>
        <v>25211.776409666465</v>
      </c>
      <c r="BX212" s="132">
        <f t="shared" si="118"/>
        <v>27404.223590333535</v>
      </c>
      <c r="BY212" s="145">
        <v>3</v>
      </c>
      <c r="CA212" s="39"/>
    </row>
    <row r="213" spans="1:79" x14ac:dyDescent="0.3">
      <c r="A213" s="137">
        <f t="shared" si="123"/>
        <v>205</v>
      </c>
      <c r="B213" s="146" t="s">
        <v>305</v>
      </c>
      <c r="C213" s="188">
        <v>5862.48</v>
      </c>
      <c r="D213" s="185">
        <v>5</v>
      </c>
      <c r="E213" s="147">
        <f>[1]побуд.звіт!E213+'[2]звіт 2018+01.2019'!E213</f>
        <v>23277.149903999998</v>
      </c>
      <c r="F213" s="147">
        <f>[1]побуд.звіт!F213+'[2]звіт 2018+01.2019'!F213</f>
        <v>20075.382572394494</v>
      </c>
      <c r="G213" s="140">
        <f t="shared" si="119"/>
        <v>-3201.7673316055043</v>
      </c>
      <c r="H213" s="141">
        <f t="shared" si="120"/>
        <v>0</v>
      </c>
      <c r="I213" s="147">
        <f>[1]побуд.звіт!I213+'[2]звіт 2018+01.2019'!I213</f>
        <v>52932.827621582677</v>
      </c>
      <c r="J213" s="147">
        <f>[1]побуд.звіт!J213+'[2]звіт 2018+01.2019'!J213</f>
        <v>47022.032239881482</v>
      </c>
      <c r="K213" s="140">
        <f t="shared" si="121"/>
        <v>-5910.7953817011949</v>
      </c>
      <c r="L213" s="141">
        <f t="shared" si="122"/>
        <v>0</v>
      </c>
      <c r="M213" s="147">
        <f>[1]побуд.звіт!M213+'[2]звіт 2018+01.2019'!M213</f>
        <v>9627.0875479987117</v>
      </c>
      <c r="N213" s="147">
        <f>[1]побуд.звіт!N213+'[2]звіт 2018+01.2019'!N213</f>
        <v>9951.2591874237187</v>
      </c>
      <c r="O213" s="140">
        <f t="shared" si="124"/>
        <v>0</v>
      </c>
      <c r="P213" s="141">
        <f t="shared" si="125"/>
        <v>324.17163942500702</v>
      </c>
      <c r="Q213" s="147">
        <f>[1]побуд.звіт!Q213+'[2]звіт 2018+01.2019'!Q213</f>
        <v>2126.6060624817051</v>
      </c>
      <c r="R213" s="147">
        <f>[1]побуд.звіт!R213+'[2]звіт 2018+01.2019'!R213</f>
        <v>1035.9581789990752</v>
      </c>
      <c r="S213" s="140">
        <f t="shared" si="126"/>
        <v>-1090.6478834826298</v>
      </c>
      <c r="T213" s="141">
        <f t="shared" si="127"/>
        <v>0</v>
      </c>
      <c r="U213" s="147">
        <f>[1]побуд.звіт!U213+'[2]звіт 2018+01.2019'!U213</f>
        <v>0</v>
      </c>
      <c r="V213" s="147">
        <f>[1]побуд.звіт!V213+'[2]звіт 2018+01.2019'!V213</f>
        <v>0</v>
      </c>
      <c r="W213" s="140">
        <f t="shared" si="128"/>
        <v>0</v>
      </c>
      <c r="X213" s="141">
        <f t="shared" si="129"/>
        <v>0</v>
      </c>
      <c r="Y213" s="147">
        <f>[1]побуд.звіт!Y213+'[2]звіт 2018+01.2019'!Y213</f>
        <v>0</v>
      </c>
      <c r="Z213" s="147">
        <f>[1]побуд.звіт!Z213+'[2]звіт 2018+01.2019'!Z213</f>
        <v>0</v>
      </c>
      <c r="AA213" s="140">
        <f t="shared" si="130"/>
        <v>0</v>
      </c>
      <c r="AB213" s="141">
        <f t="shared" si="131"/>
        <v>0</v>
      </c>
      <c r="AC213" s="147">
        <f>[1]побуд.звіт!AC213+'[2]звіт 2018+01.2019'!AC213</f>
        <v>66266.232620901661</v>
      </c>
      <c r="AD213" s="147">
        <f>[1]побуд.звіт!AD213+'[2]звіт 2018+01.2019'!AD213</f>
        <v>67266.865588657485</v>
      </c>
      <c r="AE213" s="140">
        <f t="shared" si="132"/>
        <v>0</v>
      </c>
      <c r="AF213" s="141">
        <f t="shared" si="133"/>
        <v>1000.6329677558242</v>
      </c>
      <c r="AG213" s="147">
        <f>[1]побуд.звіт!AG213+'[2]звіт 2018+01.2019'!AG213</f>
        <v>2947.5349089267302</v>
      </c>
      <c r="AH213" s="147">
        <f>[1]побуд.звіт!AH213+'[2]звіт 2018+01.2019'!AH213</f>
        <v>2941.6202538556154</v>
      </c>
      <c r="AI213" s="140">
        <f t="shared" si="134"/>
        <v>-5.9146550711147938</v>
      </c>
      <c r="AJ213" s="141">
        <f t="shared" si="135"/>
        <v>0</v>
      </c>
      <c r="AK213" s="147">
        <f>[1]побуд.звіт!AK213+'[2]звіт 2018+01.2019'!AK213</f>
        <v>104.04082303433646</v>
      </c>
      <c r="AL213" s="147">
        <f>[1]побуд.звіт!AL213+'[2]звіт 2018+01.2019'!AL213</f>
        <v>0</v>
      </c>
      <c r="AM213" s="140">
        <f t="shared" si="136"/>
        <v>-104.04082303433646</v>
      </c>
      <c r="AN213" s="141">
        <f t="shared" si="137"/>
        <v>0</v>
      </c>
      <c r="AO213" s="147">
        <f>[1]побуд.звіт!AO213+'[2]звіт 2018+01.2019'!AO213</f>
        <v>15596.694210112346</v>
      </c>
      <c r="AP213" s="147">
        <f>[1]побуд.звіт!AP213+'[2]звіт 2018+01.2019'!AP213</f>
        <v>15375.309749755141</v>
      </c>
      <c r="AQ213" s="140">
        <f t="shared" si="138"/>
        <v>-221.38446035720517</v>
      </c>
      <c r="AR213" s="141">
        <f t="shared" si="139"/>
        <v>0</v>
      </c>
      <c r="AS213" s="147">
        <f>[1]побуд.звіт!AS213+'[2]звіт 2018+01.2019'!AS213</f>
        <v>19985.993685236437</v>
      </c>
      <c r="AT213" s="147">
        <f>[1]побуд.звіт!AT213+'[2]звіт 2018+01.2019'!AT213</f>
        <v>16831.076054682791</v>
      </c>
      <c r="AU213" s="140">
        <f t="shared" si="140"/>
        <v>-3154.9176305536457</v>
      </c>
      <c r="AV213" s="141">
        <f t="shared" si="141"/>
        <v>0</v>
      </c>
      <c r="AW213" s="147">
        <f>[1]побуд.звіт!AW213+'[2]звіт 2018+01.2019'!AW213</f>
        <v>109642.20815131332</v>
      </c>
      <c r="AX213" s="147">
        <f>[1]побуд.звіт!AX213+'[2]звіт 2018+01.2019'!AX213</f>
        <v>63904.268882981589</v>
      </c>
      <c r="AY213" s="140">
        <f t="shared" si="142"/>
        <v>-45737.939268331727</v>
      </c>
      <c r="AZ213" s="141">
        <f t="shared" si="143"/>
        <v>0</v>
      </c>
      <c r="BA213" s="38">
        <v>0</v>
      </c>
      <c r="BB213" s="36"/>
      <c r="BC213" s="36">
        <f t="shared" si="153"/>
        <v>0</v>
      </c>
      <c r="BD213" s="37">
        <f t="shared" si="154"/>
        <v>0</v>
      </c>
      <c r="BE213" s="147">
        <f>[1]побуд.звіт!BE213+'[2]звіт 2018+01.2019'!BE213</f>
        <v>16.460765172389415</v>
      </c>
      <c r="BF213" s="147">
        <f>[1]побуд.звіт!BF213+'[2]звіт 2018+01.2019'!BF213</f>
        <v>0</v>
      </c>
      <c r="BG213" s="140">
        <f t="shared" si="144"/>
        <v>-16.460765172389415</v>
      </c>
      <c r="BH213" s="141">
        <f t="shared" si="145"/>
        <v>0</v>
      </c>
      <c r="BI213" s="147">
        <f>[1]побуд.звіт!BI213+'[2]звіт 2018+01.2019'!BI213</f>
        <v>17261.631012426085</v>
      </c>
      <c r="BJ213" s="147">
        <f>[1]побуд.звіт!BJ213+'[2]звіт 2018+01.2019'!BJ213</f>
        <v>19572.435155289211</v>
      </c>
      <c r="BK213" s="140">
        <f t="shared" si="146"/>
        <v>0</v>
      </c>
      <c r="BL213" s="141">
        <f t="shared" si="147"/>
        <v>2310.8041428631259</v>
      </c>
      <c r="BM213" s="147">
        <f>[1]побуд.звіт!BM213+'[2]звіт 2018+01.2019'!BM213</f>
        <v>0</v>
      </c>
      <c r="BN213" s="147">
        <f>[1]побуд.звіт!BN213+'[2]звіт 2018+01.2019'!BN213</f>
        <v>0</v>
      </c>
      <c r="BO213" s="140">
        <f t="shared" si="148"/>
        <v>0</v>
      </c>
      <c r="BP213" s="141">
        <f t="shared" si="149"/>
        <v>0</v>
      </c>
      <c r="BQ213" s="142">
        <f t="shared" si="117"/>
        <v>319784.46731318644</v>
      </c>
      <c r="BR213" s="140">
        <f t="shared" si="117"/>
        <v>263976.2078639206</v>
      </c>
      <c r="BS213" s="140">
        <f t="shared" si="150"/>
        <v>-55808.259449265839</v>
      </c>
      <c r="BT213" s="141">
        <f t="shared" si="151"/>
        <v>0</v>
      </c>
      <c r="BU213" s="148">
        <f t="shared" si="155"/>
        <v>0.82548164418940007</v>
      </c>
      <c r="BV213" s="132">
        <v>39901</v>
      </c>
      <c r="BW213" s="144">
        <f t="shared" si="152"/>
        <v>17059.252334772398</v>
      </c>
      <c r="BX213" s="132">
        <f t="shared" si="118"/>
        <v>22841.747665227602</v>
      </c>
      <c r="BY213" s="145">
        <v>3</v>
      </c>
      <c r="CA213" s="39"/>
    </row>
    <row r="214" spans="1:79" x14ac:dyDescent="0.3">
      <c r="A214" s="137">
        <f t="shared" si="123"/>
        <v>206</v>
      </c>
      <c r="B214" s="146" t="s">
        <v>306</v>
      </c>
      <c r="C214" s="188">
        <v>4467.34</v>
      </c>
      <c r="D214" s="185">
        <v>5</v>
      </c>
      <c r="E214" s="147">
        <f>[1]побуд.звіт!E214+'[2]звіт 2018+01.2019'!E214</f>
        <v>16989.655587999998</v>
      </c>
      <c r="F214" s="147">
        <f>[1]побуд.звіт!F214+'[2]звіт 2018+01.2019'!F214</f>
        <v>14663.140694433756</v>
      </c>
      <c r="G214" s="140">
        <f t="shared" si="119"/>
        <v>-2326.5148935662419</v>
      </c>
      <c r="H214" s="141">
        <f t="shared" si="120"/>
        <v>0</v>
      </c>
      <c r="I214" s="147">
        <f>[1]побуд.звіт!I214+'[2]звіт 2018+01.2019'!I214</f>
        <v>36490.363290985202</v>
      </c>
      <c r="J214" s="147">
        <f>[1]побуд.звіт!J214+'[2]звіт 2018+01.2019'!J214</f>
        <v>31961.397070511655</v>
      </c>
      <c r="K214" s="140">
        <f t="shared" si="121"/>
        <v>-4528.9662204735469</v>
      </c>
      <c r="L214" s="141">
        <f t="shared" si="122"/>
        <v>0</v>
      </c>
      <c r="M214" s="147">
        <f>[1]побуд.звіт!M214+'[2]звіт 2018+01.2019'!M214</f>
        <v>10470.783009969593</v>
      </c>
      <c r="N214" s="147">
        <f>[1]побуд.звіт!N214+'[2]звіт 2018+01.2019'!N214</f>
        <v>10664.539823829487</v>
      </c>
      <c r="O214" s="140">
        <f t="shared" si="124"/>
        <v>0</v>
      </c>
      <c r="P214" s="141">
        <f t="shared" si="125"/>
        <v>193.75681385989446</v>
      </c>
      <c r="Q214" s="147">
        <f>[1]побуд.звіт!Q214+'[2]звіт 2018+01.2019'!Q214</f>
        <v>1543.2962599590494</v>
      </c>
      <c r="R214" s="147">
        <f>[1]побуд.звіт!R214+'[2]звіт 2018+01.2019'!R214</f>
        <v>697.92415560972916</v>
      </c>
      <c r="S214" s="140">
        <f t="shared" si="126"/>
        <v>-845.37210434932024</v>
      </c>
      <c r="T214" s="141">
        <f t="shared" si="127"/>
        <v>0</v>
      </c>
      <c r="U214" s="147">
        <f>[1]побуд.звіт!U214+'[2]звіт 2018+01.2019'!U214</f>
        <v>0</v>
      </c>
      <c r="V214" s="147">
        <f>[1]побуд.звіт!V214+'[2]звіт 2018+01.2019'!V214</f>
        <v>0</v>
      </c>
      <c r="W214" s="140">
        <f t="shared" si="128"/>
        <v>0</v>
      </c>
      <c r="X214" s="141">
        <f t="shared" si="129"/>
        <v>0</v>
      </c>
      <c r="Y214" s="147">
        <f>[1]побуд.звіт!Y214+'[2]звіт 2018+01.2019'!Y214</f>
        <v>0</v>
      </c>
      <c r="Z214" s="147">
        <f>[1]побуд.звіт!Z214+'[2]звіт 2018+01.2019'!Z214</f>
        <v>0</v>
      </c>
      <c r="AA214" s="140">
        <f t="shared" si="130"/>
        <v>0</v>
      </c>
      <c r="AB214" s="141">
        <f t="shared" si="131"/>
        <v>0</v>
      </c>
      <c r="AC214" s="147">
        <f>[1]побуд.звіт!AC214+'[2]звіт 2018+01.2019'!AC214</f>
        <v>49786.091620754312</v>
      </c>
      <c r="AD214" s="147">
        <f>[1]побуд.звіт!AD214+'[2]звіт 2018+01.2019'!AD214</f>
        <v>50435.402130606912</v>
      </c>
      <c r="AE214" s="140">
        <f t="shared" si="132"/>
        <v>0</v>
      </c>
      <c r="AF214" s="141">
        <f t="shared" si="133"/>
        <v>649.31050985259935</v>
      </c>
      <c r="AG214" s="147">
        <f>[1]побуд.звіт!AG214+'[2]звіт 2018+01.2019'!AG214</f>
        <v>2770.6616417871514</v>
      </c>
      <c r="AH214" s="147">
        <f>[1]побуд.звіт!AH214+'[2]звіт 2018+01.2019'!AH214</f>
        <v>2768.7004614799284</v>
      </c>
      <c r="AI214" s="140">
        <f t="shared" si="134"/>
        <v>-1.9611803072230032</v>
      </c>
      <c r="AJ214" s="141">
        <f t="shared" si="135"/>
        <v>0</v>
      </c>
      <c r="AK214" s="147">
        <f>[1]побуд.звіт!AK214+'[2]звіт 2018+01.2019'!AK214</f>
        <v>99.866099259220448</v>
      </c>
      <c r="AL214" s="147">
        <f>[1]побуд.звіт!AL214+'[2]звіт 2018+01.2019'!AL214</f>
        <v>0</v>
      </c>
      <c r="AM214" s="140">
        <f t="shared" si="136"/>
        <v>-99.866099259220448</v>
      </c>
      <c r="AN214" s="141">
        <f t="shared" si="137"/>
        <v>0</v>
      </c>
      <c r="AO214" s="147">
        <f>[1]побуд.звіт!AO214+'[2]звіт 2018+01.2019'!AO214</f>
        <v>11853.359514784575</v>
      </c>
      <c r="AP214" s="147">
        <f>[1]побуд.звіт!AP214+'[2]звіт 2018+01.2019'!AP214</f>
        <v>11610.290477518864</v>
      </c>
      <c r="AQ214" s="140">
        <f t="shared" si="138"/>
        <v>-243.06903726571181</v>
      </c>
      <c r="AR214" s="141">
        <f t="shared" si="139"/>
        <v>0</v>
      </c>
      <c r="AS214" s="147">
        <f>[1]побуд.звіт!AS214+'[2]звіт 2018+01.2019'!AS214</f>
        <v>12530.86321509986</v>
      </c>
      <c r="AT214" s="147">
        <f>[1]побуд.звіт!AT214+'[2]звіт 2018+01.2019'!AT214</f>
        <v>10680.211454275632</v>
      </c>
      <c r="AU214" s="140">
        <f t="shared" si="140"/>
        <v>-1850.6517608242284</v>
      </c>
      <c r="AV214" s="141">
        <f t="shared" si="141"/>
        <v>0</v>
      </c>
      <c r="AW214" s="147">
        <f>[1]побуд.звіт!AW214+'[2]звіт 2018+01.2019'!AW214</f>
        <v>79638.795619081706</v>
      </c>
      <c r="AX214" s="147">
        <f>[1]побуд.звіт!AX214+'[2]звіт 2018+01.2019'!AX214</f>
        <v>91635.986426703603</v>
      </c>
      <c r="AY214" s="140">
        <f t="shared" si="142"/>
        <v>0</v>
      </c>
      <c r="AZ214" s="141">
        <f t="shared" si="143"/>
        <v>11997.190807621897</v>
      </c>
      <c r="BA214" s="38">
        <v>0</v>
      </c>
      <c r="BB214" s="36"/>
      <c r="BC214" s="36">
        <f t="shared" si="153"/>
        <v>0</v>
      </c>
      <c r="BD214" s="37">
        <f t="shared" si="154"/>
        <v>0</v>
      </c>
      <c r="BE214" s="147">
        <f>[1]побуд.звіт!BE214+'[2]звіт 2018+01.2019'!BE214</f>
        <v>12.543468751317212</v>
      </c>
      <c r="BF214" s="147">
        <f>[1]побуд.звіт!BF214+'[2]звіт 2018+01.2019'!BF214</f>
        <v>0</v>
      </c>
      <c r="BG214" s="140">
        <f t="shared" si="144"/>
        <v>-12.543468751317212</v>
      </c>
      <c r="BH214" s="141">
        <f t="shared" si="145"/>
        <v>0</v>
      </c>
      <c r="BI214" s="147">
        <f>[1]побуд.звіт!BI214+'[2]звіт 2018+01.2019'!BI214</f>
        <v>14082.349189364859</v>
      </c>
      <c r="BJ214" s="147">
        <f>[1]побуд.звіт!BJ214+'[2]звіт 2018+01.2019'!BJ214</f>
        <v>13771.130511832125</v>
      </c>
      <c r="BK214" s="140">
        <f t="shared" si="146"/>
        <v>-311.21867753273364</v>
      </c>
      <c r="BL214" s="141">
        <f t="shared" si="147"/>
        <v>0</v>
      </c>
      <c r="BM214" s="147">
        <f>[1]побуд.звіт!BM214+'[2]звіт 2018+01.2019'!BM214</f>
        <v>0</v>
      </c>
      <c r="BN214" s="147">
        <f>[1]побуд.звіт!BN214+'[2]звіт 2018+01.2019'!BN214</f>
        <v>0</v>
      </c>
      <c r="BO214" s="140">
        <f t="shared" si="148"/>
        <v>0</v>
      </c>
      <c r="BP214" s="141">
        <f t="shared" si="149"/>
        <v>0</v>
      </c>
      <c r="BQ214" s="142">
        <f t="shared" si="117"/>
        <v>236268.62851779684</v>
      </c>
      <c r="BR214" s="140">
        <f t="shared" si="117"/>
        <v>238888.72320680169</v>
      </c>
      <c r="BS214" s="140">
        <f t="shared" si="150"/>
        <v>0</v>
      </c>
      <c r="BT214" s="141">
        <f t="shared" si="151"/>
        <v>2620.0946890048508</v>
      </c>
      <c r="BU214" s="148">
        <f t="shared" si="155"/>
        <v>1.0110894734753475</v>
      </c>
      <c r="BV214" s="132">
        <v>22898</v>
      </c>
      <c r="BW214" s="144">
        <f t="shared" si="152"/>
        <v>6021.6693915859396</v>
      </c>
      <c r="BX214" s="132">
        <f t="shared" si="118"/>
        <v>16876.33060841406</v>
      </c>
      <c r="BY214" s="145">
        <v>3</v>
      </c>
      <c r="CA214" s="39"/>
    </row>
    <row r="215" spans="1:79" x14ac:dyDescent="0.3">
      <c r="A215" s="137">
        <f t="shared" si="123"/>
        <v>207</v>
      </c>
      <c r="B215" s="146" t="s">
        <v>307</v>
      </c>
      <c r="C215" s="188">
        <v>2760.62</v>
      </c>
      <c r="D215" s="185">
        <v>5</v>
      </c>
      <c r="E215" s="147">
        <f>[1]побуд.звіт!E215+'[2]звіт 2018+01.2019'!E215</f>
        <v>11520.170270000002</v>
      </c>
      <c r="F215" s="147">
        <f>[1]побуд.звіт!F215+'[2]звіт 2018+01.2019'!F215</f>
        <v>12338.743301341096</v>
      </c>
      <c r="G215" s="140">
        <f t="shared" si="119"/>
        <v>0</v>
      </c>
      <c r="H215" s="141">
        <f t="shared" si="120"/>
        <v>818.57303134109316</v>
      </c>
      <c r="I215" s="147">
        <f>[1]побуд.звіт!I215+'[2]звіт 2018+01.2019'!I215</f>
        <v>36585.344872838046</v>
      </c>
      <c r="J215" s="147">
        <f>[1]побуд.звіт!J215+'[2]звіт 2018+01.2019'!J215</f>
        <v>37118.476938822423</v>
      </c>
      <c r="K215" s="140">
        <f t="shared" si="121"/>
        <v>0</v>
      </c>
      <c r="L215" s="141">
        <f t="shared" si="122"/>
        <v>533.13206598437682</v>
      </c>
      <c r="M215" s="147">
        <f>[1]побуд.звіт!M215+'[2]звіт 2018+01.2019'!M215</f>
        <v>4592.2344758465406</v>
      </c>
      <c r="N215" s="147">
        <f>[1]побуд.звіт!N215+'[2]звіт 2018+01.2019'!N215</f>
        <v>4722.7299352738537</v>
      </c>
      <c r="O215" s="140">
        <f t="shared" si="124"/>
        <v>0</v>
      </c>
      <c r="P215" s="141">
        <f t="shared" si="125"/>
        <v>130.49545942731311</v>
      </c>
      <c r="Q215" s="147">
        <f>[1]побуд.звіт!Q215+'[2]звіт 2018+01.2019'!Q215</f>
        <v>925.97375466748031</v>
      </c>
      <c r="R215" s="147">
        <f>[1]побуд.звіт!R215+'[2]звіт 2018+01.2019'!R215</f>
        <v>500.52767042002284</v>
      </c>
      <c r="S215" s="140">
        <f t="shared" si="126"/>
        <v>-425.44608424745746</v>
      </c>
      <c r="T215" s="141">
        <f t="shared" si="127"/>
        <v>0</v>
      </c>
      <c r="U215" s="147">
        <f>[1]побуд.звіт!U215+'[2]звіт 2018+01.2019'!U215</f>
        <v>0</v>
      </c>
      <c r="V215" s="147">
        <f>[1]побуд.звіт!V215+'[2]звіт 2018+01.2019'!V215</f>
        <v>0</v>
      </c>
      <c r="W215" s="140">
        <f t="shared" si="128"/>
        <v>0</v>
      </c>
      <c r="X215" s="141">
        <f t="shared" si="129"/>
        <v>0</v>
      </c>
      <c r="Y215" s="147">
        <f>[1]побуд.звіт!Y215+'[2]звіт 2018+01.2019'!Y215</f>
        <v>0</v>
      </c>
      <c r="Z215" s="147">
        <f>[1]побуд.звіт!Z215+'[2]звіт 2018+01.2019'!Z215</f>
        <v>0</v>
      </c>
      <c r="AA215" s="140">
        <f t="shared" si="130"/>
        <v>0</v>
      </c>
      <c r="AB215" s="141">
        <f t="shared" si="131"/>
        <v>0</v>
      </c>
      <c r="AC215" s="147">
        <f>[1]побуд.звіт!AC215+'[2]звіт 2018+01.2019'!AC215</f>
        <v>32271.444559281208</v>
      </c>
      <c r="AD215" s="147">
        <f>[1]побуд.звіт!AD215+'[2]звіт 2018+01.2019'!AD215</f>
        <v>32543.731263843696</v>
      </c>
      <c r="AE215" s="140">
        <f t="shared" si="132"/>
        <v>0</v>
      </c>
      <c r="AF215" s="141">
        <f t="shared" si="133"/>
        <v>272.28670456248801</v>
      </c>
      <c r="AG215" s="147">
        <f>[1]побуд.звіт!AG215+'[2]звіт 2018+01.2019'!AG215</f>
        <v>1952.1403248209099</v>
      </c>
      <c r="AH215" s="147">
        <f>[1]побуд.звіт!AH215+'[2]звіт 2018+01.2019'!AH215</f>
        <v>1947.7447359181103</v>
      </c>
      <c r="AI215" s="140">
        <f t="shared" si="134"/>
        <v>-4.3955889027995454</v>
      </c>
      <c r="AJ215" s="141">
        <f t="shared" si="135"/>
        <v>0</v>
      </c>
      <c r="AK215" s="147">
        <f>[1]побуд.звіт!AK215+'[2]звіт 2018+01.2019'!AK215</f>
        <v>70.855276665232822</v>
      </c>
      <c r="AL215" s="147">
        <f>[1]побуд.звіт!AL215+'[2]звіт 2018+01.2019'!AL215</f>
        <v>482.81178287392993</v>
      </c>
      <c r="AM215" s="140">
        <f t="shared" si="136"/>
        <v>0</v>
      </c>
      <c r="AN215" s="141">
        <f t="shared" si="137"/>
        <v>411.95650620869708</v>
      </c>
      <c r="AO215" s="147">
        <f>[1]побуд.звіт!AO215+'[2]звіт 2018+01.2019'!AO215</f>
        <v>7899.5357345825805</v>
      </c>
      <c r="AP215" s="147">
        <f>[1]побуд.звіт!AP215+'[2]звіт 2018+01.2019'!AP215</f>
        <v>3547.1371210787197</v>
      </c>
      <c r="AQ215" s="140">
        <f t="shared" si="138"/>
        <v>-4352.3986135038613</v>
      </c>
      <c r="AR215" s="141">
        <f t="shared" si="139"/>
        <v>0</v>
      </c>
      <c r="AS215" s="147">
        <f>[1]побуд.звіт!AS215+'[2]звіт 2018+01.2019'!AS215</f>
        <v>6605.2599235870175</v>
      </c>
      <c r="AT215" s="147">
        <f>[1]побуд.звіт!AT215+'[2]звіт 2018+01.2019'!AT215</f>
        <v>5682.2720883944767</v>
      </c>
      <c r="AU215" s="140">
        <f t="shared" si="140"/>
        <v>-922.98783519254084</v>
      </c>
      <c r="AV215" s="141">
        <f t="shared" si="141"/>
        <v>0</v>
      </c>
      <c r="AW215" s="147">
        <f>[1]побуд.звіт!AW215+'[2]звіт 2018+01.2019'!AW215</f>
        <v>49799.74440181355</v>
      </c>
      <c r="AX215" s="147">
        <f>[1]побуд.звіт!AX215+'[2]звіт 2018+01.2019'!AX215</f>
        <v>20045.324785952576</v>
      </c>
      <c r="AY215" s="140">
        <f t="shared" si="142"/>
        <v>-29754.419615860974</v>
      </c>
      <c r="AZ215" s="141">
        <f t="shared" si="143"/>
        <v>0</v>
      </c>
      <c r="BA215" s="38">
        <v>0</v>
      </c>
      <c r="BB215" s="36"/>
      <c r="BC215" s="36">
        <f t="shared" si="153"/>
        <v>0</v>
      </c>
      <c r="BD215" s="37">
        <f t="shared" si="154"/>
        <v>0</v>
      </c>
      <c r="BE215" s="147">
        <f>[1]побуд.звіт!BE215+'[2]звіт 2018+01.2019'!BE215</f>
        <v>15.502626038878311</v>
      </c>
      <c r="BF215" s="147">
        <f>[1]побуд.звіт!BF215+'[2]звіт 2018+01.2019'!BF215</f>
        <v>0</v>
      </c>
      <c r="BG215" s="140">
        <f t="shared" si="144"/>
        <v>-15.502626038878311</v>
      </c>
      <c r="BH215" s="141">
        <f t="shared" si="145"/>
        <v>0</v>
      </c>
      <c r="BI215" s="147">
        <f>[1]побуд.звіт!BI215+'[2]звіт 2018+01.2019'!BI215</f>
        <v>9317.2660851451219</v>
      </c>
      <c r="BJ215" s="147">
        <f>[1]побуд.звіт!BJ215+'[2]звіт 2018+01.2019'!BJ215</f>
        <v>7511.035272937459</v>
      </c>
      <c r="BK215" s="140">
        <f t="shared" si="146"/>
        <v>-1806.2308122076629</v>
      </c>
      <c r="BL215" s="141">
        <f t="shared" si="147"/>
        <v>0</v>
      </c>
      <c r="BM215" s="147">
        <f>[1]побуд.звіт!BM215+'[2]звіт 2018+01.2019'!BM215</f>
        <v>0</v>
      </c>
      <c r="BN215" s="147">
        <f>[1]побуд.звіт!BN215+'[2]звіт 2018+01.2019'!BN215</f>
        <v>0</v>
      </c>
      <c r="BO215" s="140">
        <f t="shared" si="148"/>
        <v>0</v>
      </c>
      <c r="BP215" s="141">
        <f t="shared" si="149"/>
        <v>0</v>
      </c>
      <c r="BQ215" s="142">
        <f t="shared" si="117"/>
        <v>161555.47230528656</v>
      </c>
      <c r="BR215" s="140">
        <f t="shared" si="117"/>
        <v>126440.53489685635</v>
      </c>
      <c r="BS215" s="140">
        <f t="shared" si="150"/>
        <v>-35114.937408430211</v>
      </c>
      <c r="BT215" s="141">
        <f t="shared" si="151"/>
        <v>0</v>
      </c>
      <c r="BU215" s="148">
        <f t="shared" si="155"/>
        <v>0.78264470458744617</v>
      </c>
      <c r="BV215" s="132">
        <v>15213</v>
      </c>
      <c r="BW215" s="144">
        <f t="shared" si="152"/>
        <v>3673.3234067652465</v>
      </c>
      <c r="BX215" s="132">
        <f t="shared" si="118"/>
        <v>11539.676593234753</v>
      </c>
      <c r="BY215" s="145">
        <v>3</v>
      </c>
      <c r="CA215" s="39"/>
    </row>
    <row r="216" spans="1:79" x14ac:dyDescent="0.3">
      <c r="A216" s="137">
        <f t="shared" si="123"/>
        <v>208</v>
      </c>
      <c r="B216" s="146" t="s">
        <v>308</v>
      </c>
      <c r="C216" s="188">
        <v>2764</v>
      </c>
      <c r="D216" s="185">
        <v>5</v>
      </c>
      <c r="E216" s="147">
        <f>[1]побуд.звіт!E216+'[2]звіт 2018+01.2019'!E216</f>
        <v>11497.031200000001</v>
      </c>
      <c r="F216" s="147">
        <f>[1]побуд.звіт!F216+'[2]звіт 2018+01.2019'!F216</f>
        <v>12345.609907282973</v>
      </c>
      <c r="G216" s="140">
        <f t="shared" si="119"/>
        <v>0</v>
      </c>
      <c r="H216" s="141">
        <f t="shared" si="120"/>
        <v>848.57870728297166</v>
      </c>
      <c r="I216" s="147">
        <f>[1]побуд.звіт!I216+'[2]звіт 2018+01.2019'!I216</f>
        <v>33518.615915505812</v>
      </c>
      <c r="J216" s="147">
        <f>[1]побуд.звіт!J216+'[2]звіт 2018+01.2019'!J216</f>
        <v>34606.784585978778</v>
      </c>
      <c r="K216" s="140">
        <f t="shared" si="121"/>
        <v>0</v>
      </c>
      <c r="L216" s="141">
        <f t="shared" si="122"/>
        <v>1088.1686704729655</v>
      </c>
      <c r="M216" s="147">
        <f>[1]побуд.звіт!M216+'[2]звіт 2018+01.2019'!M216</f>
        <v>4832.2068476003969</v>
      </c>
      <c r="N216" s="147">
        <f>[1]побуд.звіт!N216+'[2]звіт 2018+01.2019'!N216</f>
        <v>4945.8995548128041</v>
      </c>
      <c r="O216" s="140">
        <f t="shared" si="124"/>
        <v>0</v>
      </c>
      <c r="P216" s="141">
        <f t="shared" si="125"/>
        <v>113.69270721240719</v>
      </c>
      <c r="Q216" s="147">
        <f>[1]побуд.звіт!Q216+'[2]звіт 2018+01.2019'!Q216</f>
        <v>924.62041499316774</v>
      </c>
      <c r="R216" s="147">
        <f>[1]побуд.звіт!R216+'[2]звіт 2018+01.2019'!R216</f>
        <v>520.23229936309122</v>
      </c>
      <c r="S216" s="140">
        <f t="shared" si="126"/>
        <v>-404.38811563007653</v>
      </c>
      <c r="T216" s="141">
        <f t="shared" si="127"/>
        <v>0</v>
      </c>
      <c r="U216" s="147">
        <f>[1]побуд.звіт!U216+'[2]звіт 2018+01.2019'!U216</f>
        <v>0</v>
      </c>
      <c r="V216" s="147">
        <f>[1]побуд.звіт!V216+'[2]звіт 2018+01.2019'!V216</f>
        <v>0</v>
      </c>
      <c r="W216" s="140">
        <f t="shared" si="128"/>
        <v>0</v>
      </c>
      <c r="X216" s="141">
        <f t="shared" si="129"/>
        <v>0</v>
      </c>
      <c r="Y216" s="147">
        <f>[1]побуд.звіт!Y216+'[2]звіт 2018+01.2019'!Y216</f>
        <v>0</v>
      </c>
      <c r="Z216" s="147">
        <f>[1]побуд.звіт!Z216+'[2]звіт 2018+01.2019'!Z216</f>
        <v>0</v>
      </c>
      <c r="AA216" s="140">
        <f t="shared" si="130"/>
        <v>0</v>
      </c>
      <c r="AB216" s="141">
        <f t="shared" si="131"/>
        <v>0</v>
      </c>
      <c r="AC216" s="147">
        <f>[1]побуд.звіт!AC216+'[2]звіт 2018+01.2019'!AC216</f>
        <v>32289.823153683439</v>
      </c>
      <c r="AD216" s="147">
        <f>[1]побуд.звіт!AD216+'[2]звіт 2018+01.2019'!AD216</f>
        <v>32563.127104928524</v>
      </c>
      <c r="AE216" s="140">
        <f t="shared" si="132"/>
        <v>0</v>
      </c>
      <c r="AF216" s="141">
        <f t="shared" si="133"/>
        <v>273.30395124508505</v>
      </c>
      <c r="AG216" s="147">
        <f>[1]побуд.звіт!AG216+'[2]звіт 2018+01.2019'!AG216</f>
        <v>1730.8599545390884</v>
      </c>
      <c r="AH216" s="147">
        <f>[1]побуд.звіт!AH216+'[2]звіт 2018+01.2019'!AH216</f>
        <v>1730.1898154913376</v>
      </c>
      <c r="AI216" s="140">
        <f t="shared" si="134"/>
        <v>-0.67013904775080846</v>
      </c>
      <c r="AJ216" s="141">
        <f t="shared" si="135"/>
        <v>0</v>
      </c>
      <c r="AK216" s="147">
        <f>[1]побуд.звіт!AK216+'[2]звіт 2018+01.2019'!AK216</f>
        <v>61.788424062749939</v>
      </c>
      <c r="AL216" s="147">
        <f>[1]побуд.звіт!AL216+'[2]звіт 2018+01.2019'!AL216</f>
        <v>0</v>
      </c>
      <c r="AM216" s="140">
        <f t="shared" si="136"/>
        <v>-61.788424062749939</v>
      </c>
      <c r="AN216" s="141">
        <f t="shared" si="137"/>
        <v>0</v>
      </c>
      <c r="AO216" s="147">
        <f>[1]побуд.звіт!AO216+'[2]звіт 2018+01.2019'!AO216</f>
        <v>7901.1209582981055</v>
      </c>
      <c r="AP216" s="147">
        <f>[1]побуд.звіт!AP216+'[2]звіт 2018+01.2019'!AP216</f>
        <v>3547.1371210787197</v>
      </c>
      <c r="AQ216" s="140">
        <f t="shared" si="138"/>
        <v>-4353.9838372193863</v>
      </c>
      <c r="AR216" s="141">
        <f t="shared" si="139"/>
        <v>0</v>
      </c>
      <c r="AS216" s="147">
        <f>[1]побуд.звіт!AS216+'[2]звіт 2018+01.2019'!AS216</f>
        <v>6606.8173985993426</v>
      </c>
      <c r="AT216" s="147">
        <f>[1]побуд.звіт!AT216+'[2]звіт 2018+01.2019'!AT216</f>
        <v>5720.6141474798824</v>
      </c>
      <c r="AU216" s="140">
        <f t="shared" si="140"/>
        <v>-886.20325111946022</v>
      </c>
      <c r="AV216" s="141">
        <f t="shared" si="141"/>
        <v>0</v>
      </c>
      <c r="AW216" s="147">
        <f>[1]побуд.звіт!AW216+'[2]звіт 2018+01.2019'!AW216</f>
        <v>49817.568892212366</v>
      </c>
      <c r="AX216" s="147">
        <f>[1]побуд.звіт!AX216+'[2]звіт 2018+01.2019'!AX216</f>
        <v>47535.372632223422</v>
      </c>
      <c r="AY216" s="140">
        <f t="shared" si="142"/>
        <v>-2282.1962599889448</v>
      </c>
      <c r="AZ216" s="141">
        <f t="shared" si="143"/>
        <v>0</v>
      </c>
      <c r="BA216" s="38">
        <v>0</v>
      </c>
      <c r="BB216" s="36"/>
      <c r="BC216" s="36">
        <f t="shared" si="153"/>
        <v>0</v>
      </c>
      <c r="BD216" s="37">
        <f t="shared" si="154"/>
        <v>0</v>
      </c>
      <c r="BE216" s="147">
        <f>[1]побуд.звіт!BE216+'[2]звіт 2018+01.2019'!BE216</f>
        <v>15.52160687507142</v>
      </c>
      <c r="BF216" s="147">
        <f>[1]побуд.звіт!BF216+'[2]звіт 2018+01.2019'!BF216</f>
        <v>0</v>
      </c>
      <c r="BG216" s="140">
        <f t="shared" si="144"/>
        <v>-15.52160687507142</v>
      </c>
      <c r="BH216" s="141">
        <f t="shared" si="145"/>
        <v>0</v>
      </c>
      <c r="BI216" s="147">
        <f>[1]побуд.звіт!BI216+'[2]звіт 2018+01.2019'!BI216</f>
        <v>10007.289804273059</v>
      </c>
      <c r="BJ216" s="147">
        <f>[1]побуд.звіт!BJ216+'[2]звіт 2018+01.2019'!BJ216</f>
        <v>13426.349673110719</v>
      </c>
      <c r="BK216" s="140">
        <f t="shared" si="146"/>
        <v>0</v>
      </c>
      <c r="BL216" s="141">
        <f t="shared" si="147"/>
        <v>3419.0598688376595</v>
      </c>
      <c r="BM216" s="147">
        <f>[1]побуд.звіт!BM216+'[2]звіт 2018+01.2019'!BM216</f>
        <v>0</v>
      </c>
      <c r="BN216" s="147">
        <f>[1]побуд.звіт!BN216+'[2]звіт 2018+01.2019'!BN216</f>
        <v>0</v>
      </c>
      <c r="BO216" s="140">
        <f t="shared" si="148"/>
        <v>0</v>
      </c>
      <c r="BP216" s="141">
        <f t="shared" si="149"/>
        <v>0</v>
      </c>
      <c r="BQ216" s="142">
        <f t="shared" si="117"/>
        <v>159203.26457064258</v>
      </c>
      <c r="BR216" s="140">
        <f t="shared" si="117"/>
        <v>156941.31684175026</v>
      </c>
      <c r="BS216" s="140">
        <f t="shared" si="150"/>
        <v>-2261.9477288923226</v>
      </c>
      <c r="BT216" s="141">
        <f t="shared" si="151"/>
        <v>0</v>
      </c>
      <c r="BU216" s="148">
        <f t="shared" si="155"/>
        <v>0.98579207697158344</v>
      </c>
      <c r="BV216" s="132">
        <v>25588</v>
      </c>
      <c r="BW216" s="144">
        <f t="shared" si="152"/>
        <v>14216.3382449541</v>
      </c>
      <c r="BX216" s="132">
        <f t="shared" si="118"/>
        <v>11371.6617550459</v>
      </c>
      <c r="BY216" s="145">
        <v>3</v>
      </c>
      <c r="CA216" s="39"/>
    </row>
    <row r="217" spans="1:79" x14ac:dyDescent="0.3">
      <c r="A217" s="137">
        <f t="shared" si="123"/>
        <v>209</v>
      </c>
      <c r="B217" s="150" t="s">
        <v>309</v>
      </c>
      <c r="C217" s="188">
        <v>2740.7</v>
      </c>
      <c r="D217" s="185">
        <v>5</v>
      </c>
      <c r="E217" s="147">
        <f>[1]побуд.звіт!E217+'[2]звіт 2018+01.2019'!E217</f>
        <v>11313.688679999999</v>
      </c>
      <c r="F217" s="147">
        <f>[1]побуд.звіт!F217+'[2]звіт 2018+01.2019'!F217</f>
        <v>10791.982774183492</v>
      </c>
      <c r="G217" s="140">
        <f t="shared" si="119"/>
        <v>-521.70590581650686</v>
      </c>
      <c r="H217" s="141">
        <f t="shared" si="120"/>
        <v>0</v>
      </c>
      <c r="I217" s="147">
        <f>[1]побуд.звіт!I217+'[2]звіт 2018+01.2019'!I217</f>
        <v>38599.63431856496</v>
      </c>
      <c r="J217" s="147">
        <f>[1]побуд.звіт!J217+'[2]звіт 2018+01.2019'!J217</f>
        <v>36727.743195421848</v>
      </c>
      <c r="K217" s="140">
        <f t="shared" si="121"/>
        <v>-1871.8911231431121</v>
      </c>
      <c r="L217" s="141">
        <f t="shared" si="122"/>
        <v>0</v>
      </c>
      <c r="M217" s="147">
        <f>[1]побуд.звіт!M217+'[2]звіт 2018+01.2019'!M217</f>
        <v>4912.6490281898996</v>
      </c>
      <c r="N217" s="147">
        <f>[1]побуд.звіт!N217+'[2]звіт 2018+01.2019'!N217</f>
        <v>5044.5803826338997</v>
      </c>
      <c r="O217" s="140">
        <f t="shared" si="124"/>
        <v>0</v>
      </c>
      <c r="P217" s="141">
        <f t="shared" si="125"/>
        <v>131.93135444400014</v>
      </c>
      <c r="Q217" s="147">
        <f>[1]побуд.звіт!Q217+'[2]звіт 2018+01.2019'!Q217</f>
        <v>923.29418009272126</v>
      </c>
      <c r="R217" s="147">
        <f>[1]побуд.звіт!R217+'[2]звіт 2018+01.2019'!R217</f>
        <v>474.22694655290491</v>
      </c>
      <c r="S217" s="140">
        <f t="shared" si="126"/>
        <v>-449.06723353981636</v>
      </c>
      <c r="T217" s="141">
        <f t="shared" si="127"/>
        <v>0</v>
      </c>
      <c r="U217" s="147">
        <f>[1]побуд.звіт!U217+'[2]звіт 2018+01.2019'!U217</f>
        <v>0</v>
      </c>
      <c r="V217" s="147">
        <f>[1]побуд.звіт!V217+'[2]звіт 2018+01.2019'!V217</f>
        <v>0</v>
      </c>
      <c r="W217" s="140">
        <f t="shared" si="128"/>
        <v>0</v>
      </c>
      <c r="X217" s="141">
        <f t="shared" si="129"/>
        <v>0</v>
      </c>
      <c r="Y217" s="147">
        <f>[1]побуд.звіт!Y217+'[2]звіт 2018+01.2019'!Y217</f>
        <v>0</v>
      </c>
      <c r="Z217" s="147">
        <f>[1]побуд.звіт!Z217+'[2]звіт 2018+01.2019'!Z217</f>
        <v>0</v>
      </c>
      <c r="AA217" s="140">
        <f t="shared" si="130"/>
        <v>0</v>
      </c>
      <c r="AB217" s="141">
        <f t="shared" si="131"/>
        <v>0</v>
      </c>
      <c r="AC217" s="147">
        <f>[1]побуд.звіт!AC217+'[2]звіт 2018+01.2019'!AC217</f>
        <v>32177.868840752682</v>
      </c>
      <c r="AD217" s="147">
        <f>[1]побуд.звіт!AD217+'[2]звіт 2018+01.2019'!AD217</f>
        <v>32429.409569159896</v>
      </c>
      <c r="AE217" s="140">
        <f t="shared" si="132"/>
        <v>0</v>
      </c>
      <c r="AF217" s="141">
        <f t="shared" si="133"/>
        <v>251.54072840721346</v>
      </c>
      <c r="AG217" s="147">
        <f>[1]побуд.звіт!AG217+'[2]звіт 2018+01.2019'!AG217</f>
        <v>1731.6598934036851</v>
      </c>
      <c r="AH217" s="147">
        <f>[1]побуд.звіт!AH217+'[2]звіт 2018+01.2019'!AH217</f>
        <v>1729.8591849131815</v>
      </c>
      <c r="AI217" s="140">
        <f t="shared" si="134"/>
        <v>-1.8007084905036663</v>
      </c>
      <c r="AJ217" s="141">
        <f t="shared" si="135"/>
        <v>0</v>
      </c>
      <c r="AK217" s="147">
        <f>[1]побуд.звіт!AK217+'[2]звіт 2018+01.2019'!AK217</f>
        <v>61.267559272351242</v>
      </c>
      <c r="AL217" s="147">
        <f>[1]побуд.звіт!AL217+'[2]звіт 2018+01.2019'!AL217</f>
        <v>0</v>
      </c>
      <c r="AM217" s="140">
        <f t="shared" si="136"/>
        <v>-61.267559272351242</v>
      </c>
      <c r="AN217" s="141">
        <f t="shared" si="137"/>
        <v>0</v>
      </c>
      <c r="AO217" s="147">
        <f>[1]побуд.звіт!AO217+'[2]звіт 2018+01.2019'!AO217</f>
        <v>7900.5136982286494</v>
      </c>
      <c r="AP217" s="147">
        <f>[1]побуд.звіт!AP217+'[2]звіт 2018+01.2019'!AP217</f>
        <v>7740.2318951484121</v>
      </c>
      <c r="AQ217" s="140">
        <f t="shared" si="138"/>
        <v>-160.2818030802373</v>
      </c>
      <c r="AR217" s="141">
        <f t="shared" si="139"/>
        <v>0</v>
      </c>
      <c r="AS217" s="147">
        <f>[1]побуд.звіт!AS217+'[2]звіт 2018+01.2019'!AS217</f>
        <v>6605.0787841933698</v>
      </c>
      <c r="AT217" s="147">
        <f>[1]побуд.звіт!AT217+'[2]звіт 2018+01.2019'!AT217</f>
        <v>5657.7129822879924</v>
      </c>
      <c r="AU217" s="140">
        <f t="shared" si="140"/>
        <v>-947.36580190537734</v>
      </c>
      <c r="AV217" s="141">
        <f t="shared" si="141"/>
        <v>0</v>
      </c>
      <c r="AW217" s="147">
        <f>[1]побуд.звіт!AW217+'[2]звіт 2018+01.2019'!AW217</f>
        <v>41793.388109542444</v>
      </c>
      <c r="AX217" s="147">
        <f>[1]побуд.звіт!AX217+'[2]звіт 2018+01.2019'!AX217</f>
        <v>33002.915576100466</v>
      </c>
      <c r="AY217" s="140">
        <f t="shared" si="142"/>
        <v>-8790.4725334419782</v>
      </c>
      <c r="AZ217" s="141">
        <f t="shared" si="143"/>
        <v>0</v>
      </c>
      <c r="BA217" s="38">
        <v>0</v>
      </c>
      <c r="BB217" s="36"/>
      <c r="BC217" s="36">
        <f t="shared" si="153"/>
        <v>0</v>
      </c>
      <c r="BD217" s="37">
        <f t="shared" si="154"/>
        <v>0</v>
      </c>
      <c r="BE217" s="147">
        <f>[1]побуд.звіт!BE217+'[2]звіт 2018+01.2019'!BE217</f>
        <v>17.857392649243206</v>
      </c>
      <c r="BF217" s="147">
        <f>[1]побуд.звіт!BF217+'[2]звіт 2018+01.2019'!BF217</f>
        <v>0</v>
      </c>
      <c r="BG217" s="140">
        <f t="shared" si="144"/>
        <v>-17.857392649243206</v>
      </c>
      <c r="BH217" s="141">
        <f t="shared" si="145"/>
        <v>0</v>
      </c>
      <c r="BI217" s="147">
        <f>[1]побуд.звіт!BI217+'[2]звіт 2018+01.2019'!BI217</f>
        <v>10308.11640050701</v>
      </c>
      <c r="BJ217" s="147">
        <f>[1]побуд.звіт!BJ217+'[2]звіт 2018+01.2019'!BJ217</f>
        <v>10959.935141576418</v>
      </c>
      <c r="BK217" s="140">
        <f t="shared" si="146"/>
        <v>0</v>
      </c>
      <c r="BL217" s="141">
        <f t="shared" si="147"/>
        <v>651.81874106940813</v>
      </c>
      <c r="BM217" s="147">
        <f>[1]побуд.звіт!BM217+'[2]звіт 2018+01.2019'!BM217</f>
        <v>0</v>
      </c>
      <c r="BN217" s="147">
        <f>[1]побуд.звіт!BN217+'[2]звіт 2018+01.2019'!BN217</f>
        <v>0</v>
      </c>
      <c r="BO217" s="140">
        <f t="shared" si="148"/>
        <v>0</v>
      </c>
      <c r="BP217" s="141">
        <f t="shared" si="149"/>
        <v>0</v>
      </c>
      <c r="BQ217" s="142">
        <f t="shared" si="117"/>
        <v>156345.01688539702</v>
      </c>
      <c r="BR217" s="140">
        <f t="shared" si="117"/>
        <v>144558.59764797849</v>
      </c>
      <c r="BS217" s="140">
        <f t="shared" si="150"/>
        <v>-11786.419237418537</v>
      </c>
      <c r="BT217" s="141">
        <f t="shared" si="151"/>
        <v>0</v>
      </c>
      <c r="BU217" s="148">
        <f t="shared" si="155"/>
        <v>0.92461276046899443</v>
      </c>
      <c r="BV217" s="132">
        <v>16129</v>
      </c>
      <c r="BW217" s="144">
        <f t="shared" si="152"/>
        <v>4961.4987939002131</v>
      </c>
      <c r="BX217" s="132">
        <f t="shared" si="118"/>
        <v>11167.501206099787</v>
      </c>
      <c r="BY217" s="145">
        <v>3</v>
      </c>
      <c r="CA217" s="39"/>
    </row>
    <row r="218" spans="1:79" x14ac:dyDescent="0.3">
      <c r="A218" s="137">
        <f t="shared" si="123"/>
        <v>210</v>
      </c>
      <c r="B218" s="146" t="s">
        <v>310</v>
      </c>
      <c r="C218" s="188">
        <v>5855.79</v>
      </c>
      <c r="D218" s="185">
        <v>5</v>
      </c>
      <c r="E218" s="147">
        <f>[1]побуд.звіт!E218+'[2]звіт 2018+01.2019'!E218</f>
        <v>22551.453600000001</v>
      </c>
      <c r="F218" s="147">
        <f>[1]побуд.звіт!F218+'[2]звіт 2018+01.2019'!F218</f>
        <v>20306.894689482044</v>
      </c>
      <c r="G218" s="140">
        <f t="shared" si="119"/>
        <v>-2244.558910517957</v>
      </c>
      <c r="H218" s="141">
        <f t="shared" si="120"/>
        <v>0</v>
      </c>
      <c r="I218" s="147">
        <f>[1]побуд.звіт!I218+'[2]звіт 2018+01.2019'!I218</f>
        <v>52512.627386157903</v>
      </c>
      <c r="J218" s="147">
        <f>[1]побуд.звіт!J218+'[2]звіт 2018+01.2019'!J218</f>
        <v>46256.746656681666</v>
      </c>
      <c r="K218" s="140">
        <f t="shared" si="121"/>
        <v>-6255.8807294762373</v>
      </c>
      <c r="L218" s="141">
        <f t="shared" si="122"/>
        <v>0</v>
      </c>
      <c r="M218" s="147">
        <f>[1]побуд.звіт!M218+'[2]звіт 2018+01.2019'!M218</f>
        <v>9651.9523422387756</v>
      </c>
      <c r="N218" s="147">
        <f>[1]побуд.звіт!N218+'[2]звіт 2018+01.2019'!N218</f>
        <v>9816.650731818303</v>
      </c>
      <c r="O218" s="140">
        <f t="shared" si="124"/>
        <v>0</v>
      </c>
      <c r="P218" s="141">
        <f t="shared" si="125"/>
        <v>164.69838957952743</v>
      </c>
      <c r="Q218" s="147">
        <f>[1]побуд.звіт!Q218+'[2]звіт 2018+01.2019'!Q218</f>
        <v>2118.9086486663768</v>
      </c>
      <c r="R218" s="147">
        <f>[1]побуд.звіт!R218+'[2]звіт 2018+01.2019'!R218</f>
        <v>960.62378396725728</v>
      </c>
      <c r="S218" s="140">
        <f t="shared" si="126"/>
        <v>-1158.2848646991197</v>
      </c>
      <c r="T218" s="141">
        <f t="shared" si="127"/>
        <v>0</v>
      </c>
      <c r="U218" s="147">
        <f>[1]побуд.звіт!U218+'[2]звіт 2018+01.2019'!U218</f>
        <v>0</v>
      </c>
      <c r="V218" s="147">
        <f>[1]побуд.звіт!V218+'[2]звіт 2018+01.2019'!V218</f>
        <v>0</v>
      </c>
      <c r="W218" s="140">
        <f t="shared" si="128"/>
        <v>0</v>
      </c>
      <c r="X218" s="141">
        <f t="shared" si="129"/>
        <v>0</v>
      </c>
      <c r="Y218" s="147">
        <f>[1]побуд.звіт!Y218+'[2]звіт 2018+01.2019'!Y218</f>
        <v>0</v>
      </c>
      <c r="Z218" s="147">
        <f>[1]побуд.звіт!Z218+'[2]звіт 2018+01.2019'!Z218</f>
        <v>0</v>
      </c>
      <c r="AA218" s="140">
        <f t="shared" si="130"/>
        <v>0</v>
      </c>
      <c r="AB218" s="141">
        <f t="shared" si="131"/>
        <v>0</v>
      </c>
      <c r="AC218" s="147">
        <f>[1]побуд.звіт!AC218+'[2]звіт 2018+01.2019'!AC218</f>
        <v>66411.003027667961</v>
      </c>
      <c r="AD218" s="147">
        <f>[1]побуд.звіт!AD218+'[2]звіт 2018+01.2019'!AD218</f>
        <v>65699.290385173328</v>
      </c>
      <c r="AE218" s="140">
        <f t="shared" si="132"/>
        <v>-711.71264249463275</v>
      </c>
      <c r="AF218" s="141">
        <f t="shared" si="133"/>
        <v>0</v>
      </c>
      <c r="AG218" s="147">
        <f>[1]побуд.звіт!AG218+'[2]звіт 2018+01.2019'!AG218</f>
        <v>2620.6019072390563</v>
      </c>
      <c r="AH218" s="147">
        <f>[1]побуд.звіт!AH218+'[2]звіт 2018+01.2019'!AH218</f>
        <v>2616.9410261062376</v>
      </c>
      <c r="AI218" s="140">
        <f t="shared" si="134"/>
        <v>-3.6608811328187585</v>
      </c>
      <c r="AJ218" s="141">
        <f t="shared" si="135"/>
        <v>0</v>
      </c>
      <c r="AK218" s="147">
        <f>[1]побуд.звіт!AK218+'[2]звіт 2018+01.2019'!AK218</f>
        <v>95.701105858241576</v>
      </c>
      <c r="AL218" s="147">
        <f>[1]побуд.звіт!AL218+'[2]звіт 2018+01.2019'!AL218</f>
        <v>0</v>
      </c>
      <c r="AM218" s="140">
        <f t="shared" si="136"/>
        <v>-95.701105858241576</v>
      </c>
      <c r="AN218" s="141">
        <f t="shared" si="137"/>
        <v>0</v>
      </c>
      <c r="AO218" s="147">
        <f>[1]побуд.звіт!AO218+'[2]звіт 2018+01.2019'!AO218</f>
        <v>14800.711020740742</v>
      </c>
      <c r="AP218" s="147">
        <f>[1]побуд.звіт!AP218+'[2]звіт 2018+01.2019'!AP218</f>
        <v>12249.426593680859</v>
      </c>
      <c r="AQ218" s="140">
        <f t="shared" si="138"/>
        <v>-2551.2844270598835</v>
      </c>
      <c r="AR218" s="141">
        <f t="shared" si="139"/>
        <v>0</v>
      </c>
      <c r="AS218" s="147">
        <f>[1]побуд.звіт!AS218+'[2]звіт 2018+01.2019'!AS218</f>
        <v>20064.649853955008</v>
      </c>
      <c r="AT218" s="147">
        <f>[1]побуд.звіт!AT218+'[2]звіт 2018+01.2019'!AT218</f>
        <v>17018.735697267442</v>
      </c>
      <c r="AU218" s="140">
        <f t="shared" si="140"/>
        <v>-3045.914156687566</v>
      </c>
      <c r="AV218" s="141">
        <f t="shared" si="141"/>
        <v>0</v>
      </c>
      <c r="AW218" s="147">
        <f>[1]побуд.звіт!AW218+'[2]звіт 2018+01.2019'!AW218</f>
        <v>110140.07630039133</v>
      </c>
      <c r="AX218" s="147">
        <f>[1]побуд.звіт!AX218+'[2]звіт 2018+01.2019'!AX218</f>
        <v>36617.073765825975</v>
      </c>
      <c r="AY218" s="140">
        <f t="shared" si="142"/>
        <v>-73523.002534565356</v>
      </c>
      <c r="AZ218" s="141">
        <f t="shared" si="143"/>
        <v>0</v>
      </c>
      <c r="BA218" s="38">
        <v>0</v>
      </c>
      <c r="BB218" s="36"/>
      <c r="BC218" s="36">
        <f t="shared" si="153"/>
        <v>0</v>
      </c>
      <c r="BD218" s="37">
        <f t="shared" si="154"/>
        <v>0</v>
      </c>
      <c r="BE218" s="147">
        <f>[1]побуд.звіт!BE218+'[2]звіт 2018+01.2019'!BE218</f>
        <v>16.441980883316653</v>
      </c>
      <c r="BF218" s="147">
        <f>[1]побуд.звіт!BF218+'[2]звіт 2018+01.2019'!BF218</f>
        <v>0</v>
      </c>
      <c r="BG218" s="140">
        <f t="shared" si="144"/>
        <v>-16.441980883316653</v>
      </c>
      <c r="BH218" s="141">
        <f t="shared" si="145"/>
        <v>0</v>
      </c>
      <c r="BI218" s="147">
        <f>[1]побуд.звіт!BI218+'[2]звіт 2018+01.2019'!BI218</f>
        <v>11970.3070453398</v>
      </c>
      <c r="BJ218" s="147">
        <f>[1]побуд.звіт!BJ218+'[2]звіт 2018+01.2019'!BJ218</f>
        <v>3382.2254245740874</v>
      </c>
      <c r="BK218" s="140">
        <f t="shared" si="146"/>
        <v>-8588.0816207657117</v>
      </c>
      <c r="BL218" s="141">
        <f t="shared" si="147"/>
        <v>0</v>
      </c>
      <c r="BM218" s="147">
        <f>[1]побуд.звіт!BM218+'[2]звіт 2018+01.2019'!BM218</f>
        <v>0</v>
      </c>
      <c r="BN218" s="147">
        <f>[1]побуд.звіт!BN218+'[2]звіт 2018+01.2019'!BN218</f>
        <v>0</v>
      </c>
      <c r="BO218" s="140">
        <f t="shared" si="148"/>
        <v>0</v>
      </c>
      <c r="BP218" s="141">
        <f t="shared" si="149"/>
        <v>0</v>
      </c>
      <c r="BQ218" s="142">
        <f t="shared" ref="BQ218:BR281" si="156">E218+I218+M218+Q218+U218+Y218+AC218+AG218+AK218+AO218+AS218+AW218+BA218+BE218+BI218+BM218</f>
        <v>312954.43421913846</v>
      </c>
      <c r="BR218" s="140">
        <f t="shared" si="156"/>
        <v>214924.6087545772</v>
      </c>
      <c r="BS218" s="140">
        <f t="shared" si="150"/>
        <v>-98029.825464561261</v>
      </c>
      <c r="BT218" s="141">
        <f t="shared" si="151"/>
        <v>0</v>
      </c>
      <c r="BU218" s="148">
        <f t="shared" si="155"/>
        <v>0.6867600687328228</v>
      </c>
      <c r="BV218" s="132">
        <v>40664</v>
      </c>
      <c r="BW218" s="144">
        <f t="shared" si="152"/>
        <v>18310.11184149011</v>
      </c>
      <c r="BX218" s="132">
        <f t="shared" si="118"/>
        <v>22353.88815850989</v>
      </c>
      <c r="BY218" s="145">
        <v>3</v>
      </c>
      <c r="CA218" s="39"/>
    </row>
    <row r="219" spans="1:79" x14ac:dyDescent="0.3">
      <c r="A219" s="137">
        <f t="shared" si="123"/>
        <v>211</v>
      </c>
      <c r="B219" s="146" t="s">
        <v>311</v>
      </c>
      <c r="C219" s="188">
        <v>4445.7</v>
      </c>
      <c r="D219" s="185">
        <v>5</v>
      </c>
      <c r="E219" s="147">
        <f>[1]побуд.звіт!E219+'[2]звіт 2018+01.2019'!E219</f>
        <v>16974.174169999995</v>
      </c>
      <c r="F219" s="147">
        <f>[1]побуд.звіт!F219+'[2]звіт 2018+01.2019'!F219</f>
        <v>12592.321287416613</v>
      </c>
      <c r="G219" s="140">
        <f t="shared" si="119"/>
        <v>-4381.8528825833819</v>
      </c>
      <c r="H219" s="141">
        <f t="shared" si="120"/>
        <v>0</v>
      </c>
      <c r="I219" s="147">
        <f>[1]побуд.звіт!I219+'[2]звіт 2018+01.2019'!I219</f>
        <v>49954.273503728524</v>
      </c>
      <c r="J219" s="147">
        <f>[1]побуд.звіт!J219+'[2]звіт 2018+01.2019'!J219</f>
        <v>43352.598422479074</v>
      </c>
      <c r="K219" s="140">
        <f t="shared" si="121"/>
        <v>-6601.6750812494502</v>
      </c>
      <c r="L219" s="141">
        <f t="shared" si="122"/>
        <v>0</v>
      </c>
      <c r="M219" s="147">
        <f>[1]побуд.звіт!M219+'[2]звіт 2018+01.2019'!M219</f>
        <v>8657.9477007286478</v>
      </c>
      <c r="N219" s="147">
        <f>[1]побуд.звіт!N219+'[2]звіт 2018+01.2019'!N219</f>
        <v>8737.747870263569</v>
      </c>
      <c r="O219" s="140">
        <f t="shared" si="124"/>
        <v>0</v>
      </c>
      <c r="P219" s="141">
        <f t="shared" si="125"/>
        <v>79.800169534921224</v>
      </c>
      <c r="Q219" s="147">
        <f>[1]побуд.звіт!Q219+'[2]звіт 2018+01.2019'!Q219</f>
        <v>1555.1133742114539</v>
      </c>
      <c r="R219" s="147">
        <f>[1]побуд.звіт!R219+'[2]звіт 2018+01.2019'!R219</f>
        <v>638.51720346971126</v>
      </c>
      <c r="S219" s="140">
        <f t="shared" si="126"/>
        <v>-916.59617074174264</v>
      </c>
      <c r="T219" s="141">
        <f t="shared" si="127"/>
        <v>0</v>
      </c>
      <c r="U219" s="147">
        <f>[1]побуд.звіт!U219+'[2]звіт 2018+01.2019'!U219</f>
        <v>0</v>
      </c>
      <c r="V219" s="147">
        <f>[1]побуд.звіт!V219+'[2]звіт 2018+01.2019'!V219</f>
        <v>0</v>
      </c>
      <c r="W219" s="140">
        <f t="shared" si="128"/>
        <v>0</v>
      </c>
      <c r="X219" s="141">
        <f t="shared" si="129"/>
        <v>0</v>
      </c>
      <c r="Y219" s="147">
        <f>[1]побуд.звіт!Y219+'[2]звіт 2018+01.2019'!Y219</f>
        <v>0</v>
      </c>
      <c r="Z219" s="147">
        <f>[1]побуд.звіт!Z219+'[2]звіт 2018+01.2019'!Z219</f>
        <v>0</v>
      </c>
      <c r="AA219" s="140">
        <f t="shared" si="130"/>
        <v>0</v>
      </c>
      <c r="AB219" s="141">
        <f t="shared" si="131"/>
        <v>0</v>
      </c>
      <c r="AC219" s="147">
        <f>[1]побуд.звіт!AC219+'[2]звіт 2018+01.2019'!AC219</f>
        <v>50282.893378163324</v>
      </c>
      <c r="AD219" s="147">
        <f>[1]побуд.звіт!AD219+'[2]звіт 2018+01.2019'!AD219</f>
        <v>50799.083592832561</v>
      </c>
      <c r="AE219" s="140">
        <f t="shared" si="132"/>
        <v>0</v>
      </c>
      <c r="AF219" s="141">
        <f t="shared" si="133"/>
        <v>516.19021466923732</v>
      </c>
      <c r="AG219" s="147">
        <f>[1]побуд.звіт!AG219+'[2]звіт 2018+01.2019'!AG219</f>
        <v>3108.5171489844388</v>
      </c>
      <c r="AH219" s="147">
        <f>[1]побуд.звіт!AH219+'[2]звіт 2018+01.2019'!AH219</f>
        <v>3105.2823900429289</v>
      </c>
      <c r="AI219" s="140">
        <f t="shared" si="134"/>
        <v>-3.234758941509881</v>
      </c>
      <c r="AJ219" s="141">
        <f t="shared" si="135"/>
        <v>0</v>
      </c>
      <c r="AK219" s="147">
        <f>[1]побуд.звіт!AK219+'[2]звіт 2018+01.2019'!AK219</f>
        <v>114.10527471025553</v>
      </c>
      <c r="AL219" s="147">
        <f>[1]побуд.звіт!AL219+'[2]звіт 2018+01.2019'!AL219</f>
        <v>482.81178287392993</v>
      </c>
      <c r="AM219" s="140">
        <f t="shared" si="136"/>
        <v>0</v>
      </c>
      <c r="AN219" s="141">
        <f t="shared" si="137"/>
        <v>368.70650816367441</v>
      </c>
      <c r="AO219" s="147">
        <f>[1]побуд.звіт!AO219+'[2]звіт 2018+01.2019'!AO219</f>
        <v>11841.961655072941</v>
      </c>
      <c r="AP219" s="147">
        <f>[1]побуд.звіт!AP219+'[2]звіт 2018+01.2019'!AP219</f>
        <v>9635.275100539031</v>
      </c>
      <c r="AQ219" s="140">
        <f t="shared" si="138"/>
        <v>-2206.6865545339097</v>
      </c>
      <c r="AR219" s="141">
        <f t="shared" si="139"/>
        <v>0</v>
      </c>
      <c r="AS219" s="147">
        <f>[1]побуд.звіт!AS219+'[2]звіт 2018+01.2019'!AS219</f>
        <v>12597.185341258768</v>
      </c>
      <c r="AT219" s="147">
        <f>[1]побуд.звіт!AT219+'[2]звіт 2018+01.2019'!AT219</f>
        <v>10579.384219783735</v>
      </c>
      <c r="AU219" s="140">
        <f t="shared" si="140"/>
        <v>-2017.8011214750331</v>
      </c>
      <c r="AV219" s="141">
        <f t="shared" si="141"/>
        <v>0</v>
      </c>
      <c r="AW219" s="147">
        <f>[1]побуд.звіт!AW219+'[2]звіт 2018+01.2019'!AW219</f>
        <v>72594.887407797549</v>
      </c>
      <c r="AX219" s="147">
        <f>[1]побуд.звіт!AX219+'[2]звіт 2018+01.2019'!AX219</f>
        <v>178659.14124492428</v>
      </c>
      <c r="AY219" s="140">
        <f t="shared" si="142"/>
        <v>0</v>
      </c>
      <c r="AZ219" s="141">
        <f t="shared" si="143"/>
        <v>106064.25383712673</v>
      </c>
      <c r="BA219" s="38">
        <v>0</v>
      </c>
      <c r="BB219" s="36"/>
      <c r="BC219" s="36">
        <f t="shared" si="153"/>
        <v>0</v>
      </c>
      <c r="BD219" s="37">
        <f t="shared" si="154"/>
        <v>0</v>
      </c>
      <c r="BE219" s="147">
        <f>[1]побуд.звіт!BE219+'[2]звіт 2018+01.2019'!BE219</f>
        <v>12.482707612971232</v>
      </c>
      <c r="BF219" s="147">
        <f>[1]побуд.звіт!BF219+'[2]звіт 2018+01.2019'!BF219</f>
        <v>0</v>
      </c>
      <c r="BG219" s="140">
        <f t="shared" si="144"/>
        <v>-12.482707612971232</v>
      </c>
      <c r="BH219" s="141">
        <f t="shared" si="145"/>
        <v>0</v>
      </c>
      <c r="BI219" s="147">
        <f>[1]побуд.звіт!BI219+'[2]звіт 2018+01.2019'!BI219</f>
        <v>11247.591893639801</v>
      </c>
      <c r="BJ219" s="147">
        <f>[1]побуд.звіт!BJ219+'[2]звіт 2018+01.2019'!BJ219</f>
        <v>7736.0806521897757</v>
      </c>
      <c r="BK219" s="140">
        <f t="shared" si="146"/>
        <v>-3511.5112414500254</v>
      </c>
      <c r="BL219" s="141">
        <f t="shared" si="147"/>
        <v>0</v>
      </c>
      <c r="BM219" s="147">
        <f>[1]побуд.звіт!BM219+'[2]звіт 2018+01.2019'!BM219</f>
        <v>0</v>
      </c>
      <c r="BN219" s="147">
        <f>[1]побуд.звіт!BN219+'[2]звіт 2018+01.2019'!BN219</f>
        <v>0</v>
      </c>
      <c r="BO219" s="140">
        <f t="shared" si="148"/>
        <v>0</v>
      </c>
      <c r="BP219" s="141">
        <f t="shared" si="149"/>
        <v>0</v>
      </c>
      <c r="BQ219" s="142">
        <f t="shared" si="156"/>
        <v>238941.13355590866</v>
      </c>
      <c r="BR219" s="140">
        <f t="shared" si="156"/>
        <v>326318.24376681523</v>
      </c>
      <c r="BS219" s="140">
        <f t="shared" si="150"/>
        <v>0</v>
      </c>
      <c r="BT219" s="141">
        <f t="shared" si="151"/>
        <v>87377.110210906569</v>
      </c>
      <c r="BU219" s="148">
        <f t="shared" si="155"/>
        <v>1.3656846726662977</v>
      </c>
      <c r="BV219" s="132">
        <v>51600</v>
      </c>
      <c r="BW219" s="144">
        <f t="shared" si="152"/>
        <v>34532.776174577957</v>
      </c>
      <c r="BX219" s="132">
        <f t="shared" si="118"/>
        <v>17067.223825422047</v>
      </c>
      <c r="BY219" s="145">
        <v>3</v>
      </c>
      <c r="CA219" s="39"/>
    </row>
    <row r="220" spans="1:79" x14ac:dyDescent="0.3">
      <c r="A220" s="137">
        <f t="shared" si="123"/>
        <v>212</v>
      </c>
      <c r="B220" s="146" t="s">
        <v>312</v>
      </c>
      <c r="C220" s="188">
        <v>4588.8999999999996</v>
      </c>
      <c r="D220" s="185">
        <v>5</v>
      </c>
      <c r="E220" s="147">
        <f>[1]побуд.звіт!E220+'[2]звіт 2018+01.2019'!E220</f>
        <v>16506.097736713939</v>
      </c>
      <c r="F220" s="147">
        <f>[1]побуд.звіт!F220+'[2]звіт 2018+01.2019'!F220</f>
        <v>12265.766593143606</v>
      </c>
      <c r="G220" s="140">
        <f t="shared" si="119"/>
        <v>-4240.3311435703326</v>
      </c>
      <c r="H220" s="141">
        <f t="shared" si="120"/>
        <v>0</v>
      </c>
      <c r="I220" s="147">
        <f>[1]побуд.звіт!I220+'[2]звіт 2018+01.2019'!I220</f>
        <v>51497.557349533381</v>
      </c>
      <c r="J220" s="147">
        <f>[1]побуд.звіт!J220+'[2]звіт 2018+01.2019'!J220</f>
        <v>41837.798267104721</v>
      </c>
      <c r="K220" s="140">
        <f t="shared" si="121"/>
        <v>-9659.7590824286599</v>
      </c>
      <c r="L220" s="141">
        <f t="shared" si="122"/>
        <v>0</v>
      </c>
      <c r="M220" s="147">
        <f>[1]побуд.звіт!M220+'[2]звіт 2018+01.2019'!M220</f>
        <v>8175.3835129477011</v>
      </c>
      <c r="N220" s="147">
        <f>[1]побуд.звіт!N220+'[2]звіт 2018+01.2019'!N220</f>
        <v>8322.7852312040559</v>
      </c>
      <c r="O220" s="140">
        <f t="shared" si="124"/>
        <v>0</v>
      </c>
      <c r="P220" s="141">
        <f t="shared" si="125"/>
        <v>147.4017182563548</v>
      </c>
      <c r="Q220" s="147">
        <f>[1]побуд.звіт!Q220+'[2]звіт 2018+01.2019'!Q220</f>
        <v>1823.396081028342</v>
      </c>
      <c r="R220" s="147">
        <f>[1]побуд.звіт!R220+'[2]звіт 2018+01.2019'!R220</f>
        <v>711.48588813027573</v>
      </c>
      <c r="S220" s="140">
        <f t="shared" si="126"/>
        <v>-1111.9101928980663</v>
      </c>
      <c r="T220" s="141">
        <f t="shared" si="127"/>
        <v>0</v>
      </c>
      <c r="U220" s="147">
        <f>[1]побуд.звіт!U220+'[2]звіт 2018+01.2019'!U220</f>
        <v>0</v>
      </c>
      <c r="V220" s="147">
        <f>[1]побуд.звіт!V220+'[2]звіт 2018+01.2019'!V220</f>
        <v>0</v>
      </c>
      <c r="W220" s="140">
        <f t="shared" si="128"/>
        <v>0</v>
      </c>
      <c r="X220" s="141">
        <f t="shared" si="129"/>
        <v>0</v>
      </c>
      <c r="Y220" s="147">
        <f>[1]побуд.звіт!Y220+'[2]звіт 2018+01.2019'!Y220</f>
        <v>0</v>
      </c>
      <c r="Z220" s="147">
        <f>[1]побуд.звіт!Z220+'[2]звіт 2018+01.2019'!Z220</f>
        <v>0</v>
      </c>
      <c r="AA220" s="140">
        <f t="shared" si="130"/>
        <v>0</v>
      </c>
      <c r="AB220" s="141">
        <f t="shared" si="131"/>
        <v>0</v>
      </c>
      <c r="AC220" s="147">
        <f>[1]побуд.звіт!AC220+'[2]звіт 2018+01.2019'!AC220</f>
        <v>52375.832113295612</v>
      </c>
      <c r="AD220" s="147">
        <f>[1]побуд.звіт!AD220+'[2]звіт 2018+01.2019'!AD220</f>
        <v>52900.483052079828</v>
      </c>
      <c r="AE220" s="140">
        <f t="shared" si="132"/>
        <v>0</v>
      </c>
      <c r="AF220" s="141">
        <f t="shared" si="133"/>
        <v>524.65093878421612</v>
      </c>
      <c r="AG220" s="147">
        <f>[1]побуд.звіт!AG220+'[2]звіт 2018+01.2019'!AG220</f>
        <v>1807.0106573524063</v>
      </c>
      <c r="AH220" s="147">
        <f>[1]побуд.звіт!AH220+'[2]звіт 2018+01.2019'!AH220</f>
        <v>1807.2267402017301</v>
      </c>
      <c r="AI220" s="140">
        <f t="shared" si="134"/>
        <v>0</v>
      </c>
      <c r="AJ220" s="141">
        <f t="shared" si="135"/>
        <v>0.21608284932381139</v>
      </c>
      <c r="AK220" s="147">
        <f>[1]побуд.звіт!AK220+'[2]звіт 2018+01.2019'!AK220</f>
        <v>68.553944324362533</v>
      </c>
      <c r="AL220" s="147">
        <f>[1]побуд.звіт!AL220+'[2]звіт 2018+01.2019'!AL220</f>
        <v>0</v>
      </c>
      <c r="AM220" s="140">
        <f t="shared" si="136"/>
        <v>-68.553944324362533</v>
      </c>
      <c r="AN220" s="141">
        <f t="shared" si="137"/>
        <v>0</v>
      </c>
      <c r="AO220" s="147">
        <f>[1]побуд.звіт!AO220+'[2]звіт 2018+01.2019'!AO220</f>
        <v>14721.578975408358</v>
      </c>
      <c r="AP220" s="147">
        <f>[1]побуд.звіт!AP220+'[2]звіт 2018+01.2019'!AP220</f>
        <v>16406.564263628814</v>
      </c>
      <c r="AQ220" s="140">
        <f t="shared" si="138"/>
        <v>0</v>
      </c>
      <c r="AR220" s="141">
        <f t="shared" si="139"/>
        <v>1684.9852882204559</v>
      </c>
      <c r="AS220" s="147">
        <f>[1]побуд.звіт!AS220+'[2]звіт 2018+01.2019'!AS220</f>
        <v>12987.945298373204</v>
      </c>
      <c r="AT220" s="147">
        <f>[1]побуд.звіт!AT220+'[2]звіт 2018+01.2019'!AT220</f>
        <v>10908.807009191989</v>
      </c>
      <c r="AU220" s="140">
        <f t="shared" si="140"/>
        <v>-2079.1382891812154</v>
      </c>
      <c r="AV220" s="141">
        <f t="shared" si="141"/>
        <v>0</v>
      </c>
      <c r="AW220" s="147">
        <f>[1]побуд.звіт!AW220+'[2]звіт 2018+01.2019'!AW220</f>
        <v>62108.648183395228</v>
      </c>
      <c r="AX220" s="147">
        <f>[1]побуд.звіт!AX220+'[2]звіт 2018+01.2019'!AX220</f>
        <v>28964.874473081614</v>
      </c>
      <c r="AY220" s="140">
        <f t="shared" si="142"/>
        <v>-33143.773710313617</v>
      </c>
      <c r="AZ220" s="141">
        <f t="shared" si="143"/>
        <v>0</v>
      </c>
      <c r="BA220" s="38">
        <v>0</v>
      </c>
      <c r="BB220" s="36"/>
      <c r="BC220" s="36">
        <f t="shared" si="153"/>
        <v>0</v>
      </c>
      <c r="BD220" s="37">
        <f t="shared" si="154"/>
        <v>0</v>
      </c>
      <c r="BE220" s="147">
        <f>[1]побуд.звіт!BE220+'[2]звіт 2018+01.2019'!BE220</f>
        <v>12.884786864872508</v>
      </c>
      <c r="BF220" s="147">
        <f>[1]побуд.звіт!BF220+'[2]звіт 2018+01.2019'!BF220</f>
        <v>0</v>
      </c>
      <c r="BG220" s="140">
        <f t="shared" si="144"/>
        <v>-12.884786864872508</v>
      </c>
      <c r="BH220" s="141">
        <f t="shared" si="145"/>
        <v>0</v>
      </c>
      <c r="BI220" s="147">
        <f>[1]побуд.звіт!BI220+'[2]звіт 2018+01.2019'!BI220</f>
        <v>13790.079710726548</v>
      </c>
      <c r="BJ220" s="147">
        <f>[1]побуд.звіт!BJ220+'[2]звіт 2018+01.2019'!BJ220</f>
        <v>14510.45237478315</v>
      </c>
      <c r="BK220" s="140">
        <f t="shared" si="146"/>
        <v>0</v>
      </c>
      <c r="BL220" s="141">
        <f t="shared" si="147"/>
        <v>720.37266405660193</v>
      </c>
      <c r="BM220" s="147">
        <f>[1]побуд.звіт!BM220+'[2]звіт 2018+01.2019'!BM220</f>
        <v>0</v>
      </c>
      <c r="BN220" s="147">
        <f>[1]побуд.звіт!BN220+'[2]звіт 2018+01.2019'!BN220</f>
        <v>0</v>
      </c>
      <c r="BO220" s="140">
        <f t="shared" si="148"/>
        <v>0</v>
      </c>
      <c r="BP220" s="141">
        <f t="shared" si="149"/>
        <v>0</v>
      </c>
      <c r="BQ220" s="142">
        <f t="shared" si="156"/>
        <v>235874.96834996392</v>
      </c>
      <c r="BR220" s="140">
        <f t="shared" si="156"/>
        <v>188636.24389254977</v>
      </c>
      <c r="BS220" s="140">
        <f t="shared" si="150"/>
        <v>-47238.724457414151</v>
      </c>
      <c r="BT220" s="141">
        <f t="shared" si="151"/>
        <v>0</v>
      </c>
      <c r="BU220" s="148">
        <f t="shared" si="155"/>
        <v>0.79972981114584907</v>
      </c>
      <c r="BV220" s="132">
        <v>28580</v>
      </c>
      <c r="BW220" s="144">
        <f t="shared" si="152"/>
        <v>11731.787975002579</v>
      </c>
      <c r="BX220" s="132">
        <f t="shared" si="118"/>
        <v>16848.212024997421</v>
      </c>
      <c r="BY220" s="145">
        <v>3</v>
      </c>
      <c r="CA220" s="39"/>
    </row>
    <row r="221" spans="1:79" x14ac:dyDescent="0.3">
      <c r="A221" s="137">
        <f t="shared" si="123"/>
        <v>213</v>
      </c>
      <c r="B221" s="146" t="s">
        <v>313</v>
      </c>
      <c r="C221" s="188">
        <v>4568.5</v>
      </c>
      <c r="D221" s="185">
        <v>5</v>
      </c>
      <c r="E221" s="147">
        <f>[1]побуд.звіт!E221+'[2]звіт 2018+01.2019'!E221</f>
        <v>16425.314249999996</v>
      </c>
      <c r="F221" s="147">
        <f>[1]побуд.звіт!F221+'[2]звіт 2018+01.2019'!F221</f>
        <v>16734.344874992021</v>
      </c>
      <c r="G221" s="140">
        <f t="shared" si="119"/>
        <v>0</v>
      </c>
      <c r="H221" s="141">
        <f t="shared" si="120"/>
        <v>309.03062499202497</v>
      </c>
      <c r="I221" s="147">
        <f>[1]побуд.звіт!I221+'[2]звіт 2018+01.2019'!I221</f>
        <v>38781.107015332309</v>
      </c>
      <c r="J221" s="147">
        <f>[1]побуд.звіт!J221+'[2]звіт 2018+01.2019'!J221</f>
        <v>37135.937208166986</v>
      </c>
      <c r="K221" s="140">
        <f t="shared" si="121"/>
        <v>-1645.1698071653227</v>
      </c>
      <c r="L221" s="141">
        <f t="shared" si="122"/>
        <v>0</v>
      </c>
      <c r="M221" s="147">
        <f>[1]побуд.звіт!M221+'[2]звіт 2018+01.2019'!M221</f>
        <v>7331.0766936917662</v>
      </c>
      <c r="N221" s="147">
        <f>[1]побуд.звіт!N221+'[2]звіт 2018+01.2019'!N221</f>
        <v>7585.972144784494</v>
      </c>
      <c r="O221" s="140">
        <f t="shared" si="124"/>
        <v>0</v>
      </c>
      <c r="P221" s="141">
        <f t="shared" si="125"/>
        <v>254.89545109272785</v>
      </c>
      <c r="Q221" s="147">
        <f>[1]побуд.звіт!Q221+'[2]звіт 2018+01.2019'!Q221</f>
        <v>1815.2906354331822</v>
      </c>
      <c r="R221" s="147">
        <f>[1]побуд.звіт!R221+'[2]звіт 2018+01.2019'!R221</f>
        <v>883.61337244690969</v>
      </c>
      <c r="S221" s="140">
        <f t="shared" si="126"/>
        <v>-931.67726298627247</v>
      </c>
      <c r="T221" s="141">
        <f t="shared" si="127"/>
        <v>0</v>
      </c>
      <c r="U221" s="147">
        <f>[1]побуд.звіт!U221+'[2]звіт 2018+01.2019'!U221</f>
        <v>0</v>
      </c>
      <c r="V221" s="147">
        <f>[1]побуд.звіт!V221+'[2]звіт 2018+01.2019'!V221</f>
        <v>0</v>
      </c>
      <c r="W221" s="140">
        <f t="shared" si="128"/>
        <v>0</v>
      </c>
      <c r="X221" s="141">
        <f t="shared" si="129"/>
        <v>0</v>
      </c>
      <c r="Y221" s="147">
        <f>[1]побуд.звіт!Y221+'[2]звіт 2018+01.2019'!Y221</f>
        <v>0</v>
      </c>
      <c r="Z221" s="147">
        <f>[1]побуд.звіт!Z221+'[2]звіт 2018+01.2019'!Z221</f>
        <v>0</v>
      </c>
      <c r="AA221" s="140">
        <f t="shared" si="130"/>
        <v>0</v>
      </c>
      <c r="AB221" s="141">
        <f t="shared" si="131"/>
        <v>0</v>
      </c>
      <c r="AC221" s="147">
        <f>[1]побуд.звіт!AC221+'[2]звіт 2018+01.2019'!AC221</f>
        <v>52239.532725881851</v>
      </c>
      <c r="AD221" s="147">
        <f>[1]побуд.звіт!AD221+'[2]звіт 2018+01.2019'!AD221</f>
        <v>52810.438214677321</v>
      </c>
      <c r="AE221" s="140">
        <f t="shared" si="132"/>
        <v>0</v>
      </c>
      <c r="AF221" s="141">
        <f t="shared" si="133"/>
        <v>570.90548879546986</v>
      </c>
      <c r="AG221" s="147">
        <f>[1]побуд.звіт!AG221+'[2]звіт 2018+01.2019'!AG221</f>
        <v>3600.2572511800254</v>
      </c>
      <c r="AH221" s="147">
        <f>[1]побуд.звіт!AH221+'[2]звіт 2018+01.2019'!AH221</f>
        <v>3597.2606903393385</v>
      </c>
      <c r="AI221" s="140">
        <f t="shared" si="134"/>
        <v>-2.9965608406869251</v>
      </c>
      <c r="AJ221" s="141">
        <f t="shared" si="135"/>
        <v>0</v>
      </c>
      <c r="AK221" s="147">
        <f>[1]побуд.звіт!AK221+'[2]звіт 2018+01.2019'!AK221</f>
        <v>134.19627047453977</v>
      </c>
      <c r="AL221" s="147">
        <f>[1]побуд.звіт!AL221+'[2]звіт 2018+01.2019'!AL221</f>
        <v>0</v>
      </c>
      <c r="AM221" s="140">
        <f t="shared" si="136"/>
        <v>-134.19627047453977</v>
      </c>
      <c r="AN221" s="141">
        <f t="shared" si="137"/>
        <v>0</v>
      </c>
      <c r="AO221" s="147">
        <f>[1]побуд.звіт!AO221+'[2]звіт 2018+01.2019'!AO221</f>
        <v>15135.758572283441</v>
      </c>
      <c r="AP221" s="147">
        <f>[1]побуд.звіт!AP221+'[2]звіт 2018+01.2019'!AP221</f>
        <v>10740.366125461493</v>
      </c>
      <c r="AQ221" s="140">
        <f t="shared" si="138"/>
        <v>-4395.3924468219484</v>
      </c>
      <c r="AR221" s="141">
        <f t="shared" si="139"/>
        <v>0</v>
      </c>
      <c r="AS221" s="147">
        <f>[1]побуд.звіт!AS221+'[2]звіт 2018+01.2019'!AS221</f>
        <v>13076.693512764676</v>
      </c>
      <c r="AT221" s="147">
        <f>[1]побуд.звіт!AT221+'[2]звіт 2018+01.2019'!AT221</f>
        <v>10981.697922933772</v>
      </c>
      <c r="AU221" s="140">
        <f t="shared" si="140"/>
        <v>-2094.9955898309036</v>
      </c>
      <c r="AV221" s="141">
        <f t="shared" si="141"/>
        <v>0</v>
      </c>
      <c r="AW221" s="147">
        <f>[1]побуд.звіт!AW221+'[2]звіт 2018+01.2019'!AW221</f>
        <v>62045.989595460298</v>
      </c>
      <c r="AX221" s="147">
        <f>[1]побуд.звіт!AX221+'[2]звіт 2018+01.2019'!AX221</f>
        <v>52430.682575069935</v>
      </c>
      <c r="AY221" s="140">
        <f t="shared" si="142"/>
        <v>-9615.3070203903626</v>
      </c>
      <c r="AZ221" s="141">
        <f t="shared" si="143"/>
        <v>0</v>
      </c>
      <c r="BA221" s="38">
        <v>0</v>
      </c>
      <c r="BB221" s="36"/>
      <c r="BC221" s="36">
        <f t="shared" si="153"/>
        <v>0</v>
      </c>
      <c r="BD221" s="37">
        <f t="shared" si="154"/>
        <v>0</v>
      </c>
      <c r="BE221" s="147">
        <f>[1]побуд.звіт!BE221+'[2]звіт 2018+01.2019'!BE221</f>
        <v>12.827507418372608</v>
      </c>
      <c r="BF221" s="147">
        <f>[1]побуд.звіт!BF221+'[2]звіт 2018+01.2019'!BF221</f>
        <v>0</v>
      </c>
      <c r="BG221" s="140">
        <f t="shared" si="144"/>
        <v>-12.827507418372608</v>
      </c>
      <c r="BH221" s="141">
        <f t="shared" si="145"/>
        <v>0</v>
      </c>
      <c r="BI221" s="147">
        <f>[1]побуд.звіт!BI221+'[2]звіт 2018+01.2019'!BI221</f>
        <v>13341.456236388301</v>
      </c>
      <c r="BJ221" s="147">
        <f>[1]побуд.звіт!BJ221+'[2]звіт 2018+01.2019'!BJ221</f>
        <v>13125.186873039034</v>
      </c>
      <c r="BK221" s="140">
        <f t="shared" si="146"/>
        <v>-216.26936334926722</v>
      </c>
      <c r="BL221" s="141">
        <f t="shared" si="147"/>
        <v>0</v>
      </c>
      <c r="BM221" s="147">
        <f>[1]побуд.звіт!BM221+'[2]звіт 2018+01.2019'!BM221</f>
        <v>0</v>
      </c>
      <c r="BN221" s="147">
        <f>[1]побуд.звіт!BN221+'[2]звіт 2018+01.2019'!BN221</f>
        <v>0</v>
      </c>
      <c r="BO221" s="140">
        <f t="shared" si="148"/>
        <v>0</v>
      </c>
      <c r="BP221" s="141">
        <f t="shared" si="149"/>
        <v>0</v>
      </c>
      <c r="BQ221" s="142">
        <f t="shared" si="156"/>
        <v>223939.50026630875</v>
      </c>
      <c r="BR221" s="140">
        <f t="shared" si="156"/>
        <v>206025.50000191128</v>
      </c>
      <c r="BS221" s="140">
        <f t="shared" si="150"/>
        <v>-17914.000264397473</v>
      </c>
      <c r="BT221" s="141">
        <f t="shared" si="151"/>
        <v>0</v>
      </c>
      <c r="BU221" s="148">
        <f t="shared" si="155"/>
        <v>0.92000517888494815</v>
      </c>
      <c r="BV221" s="132">
        <v>27043</v>
      </c>
      <c r="BW221" s="144">
        <f t="shared" si="152"/>
        <v>11047.321409549375</v>
      </c>
      <c r="BX221" s="132">
        <f t="shared" si="118"/>
        <v>15995.678590450625</v>
      </c>
      <c r="BY221" s="145">
        <v>3</v>
      </c>
      <c r="CA221" s="39"/>
    </row>
    <row r="222" spans="1:79" x14ac:dyDescent="0.3">
      <c r="A222" s="137">
        <f t="shared" si="123"/>
        <v>214</v>
      </c>
      <c r="B222" s="146" t="s">
        <v>314</v>
      </c>
      <c r="C222" s="188">
        <v>4552.6499999999996</v>
      </c>
      <c r="D222" s="185">
        <v>5</v>
      </c>
      <c r="E222" s="147">
        <f>[1]побуд.звіт!E222+'[2]звіт 2018+01.2019'!E222</f>
        <v>16324.980826136545</v>
      </c>
      <c r="F222" s="147">
        <f>[1]побуд.звіт!F222+'[2]звіт 2018+01.2019'!F222</f>
        <v>12589.163037577824</v>
      </c>
      <c r="G222" s="140">
        <f t="shared" si="119"/>
        <v>-3735.8177885587211</v>
      </c>
      <c r="H222" s="141">
        <f t="shared" si="120"/>
        <v>0</v>
      </c>
      <c r="I222" s="147">
        <f>[1]побуд.звіт!I222+'[2]звіт 2018+01.2019'!I222</f>
        <v>41321.715789078262</v>
      </c>
      <c r="J222" s="147">
        <f>[1]побуд.звіт!J222+'[2]звіт 2018+01.2019'!J222</f>
        <v>36000.323568497959</v>
      </c>
      <c r="K222" s="140">
        <f t="shared" si="121"/>
        <v>-5321.3922205803028</v>
      </c>
      <c r="L222" s="141">
        <f t="shared" si="122"/>
        <v>0</v>
      </c>
      <c r="M222" s="147">
        <f>[1]побуд.звіт!M222+'[2]звіт 2018+01.2019'!M222</f>
        <v>9103.0432896296006</v>
      </c>
      <c r="N222" s="147">
        <f>[1]побуд.звіт!N222+'[2]звіт 2018+01.2019'!N222</f>
        <v>9235.7030371349829</v>
      </c>
      <c r="O222" s="140">
        <f t="shared" si="124"/>
        <v>0</v>
      </c>
      <c r="P222" s="141">
        <f t="shared" si="125"/>
        <v>132.65974750538226</v>
      </c>
      <c r="Q222" s="147">
        <f>[1]побуд.звіт!Q222+'[2]звіт 2018+01.2019'!Q222</f>
        <v>1815.6394250841979</v>
      </c>
      <c r="R222" s="147">
        <f>[1]побуд.звіт!R222+'[2]звіт 2018+01.2019'!R222</f>
        <v>763.39832723158042</v>
      </c>
      <c r="S222" s="140">
        <f t="shared" si="126"/>
        <v>-1052.2410978526175</v>
      </c>
      <c r="T222" s="141">
        <f t="shared" si="127"/>
        <v>0</v>
      </c>
      <c r="U222" s="147">
        <f>[1]побуд.звіт!U222+'[2]звіт 2018+01.2019'!U222</f>
        <v>0</v>
      </c>
      <c r="V222" s="147">
        <f>[1]побуд.звіт!V222+'[2]звіт 2018+01.2019'!V222</f>
        <v>0</v>
      </c>
      <c r="W222" s="140">
        <f t="shared" si="128"/>
        <v>0</v>
      </c>
      <c r="X222" s="141">
        <f t="shared" si="129"/>
        <v>0</v>
      </c>
      <c r="Y222" s="147">
        <f>[1]побуд.звіт!Y222+'[2]звіт 2018+01.2019'!Y222</f>
        <v>0</v>
      </c>
      <c r="Z222" s="147">
        <f>[1]побуд.звіт!Z222+'[2]звіт 2018+01.2019'!Z222</f>
        <v>0</v>
      </c>
      <c r="AA222" s="140">
        <f t="shared" si="130"/>
        <v>0</v>
      </c>
      <c r="AB222" s="141">
        <f t="shared" si="131"/>
        <v>0</v>
      </c>
      <c r="AC222" s="147">
        <f>[1]побуд.звіт!AC222+'[2]звіт 2018+01.2019'!AC222</f>
        <v>52230.8178026518</v>
      </c>
      <c r="AD222" s="147">
        <f>[1]побуд.звіт!AD222+'[2]звіт 2018+01.2019'!AD222</f>
        <v>52767.872894382912</v>
      </c>
      <c r="AE222" s="140">
        <f t="shared" si="132"/>
        <v>0</v>
      </c>
      <c r="AF222" s="141">
        <f t="shared" si="133"/>
        <v>537.05509173111204</v>
      </c>
      <c r="AG222" s="147">
        <f>[1]побуд.звіт!AG222+'[2]звіт 2018+01.2019'!AG222</f>
        <v>3606.9409876452046</v>
      </c>
      <c r="AH222" s="147">
        <f>[1]побуд.звіт!AH222+'[2]звіт 2018+01.2019'!AH222</f>
        <v>3601.8895184335242</v>
      </c>
      <c r="AI222" s="140">
        <f t="shared" si="134"/>
        <v>-5.0514692116803417</v>
      </c>
      <c r="AJ222" s="141">
        <f t="shared" si="135"/>
        <v>0</v>
      </c>
      <c r="AK222" s="147">
        <f>[1]побуд.звіт!AK222+'[2]звіт 2018+01.2019'!AK222</f>
        <v>133.73068857960232</v>
      </c>
      <c r="AL222" s="147">
        <f>[1]побуд.звіт!AL222+'[2]звіт 2018+01.2019'!AL222</f>
        <v>0</v>
      </c>
      <c r="AM222" s="140">
        <f t="shared" si="136"/>
        <v>-133.73068857960232</v>
      </c>
      <c r="AN222" s="141">
        <f t="shared" si="137"/>
        <v>0</v>
      </c>
      <c r="AO222" s="147">
        <f>[1]побуд.звіт!AO222+'[2]звіт 2018+01.2019'!AO222</f>
        <v>15105.79007167985</v>
      </c>
      <c r="AP222" s="147">
        <f>[1]побуд.звіт!AP222+'[2]звіт 2018+01.2019'!AP222</f>
        <v>16741.383652406628</v>
      </c>
      <c r="AQ222" s="140">
        <f t="shared" si="138"/>
        <v>0</v>
      </c>
      <c r="AR222" s="141">
        <f t="shared" si="139"/>
        <v>1635.5935807267779</v>
      </c>
      <c r="AS222" s="147">
        <f>[1]побуд.звіт!AS222+'[2]звіт 2018+01.2019'!AS222</f>
        <v>13090.219883741664</v>
      </c>
      <c r="AT222" s="147">
        <f>[1]побуд.звіт!AT222+'[2]звіт 2018+01.2019'!AT222</f>
        <v>10992.490385232883</v>
      </c>
      <c r="AU222" s="140">
        <f t="shared" si="140"/>
        <v>-2097.729498508781</v>
      </c>
      <c r="AV222" s="141">
        <f t="shared" si="141"/>
        <v>0</v>
      </c>
      <c r="AW222" s="147">
        <f>[1]побуд.звіт!AW222+'[2]звіт 2018+01.2019'!AW222</f>
        <v>62113.859345126351</v>
      </c>
      <c r="AX222" s="147">
        <f>[1]побуд.звіт!AX222+'[2]звіт 2018+01.2019'!AX222</f>
        <v>111348.59041335364</v>
      </c>
      <c r="AY222" s="140">
        <f t="shared" si="142"/>
        <v>0</v>
      </c>
      <c r="AZ222" s="141">
        <f t="shared" si="143"/>
        <v>49234.731068227287</v>
      </c>
      <c r="BA222" s="38">
        <v>0</v>
      </c>
      <c r="BB222" s="36"/>
      <c r="BC222" s="36">
        <f t="shared" si="153"/>
        <v>0</v>
      </c>
      <c r="BD222" s="37">
        <f t="shared" si="154"/>
        <v>0</v>
      </c>
      <c r="BE222" s="147">
        <f>[1]побуд.звіт!BE222+'[2]звіт 2018+01.2019'!BE222</f>
        <v>12.783003534694982</v>
      </c>
      <c r="BF222" s="147">
        <f>[1]побуд.звіт!BF222+'[2]звіт 2018+01.2019'!BF222</f>
        <v>0</v>
      </c>
      <c r="BG222" s="140">
        <f t="shared" si="144"/>
        <v>-12.783003534694982</v>
      </c>
      <c r="BH222" s="141">
        <f t="shared" si="145"/>
        <v>0</v>
      </c>
      <c r="BI222" s="147">
        <f>[1]побуд.звіт!BI222+'[2]звіт 2018+01.2019'!BI222</f>
        <v>14463.244230079548</v>
      </c>
      <c r="BJ222" s="147">
        <f>[1]побуд.звіт!BJ222+'[2]звіт 2018+01.2019'!BJ222</f>
        <v>17704.137474213992</v>
      </c>
      <c r="BK222" s="140">
        <f t="shared" si="146"/>
        <v>0</v>
      </c>
      <c r="BL222" s="141">
        <f t="shared" si="147"/>
        <v>3240.8932441344441</v>
      </c>
      <c r="BM222" s="147">
        <f>[1]побуд.звіт!BM222+'[2]звіт 2018+01.2019'!BM222</f>
        <v>0</v>
      </c>
      <c r="BN222" s="147">
        <f>[1]побуд.звіт!BN222+'[2]звіт 2018+01.2019'!BN222</f>
        <v>0</v>
      </c>
      <c r="BO222" s="140">
        <f t="shared" si="148"/>
        <v>0</v>
      </c>
      <c r="BP222" s="141">
        <f t="shared" si="149"/>
        <v>0</v>
      </c>
      <c r="BQ222" s="142">
        <f t="shared" si="156"/>
        <v>229322.76534296729</v>
      </c>
      <c r="BR222" s="140">
        <f t="shared" si="156"/>
        <v>271744.9523084659</v>
      </c>
      <c r="BS222" s="140">
        <f t="shared" si="150"/>
        <v>0</v>
      </c>
      <c r="BT222" s="141">
        <f t="shared" si="151"/>
        <v>42422.186965498608</v>
      </c>
      <c r="BU222" s="148">
        <f t="shared" si="155"/>
        <v>1.1849889909623819</v>
      </c>
      <c r="BV222" s="132">
        <v>20939</v>
      </c>
      <c r="BW222" s="144">
        <f t="shared" si="152"/>
        <v>4558.8024755023362</v>
      </c>
      <c r="BX222" s="132">
        <f t="shared" si="118"/>
        <v>16380.197524497664</v>
      </c>
      <c r="BY222" s="145">
        <v>3</v>
      </c>
      <c r="CA222" s="39"/>
    </row>
    <row r="223" spans="1:79" x14ac:dyDescent="0.3">
      <c r="A223" s="137">
        <f t="shared" si="123"/>
        <v>215</v>
      </c>
      <c r="B223" s="146" t="s">
        <v>315</v>
      </c>
      <c r="C223" s="188">
        <v>6164.2300000000005</v>
      </c>
      <c r="D223" s="185">
        <v>5</v>
      </c>
      <c r="E223" s="147">
        <f>[1]побуд.звіт!E223+'[2]звіт 2018+01.2019'!E223</f>
        <v>22214.269390000009</v>
      </c>
      <c r="F223" s="147">
        <f>[1]побуд.звіт!F223+'[2]звіт 2018+01.2019'!F223</f>
        <v>22858.113213575911</v>
      </c>
      <c r="G223" s="140">
        <f t="shared" si="119"/>
        <v>0</v>
      </c>
      <c r="H223" s="141">
        <f t="shared" si="120"/>
        <v>643.84382357590221</v>
      </c>
      <c r="I223" s="147">
        <f>[1]побуд.звіт!I223+'[2]звіт 2018+01.2019'!I223</f>
        <v>56340.455574099848</v>
      </c>
      <c r="J223" s="147">
        <f>[1]побуд.звіт!J223+'[2]звіт 2018+01.2019'!J223</f>
        <v>57844.939259512365</v>
      </c>
      <c r="K223" s="140">
        <f t="shared" si="121"/>
        <v>0</v>
      </c>
      <c r="L223" s="141">
        <f t="shared" si="122"/>
        <v>1504.4836854125169</v>
      </c>
      <c r="M223" s="147">
        <f>[1]побуд.звіт!M223+'[2]звіт 2018+01.2019'!M223</f>
        <v>10554.581985856606</v>
      </c>
      <c r="N223" s="147">
        <f>[1]побуд.звіт!N223+'[2]звіт 2018+01.2019'!N223</f>
        <v>10913.517407265201</v>
      </c>
      <c r="O223" s="140">
        <f t="shared" si="124"/>
        <v>0</v>
      </c>
      <c r="P223" s="141">
        <f t="shared" si="125"/>
        <v>358.93542140859427</v>
      </c>
      <c r="Q223" s="147">
        <f>[1]побуд.звіт!Q223+'[2]звіт 2018+01.2019'!Q223</f>
        <v>2458.3520268835159</v>
      </c>
      <c r="R223" s="147">
        <f>[1]побуд.звіт!R223+'[2]звіт 2018+01.2019'!R223</f>
        <v>1205.9293705810842</v>
      </c>
      <c r="S223" s="140">
        <f t="shared" si="126"/>
        <v>-1252.4226563024317</v>
      </c>
      <c r="T223" s="141">
        <f t="shared" si="127"/>
        <v>0</v>
      </c>
      <c r="U223" s="147">
        <f>[1]побуд.звіт!U223+'[2]звіт 2018+01.2019'!U223</f>
        <v>0</v>
      </c>
      <c r="V223" s="147">
        <f>[1]побуд.звіт!V223+'[2]звіт 2018+01.2019'!V223</f>
        <v>0</v>
      </c>
      <c r="W223" s="140">
        <f t="shared" si="128"/>
        <v>0</v>
      </c>
      <c r="X223" s="141">
        <f t="shared" si="129"/>
        <v>0</v>
      </c>
      <c r="Y223" s="147">
        <f>[1]побуд.звіт!Y223+'[2]звіт 2018+01.2019'!Y223</f>
        <v>0</v>
      </c>
      <c r="Z223" s="147">
        <f>[1]побуд.звіт!Z223+'[2]звіт 2018+01.2019'!Z223</f>
        <v>0</v>
      </c>
      <c r="AA223" s="140">
        <f t="shared" si="130"/>
        <v>0</v>
      </c>
      <c r="AB223" s="141">
        <f t="shared" si="131"/>
        <v>0</v>
      </c>
      <c r="AC223" s="147">
        <f>[1]побуд.звіт!AC223+'[2]звіт 2018+01.2019'!AC223</f>
        <v>70365.224506340062</v>
      </c>
      <c r="AD223" s="147">
        <f>[1]побуд.звіт!AD223+'[2]звіт 2018+01.2019'!AD223</f>
        <v>70759.334952719131</v>
      </c>
      <c r="AE223" s="140">
        <f t="shared" si="132"/>
        <v>0</v>
      </c>
      <c r="AF223" s="141">
        <f t="shared" si="133"/>
        <v>394.11044637906889</v>
      </c>
      <c r="AG223" s="147">
        <f>[1]побуд.звіт!AG223+'[2]звіт 2018+01.2019'!AG223</f>
        <v>4237.8073840999759</v>
      </c>
      <c r="AH223" s="147">
        <f>[1]побуд.звіт!AH223+'[2]звіт 2018+01.2019'!AH223</f>
        <v>4236.7002284934088</v>
      </c>
      <c r="AI223" s="140">
        <f t="shared" si="134"/>
        <v>-1.1071556065671757</v>
      </c>
      <c r="AJ223" s="141">
        <f t="shared" si="135"/>
        <v>0</v>
      </c>
      <c r="AK223" s="147">
        <f>[1]побуд.звіт!AK223+'[2]звіт 2018+01.2019'!AK223</f>
        <v>152.66600804087057</v>
      </c>
      <c r="AL223" s="147">
        <f>[1]побуд.звіт!AL223+'[2]звіт 2018+01.2019'!AL223</f>
        <v>0</v>
      </c>
      <c r="AM223" s="140">
        <f t="shared" si="136"/>
        <v>-152.66600804087057</v>
      </c>
      <c r="AN223" s="141">
        <f t="shared" si="137"/>
        <v>0</v>
      </c>
      <c r="AO223" s="147">
        <f>[1]побуд.звіт!AO223+'[2]звіт 2018+01.2019'!AO223</f>
        <v>19795.482095503721</v>
      </c>
      <c r="AP223" s="147">
        <f>[1]побуд.звіт!AP223+'[2]звіт 2018+01.2019'!AP223</f>
        <v>21428.969361093517</v>
      </c>
      <c r="AQ223" s="140">
        <f t="shared" si="138"/>
        <v>0</v>
      </c>
      <c r="AR223" s="141">
        <f t="shared" si="139"/>
        <v>1633.4872655897962</v>
      </c>
      <c r="AS223" s="147">
        <f>[1]побуд.звіт!AS223+'[2]звіт 2018+01.2019'!AS223</f>
        <v>21297.577501829914</v>
      </c>
      <c r="AT223" s="147">
        <f>[1]побуд.звіт!AT223+'[2]звіт 2018+01.2019'!AT223</f>
        <v>18147.382863929994</v>
      </c>
      <c r="AU223" s="140">
        <f t="shared" si="140"/>
        <v>-3150.1946378999201</v>
      </c>
      <c r="AV223" s="141">
        <f t="shared" si="141"/>
        <v>0</v>
      </c>
      <c r="AW223" s="147">
        <f>[1]побуд.звіт!AW223+'[2]звіт 2018+01.2019'!AW223</f>
        <v>74231.124746015543</v>
      </c>
      <c r="AX223" s="147">
        <f>[1]побуд.звіт!AX223+'[2]звіт 2018+01.2019'!AX223</f>
        <v>205369.20688666668</v>
      </c>
      <c r="AY223" s="140">
        <f t="shared" si="142"/>
        <v>0</v>
      </c>
      <c r="AZ223" s="141">
        <f t="shared" si="143"/>
        <v>131138.08214065112</v>
      </c>
      <c r="BA223" s="38">
        <v>0</v>
      </c>
      <c r="BB223" s="36"/>
      <c r="BC223" s="36">
        <f t="shared" si="153"/>
        <v>0</v>
      </c>
      <c r="BD223" s="37">
        <f t="shared" si="154"/>
        <v>0</v>
      </c>
      <c r="BE223" s="147">
        <f>[1]побуд.звіт!BE223+'[2]звіт 2018+01.2019'!BE223</f>
        <v>17.308023651867124</v>
      </c>
      <c r="BF223" s="147">
        <f>[1]побуд.звіт!BF223+'[2]звіт 2018+01.2019'!BF223</f>
        <v>0</v>
      </c>
      <c r="BG223" s="140">
        <f t="shared" si="144"/>
        <v>-17.308023651867124</v>
      </c>
      <c r="BH223" s="141">
        <f t="shared" si="145"/>
        <v>0</v>
      </c>
      <c r="BI223" s="147">
        <f>[1]побуд.звіт!BI223+'[2]звіт 2018+01.2019'!BI223</f>
        <v>18868.71020975049</v>
      </c>
      <c r="BJ223" s="147">
        <f>[1]побуд.звіт!BJ223+'[2]звіт 2018+01.2019'!BJ223</f>
        <v>14608.440477509303</v>
      </c>
      <c r="BK223" s="140">
        <f t="shared" si="146"/>
        <v>-4260.2697322411877</v>
      </c>
      <c r="BL223" s="141">
        <f t="shared" si="147"/>
        <v>0</v>
      </c>
      <c r="BM223" s="147">
        <f>[1]побуд.звіт!BM223+'[2]звіт 2018+01.2019'!BM223</f>
        <v>0</v>
      </c>
      <c r="BN223" s="147">
        <f>[1]побуд.звіт!BN223+'[2]звіт 2018+01.2019'!BN223</f>
        <v>0</v>
      </c>
      <c r="BO223" s="140">
        <f t="shared" si="148"/>
        <v>0</v>
      </c>
      <c r="BP223" s="141">
        <f t="shared" si="149"/>
        <v>0</v>
      </c>
      <c r="BQ223" s="142">
        <f t="shared" si="156"/>
        <v>300533.55945207243</v>
      </c>
      <c r="BR223" s="140">
        <f t="shared" si="156"/>
        <v>427372.53402134654</v>
      </c>
      <c r="BS223" s="140">
        <f t="shared" si="150"/>
        <v>0</v>
      </c>
      <c r="BT223" s="141">
        <f t="shared" si="151"/>
        <v>126838.97456927411</v>
      </c>
      <c r="BU223" s="148">
        <f t="shared" si="155"/>
        <v>1.422045959860605</v>
      </c>
      <c r="BV223" s="132">
        <v>25646</v>
      </c>
      <c r="BW223" s="144">
        <f t="shared" si="152"/>
        <v>4179.3171819948257</v>
      </c>
      <c r="BX223" s="132">
        <f t="shared" si="118"/>
        <v>21466.682818005174</v>
      </c>
      <c r="BY223" s="145">
        <v>3</v>
      </c>
      <c r="CA223" s="39"/>
    </row>
    <row r="224" spans="1:79" x14ac:dyDescent="0.3">
      <c r="A224" s="163">
        <f t="shared" si="123"/>
        <v>216</v>
      </c>
      <c r="B224" s="164" t="s">
        <v>316</v>
      </c>
      <c r="C224" s="189">
        <v>2400.0500000000002</v>
      </c>
      <c r="D224" s="185">
        <v>3</v>
      </c>
      <c r="E224" s="165">
        <f>[1]побуд.звіт!E224+'[2]звіт 2018+01.2019'!E224</f>
        <v>12671.970799999997</v>
      </c>
      <c r="F224" s="165">
        <f>[1]побуд.звіт!F224+'[2]звіт 2018+01.2019'!F224</f>
        <v>16485.606875503257</v>
      </c>
      <c r="G224" s="166">
        <f t="shared" si="119"/>
        <v>0</v>
      </c>
      <c r="H224" s="167">
        <f t="shared" si="120"/>
        <v>3813.6360755032601</v>
      </c>
      <c r="I224" s="165">
        <f>[1]побуд.звіт!I224+'[2]звіт 2018+01.2019'!I224</f>
        <v>40304.028113853579</v>
      </c>
      <c r="J224" s="165">
        <f>[1]побуд.звіт!J224+'[2]звіт 2018+01.2019'!J224</f>
        <v>40815.874099086366</v>
      </c>
      <c r="K224" s="166">
        <f t="shared" si="121"/>
        <v>0</v>
      </c>
      <c r="L224" s="167">
        <f t="shared" si="122"/>
        <v>511.84598523278692</v>
      </c>
      <c r="M224" s="165">
        <f>[1]побуд.звіт!M224+'[2]звіт 2018+01.2019'!M224</f>
        <v>973.71312981274002</v>
      </c>
      <c r="N224" s="165">
        <f>[1]побуд.звіт!N224+'[2]звіт 2018+01.2019'!N224</f>
        <v>995.91033374283154</v>
      </c>
      <c r="O224" s="166">
        <f t="shared" si="124"/>
        <v>0</v>
      </c>
      <c r="P224" s="167">
        <f t="shared" si="125"/>
        <v>22.197203930091518</v>
      </c>
      <c r="Q224" s="165">
        <f>[1]побуд.звіт!Q224+'[2]звіт 2018+01.2019'!Q224</f>
        <v>136.28968717787143</v>
      </c>
      <c r="R224" s="165">
        <f>[1]побуд.звіт!R224+'[2]звіт 2018+01.2019'!R224</f>
        <v>814.03402568340232</v>
      </c>
      <c r="S224" s="166">
        <f t="shared" si="126"/>
        <v>0</v>
      </c>
      <c r="T224" s="167">
        <f t="shared" si="127"/>
        <v>677.74433850553089</v>
      </c>
      <c r="U224" s="165">
        <f>[1]побуд.звіт!U224+'[2]звіт 2018+01.2019'!U224</f>
        <v>0</v>
      </c>
      <c r="V224" s="165">
        <f>[1]побуд.звіт!V224+'[2]звіт 2018+01.2019'!V224</f>
        <v>0</v>
      </c>
      <c r="W224" s="166">
        <f t="shared" si="128"/>
        <v>0</v>
      </c>
      <c r="X224" s="167">
        <f t="shared" si="129"/>
        <v>0</v>
      </c>
      <c r="Y224" s="165">
        <f>[1]побуд.звіт!Y224+'[2]звіт 2018+01.2019'!Y224</f>
        <v>0</v>
      </c>
      <c r="Z224" s="165">
        <f>[1]побуд.звіт!Z224+'[2]звіт 2018+01.2019'!Z224</f>
        <v>0</v>
      </c>
      <c r="AA224" s="166">
        <f t="shared" si="130"/>
        <v>0</v>
      </c>
      <c r="AB224" s="167">
        <f t="shared" si="131"/>
        <v>0</v>
      </c>
      <c r="AC224" s="165">
        <f>[1]побуд.звіт!AC224+'[2]звіт 2018+01.2019'!AC224</f>
        <v>24358.997413560483</v>
      </c>
      <c r="AD224" s="165">
        <f>[1]побуд.звіт!AD224+'[2]звіт 2018+01.2019'!AD224</f>
        <v>19892.066459517944</v>
      </c>
      <c r="AE224" s="166">
        <f t="shared" si="132"/>
        <v>-4466.9309540425384</v>
      </c>
      <c r="AF224" s="167">
        <f t="shared" si="133"/>
        <v>0</v>
      </c>
      <c r="AG224" s="165">
        <f>[1]побуд.звіт!AG224+'[2]звіт 2018+01.2019'!AG224</f>
        <v>674.58175705150904</v>
      </c>
      <c r="AH224" s="165">
        <f>[1]побуд.звіт!AH224+'[2]звіт 2018+01.2019'!AH224</f>
        <v>674.48637943862593</v>
      </c>
      <c r="AI224" s="166">
        <f t="shared" si="134"/>
        <v>-9.5377612883112306E-2</v>
      </c>
      <c r="AJ224" s="167">
        <f t="shared" si="135"/>
        <v>0</v>
      </c>
      <c r="AK224" s="165">
        <f>[1]побуд.звіт!AK224+'[2]звіт 2018+01.2019'!AK224</f>
        <v>23.586145808936873</v>
      </c>
      <c r="AL224" s="165">
        <f>[1]побуд.звіт!AL224+'[2]звіт 2018+01.2019'!AL224</f>
        <v>0</v>
      </c>
      <c r="AM224" s="166">
        <f t="shared" si="136"/>
        <v>-23.586145808936873</v>
      </c>
      <c r="AN224" s="167">
        <f t="shared" si="137"/>
        <v>0</v>
      </c>
      <c r="AO224" s="165">
        <f>[1]побуд.звіт!AO224+'[2]звіт 2018+01.2019'!AO224</f>
        <v>4165.4897094989838</v>
      </c>
      <c r="AP224" s="165">
        <f>[1]побуд.звіт!AP224+'[2]звіт 2018+01.2019'!AP224</f>
        <v>2977.3299223687127</v>
      </c>
      <c r="AQ224" s="166">
        <f t="shared" si="138"/>
        <v>-1188.1597871302711</v>
      </c>
      <c r="AR224" s="167">
        <f t="shared" si="139"/>
        <v>0</v>
      </c>
      <c r="AS224" s="165">
        <f>[1]побуд.звіт!AS224+'[2]звіт 2018+01.2019'!AS224</f>
        <v>9236.6619740954484</v>
      </c>
      <c r="AT224" s="165">
        <f>[1]побуд.звіт!AT224+'[2]звіт 2018+01.2019'!AT224</f>
        <v>7805.4753432858352</v>
      </c>
      <c r="AU224" s="166">
        <f t="shared" si="140"/>
        <v>-1431.1866308096132</v>
      </c>
      <c r="AV224" s="167">
        <f t="shared" si="141"/>
        <v>0</v>
      </c>
      <c r="AW224" s="165">
        <f>[1]побуд.звіт!AW224+'[2]звіт 2018+01.2019'!AW224</f>
        <v>33459.969702243732</v>
      </c>
      <c r="AX224" s="165">
        <f>[1]побуд.звіт!AX224+'[2]звіт 2018+01.2019'!AX224</f>
        <v>2917.3507664241542</v>
      </c>
      <c r="AY224" s="166">
        <f t="shared" si="142"/>
        <v>-30542.618935819577</v>
      </c>
      <c r="AZ224" s="167">
        <f t="shared" si="143"/>
        <v>0</v>
      </c>
      <c r="BA224" s="38">
        <v>0</v>
      </c>
      <c r="BB224" s="36"/>
      <c r="BC224" s="36">
        <f t="shared" si="153"/>
        <v>0</v>
      </c>
      <c r="BD224" s="37">
        <f t="shared" si="154"/>
        <v>0</v>
      </c>
      <c r="BE224" s="165">
        <f>[1]побуд.звіт!BE224+'[2]звіт 2018+01.2019'!BE224</f>
        <v>16.84724700638348</v>
      </c>
      <c r="BF224" s="165">
        <f>[1]побуд.звіт!BF224+'[2]звіт 2018+01.2019'!BF224</f>
        <v>0</v>
      </c>
      <c r="BG224" s="166">
        <f t="shared" si="144"/>
        <v>-16.84724700638348</v>
      </c>
      <c r="BH224" s="167">
        <f t="shared" si="145"/>
        <v>0</v>
      </c>
      <c r="BI224" s="165">
        <f>[1]побуд.звіт!BI224+'[2]звіт 2018+01.2019'!BI224</f>
        <v>9561.4425446259338</v>
      </c>
      <c r="BJ224" s="165">
        <f>[1]побуд.звіт!BJ224+'[2]звіт 2018+01.2019'!BJ224</f>
        <v>11850.910652364908</v>
      </c>
      <c r="BK224" s="166">
        <f t="shared" si="146"/>
        <v>0</v>
      </c>
      <c r="BL224" s="167">
        <f t="shared" si="147"/>
        <v>2289.4681077389741</v>
      </c>
      <c r="BM224" s="165">
        <f>[1]побуд.звіт!BM224+'[2]звіт 2018+01.2019'!BM224</f>
        <v>0</v>
      </c>
      <c r="BN224" s="165">
        <f>[1]побуд.звіт!BN224+'[2]звіт 2018+01.2019'!BN224</f>
        <v>0</v>
      </c>
      <c r="BO224" s="166">
        <f t="shared" si="148"/>
        <v>0</v>
      </c>
      <c r="BP224" s="167">
        <f t="shared" si="149"/>
        <v>0</v>
      </c>
      <c r="BQ224" s="168">
        <f t="shared" si="156"/>
        <v>135583.5782247356</v>
      </c>
      <c r="BR224" s="166">
        <f t="shared" si="156"/>
        <v>105229.04485741604</v>
      </c>
      <c r="BS224" s="166">
        <f t="shared" si="150"/>
        <v>-30354.533367319556</v>
      </c>
      <c r="BT224" s="167">
        <f t="shared" si="151"/>
        <v>0</v>
      </c>
      <c r="BU224" s="169">
        <f t="shared" si="155"/>
        <v>0.77611939613361125</v>
      </c>
      <c r="BV224" s="131">
        <v>36118</v>
      </c>
      <c r="BW224" s="170">
        <f t="shared" si="152"/>
        <v>26433.458698233171</v>
      </c>
      <c r="BX224" s="131">
        <f t="shared" si="118"/>
        <v>9684.5413017668288</v>
      </c>
      <c r="BY224" s="171">
        <v>2</v>
      </c>
      <c r="CA224" s="39"/>
    </row>
    <row r="225" spans="1:79" x14ac:dyDescent="0.3">
      <c r="A225" s="163">
        <f t="shared" si="123"/>
        <v>217</v>
      </c>
      <c r="B225" s="164" t="s">
        <v>317</v>
      </c>
      <c r="C225" s="189">
        <v>2429.48</v>
      </c>
      <c r="D225" s="185">
        <v>4</v>
      </c>
      <c r="E225" s="165">
        <f>[1]побуд.звіт!E225+'[2]звіт 2018+01.2019'!E225</f>
        <v>12265.216199999997</v>
      </c>
      <c r="F225" s="165">
        <f>[1]побуд.звіт!F225+'[2]звіт 2018+01.2019'!F225</f>
        <v>15519.978765935388</v>
      </c>
      <c r="G225" s="166">
        <f t="shared" si="119"/>
        <v>0</v>
      </c>
      <c r="H225" s="167">
        <f t="shared" si="120"/>
        <v>3254.7625659353907</v>
      </c>
      <c r="I225" s="165">
        <f>[1]побуд.звіт!I225+'[2]звіт 2018+01.2019'!I225</f>
        <v>37333.476598462395</v>
      </c>
      <c r="J225" s="165">
        <f>[1]побуд.звіт!J225+'[2]звіт 2018+01.2019'!J225</f>
        <v>37159.554874498383</v>
      </c>
      <c r="K225" s="166">
        <f t="shared" si="121"/>
        <v>-173.92172396401293</v>
      </c>
      <c r="L225" s="167">
        <f t="shared" si="122"/>
        <v>0</v>
      </c>
      <c r="M225" s="165">
        <f>[1]побуд.звіт!M225+'[2]звіт 2018+01.2019'!M225</f>
        <v>1394.6400473097219</v>
      </c>
      <c r="N225" s="165">
        <f>[1]побуд.звіт!N225+'[2]звіт 2018+01.2019'!N225</f>
        <v>1418.7171228069415</v>
      </c>
      <c r="O225" s="166">
        <f t="shared" si="124"/>
        <v>0</v>
      </c>
      <c r="P225" s="167">
        <f t="shared" si="125"/>
        <v>24.077075497219539</v>
      </c>
      <c r="Q225" s="165">
        <f>[1]побуд.звіт!Q225+'[2]звіт 2018+01.2019'!Q225</f>
        <v>125.1653241705106</v>
      </c>
      <c r="R225" s="165">
        <f>[1]побуд.звіт!R225+'[2]звіт 2018+01.2019'!R225</f>
        <v>569.51040553603082</v>
      </c>
      <c r="S225" s="166">
        <f t="shared" si="126"/>
        <v>0</v>
      </c>
      <c r="T225" s="167">
        <f t="shared" si="127"/>
        <v>444.34508136552023</v>
      </c>
      <c r="U225" s="165">
        <f>[1]побуд.звіт!U225+'[2]звіт 2018+01.2019'!U225</f>
        <v>0</v>
      </c>
      <c r="V225" s="165">
        <f>[1]побуд.звіт!V225+'[2]звіт 2018+01.2019'!V225</f>
        <v>0</v>
      </c>
      <c r="W225" s="166">
        <f t="shared" si="128"/>
        <v>0</v>
      </c>
      <c r="X225" s="167">
        <f t="shared" si="129"/>
        <v>0</v>
      </c>
      <c r="Y225" s="165">
        <f>[1]побуд.звіт!Y225+'[2]звіт 2018+01.2019'!Y225</f>
        <v>0</v>
      </c>
      <c r="Z225" s="165">
        <f>[1]побуд.звіт!Z225+'[2]звіт 2018+01.2019'!Z225</f>
        <v>0</v>
      </c>
      <c r="AA225" s="166">
        <f t="shared" si="130"/>
        <v>0</v>
      </c>
      <c r="AB225" s="167">
        <f t="shared" si="131"/>
        <v>0</v>
      </c>
      <c r="AC225" s="165">
        <f>[1]побуд.звіт!AC225+'[2]звіт 2018+01.2019'!AC225</f>
        <v>23943.525482362547</v>
      </c>
      <c r="AD225" s="165">
        <f>[1]побуд.звіт!AD225+'[2]звіт 2018+01.2019'!AD225</f>
        <v>20302.9116636037</v>
      </c>
      <c r="AE225" s="166">
        <f t="shared" si="132"/>
        <v>-3640.6138187588476</v>
      </c>
      <c r="AF225" s="167">
        <f t="shared" si="133"/>
        <v>0</v>
      </c>
      <c r="AG225" s="165">
        <f>[1]побуд.звіт!AG225+'[2]звіт 2018+01.2019'!AG225</f>
        <v>607.91685597320406</v>
      </c>
      <c r="AH225" s="165">
        <f>[1]побуд.звіт!AH225+'[2]звіт 2018+01.2019'!AH225</f>
        <v>608.36026380738815</v>
      </c>
      <c r="AI225" s="166">
        <f t="shared" si="134"/>
        <v>0</v>
      </c>
      <c r="AJ225" s="167">
        <f t="shared" si="135"/>
        <v>0.44340783418408591</v>
      </c>
      <c r="AK225" s="165">
        <f>[1]побуд.звіт!AK225+'[2]звіт 2018+01.2019'!AK225</f>
        <v>22.654859861938416</v>
      </c>
      <c r="AL225" s="165">
        <f>[1]побуд.звіт!AL225+'[2]звіт 2018+01.2019'!AL225</f>
        <v>0</v>
      </c>
      <c r="AM225" s="166">
        <f t="shared" si="136"/>
        <v>-22.654859861938416</v>
      </c>
      <c r="AN225" s="167">
        <f t="shared" si="137"/>
        <v>0</v>
      </c>
      <c r="AO225" s="165">
        <f>[1]побуд.звіт!AO225+'[2]звіт 2018+01.2019'!AO225</f>
        <v>4700.9429096123667</v>
      </c>
      <c r="AP225" s="165">
        <f>[1]побуд.звіт!AP225+'[2]звіт 2018+01.2019'!AP225</f>
        <v>3034.2728408934345</v>
      </c>
      <c r="AQ225" s="166">
        <f t="shared" si="138"/>
        <v>-1666.6700687189323</v>
      </c>
      <c r="AR225" s="167">
        <f t="shared" si="139"/>
        <v>0</v>
      </c>
      <c r="AS225" s="165">
        <f>[1]побуд.звіт!AS225+'[2]звіт 2018+01.2019'!AS225</f>
        <v>4530.2332471937098</v>
      </c>
      <c r="AT225" s="165">
        <f>[1]побуд.звіт!AT225+'[2]звіт 2018+01.2019'!AT225</f>
        <v>3799.7454984753399</v>
      </c>
      <c r="AU225" s="166">
        <f t="shared" si="140"/>
        <v>-730.48774871836986</v>
      </c>
      <c r="AV225" s="167">
        <f t="shared" si="141"/>
        <v>0</v>
      </c>
      <c r="AW225" s="165">
        <f>[1]побуд.звіт!AW225+'[2]звіт 2018+01.2019'!AW225</f>
        <v>23929.246856956721</v>
      </c>
      <c r="AX225" s="165">
        <f>[1]побуд.звіт!AX225+'[2]звіт 2018+01.2019'!AX225</f>
        <v>26814.171646436433</v>
      </c>
      <c r="AY225" s="166">
        <f t="shared" si="142"/>
        <v>0</v>
      </c>
      <c r="AZ225" s="167">
        <f t="shared" si="143"/>
        <v>2884.9247894797118</v>
      </c>
      <c r="BA225" s="38">
        <v>0</v>
      </c>
      <c r="BB225" s="36"/>
      <c r="BC225" s="36">
        <f t="shared" si="153"/>
        <v>0</v>
      </c>
      <c r="BD225" s="37">
        <f t="shared" si="154"/>
        <v>0</v>
      </c>
      <c r="BE225" s="165">
        <f>[1]побуд.звіт!BE225+'[2]звіт 2018+01.2019'!BE225</f>
        <v>17.056639884948687</v>
      </c>
      <c r="BF225" s="165">
        <f>[1]побуд.звіт!BF225+'[2]звіт 2018+01.2019'!BF225</f>
        <v>0</v>
      </c>
      <c r="BG225" s="166">
        <f t="shared" si="144"/>
        <v>-17.056639884948687</v>
      </c>
      <c r="BH225" s="167">
        <f t="shared" si="145"/>
        <v>0</v>
      </c>
      <c r="BI225" s="165">
        <f>[1]побуд.звіт!BI225+'[2]звіт 2018+01.2019'!BI225</f>
        <v>6431.5369193011848</v>
      </c>
      <c r="BJ225" s="165">
        <f>[1]побуд.звіт!BJ225+'[2]звіт 2018+01.2019'!BJ225</f>
        <v>3710.0087512182504</v>
      </c>
      <c r="BK225" s="166">
        <f t="shared" si="146"/>
        <v>-2721.5281680829344</v>
      </c>
      <c r="BL225" s="167">
        <f t="shared" si="147"/>
        <v>0</v>
      </c>
      <c r="BM225" s="165">
        <f>[1]побуд.звіт!BM225+'[2]звіт 2018+01.2019'!BM225</f>
        <v>0</v>
      </c>
      <c r="BN225" s="165">
        <f>[1]побуд.звіт!BN225+'[2]звіт 2018+01.2019'!BN225</f>
        <v>0</v>
      </c>
      <c r="BO225" s="166">
        <f t="shared" si="148"/>
        <v>0</v>
      </c>
      <c r="BP225" s="167">
        <f t="shared" si="149"/>
        <v>0</v>
      </c>
      <c r="BQ225" s="168">
        <f t="shared" si="156"/>
        <v>115301.61194108926</v>
      </c>
      <c r="BR225" s="166">
        <f t="shared" si="156"/>
        <v>112937.23183321129</v>
      </c>
      <c r="BS225" s="166">
        <f t="shared" si="150"/>
        <v>-2364.3801078779652</v>
      </c>
      <c r="BT225" s="167">
        <f t="shared" si="151"/>
        <v>0</v>
      </c>
      <c r="BU225" s="169">
        <f t="shared" si="155"/>
        <v>0.97949395443763621</v>
      </c>
      <c r="BV225" s="131">
        <v>15794</v>
      </c>
      <c r="BW225" s="170">
        <f t="shared" si="152"/>
        <v>7558.1705756364809</v>
      </c>
      <c r="BX225" s="131">
        <f t="shared" si="118"/>
        <v>8235.8294243635191</v>
      </c>
      <c r="BY225" s="171">
        <v>2</v>
      </c>
      <c r="CA225" s="39"/>
    </row>
    <row r="226" spans="1:79" x14ac:dyDescent="0.3">
      <c r="A226" s="163">
        <f t="shared" si="123"/>
        <v>218</v>
      </c>
      <c r="B226" s="164" t="s">
        <v>318</v>
      </c>
      <c r="C226" s="189">
        <v>4372.33</v>
      </c>
      <c r="D226" s="185">
        <v>5</v>
      </c>
      <c r="E226" s="165">
        <f>[1]побуд.звіт!E226+'[2]звіт 2018+01.2019'!E226</f>
        <v>13950.415880000002</v>
      </c>
      <c r="F226" s="165">
        <f>[1]побуд.звіт!F226+'[2]звіт 2018+01.2019'!F226</f>
        <v>13697.414785902036</v>
      </c>
      <c r="G226" s="166">
        <f t="shared" si="119"/>
        <v>-253.00109409796642</v>
      </c>
      <c r="H226" s="167">
        <f t="shared" si="120"/>
        <v>0</v>
      </c>
      <c r="I226" s="165">
        <f>[1]побуд.звіт!I226+'[2]звіт 2018+01.2019'!I226</f>
        <v>45539.24767962558</v>
      </c>
      <c r="J226" s="165">
        <f>[1]побуд.звіт!J226+'[2]звіт 2018+01.2019'!J226</f>
        <v>45977.981966251187</v>
      </c>
      <c r="K226" s="166">
        <f t="shared" si="121"/>
        <v>0</v>
      </c>
      <c r="L226" s="167">
        <f t="shared" si="122"/>
        <v>438.73428662560764</v>
      </c>
      <c r="M226" s="165">
        <f>[1]побуд.звіт!M226+'[2]звіт 2018+01.2019'!M226</f>
        <v>5029.8328391252489</v>
      </c>
      <c r="N226" s="165">
        <f>[1]побуд.звіт!N226+'[2]звіт 2018+01.2019'!N226</f>
        <v>5003.0841187279484</v>
      </c>
      <c r="O226" s="166">
        <f t="shared" si="124"/>
        <v>-26.748720397300531</v>
      </c>
      <c r="P226" s="167">
        <f t="shared" si="125"/>
        <v>0</v>
      </c>
      <c r="Q226" s="165">
        <f>[1]побуд.звіт!Q226+'[2]звіт 2018+01.2019'!Q226</f>
        <v>0</v>
      </c>
      <c r="R226" s="165">
        <f>[1]побуд.звіт!R226+'[2]звіт 2018+01.2019'!R226</f>
        <v>902.61990900231797</v>
      </c>
      <c r="S226" s="166">
        <f t="shared" si="126"/>
        <v>0</v>
      </c>
      <c r="T226" s="167">
        <f t="shared" si="127"/>
        <v>902.61990900231797</v>
      </c>
      <c r="U226" s="165">
        <f>[1]побуд.звіт!U226+'[2]звіт 2018+01.2019'!U226</f>
        <v>0</v>
      </c>
      <c r="V226" s="165">
        <f>[1]побуд.звіт!V226+'[2]звіт 2018+01.2019'!V226</f>
        <v>0</v>
      </c>
      <c r="W226" s="166">
        <f t="shared" si="128"/>
        <v>0</v>
      </c>
      <c r="X226" s="167">
        <f t="shared" si="129"/>
        <v>0</v>
      </c>
      <c r="Y226" s="165">
        <f>[1]побуд.звіт!Y226+'[2]звіт 2018+01.2019'!Y226</f>
        <v>0</v>
      </c>
      <c r="Z226" s="165">
        <f>[1]побуд.звіт!Z226+'[2]звіт 2018+01.2019'!Z226</f>
        <v>0</v>
      </c>
      <c r="AA226" s="166">
        <f t="shared" si="130"/>
        <v>0</v>
      </c>
      <c r="AB226" s="167">
        <f t="shared" si="131"/>
        <v>0</v>
      </c>
      <c r="AC226" s="165">
        <f>[1]побуд.звіт!AC226+'[2]звіт 2018+01.2019'!AC226</f>
        <v>45590.103076074185</v>
      </c>
      <c r="AD226" s="165">
        <f>[1]побуд.звіт!AD226+'[2]звіт 2018+01.2019'!AD226</f>
        <v>42031.222180065655</v>
      </c>
      <c r="AE226" s="166">
        <f t="shared" si="132"/>
        <v>-3558.8808960085298</v>
      </c>
      <c r="AF226" s="167">
        <f t="shared" si="133"/>
        <v>0</v>
      </c>
      <c r="AG226" s="165">
        <f>[1]побуд.звіт!AG226+'[2]звіт 2018+01.2019'!AG226</f>
        <v>0</v>
      </c>
      <c r="AH226" s="165">
        <f>[1]побуд.звіт!AH226+'[2]звіт 2018+01.2019'!AH226</f>
        <v>0</v>
      </c>
      <c r="AI226" s="166">
        <f t="shared" si="134"/>
        <v>0</v>
      </c>
      <c r="AJ226" s="167">
        <f t="shared" si="135"/>
        <v>0</v>
      </c>
      <c r="AK226" s="165">
        <f>[1]побуд.звіт!AK226+'[2]звіт 2018+01.2019'!AK226</f>
        <v>0</v>
      </c>
      <c r="AL226" s="165">
        <f>[1]побуд.звіт!AL226+'[2]звіт 2018+01.2019'!AL226</f>
        <v>0</v>
      </c>
      <c r="AM226" s="166">
        <f t="shared" si="136"/>
        <v>0</v>
      </c>
      <c r="AN226" s="167">
        <f t="shared" si="137"/>
        <v>0</v>
      </c>
      <c r="AO226" s="165">
        <f>[1]побуд.звіт!AO226+'[2]звіт 2018+01.2019'!AO226</f>
        <v>5595.0003487595295</v>
      </c>
      <c r="AP226" s="165">
        <f>[1]побуд.звіт!AP226+'[2]звіт 2018+01.2019'!AP226</f>
        <v>8579.6737037704843</v>
      </c>
      <c r="AQ226" s="166">
        <f t="shared" si="138"/>
        <v>0</v>
      </c>
      <c r="AR226" s="167">
        <f t="shared" si="139"/>
        <v>2984.6733550109548</v>
      </c>
      <c r="AS226" s="165">
        <f>[1]побуд.звіт!AS226+'[2]звіт 2018+01.2019'!AS226</f>
        <v>10165.70553086855</v>
      </c>
      <c r="AT226" s="165">
        <f>[1]побуд.звіт!AT226+'[2]звіт 2018+01.2019'!AT226</f>
        <v>8545.0487373512606</v>
      </c>
      <c r="AU226" s="166">
        <f t="shared" si="140"/>
        <v>-1620.6567935172898</v>
      </c>
      <c r="AV226" s="167">
        <f t="shared" si="141"/>
        <v>0</v>
      </c>
      <c r="AW226" s="165">
        <f>[1]побуд.звіт!AW226+'[2]звіт 2018+01.2019'!AW226</f>
        <v>42190.241968552968</v>
      </c>
      <c r="AX226" s="165">
        <f>[1]побуд.звіт!AX226+'[2]звіт 2018+01.2019'!AX226</f>
        <v>75662.044642097273</v>
      </c>
      <c r="AY226" s="166">
        <f t="shared" si="142"/>
        <v>0</v>
      </c>
      <c r="AZ226" s="167">
        <f t="shared" si="143"/>
        <v>33471.802673544305</v>
      </c>
      <c r="BA226" s="38">
        <v>0</v>
      </c>
      <c r="BB226" s="36"/>
      <c r="BC226" s="36">
        <f t="shared" si="153"/>
        <v>0</v>
      </c>
      <c r="BD226" s="37">
        <f t="shared" si="154"/>
        <v>0</v>
      </c>
      <c r="BE226" s="165">
        <f>[1]побуд.звіт!BE226+'[2]звіт 2018+01.2019'!BE226</f>
        <v>12.276698152691932</v>
      </c>
      <c r="BF226" s="165">
        <f>[1]побуд.звіт!BF226+'[2]звіт 2018+01.2019'!BF226</f>
        <v>0</v>
      </c>
      <c r="BG226" s="166">
        <f t="shared" si="144"/>
        <v>-12.276698152691932</v>
      </c>
      <c r="BH226" s="167">
        <f t="shared" si="145"/>
        <v>0</v>
      </c>
      <c r="BI226" s="165">
        <f>[1]побуд.звіт!BI226+'[2]звіт 2018+01.2019'!BI226</f>
        <v>7883.2845047351575</v>
      </c>
      <c r="BJ226" s="165">
        <f>[1]побуд.звіт!BJ226+'[2]звіт 2018+01.2019'!BJ226</f>
        <v>7413.0141133568668</v>
      </c>
      <c r="BK226" s="166">
        <f t="shared" si="146"/>
        <v>-470.2703913782907</v>
      </c>
      <c r="BL226" s="167">
        <f t="shared" si="147"/>
        <v>0</v>
      </c>
      <c r="BM226" s="165">
        <f>[1]побуд.звіт!BM226+'[2]звіт 2018+01.2019'!BM226</f>
        <v>0</v>
      </c>
      <c r="BN226" s="165">
        <f>[1]побуд.звіт!BN226+'[2]звіт 2018+01.2019'!BN226</f>
        <v>0</v>
      </c>
      <c r="BO226" s="166">
        <f t="shared" si="148"/>
        <v>0</v>
      </c>
      <c r="BP226" s="167">
        <f t="shared" si="149"/>
        <v>0</v>
      </c>
      <c r="BQ226" s="168">
        <f t="shared" si="156"/>
        <v>175956.10852589388</v>
      </c>
      <c r="BR226" s="166">
        <f t="shared" si="156"/>
        <v>207812.10415652502</v>
      </c>
      <c r="BS226" s="166">
        <f t="shared" si="150"/>
        <v>0</v>
      </c>
      <c r="BT226" s="167">
        <f t="shared" si="151"/>
        <v>31855.995630631136</v>
      </c>
      <c r="BU226" s="169">
        <f t="shared" si="155"/>
        <v>1.1810451248184042</v>
      </c>
      <c r="BV226" s="131">
        <v>16420</v>
      </c>
      <c r="BW226" s="170">
        <f t="shared" si="152"/>
        <v>3851.7065338647226</v>
      </c>
      <c r="BX226" s="131">
        <f t="shared" si="118"/>
        <v>12568.293466135277</v>
      </c>
      <c r="BY226" s="171">
        <v>2</v>
      </c>
      <c r="CA226" s="39"/>
    </row>
    <row r="227" spans="1:79" x14ac:dyDescent="0.3">
      <c r="A227" s="163">
        <f t="shared" si="123"/>
        <v>219</v>
      </c>
      <c r="B227" s="164" t="s">
        <v>319</v>
      </c>
      <c r="C227" s="189">
        <v>2724.4</v>
      </c>
      <c r="D227" s="185">
        <v>4</v>
      </c>
      <c r="E227" s="165">
        <f>[1]побуд.звіт!E227+'[2]звіт 2018+01.2019'!E227</f>
        <v>10107.726700000001</v>
      </c>
      <c r="F227" s="165">
        <f>[1]побуд.звіт!F227+'[2]звіт 2018+01.2019'!F227</f>
        <v>11656.506162401689</v>
      </c>
      <c r="G227" s="166">
        <f t="shared" si="119"/>
        <v>0</v>
      </c>
      <c r="H227" s="167">
        <f t="shared" si="120"/>
        <v>1548.7794624016879</v>
      </c>
      <c r="I227" s="165">
        <f>[1]побуд.звіт!I227+'[2]звіт 2018+01.2019'!I227</f>
        <v>32071.465549558081</v>
      </c>
      <c r="J227" s="165">
        <f>[1]побуд.звіт!J227+'[2]звіт 2018+01.2019'!J227</f>
        <v>33813.421236856782</v>
      </c>
      <c r="K227" s="166">
        <f t="shared" si="121"/>
        <v>0</v>
      </c>
      <c r="L227" s="167">
        <f t="shared" si="122"/>
        <v>1741.9556872987014</v>
      </c>
      <c r="M227" s="165">
        <f>[1]побуд.звіт!M227+'[2]звіт 2018+01.2019'!M227</f>
        <v>2373.4109487561054</v>
      </c>
      <c r="N227" s="165">
        <f>[1]побуд.звіт!N227+'[2]звіт 2018+01.2019'!N227</f>
        <v>2339.4790787424672</v>
      </c>
      <c r="O227" s="166">
        <f t="shared" si="124"/>
        <v>-33.931870013638218</v>
      </c>
      <c r="P227" s="167">
        <f t="shared" si="125"/>
        <v>0</v>
      </c>
      <c r="Q227" s="165">
        <f>[1]побуд.звіт!Q227+'[2]звіт 2018+01.2019'!Q227</f>
        <v>217.68971633247543</v>
      </c>
      <c r="R227" s="165">
        <f>[1]побуд.звіт!R227+'[2]звіт 2018+01.2019'!R227</f>
        <v>880.09640929886109</v>
      </c>
      <c r="S227" s="166">
        <f t="shared" si="126"/>
        <v>0</v>
      </c>
      <c r="T227" s="167">
        <f t="shared" si="127"/>
        <v>662.40669296638566</v>
      </c>
      <c r="U227" s="165">
        <f>[1]побуд.звіт!U227+'[2]звіт 2018+01.2019'!U227</f>
        <v>0</v>
      </c>
      <c r="V227" s="165">
        <f>[1]побуд.звіт!V227+'[2]звіт 2018+01.2019'!V227</f>
        <v>0</v>
      </c>
      <c r="W227" s="166">
        <f t="shared" si="128"/>
        <v>0</v>
      </c>
      <c r="X227" s="167">
        <f t="shared" si="129"/>
        <v>0</v>
      </c>
      <c r="Y227" s="165">
        <f>[1]побуд.звіт!Y227+'[2]звіт 2018+01.2019'!Y227</f>
        <v>0</v>
      </c>
      <c r="Z227" s="165">
        <f>[1]побуд.звіт!Z227+'[2]звіт 2018+01.2019'!Z227</f>
        <v>0</v>
      </c>
      <c r="AA227" s="166">
        <f t="shared" si="130"/>
        <v>0</v>
      </c>
      <c r="AB227" s="167">
        <f t="shared" si="131"/>
        <v>0</v>
      </c>
      <c r="AC227" s="165">
        <f>[1]побуд.звіт!AC227+'[2]звіт 2018+01.2019'!AC227</f>
        <v>28583.198297772655</v>
      </c>
      <c r="AD227" s="165">
        <f>[1]побуд.звіт!AD227+'[2]звіт 2018+01.2019'!AD227</f>
        <v>24428.640313292039</v>
      </c>
      <c r="AE227" s="166">
        <f t="shared" si="132"/>
        <v>-4154.5579844806161</v>
      </c>
      <c r="AF227" s="167">
        <f t="shared" si="133"/>
        <v>0</v>
      </c>
      <c r="AG227" s="165">
        <f>[1]побуд.звіт!AG227+'[2]звіт 2018+01.2019'!AG227</f>
        <v>1074.1832884382363</v>
      </c>
      <c r="AH227" s="165">
        <f>[1]побуд.звіт!AH227+'[2]звіт 2018+01.2019'!AH227</f>
        <v>1074.5493790076146</v>
      </c>
      <c r="AI227" s="166">
        <f t="shared" si="134"/>
        <v>0</v>
      </c>
      <c r="AJ227" s="167">
        <f t="shared" si="135"/>
        <v>0.3660905693782297</v>
      </c>
      <c r="AK227" s="165">
        <f>[1]побуд.звіт!AK227+'[2]звіт 2018+01.2019'!AK227</f>
        <v>40.700029618708896</v>
      </c>
      <c r="AL227" s="165">
        <f>[1]побуд.звіт!AL227+'[2]звіт 2018+01.2019'!AL227</f>
        <v>0</v>
      </c>
      <c r="AM227" s="166">
        <f t="shared" si="136"/>
        <v>-40.700029618708896</v>
      </c>
      <c r="AN227" s="167">
        <f t="shared" si="137"/>
        <v>0</v>
      </c>
      <c r="AO227" s="165">
        <f>[1]побуд.звіт!AO227+'[2]звіт 2018+01.2019'!AO227</f>
        <v>4887.8371568365064</v>
      </c>
      <c r="AP227" s="165">
        <f>[1]побуд.звіт!AP227+'[2]звіт 2018+01.2019'!AP227</f>
        <v>6745.1169875627984</v>
      </c>
      <c r="AQ227" s="166">
        <f t="shared" si="138"/>
        <v>0</v>
      </c>
      <c r="AR227" s="167">
        <f t="shared" si="139"/>
        <v>1857.2798307262919</v>
      </c>
      <c r="AS227" s="165">
        <f>[1]побуд.звіт!AS227+'[2]звіт 2018+01.2019'!AS227</f>
        <v>7217.7953255047578</v>
      </c>
      <c r="AT227" s="165">
        <f>[1]побуд.звіт!AT227+'[2]звіт 2018+01.2019'!AT227</f>
        <v>6052.1332809257738</v>
      </c>
      <c r="AU227" s="166">
        <f t="shared" si="140"/>
        <v>-1165.662044578984</v>
      </c>
      <c r="AV227" s="167">
        <f t="shared" si="141"/>
        <v>0</v>
      </c>
      <c r="AW227" s="165">
        <f>[1]побуд.звіт!AW227+'[2]звіт 2018+01.2019'!AW227</f>
        <v>30844.109223130818</v>
      </c>
      <c r="AX227" s="165">
        <f>[1]побуд.звіт!AX227+'[2]звіт 2018+01.2019'!AX227</f>
        <v>127215.62705494133</v>
      </c>
      <c r="AY227" s="166">
        <f t="shared" si="142"/>
        <v>0</v>
      </c>
      <c r="AZ227" s="167">
        <f t="shared" si="143"/>
        <v>96371.517831810517</v>
      </c>
      <c r="BA227" s="38">
        <v>0</v>
      </c>
      <c r="BB227" s="36"/>
      <c r="BC227" s="36">
        <f t="shared" si="153"/>
        <v>0</v>
      </c>
      <c r="BD227" s="37">
        <f t="shared" si="154"/>
        <v>0</v>
      </c>
      <c r="BE227" s="165">
        <f>[1]побуд.звіт!BE227+'[2]звіт 2018+01.2019'!BE227</f>
        <v>17.75118784748356</v>
      </c>
      <c r="BF227" s="165">
        <f>[1]побуд.звіт!BF227+'[2]звіт 2018+01.2019'!BF227</f>
        <v>0</v>
      </c>
      <c r="BG227" s="166">
        <f t="shared" si="144"/>
        <v>-17.75118784748356</v>
      </c>
      <c r="BH227" s="167">
        <f t="shared" si="145"/>
        <v>0</v>
      </c>
      <c r="BI227" s="165">
        <f>[1]побуд.звіт!BI227+'[2]звіт 2018+01.2019'!BI227</f>
        <v>7943.7451928138798</v>
      </c>
      <c r="BJ227" s="165">
        <f>[1]побуд.звіт!BJ227+'[2]звіт 2018+01.2019'!BJ227</f>
        <v>11229.969657724034</v>
      </c>
      <c r="BK227" s="166">
        <f t="shared" si="146"/>
        <v>0</v>
      </c>
      <c r="BL227" s="167">
        <f t="shared" si="147"/>
        <v>3286.224464910154</v>
      </c>
      <c r="BM227" s="165">
        <f>[1]побуд.звіт!BM227+'[2]звіт 2018+01.2019'!BM227</f>
        <v>0</v>
      </c>
      <c r="BN227" s="165">
        <f>[1]побуд.звіт!BN227+'[2]звіт 2018+01.2019'!BN227</f>
        <v>0</v>
      </c>
      <c r="BO227" s="166">
        <f t="shared" si="148"/>
        <v>0</v>
      </c>
      <c r="BP227" s="167">
        <f t="shared" si="149"/>
        <v>0</v>
      </c>
      <c r="BQ227" s="168">
        <f t="shared" si="156"/>
        <v>125379.61261660971</v>
      </c>
      <c r="BR227" s="166">
        <f t="shared" si="156"/>
        <v>225435.53956075339</v>
      </c>
      <c r="BS227" s="166">
        <f t="shared" si="150"/>
        <v>0</v>
      </c>
      <c r="BT227" s="167">
        <f t="shared" si="151"/>
        <v>100055.92694414368</v>
      </c>
      <c r="BU227" s="169">
        <f t="shared" si="155"/>
        <v>1.7980238960388104</v>
      </c>
      <c r="BV227" s="131">
        <v>9121</v>
      </c>
      <c r="BW227" s="170">
        <f t="shared" si="152"/>
        <v>165.31338452787713</v>
      </c>
      <c r="BX227" s="131">
        <f t="shared" si="118"/>
        <v>8955.6866154721229</v>
      </c>
      <c r="BY227" s="171">
        <v>2</v>
      </c>
      <c r="CA227" s="39"/>
    </row>
    <row r="228" spans="1:79" x14ac:dyDescent="0.3">
      <c r="A228" s="163">
        <f t="shared" si="123"/>
        <v>220</v>
      </c>
      <c r="B228" s="164" t="s">
        <v>320</v>
      </c>
      <c r="C228" s="189">
        <v>2315.9300000000003</v>
      </c>
      <c r="D228" s="185">
        <v>9</v>
      </c>
      <c r="E228" s="165">
        <f>[1]побуд.звіт!E228+'[2]звіт 2018+01.2019'!E228</f>
        <v>16464.449716198076</v>
      </c>
      <c r="F228" s="165">
        <f>[1]побуд.звіт!F228+'[2]звіт 2018+01.2019'!F228</f>
        <v>16042.286285557488</v>
      </c>
      <c r="G228" s="166">
        <f t="shared" si="119"/>
        <v>-422.16343064058856</v>
      </c>
      <c r="H228" s="167">
        <f t="shared" si="120"/>
        <v>0</v>
      </c>
      <c r="I228" s="165">
        <f>[1]побуд.звіт!I228+'[2]звіт 2018+01.2019'!I228</f>
        <v>35475.312702348856</v>
      </c>
      <c r="J228" s="165">
        <f>[1]побуд.звіт!J228+'[2]звіт 2018+01.2019'!J228</f>
        <v>35239.966150775326</v>
      </c>
      <c r="K228" s="166">
        <f t="shared" si="121"/>
        <v>-235.34655157352972</v>
      </c>
      <c r="L228" s="167">
        <f t="shared" si="122"/>
        <v>0</v>
      </c>
      <c r="M228" s="165">
        <f>[1]побуд.звіт!M228+'[2]звіт 2018+01.2019'!M228</f>
        <v>3031.1200088780133</v>
      </c>
      <c r="N228" s="165">
        <f>[1]побуд.звіт!N228+'[2]звіт 2018+01.2019'!N228</f>
        <v>3171.6798707444614</v>
      </c>
      <c r="O228" s="166">
        <f t="shared" si="124"/>
        <v>0</v>
      </c>
      <c r="P228" s="167">
        <f t="shared" si="125"/>
        <v>140.55986186644805</v>
      </c>
      <c r="Q228" s="165">
        <f>[1]побуд.звіт!Q228+'[2]звіт 2018+01.2019'!Q228</f>
        <v>486.28360498152045</v>
      </c>
      <c r="R228" s="165">
        <f>[1]побуд.звіт!R228+'[2]звіт 2018+01.2019'!R228</f>
        <v>459.14963959664692</v>
      </c>
      <c r="S228" s="166">
        <f t="shared" si="126"/>
        <v>-27.133965384873534</v>
      </c>
      <c r="T228" s="167">
        <f t="shared" si="127"/>
        <v>0</v>
      </c>
      <c r="U228" s="165">
        <f>[1]побуд.звіт!U228+'[2]звіт 2018+01.2019'!U228</f>
        <v>9281.6166575460356</v>
      </c>
      <c r="V228" s="165">
        <f>[1]побуд.звіт!V228+'[2]звіт 2018+01.2019'!V228</f>
        <v>9215.7698195798384</v>
      </c>
      <c r="W228" s="166">
        <f t="shared" si="128"/>
        <v>-65.846837966197199</v>
      </c>
      <c r="X228" s="167">
        <f t="shared" si="129"/>
        <v>0</v>
      </c>
      <c r="Y228" s="165">
        <f>[1]побуд.звіт!Y228+'[2]звіт 2018+01.2019'!Y228</f>
        <v>709.97446258192622</v>
      </c>
      <c r="Z228" s="165">
        <f>[1]побуд.звіт!Z228+'[2]звіт 2018+01.2019'!Z228</f>
        <v>715.22033323004575</v>
      </c>
      <c r="AA228" s="166">
        <f t="shared" si="130"/>
        <v>0</v>
      </c>
      <c r="AB228" s="167">
        <f t="shared" si="131"/>
        <v>5.245870648119535</v>
      </c>
      <c r="AC228" s="165">
        <f>[1]побуд.звіт!AC228+'[2]звіт 2018+01.2019'!AC228</f>
        <v>25142.016749449958</v>
      </c>
      <c r="AD228" s="165">
        <f>[1]побуд.звіт!AD228+'[2]звіт 2018+01.2019'!AD228</f>
        <v>23905.581860795304</v>
      </c>
      <c r="AE228" s="166">
        <f t="shared" si="132"/>
        <v>-1236.4348886546541</v>
      </c>
      <c r="AF228" s="167">
        <f t="shared" si="133"/>
        <v>0</v>
      </c>
      <c r="AG228" s="165">
        <f>[1]побуд.звіт!AG228+'[2]звіт 2018+01.2019'!AG228</f>
        <v>78.032463842657307</v>
      </c>
      <c r="AH228" s="165">
        <f>[1]побуд.звіт!AH228+'[2]звіт 2018+01.2019'!AH228</f>
        <v>0</v>
      </c>
      <c r="AI228" s="166">
        <f t="shared" si="134"/>
        <v>-78.032463842657307</v>
      </c>
      <c r="AJ228" s="167">
        <f t="shared" si="135"/>
        <v>0</v>
      </c>
      <c r="AK228" s="165">
        <f>[1]побуд.звіт!AK228+'[2]звіт 2018+01.2019'!AK228</f>
        <v>0</v>
      </c>
      <c r="AL228" s="165">
        <f>[1]побуд.звіт!AL228+'[2]звіт 2018+01.2019'!AL228</f>
        <v>0</v>
      </c>
      <c r="AM228" s="166">
        <f t="shared" si="136"/>
        <v>0</v>
      </c>
      <c r="AN228" s="167">
        <f t="shared" si="137"/>
        <v>0</v>
      </c>
      <c r="AO228" s="165">
        <f>[1]побуд.звіт!AO228+'[2]звіт 2018+01.2019'!AO228</f>
        <v>2057.4385039648896</v>
      </c>
      <c r="AP228" s="165">
        <f>[1]побуд.звіт!AP228+'[2]звіт 2018+01.2019'!AP228</f>
        <v>3436.9232976396929</v>
      </c>
      <c r="AQ228" s="166">
        <f t="shared" si="138"/>
        <v>0</v>
      </c>
      <c r="AR228" s="167">
        <f t="shared" si="139"/>
        <v>1379.4847936748033</v>
      </c>
      <c r="AS228" s="165">
        <f>[1]побуд.звіт!AS228+'[2]звіт 2018+01.2019'!AS228</f>
        <v>3076.6913354576977</v>
      </c>
      <c r="AT228" s="165">
        <f>[1]побуд.звіт!AT228+'[2]звіт 2018+01.2019'!AT228</f>
        <v>2631.4371403798632</v>
      </c>
      <c r="AU228" s="166">
        <f t="shared" si="140"/>
        <v>-445.25419507783454</v>
      </c>
      <c r="AV228" s="167">
        <f t="shared" si="141"/>
        <v>0</v>
      </c>
      <c r="AW228" s="165">
        <f>[1]побуд.звіт!AW228+'[2]звіт 2018+01.2019'!AW228</f>
        <v>26134.058308890893</v>
      </c>
      <c r="AX228" s="165">
        <f>[1]побуд.звіт!AX228+'[2]звіт 2018+01.2019'!AX228</f>
        <v>202229.42237005732</v>
      </c>
      <c r="AY228" s="166">
        <f t="shared" si="142"/>
        <v>0</v>
      </c>
      <c r="AZ228" s="167">
        <f t="shared" si="143"/>
        <v>176095.36406116642</v>
      </c>
      <c r="BA228" s="38">
        <v>0</v>
      </c>
      <c r="BB228" s="36"/>
      <c r="BC228" s="36">
        <f t="shared" si="153"/>
        <v>0</v>
      </c>
      <c r="BD228" s="37">
        <f t="shared" si="154"/>
        <v>0</v>
      </c>
      <c r="BE228" s="165">
        <f>[1]побуд.звіт!BE228+'[2]звіт 2018+01.2019'!BE228</f>
        <v>16.256763300553615</v>
      </c>
      <c r="BF228" s="165">
        <f>[1]побуд.звіт!BF228+'[2]звіт 2018+01.2019'!BF228</f>
        <v>0</v>
      </c>
      <c r="BG228" s="166">
        <f t="shared" si="144"/>
        <v>-16.256763300553615</v>
      </c>
      <c r="BH228" s="167">
        <f t="shared" si="145"/>
        <v>0</v>
      </c>
      <c r="BI228" s="165">
        <f>[1]побуд.звіт!BI228+'[2]звіт 2018+01.2019'!BI228</f>
        <v>7123.9627126963205</v>
      </c>
      <c r="BJ228" s="165">
        <f>[1]побуд.звіт!BJ228+'[2]звіт 2018+01.2019'!BJ228</f>
        <v>6009.9055590673952</v>
      </c>
      <c r="BK228" s="166">
        <f t="shared" si="146"/>
        <v>-1114.0571536289253</v>
      </c>
      <c r="BL228" s="167">
        <f t="shared" si="147"/>
        <v>0</v>
      </c>
      <c r="BM228" s="165">
        <f>[1]побуд.звіт!BM228+'[2]звіт 2018+01.2019'!BM228</f>
        <v>8045.266790361854</v>
      </c>
      <c r="BN228" s="165">
        <f>[1]побуд.звіт!BN228+'[2]звіт 2018+01.2019'!BN228</f>
        <v>11065.481709995634</v>
      </c>
      <c r="BO228" s="166">
        <f t="shared" si="148"/>
        <v>0</v>
      </c>
      <c r="BP228" s="167">
        <f t="shared" si="149"/>
        <v>3020.2149196337805</v>
      </c>
      <c r="BQ228" s="168">
        <f t="shared" si="156"/>
        <v>137122.48078049926</v>
      </c>
      <c r="BR228" s="166">
        <f t="shared" si="156"/>
        <v>314122.82403741899</v>
      </c>
      <c r="BS228" s="166">
        <f t="shared" si="150"/>
        <v>0</v>
      </c>
      <c r="BT228" s="167">
        <f t="shared" si="151"/>
        <v>177000.34325691973</v>
      </c>
      <c r="BU228" s="169">
        <f t="shared" si="155"/>
        <v>2.2908192898016155</v>
      </c>
      <c r="BV228" s="131">
        <v>12618</v>
      </c>
      <c r="BW228" s="170">
        <f t="shared" si="152"/>
        <v>2823.5370871071955</v>
      </c>
      <c r="BX228" s="131">
        <f t="shared" si="118"/>
        <v>9794.4629128928045</v>
      </c>
      <c r="BY228" s="171">
        <v>2</v>
      </c>
      <c r="CA228" s="39"/>
    </row>
    <row r="229" spans="1:79" x14ac:dyDescent="0.3">
      <c r="A229" s="163">
        <f t="shared" si="123"/>
        <v>221</v>
      </c>
      <c r="B229" s="164" t="s">
        <v>321</v>
      </c>
      <c r="C229" s="189">
        <v>2998.67</v>
      </c>
      <c r="D229" s="185">
        <v>5</v>
      </c>
      <c r="E229" s="165">
        <f>[1]побуд.звіт!E229+'[2]звіт 2018+01.2019'!E229</f>
        <v>7212.6160659999987</v>
      </c>
      <c r="F229" s="165">
        <f>[1]побуд.звіт!F229+'[2]звіт 2018+01.2019'!F229</f>
        <v>8382.8830037064326</v>
      </c>
      <c r="G229" s="166">
        <f t="shared" si="119"/>
        <v>0</v>
      </c>
      <c r="H229" s="167">
        <f t="shared" si="120"/>
        <v>1170.266937706434</v>
      </c>
      <c r="I229" s="165">
        <f>[1]побуд.звіт!I229+'[2]звіт 2018+01.2019'!I229</f>
        <v>35236.422235940285</v>
      </c>
      <c r="J229" s="165">
        <f>[1]побуд.звіт!J229+'[2]звіт 2018+01.2019'!J229</f>
        <v>36442.199601528126</v>
      </c>
      <c r="K229" s="166">
        <f t="shared" si="121"/>
        <v>0</v>
      </c>
      <c r="L229" s="167">
        <f t="shared" si="122"/>
        <v>1205.7773655878409</v>
      </c>
      <c r="M229" s="165">
        <f>[1]побуд.звіт!M229+'[2]звіт 2018+01.2019'!M229</f>
        <v>4126.1913479741961</v>
      </c>
      <c r="N229" s="165">
        <f>[1]побуд.звіт!N229+'[2]звіт 2018+01.2019'!N229</f>
        <v>4157.4705405997292</v>
      </c>
      <c r="O229" s="166">
        <f t="shared" si="124"/>
        <v>0</v>
      </c>
      <c r="P229" s="167">
        <f t="shared" si="125"/>
        <v>31.279192625533142</v>
      </c>
      <c r="Q229" s="165">
        <f>[1]побуд.звіт!Q229+'[2]звіт 2018+01.2019'!Q229</f>
        <v>121.15135381185576</v>
      </c>
      <c r="R229" s="165">
        <f>[1]побуд.звіт!R229+'[2]звіт 2018+01.2019'!R229</f>
        <v>523.20355638806211</v>
      </c>
      <c r="S229" s="166">
        <f t="shared" si="126"/>
        <v>0</v>
      </c>
      <c r="T229" s="167">
        <f t="shared" si="127"/>
        <v>402.05220257620635</v>
      </c>
      <c r="U229" s="165">
        <f>[1]побуд.звіт!U229+'[2]звіт 2018+01.2019'!U229</f>
        <v>0</v>
      </c>
      <c r="V229" s="165">
        <f>[1]побуд.звіт!V229+'[2]звіт 2018+01.2019'!V229</f>
        <v>0</v>
      </c>
      <c r="W229" s="166">
        <f t="shared" si="128"/>
        <v>0</v>
      </c>
      <c r="X229" s="167">
        <f t="shared" si="129"/>
        <v>0</v>
      </c>
      <c r="Y229" s="165">
        <f>[1]побуд.звіт!Y229+'[2]звіт 2018+01.2019'!Y229</f>
        <v>0</v>
      </c>
      <c r="Z229" s="165">
        <f>[1]побуд.звіт!Z229+'[2]звіт 2018+01.2019'!Z229</f>
        <v>0</v>
      </c>
      <c r="AA229" s="166">
        <f t="shared" si="130"/>
        <v>0</v>
      </c>
      <c r="AB229" s="167">
        <f t="shared" si="131"/>
        <v>0</v>
      </c>
      <c r="AC229" s="165">
        <f>[1]побуд.звіт!AC229+'[2]звіт 2018+01.2019'!AC229</f>
        <v>30691.581145433243</v>
      </c>
      <c r="AD229" s="165">
        <f>[1]побуд.звіт!AD229+'[2]звіт 2018+01.2019'!AD229</f>
        <v>27495.476873753661</v>
      </c>
      <c r="AE229" s="166">
        <f t="shared" si="132"/>
        <v>-3196.1042716795819</v>
      </c>
      <c r="AF229" s="167">
        <f t="shared" si="133"/>
        <v>0</v>
      </c>
      <c r="AG229" s="165">
        <f>[1]побуд.звіт!AG229+'[2]звіт 2018+01.2019'!AG229</f>
        <v>591.75545173893954</v>
      </c>
      <c r="AH229" s="165">
        <f>[1]побуд.звіт!AH229+'[2]звіт 2018+01.2019'!AH229</f>
        <v>591.82873489957876</v>
      </c>
      <c r="AI229" s="166">
        <f t="shared" si="134"/>
        <v>0</v>
      </c>
      <c r="AJ229" s="167">
        <f t="shared" si="135"/>
        <v>7.3283160639221023E-2</v>
      </c>
      <c r="AK229" s="165">
        <f>[1]побуд.звіт!AK229+'[2]звіт 2018+01.2019'!AK229</f>
        <v>21.049284048512298</v>
      </c>
      <c r="AL229" s="165">
        <f>[1]побуд.звіт!AL229+'[2]звіт 2018+01.2019'!AL229</f>
        <v>0</v>
      </c>
      <c r="AM229" s="166">
        <f t="shared" si="136"/>
        <v>-21.049284048512298</v>
      </c>
      <c r="AN229" s="167">
        <f t="shared" si="137"/>
        <v>0</v>
      </c>
      <c r="AO229" s="165">
        <f>[1]побуд.звіт!AO229+'[2]звіт 2018+01.2019'!AO229</f>
        <v>9340.5939176165011</v>
      </c>
      <c r="AP229" s="165">
        <f>[1]побуд.звіт!AP229+'[2]звіт 2018+01.2019'!AP229</f>
        <v>5126.87952587978</v>
      </c>
      <c r="AQ229" s="166">
        <f t="shared" si="138"/>
        <v>-4213.7143917367212</v>
      </c>
      <c r="AR229" s="167">
        <f t="shared" si="139"/>
        <v>0</v>
      </c>
      <c r="AS229" s="165">
        <f>[1]побуд.звіт!AS229+'[2]звіт 2018+01.2019'!AS229</f>
        <v>5196.7375998095977</v>
      </c>
      <c r="AT229" s="165">
        <f>[1]побуд.звіт!AT229+'[2]звіт 2018+01.2019'!AT229</f>
        <v>4357.2144522457775</v>
      </c>
      <c r="AU229" s="166">
        <f t="shared" si="140"/>
        <v>-839.5231475638202</v>
      </c>
      <c r="AV229" s="167">
        <f t="shared" si="141"/>
        <v>0</v>
      </c>
      <c r="AW229" s="165">
        <f>[1]побуд.звіт!AW229+'[2]звіт 2018+01.2019'!AW229</f>
        <v>27418.842100532012</v>
      </c>
      <c r="AX229" s="165">
        <f>[1]побуд.звіт!AX229+'[2]звіт 2018+01.2019'!AX229</f>
        <v>9731.2849657511688</v>
      </c>
      <c r="AY229" s="166">
        <f t="shared" si="142"/>
        <v>-17687.557134780844</v>
      </c>
      <c r="AZ229" s="167">
        <f t="shared" si="143"/>
        <v>0</v>
      </c>
      <c r="BA229" s="38">
        <v>0</v>
      </c>
      <c r="BB229" s="36"/>
      <c r="BC229" s="36">
        <f t="shared" si="153"/>
        <v>0</v>
      </c>
      <c r="BD229" s="37">
        <f t="shared" si="154"/>
        <v>0</v>
      </c>
      <c r="BE229" s="165">
        <f>[1]побуд.звіт!BE229+'[2]звіт 2018+01.2019'!BE229</f>
        <v>16.83942723880984</v>
      </c>
      <c r="BF229" s="165">
        <f>[1]побуд.звіт!BF229+'[2]звіт 2018+01.2019'!BF229</f>
        <v>0</v>
      </c>
      <c r="BG229" s="166">
        <f t="shared" si="144"/>
        <v>-16.83942723880984</v>
      </c>
      <c r="BH229" s="167">
        <f t="shared" si="145"/>
        <v>0</v>
      </c>
      <c r="BI229" s="165">
        <f>[1]побуд.звіт!BI229+'[2]звіт 2018+01.2019'!BI229</f>
        <v>8884.3709878824757</v>
      </c>
      <c r="BJ229" s="165">
        <f>[1]побуд.звіт!BJ229+'[2]звіт 2018+01.2019'!BJ229</f>
        <v>9483.2590878231022</v>
      </c>
      <c r="BK229" s="166">
        <f t="shared" si="146"/>
        <v>0</v>
      </c>
      <c r="BL229" s="167">
        <f t="shared" si="147"/>
        <v>598.88809994062649</v>
      </c>
      <c r="BM229" s="165">
        <f>[1]побуд.звіт!BM229+'[2]звіт 2018+01.2019'!BM229</f>
        <v>0</v>
      </c>
      <c r="BN229" s="165">
        <f>[1]побуд.звіт!BN229+'[2]звіт 2018+01.2019'!BN229</f>
        <v>0</v>
      </c>
      <c r="BO229" s="166">
        <f t="shared" si="148"/>
        <v>0</v>
      </c>
      <c r="BP229" s="167">
        <f t="shared" si="149"/>
        <v>0</v>
      </c>
      <c r="BQ229" s="168">
        <f t="shared" si="156"/>
        <v>128858.15091802641</v>
      </c>
      <c r="BR229" s="166">
        <f t="shared" si="156"/>
        <v>106291.70034257542</v>
      </c>
      <c r="BS229" s="166">
        <f t="shared" si="150"/>
        <v>-22566.450575450988</v>
      </c>
      <c r="BT229" s="167">
        <f t="shared" si="151"/>
        <v>0</v>
      </c>
      <c r="BU229" s="169">
        <f t="shared" si="155"/>
        <v>0.82487370480888933</v>
      </c>
      <c r="BV229" s="131">
        <v>11807</v>
      </c>
      <c r="BW229" s="170">
        <f t="shared" si="152"/>
        <v>2602.8463629981143</v>
      </c>
      <c r="BX229" s="131">
        <f t="shared" si="118"/>
        <v>9204.1536370018857</v>
      </c>
      <c r="BY229" s="171">
        <v>2</v>
      </c>
      <c r="CA229" s="39"/>
    </row>
    <row r="230" spans="1:79" x14ac:dyDescent="0.3">
      <c r="A230" s="163">
        <f t="shared" si="123"/>
        <v>222</v>
      </c>
      <c r="B230" s="164" t="s">
        <v>322</v>
      </c>
      <c r="C230" s="189">
        <v>1851.94</v>
      </c>
      <c r="D230" s="185">
        <v>5</v>
      </c>
      <c r="E230" s="165">
        <f>[1]побуд.звіт!E230+'[2]звіт 2018+01.2019'!E230</f>
        <v>5396.8366780000006</v>
      </c>
      <c r="F230" s="165">
        <f>[1]побуд.звіт!F230+'[2]звіт 2018+01.2019'!F230</f>
        <v>5297.3123673506188</v>
      </c>
      <c r="G230" s="166">
        <f t="shared" si="119"/>
        <v>-99.524310649381732</v>
      </c>
      <c r="H230" s="167">
        <f t="shared" si="120"/>
        <v>0</v>
      </c>
      <c r="I230" s="165">
        <f>[1]побуд.звіт!I230+'[2]звіт 2018+01.2019'!I230</f>
        <v>29761.412560646364</v>
      </c>
      <c r="J230" s="165">
        <f>[1]побуд.звіт!J230+'[2]звіт 2018+01.2019'!J230</f>
        <v>29405.214577430259</v>
      </c>
      <c r="K230" s="166">
        <f t="shared" si="121"/>
        <v>-356.19798321610506</v>
      </c>
      <c r="L230" s="167">
        <f t="shared" si="122"/>
        <v>0</v>
      </c>
      <c r="M230" s="165">
        <f>[1]побуд.звіт!M230+'[2]звіт 2018+01.2019'!M230</f>
        <v>2577.8164245066341</v>
      </c>
      <c r="N230" s="165">
        <f>[1]побуд.звіт!N230+'[2]звіт 2018+01.2019'!N230</f>
        <v>2622.1087760795299</v>
      </c>
      <c r="O230" s="166">
        <f t="shared" si="124"/>
        <v>0</v>
      </c>
      <c r="P230" s="167">
        <f t="shared" si="125"/>
        <v>44.292351572895768</v>
      </c>
      <c r="Q230" s="165">
        <f>[1]побуд.звіт!Q230+'[2]звіт 2018+01.2019'!Q230</f>
        <v>0</v>
      </c>
      <c r="R230" s="165">
        <f>[1]побуд.звіт!R230+'[2]звіт 2018+01.2019'!R230</f>
        <v>179.59711542727624</v>
      </c>
      <c r="S230" s="166">
        <f t="shared" si="126"/>
        <v>0</v>
      </c>
      <c r="T230" s="167">
        <f t="shared" si="127"/>
        <v>179.59711542727624</v>
      </c>
      <c r="U230" s="165">
        <f>[1]побуд.звіт!U230+'[2]звіт 2018+01.2019'!U230</f>
        <v>0</v>
      </c>
      <c r="V230" s="165">
        <f>[1]побуд.звіт!V230+'[2]звіт 2018+01.2019'!V230</f>
        <v>0</v>
      </c>
      <c r="W230" s="166">
        <f t="shared" si="128"/>
        <v>0</v>
      </c>
      <c r="X230" s="167">
        <f t="shared" si="129"/>
        <v>0</v>
      </c>
      <c r="Y230" s="165">
        <f>[1]побуд.звіт!Y230+'[2]звіт 2018+01.2019'!Y230</f>
        <v>0</v>
      </c>
      <c r="Z230" s="165">
        <f>[1]побуд.звіт!Z230+'[2]звіт 2018+01.2019'!Z230</f>
        <v>0</v>
      </c>
      <c r="AA230" s="166">
        <f t="shared" si="130"/>
        <v>0</v>
      </c>
      <c r="AB230" s="167">
        <f t="shared" si="131"/>
        <v>0</v>
      </c>
      <c r="AC230" s="165">
        <f>[1]побуд.звіт!AC230+'[2]звіт 2018+01.2019'!AC230</f>
        <v>20064.88769077438</v>
      </c>
      <c r="AD230" s="165">
        <f>[1]побуд.звіт!AD230+'[2]звіт 2018+01.2019'!AD230</f>
        <v>20304.447998171716</v>
      </c>
      <c r="AE230" s="166">
        <f t="shared" si="132"/>
        <v>0</v>
      </c>
      <c r="AF230" s="167">
        <f t="shared" si="133"/>
        <v>239.56030739733615</v>
      </c>
      <c r="AG230" s="165">
        <f>[1]побуд.звіт!AG230+'[2]звіт 2018+01.2019'!AG230</f>
        <v>0</v>
      </c>
      <c r="AH230" s="165">
        <f>[1]побуд.звіт!AH230+'[2]звіт 2018+01.2019'!AH230</f>
        <v>0</v>
      </c>
      <c r="AI230" s="166">
        <f t="shared" si="134"/>
        <v>0</v>
      </c>
      <c r="AJ230" s="167">
        <f t="shared" si="135"/>
        <v>0</v>
      </c>
      <c r="AK230" s="165">
        <f>[1]побуд.звіт!AK230+'[2]звіт 2018+01.2019'!AK230</f>
        <v>0</v>
      </c>
      <c r="AL230" s="165">
        <f>[1]побуд.звіт!AL230+'[2]звіт 2018+01.2019'!AL230</f>
        <v>0</v>
      </c>
      <c r="AM230" s="166">
        <f t="shared" si="136"/>
        <v>0</v>
      </c>
      <c r="AN230" s="167">
        <f t="shared" si="137"/>
        <v>0</v>
      </c>
      <c r="AO230" s="165">
        <f>[1]побуд.звіт!AO230+'[2]звіт 2018+01.2019'!AO230</f>
        <v>6421.3082727528763</v>
      </c>
      <c r="AP230" s="165">
        <f>[1]побуд.звіт!AP230+'[2]звіт 2018+01.2019'!AP230</f>
        <v>4185.1996652991584</v>
      </c>
      <c r="AQ230" s="166">
        <f t="shared" si="138"/>
        <v>-2236.1086074537179</v>
      </c>
      <c r="AR230" s="167">
        <f t="shared" si="139"/>
        <v>0</v>
      </c>
      <c r="AS230" s="165">
        <f>[1]побуд.звіт!AS230+'[2]звіт 2018+01.2019'!AS230</f>
        <v>2654.1075528019032</v>
      </c>
      <c r="AT230" s="165">
        <f>[1]побуд.звіт!AT230+'[2]звіт 2018+01.2019'!AT230</f>
        <v>2225.9742762519227</v>
      </c>
      <c r="AU230" s="166">
        <f t="shared" si="140"/>
        <v>-428.13327654998056</v>
      </c>
      <c r="AV230" s="167">
        <f t="shared" si="141"/>
        <v>0</v>
      </c>
      <c r="AW230" s="165">
        <f>[1]побуд.звіт!AW230+'[2]звіт 2018+01.2019'!AW230</f>
        <v>15898.587010330797</v>
      </c>
      <c r="AX230" s="165">
        <f>[1]побуд.звіт!AX230+'[2]звіт 2018+01.2019'!AX230</f>
        <v>32810.607748552269</v>
      </c>
      <c r="AY230" s="166">
        <f t="shared" si="142"/>
        <v>0</v>
      </c>
      <c r="AZ230" s="167">
        <f t="shared" si="143"/>
        <v>16912.020738221472</v>
      </c>
      <c r="BA230" s="38">
        <v>0</v>
      </c>
      <c r="BB230" s="36"/>
      <c r="BC230" s="36">
        <f t="shared" si="153"/>
        <v>0</v>
      </c>
      <c r="BD230" s="37">
        <f t="shared" si="154"/>
        <v>0</v>
      </c>
      <c r="BE230" s="165">
        <f>[1]побуд.звіт!BE230+'[2]звіт 2018+01.2019'!BE230</f>
        <v>15.599720316327657</v>
      </c>
      <c r="BF230" s="165">
        <f>[1]побуд.звіт!BF230+'[2]звіт 2018+01.2019'!BF230</f>
        <v>0</v>
      </c>
      <c r="BG230" s="166">
        <f t="shared" si="144"/>
        <v>-15.599720316327657</v>
      </c>
      <c r="BH230" s="167">
        <f t="shared" si="145"/>
        <v>0</v>
      </c>
      <c r="BI230" s="165">
        <f>[1]побуд.звіт!BI230+'[2]звіт 2018+01.2019'!BI230</f>
        <v>5794.4195181014275</v>
      </c>
      <c r="BJ230" s="165">
        <f>[1]побуд.звіт!BJ230+'[2]звіт 2018+01.2019'!BJ230</f>
        <v>1314.390686735791</v>
      </c>
      <c r="BK230" s="166">
        <f t="shared" si="146"/>
        <v>-4480.0288313656365</v>
      </c>
      <c r="BL230" s="167">
        <f t="shared" si="147"/>
        <v>0</v>
      </c>
      <c r="BM230" s="165">
        <f>[1]побуд.звіт!BM230+'[2]звіт 2018+01.2019'!BM230</f>
        <v>0</v>
      </c>
      <c r="BN230" s="165">
        <f>[1]побуд.звіт!BN230+'[2]звіт 2018+01.2019'!BN230</f>
        <v>0</v>
      </c>
      <c r="BO230" s="166">
        <f t="shared" si="148"/>
        <v>0</v>
      </c>
      <c r="BP230" s="167">
        <f t="shared" si="149"/>
        <v>0</v>
      </c>
      <c r="BQ230" s="168">
        <f t="shared" si="156"/>
        <v>88584.975428230711</v>
      </c>
      <c r="BR230" s="166">
        <f t="shared" si="156"/>
        <v>98344.853211298541</v>
      </c>
      <c r="BS230" s="166">
        <f t="shared" si="150"/>
        <v>0</v>
      </c>
      <c r="BT230" s="167">
        <f t="shared" si="151"/>
        <v>9759.87778306783</v>
      </c>
      <c r="BU230" s="169">
        <f t="shared" si="155"/>
        <v>1.1101753173818401</v>
      </c>
      <c r="BV230" s="131">
        <v>8486</v>
      </c>
      <c r="BW230" s="170">
        <f t="shared" si="152"/>
        <v>2158.5017551263782</v>
      </c>
      <c r="BX230" s="131">
        <f t="shared" si="118"/>
        <v>6327.4982448736218</v>
      </c>
      <c r="BY230" s="171">
        <v>2</v>
      </c>
      <c r="CA230" s="39"/>
    </row>
    <row r="231" spans="1:79" x14ac:dyDescent="0.3">
      <c r="A231" s="163">
        <f t="shared" si="123"/>
        <v>223</v>
      </c>
      <c r="B231" s="164" t="s">
        <v>323</v>
      </c>
      <c r="C231" s="189">
        <v>3223.48</v>
      </c>
      <c r="D231" s="185">
        <v>5</v>
      </c>
      <c r="E231" s="165">
        <f>[1]побуд.звіт!E231+'[2]звіт 2018+01.2019'!E231</f>
        <v>12938.084825000002</v>
      </c>
      <c r="F231" s="165">
        <f>[1]побуд.звіт!F231+'[2]звіт 2018+01.2019'!F231</f>
        <v>13462.121473724306</v>
      </c>
      <c r="G231" s="166">
        <f t="shared" si="119"/>
        <v>0</v>
      </c>
      <c r="H231" s="167">
        <f t="shared" si="120"/>
        <v>524.03664872430454</v>
      </c>
      <c r="I231" s="165">
        <f>[1]побуд.звіт!I231+'[2]звіт 2018+01.2019'!I231</f>
        <v>27482.756844999225</v>
      </c>
      <c r="J231" s="165">
        <f>[1]побуд.звіт!J231+'[2]звіт 2018+01.2019'!J231</f>
        <v>31586.35297009227</v>
      </c>
      <c r="K231" s="166">
        <f t="shared" si="121"/>
        <v>0</v>
      </c>
      <c r="L231" s="167">
        <f t="shared" si="122"/>
        <v>4103.596125093045</v>
      </c>
      <c r="M231" s="165">
        <f>[1]побуд.звіт!M231+'[2]звіт 2018+01.2019'!M231</f>
        <v>3541.2493603447929</v>
      </c>
      <c r="N231" s="165">
        <f>[1]побуд.звіт!N231+'[2]звіт 2018+01.2019'!N231</f>
        <v>3542.8707320150556</v>
      </c>
      <c r="O231" s="166">
        <f t="shared" si="124"/>
        <v>0</v>
      </c>
      <c r="P231" s="167">
        <f t="shared" si="125"/>
        <v>1.6213716702627607</v>
      </c>
      <c r="Q231" s="165">
        <f>[1]побуд.звіт!Q231+'[2]звіт 2018+01.2019'!Q231</f>
        <v>161.34275106235242</v>
      </c>
      <c r="R231" s="165">
        <f>[1]побуд.звіт!R231+'[2]звіт 2018+01.2019'!R231</f>
        <v>906.56337875204781</v>
      </c>
      <c r="S231" s="166">
        <f t="shared" si="126"/>
        <v>0</v>
      </c>
      <c r="T231" s="167">
        <f t="shared" si="127"/>
        <v>745.22062768969545</v>
      </c>
      <c r="U231" s="165">
        <f>[1]побуд.звіт!U231+'[2]звіт 2018+01.2019'!U231</f>
        <v>0</v>
      </c>
      <c r="V231" s="165">
        <f>[1]побуд.звіт!V231+'[2]звіт 2018+01.2019'!V231</f>
        <v>0</v>
      </c>
      <c r="W231" s="166">
        <f t="shared" si="128"/>
        <v>0</v>
      </c>
      <c r="X231" s="167">
        <f t="shared" si="129"/>
        <v>0</v>
      </c>
      <c r="Y231" s="165">
        <f>[1]побуд.звіт!Y231+'[2]звіт 2018+01.2019'!Y231</f>
        <v>0</v>
      </c>
      <c r="Z231" s="165">
        <f>[1]побуд.звіт!Z231+'[2]звіт 2018+01.2019'!Z231</f>
        <v>0</v>
      </c>
      <c r="AA231" s="166">
        <f t="shared" si="130"/>
        <v>0</v>
      </c>
      <c r="AB231" s="167">
        <f t="shared" si="131"/>
        <v>0</v>
      </c>
      <c r="AC231" s="165">
        <f>[1]побуд.звіт!AC231+'[2]звіт 2018+01.2019'!AC231</f>
        <v>35292.02772753984</v>
      </c>
      <c r="AD231" s="165">
        <f>[1]побуд.звіт!AD231+'[2]звіт 2018+01.2019'!AD231</f>
        <v>32170.764015940556</v>
      </c>
      <c r="AE231" s="166">
        <f t="shared" si="132"/>
        <v>-3121.2637115992839</v>
      </c>
      <c r="AF231" s="167">
        <f t="shared" si="133"/>
        <v>0</v>
      </c>
      <c r="AG231" s="165">
        <f>[1]побуд.звіт!AG231+'[2]звіт 2018+01.2019'!AG231</f>
        <v>787.08412725006281</v>
      </c>
      <c r="AH231" s="165">
        <f>[1]побуд.звіт!AH231+'[2]звіт 2018+01.2019'!AH231</f>
        <v>786.90077601173027</v>
      </c>
      <c r="AI231" s="166">
        <f t="shared" si="134"/>
        <v>-0.18335123833253419</v>
      </c>
      <c r="AJ231" s="167">
        <f t="shared" si="135"/>
        <v>0</v>
      </c>
      <c r="AK231" s="165">
        <f>[1]побуд.звіт!AK231+'[2]звіт 2018+01.2019'!AK231</f>
        <v>27.152816206397535</v>
      </c>
      <c r="AL231" s="165">
        <f>[1]побуд.звіт!AL231+'[2]звіт 2018+01.2019'!AL231</f>
        <v>0</v>
      </c>
      <c r="AM231" s="166">
        <f t="shared" si="136"/>
        <v>-27.152816206397535</v>
      </c>
      <c r="AN231" s="167">
        <f t="shared" si="137"/>
        <v>0</v>
      </c>
      <c r="AO231" s="165">
        <f>[1]побуд.звіт!AO231+'[2]звіт 2018+01.2019'!AO231</f>
        <v>11099.281263744711</v>
      </c>
      <c r="AP231" s="165">
        <f>[1]побуд.звіт!AP231+'[2]звіт 2018+01.2019'!AP231</f>
        <v>6696.3276872827737</v>
      </c>
      <c r="AQ231" s="166">
        <f t="shared" si="138"/>
        <v>-4402.9535764619377</v>
      </c>
      <c r="AR231" s="167">
        <f t="shared" si="139"/>
        <v>0</v>
      </c>
      <c r="AS231" s="165">
        <f>[1]побуд.звіт!AS231+'[2]звіт 2018+01.2019'!AS231</f>
        <v>7178.1371206359163</v>
      </c>
      <c r="AT231" s="165">
        <f>[1]побуд.звіт!AT231+'[2]звіт 2018+01.2019'!AT231</f>
        <v>6026.2822160928454</v>
      </c>
      <c r="AU231" s="166">
        <f t="shared" si="140"/>
        <v>-1151.8549045430709</v>
      </c>
      <c r="AV231" s="167">
        <f t="shared" si="141"/>
        <v>0</v>
      </c>
      <c r="AW231" s="165">
        <f>[1]побуд.звіт!AW231+'[2]звіт 2018+01.2019'!AW231</f>
        <v>35032.71848325021</v>
      </c>
      <c r="AX231" s="165">
        <f>[1]побуд.звіт!AX231+'[2]звіт 2018+01.2019'!AX231</f>
        <v>109878.80727706243</v>
      </c>
      <c r="AY231" s="166">
        <f t="shared" si="142"/>
        <v>0</v>
      </c>
      <c r="AZ231" s="167">
        <f t="shared" si="143"/>
        <v>74846.088793812218</v>
      </c>
      <c r="BA231" s="38">
        <v>0</v>
      </c>
      <c r="BB231" s="36"/>
      <c r="BC231" s="36">
        <f t="shared" si="153"/>
        <v>0</v>
      </c>
      <c r="BD231" s="37">
        <f t="shared" si="154"/>
        <v>0</v>
      </c>
      <c r="BE231" s="165">
        <f>[1]побуд.звіт!BE231+'[2]звіт 2018+01.2019'!BE231</f>
        <v>18.10187747093169</v>
      </c>
      <c r="BF231" s="165">
        <f>[1]побуд.звіт!BF231+'[2]звіт 2018+01.2019'!BF231</f>
        <v>0</v>
      </c>
      <c r="BG231" s="166">
        <f t="shared" si="144"/>
        <v>-18.10187747093169</v>
      </c>
      <c r="BH231" s="167">
        <f t="shared" si="145"/>
        <v>0</v>
      </c>
      <c r="BI231" s="165">
        <f>[1]побуд.звіт!BI231+'[2]звіт 2018+01.2019'!BI231</f>
        <v>8532.0355570856791</v>
      </c>
      <c r="BJ231" s="165">
        <f>[1]побуд.звіт!BJ231+'[2]звіт 2018+01.2019'!BJ231</f>
        <v>6928.6839637441835</v>
      </c>
      <c r="BK231" s="166">
        <f t="shared" si="146"/>
        <v>-1603.3515933414956</v>
      </c>
      <c r="BL231" s="167">
        <f t="shared" si="147"/>
        <v>0</v>
      </c>
      <c r="BM231" s="165">
        <f>[1]побуд.звіт!BM231+'[2]звіт 2018+01.2019'!BM231</f>
        <v>0</v>
      </c>
      <c r="BN231" s="165">
        <f>[1]побуд.звіт!BN231+'[2]звіт 2018+01.2019'!BN231</f>
        <v>0</v>
      </c>
      <c r="BO231" s="166">
        <f t="shared" si="148"/>
        <v>0</v>
      </c>
      <c r="BP231" s="167">
        <f t="shared" si="149"/>
        <v>0</v>
      </c>
      <c r="BQ231" s="168">
        <f t="shared" si="156"/>
        <v>142089.9727545901</v>
      </c>
      <c r="BR231" s="166">
        <f t="shared" si="156"/>
        <v>211985.6744907182</v>
      </c>
      <c r="BS231" s="166">
        <f t="shared" si="150"/>
        <v>0</v>
      </c>
      <c r="BT231" s="167">
        <f t="shared" si="151"/>
        <v>69895.701736128103</v>
      </c>
      <c r="BU231" s="169">
        <f t="shared" si="155"/>
        <v>1.4919115711060631</v>
      </c>
      <c r="BV231" s="131">
        <v>16079</v>
      </c>
      <c r="BW231" s="170">
        <f t="shared" si="152"/>
        <v>5929.7162318149931</v>
      </c>
      <c r="BX231" s="131">
        <f t="shared" si="118"/>
        <v>10149.283768185007</v>
      </c>
      <c r="BY231" s="171">
        <v>2</v>
      </c>
      <c r="CA231" s="39"/>
    </row>
    <row r="232" spans="1:79" x14ac:dyDescent="0.3">
      <c r="A232" s="163">
        <f t="shared" si="123"/>
        <v>224</v>
      </c>
      <c r="B232" s="164" t="s">
        <v>324</v>
      </c>
      <c r="C232" s="189">
        <v>1494.6000000000001</v>
      </c>
      <c r="D232" s="185">
        <v>4</v>
      </c>
      <c r="E232" s="165">
        <f>[1]побуд.звіт!E232+'[2]звіт 2018+01.2019'!E232</f>
        <v>6134.5000800000025</v>
      </c>
      <c r="F232" s="165">
        <f>[1]побуд.звіт!F232+'[2]звіт 2018+01.2019'!F232</f>
        <v>5980.7839740578565</v>
      </c>
      <c r="G232" s="166">
        <f t="shared" si="119"/>
        <v>-153.71610594214599</v>
      </c>
      <c r="H232" s="167">
        <f t="shared" si="120"/>
        <v>0</v>
      </c>
      <c r="I232" s="165">
        <f>[1]побуд.звіт!I232+'[2]звіт 2018+01.2019'!I232</f>
        <v>25069.14979282815</v>
      </c>
      <c r="J232" s="165">
        <f>[1]побуд.звіт!J232+'[2]звіт 2018+01.2019'!J232</f>
        <v>26312.818153556389</v>
      </c>
      <c r="K232" s="166">
        <f t="shared" si="121"/>
        <v>0</v>
      </c>
      <c r="L232" s="167">
        <f t="shared" si="122"/>
        <v>1243.6683607282393</v>
      </c>
      <c r="M232" s="165">
        <f>[1]побуд.звіт!M232+'[2]звіт 2018+01.2019'!M232</f>
        <v>1812.6881865045793</v>
      </c>
      <c r="N232" s="165">
        <f>[1]побуд.звіт!N232+'[2]звіт 2018+01.2019'!N232</f>
        <v>1968.2882174718727</v>
      </c>
      <c r="O232" s="166">
        <f t="shared" si="124"/>
        <v>0</v>
      </c>
      <c r="P232" s="167">
        <f t="shared" si="125"/>
        <v>155.60003096729338</v>
      </c>
      <c r="Q232" s="165">
        <f>[1]побуд.звіт!Q232+'[2]звіт 2018+01.2019'!Q232</f>
        <v>56.860062679249225</v>
      </c>
      <c r="R232" s="165">
        <f>[1]побуд.звіт!R232+'[2]звіт 2018+01.2019'!R232</f>
        <v>472.13480282288958</v>
      </c>
      <c r="S232" s="166">
        <f t="shared" si="126"/>
        <v>0</v>
      </c>
      <c r="T232" s="167">
        <f t="shared" si="127"/>
        <v>415.27474014364037</v>
      </c>
      <c r="U232" s="165">
        <f>[1]побуд.звіт!U232+'[2]звіт 2018+01.2019'!U232</f>
        <v>0</v>
      </c>
      <c r="V232" s="165">
        <f>[1]побуд.звіт!V232+'[2]звіт 2018+01.2019'!V232</f>
        <v>0</v>
      </c>
      <c r="W232" s="166">
        <f t="shared" si="128"/>
        <v>0</v>
      </c>
      <c r="X232" s="167">
        <f t="shared" si="129"/>
        <v>0</v>
      </c>
      <c r="Y232" s="165">
        <f>[1]побуд.звіт!Y232+'[2]звіт 2018+01.2019'!Y232</f>
        <v>0</v>
      </c>
      <c r="Z232" s="165">
        <f>[1]побуд.звіт!Z232+'[2]звіт 2018+01.2019'!Z232</f>
        <v>0</v>
      </c>
      <c r="AA232" s="166">
        <f t="shared" si="130"/>
        <v>0</v>
      </c>
      <c r="AB232" s="167">
        <f t="shared" si="131"/>
        <v>0</v>
      </c>
      <c r="AC232" s="165">
        <f>[1]побуд.звіт!AC232+'[2]звіт 2018+01.2019'!AC232</f>
        <v>16525.497154758999</v>
      </c>
      <c r="AD232" s="165">
        <f>[1]побуд.звіт!AD232+'[2]звіт 2018+01.2019'!AD232</f>
        <v>16452.673665520553</v>
      </c>
      <c r="AE232" s="166">
        <f t="shared" si="132"/>
        <v>-72.8234892384462</v>
      </c>
      <c r="AF232" s="167">
        <f t="shared" si="133"/>
        <v>0</v>
      </c>
      <c r="AG232" s="165">
        <f>[1]побуд.звіт!AG232+'[2]звіт 2018+01.2019'!AG232</f>
        <v>277.56507796021225</v>
      </c>
      <c r="AH232" s="165">
        <f>[1]побуд.звіт!AH232+'[2]звіт 2018+01.2019'!AH232</f>
        <v>277.72968565119891</v>
      </c>
      <c r="AI232" s="166">
        <f t="shared" si="134"/>
        <v>0</v>
      </c>
      <c r="AJ232" s="167">
        <f t="shared" si="135"/>
        <v>0.16460769098665651</v>
      </c>
      <c r="AK232" s="165">
        <f>[1]побуд.звіт!AK232+'[2]звіт 2018+01.2019'!AK232</f>
        <v>10.491404502298177</v>
      </c>
      <c r="AL232" s="165">
        <f>[1]побуд.звіт!AL232+'[2]звіт 2018+01.2019'!AL232</f>
        <v>0</v>
      </c>
      <c r="AM232" s="166">
        <f t="shared" si="136"/>
        <v>-10.491404502298177</v>
      </c>
      <c r="AN232" s="167">
        <f t="shared" si="137"/>
        <v>0</v>
      </c>
      <c r="AO232" s="165">
        <f>[1]побуд.звіт!AO232+'[2]звіт 2018+01.2019'!AO232</f>
        <v>4829.9534519774288</v>
      </c>
      <c r="AP232" s="165">
        <f>[1]побуд.звіт!AP232+'[2]звіт 2018+01.2019'!AP232</f>
        <v>3348.1569913046205</v>
      </c>
      <c r="AQ232" s="166">
        <f t="shared" si="138"/>
        <v>-1481.7964606728083</v>
      </c>
      <c r="AR232" s="167">
        <f t="shared" si="139"/>
        <v>0</v>
      </c>
      <c r="AS232" s="165">
        <f>[1]побуд.звіт!AS232+'[2]звіт 2018+01.2019'!AS232</f>
        <v>2562.1349769690873</v>
      </c>
      <c r="AT232" s="165">
        <f>[1]побуд.звіт!AT232+'[2]звіт 2018+01.2019'!AT232</f>
        <v>2147.3632491013168</v>
      </c>
      <c r="AU232" s="166">
        <f t="shared" si="140"/>
        <v>-414.77172786777055</v>
      </c>
      <c r="AV232" s="167">
        <f t="shared" si="141"/>
        <v>0</v>
      </c>
      <c r="AW232" s="165">
        <f>[1]побуд.звіт!AW232+'[2]звіт 2018+01.2019'!AW232</f>
        <v>16205.950864479448</v>
      </c>
      <c r="AX232" s="165">
        <f>[1]побуд.звіт!AX232+'[2]звіт 2018+01.2019'!AX232</f>
        <v>56432.758019740053</v>
      </c>
      <c r="AY232" s="166">
        <f t="shared" si="142"/>
        <v>0</v>
      </c>
      <c r="AZ232" s="167">
        <f t="shared" si="143"/>
        <v>40226.807155260605</v>
      </c>
      <c r="BA232" s="38">
        <v>0</v>
      </c>
      <c r="BB232" s="36"/>
      <c r="BC232" s="36">
        <f t="shared" si="153"/>
        <v>0</v>
      </c>
      <c r="BD232" s="37">
        <f t="shared" si="154"/>
        <v>0</v>
      </c>
      <c r="BE232" s="165">
        <f>[1]побуд.звіт!BE232+'[2]звіт 2018+01.2019'!BE232</f>
        <v>14.687966303217451</v>
      </c>
      <c r="BF232" s="165">
        <f>[1]побуд.звіт!BF232+'[2]звіт 2018+01.2019'!BF232</f>
        <v>0</v>
      </c>
      <c r="BG232" s="166">
        <f t="shared" si="144"/>
        <v>-14.687966303217451</v>
      </c>
      <c r="BH232" s="167">
        <f t="shared" si="145"/>
        <v>0</v>
      </c>
      <c r="BI232" s="165">
        <f>[1]побуд.звіт!BI232+'[2]звіт 2018+01.2019'!BI232</f>
        <v>3836.9830174522353</v>
      </c>
      <c r="BJ232" s="165">
        <f>[1]побуд.звіт!BJ232+'[2]звіт 2018+01.2019'!BJ232</f>
        <v>3817.2187974785106</v>
      </c>
      <c r="BK232" s="166">
        <f t="shared" si="146"/>
        <v>-19.764219973724721</v>
      </c>
      <c r="BL232" s="167">
        <f t="shared" si="147"/>
        <v>0</v>
      </c>
      <c r="BM232" s="165">
        <f>[1]побуд.звіт!BM232+'[2]звіт 2018+01.2019'!BM232</f>
        <v>0</v>
      </c>
      <c r="BN232" s="165">
        <f>[1]побуд.звіт!BN232+'[2]звіт 2018+01.2019'!BN232</f>
        <v>0</v>
      </c>
      <c r="BO232" s="166">
        <f t="shared" si="148"/>
        <v>0</v>
      </c>
      <c r="BP232" s="167">
        <f t="shared" si="149"/>
        <v>0</v>
      </c>
      <c r="BQ232" s="168">
        <f t="shared" si="156"/>
        <v>77336.462036414901</v>
      </c>
      <c r="BR232" s="166">
        <f t="shared" si="156"/>
        <v>117209.92555670525</v>
      </c>
      <c r="BS232" s="166">
        <f t="shared" si="150"/>
        <v>0</v>
      </c>
      <c r="BT232" s="167">
        <f t="shared" si="151"/>
        <v>39873.463520290345</v>
      </c>
      <c r="BU232" s="169">
        <f t="shared" si="155"/>
        <v>1.5155842725455348</v>
      </c>
      <c r="BV232" s="131">
        <v>5637</v>
      </c>
      <c r="BW232" s="170">
        <f t="shared" si="152"/>
        <v>112.96699739893575</v>
      </c>
      <c r="BX232" s="131">
        <f t="shared" si="118"/>
        <v>5524.0330026010643</v>
      </c>
      <c r="BY232" s="171">
        <v>2</v>
      </c>
      <c r="CA232" s="39"/>
    </row>
    <row r="233" spans="1:79" x14ac:dyDescent="0.3">
      <c r="A233" s="163">
        <f t="shared" si="123"/>
        <v>225</v>
      </c>
      <c r="B233" s="164" t="s">
        <v>325</v>
      </c>
      <c r="C233" s="189">
        <v>3167.6000000000004</v>
      </c>
      <c r="D233" s="185">
        <v>5</v>
      </c>
      <c r="E233" s="165">
        <f>[1]побуд.звіт!E233+'[2]звіт 2018+01.2019'!E233</f>
        <v>8483.0772400000005</v>
      </c>
      <c r="F233" s="165">
        <f>[1]побуд.звіт!F233+'[2]звіт 2018+01.2019'!F233</f>
        <v>8545.6917164128699</v>
      </c>
      <c r="G233" s="166">
        <f t="shared" si="119"/>
        <v>0</v>
      </c>
      <c r="H233" s="167">
        <f t="shared" si="120"/>
        <v>62.614476412869408</v>
      </c>
      <c r="I233" s="165">
        <f>[1]побуд.звіт!I233+'[2]звіт 2018+01.2019'!I233</f>
        <v>31076.085077579264</v>
      </c>
      <c r="J233" s="165">
        <f>[1]побуд.звіт!J233+'[2]звіт 2018+01.2019'!J233</f>
        <v>31999.589122262165</v>
      </c>
      <c r="K233" s="166">
        <f t="shared" si="121"/>
        <v>0</v>
      </c>
      <c r="L233" s="167">
        <f t="shared" si="122"/>
        <v>923.50404468290071</v>
      </c>
      <c r="M233" s="165">
        <f>[1]побуд.звіт!M233+'[2]звіт 2018+01.2019'!M233</f>
        <v>5317.437023787129</v>
      </c>
      <c r="N233" s="165">
        <f>[1]побуд.звіт!N233+'[2]звіт 2018+01.2019'!N233</f>
        <v>5630.079105083154</v>
      </c>
      <c r="O233" s="166">
        <f t="shared" si="124"/>
        <v>0</v>
      </c>
      <c r="P233" s="167">
        <f t="shared" si="125"/>
        <v>312.64208129602503</v>
      </c>
      <c r="Q233" s="165">
        <f>[1]побуд.звіт!Q233+'[2]звіт 2018+01.2019'!Q233</f>
        <v>172.40420085211866</v>
      </c>
      <c r="R233" s="165">
        <f>[1]побуд.звіт!R233+'[2]звіт 2018+01.2019'!R233</f>
        <v>1043.1534501562139</v>
      </c>
      <c r="S233" s="166">
        <f t="shared" si="126"/>
        <v>0</v>
      </c>
      <c r="T233" s="167">
        <f t="shared" si="127"/>
        <v>870.7492493040952</v>
      </c>
      <c r="U233" s="165">
        <f>[1]побуд.звіт!U233+'[2]звіт 2018+01.2019'!U233</f>
        <v>0</v>
      </c>
      <c r="V233" s="165">
        <f>[1]побуд.звіт!V233+'[2]звіт 2018+01.2019'!V233</f>
        <v>0</v>
      </c>
      <c r="W233" s="166">
        <f t="shared" si="128"/>
        <v>0</v>
      </c>
      <c r="X233" s="167">
        <f t="shared" si="129"/>
        <v>0</v>
      </c>
      <c r="Y233" s="165">
        <f>[1]побуд.звіт!Y233+'[2]звіт 2018+01.2019'!Y233</f>
        <v>0</v>
      </c>
      <c r="Z233" s="165">
        <f>[1]побуд.звіт!Z233+'[2]звіт 2018+01.2019'!Z233</f>
        <v>0</v>
      </c>
      <c r="AA233" s="166">
        <f t="shared" si="130"/>
        <v>0</v>
      </c>
      <c r="AB233" s="167">
        <f t="shared" si="131"/>
        <v>0</v>
      </c>
      <c r="AC233" s="165">
        <f>[1]побуд.звіт!AC233+'[2]звіт 2018+01.2019'!AC233</f>
        <v>37214.496421793818</v>
      </c>
      <c r="AD233" s="165">
        <f>[1]побуд.звіт!AD233+'[2]звіт 2018+01.2019'!AD233</f>
        <v>37435.195581933353</v>
      </c>
      <c r="AE233" s="166">
        <f t="shared" si="132"/>
        <v>0</v>
      </c>
      <c r="AF233" s="167">
        <f t="shared" si="133"/>
        <v>220.6991601395348</v>
      </c>
      <c r="AG233" s="165">
        <f>[1]побуд.звіт!AG233+'[2]звіт 2018+01.2019'!AG233</f>
        <v>1182.2240150016974</v>
      </c>
      <c r="AH233" s="165">
        <f>[1]побуд.звіт!AH233+'[2]звіт 2018+01.2019'!AH233</f>
        <v>1180.3511640175952</v>
      </c>
      <c r="AI233" s="166">
        <f t="shared" si="134"/>
        <v>-1.872850984102115</v>
      </c>
      <c r="AJ233" s="167">
        <f t="shared" si="135"/>
        <v>0</v>
      </c>
      <c r="AK233" s="165">
        <f>[1]побуд.звіт!AK233+'[2]звіт 2018+01.2019'!AK233</f>
        <v>41.277831908448782</v>
      </c>
      <c r="AL233" s="165">
        <f>[1]побуд.звіт!AL233+'[2]звіт 2018+01.2019'!AL233</f>
        <v>0</v>
      </c>
      <c r="AM233" s="166">
        <f t="shared" si="136"/>
        <v>-41.277831908448782</v>
      </c>
      <c r="AN233" s="167">
        <f t="shared" si="137"/>
        <v>0</v>
      </c>
      <c r="AO233" s="165">
        <f>[1]побуд.звіт!AO233+'[2]звіт 2018+01.2019'!AO233</f>
        <v>13718.063730521833</v>
      </c>
      <c r="AP233" s="165">
        <f>[1]побуд.звіт!AP233+'[2]звіт 2018+01.2019'!AP233</f>
        <v>7219.4725061925938</v>
      </c>
      <c r="AQ233" s="166">
        <f t="shared" si="138"/>
        <v>-6498.5912243292396</v>
      </c>
      <c r="AR233" s="167">
        <f t="shared" si="139"/>
        <v>0</v>
      </c>
      <c r="AS233" s="165">
        <f>[1]побуд.звіт!AS233+'[2]звіт 2018+01.2019'!AS233</f>
        <v>7079.7118905686175</v>
      </c>
      <c r="AT233" s="165">
        <f>[1]побуд.звіт!AT233+'[2]звіт 2018+01.2019'!AT233</f>
        <v>5950.8661997167392</v>
      </c>
      <c r="AU233" s="166">
        <f t="shared" si="140"/>
        <v>-1128.8456908518783</v>
      </c>
      <c r="AV233" s="167">
        <f t="shared" si="141"/>
        <v>0</v>
      </c>
      <c r="AW233" s="165">
        <f>[1]побуд.звіт!AW233+'[2]звіт 2018+01.2019'!AW233</f>
        <v>36370.303592756019</v>
      </c>
      <c r="AX233" s="165">
        <f>[1]побуд.звіт!AX233+'[2]звіт 2018+01.2019'!AX233</f>
        <v>98888.668002100982</v>
      </c>
      <c r="AY233" s="166">
        <f t="shared" si="142"/>
        <v>0</v>
      </c>
      <c r="AZ233" s="167">
        <f t="shared" si="143"/>
        <v>62518.364409344962</v>
      </c>
      <c r="BA233" s="38">
        <v>0</v>
      </c>
      <c r="BB233" s="36"/>
      <c r="BC233" s="36">
        <f t="shared" si="153"/>
        <v>0</v>
      </c>
      <c r="BD233" s="37">
        <f t="shared" si="154"/>
        <v>0</v>
      </c>
      <c r="BE233" s="165">
        <f>[1]побуд.звіт!BE233+'[2]звіт 2018+01.2019'!BE233</f>
        <v>17.788075954224393</v>
      </c>
      <c r="BF233" s="165">
        <f>[1]побуд.звіт!BF233+'[2]звіт 2018+01.2019'!BF233</f>
        <v>0</v>
      </c>
      <c r="BG233" s="166">
        <f t="shared" si="144"/>
        <v>-17.788075954224393</v>
      </c>
      <c r="BH233" s="167">
        <f t="shared" si="145"/>
        <v>0</v>
      </c>
      <c r="BI233" s="165">
        <f>[1]побуд.звіт!BI233+'[2]звіт 2018+01.2019'!BI233</f>
        <v>14453.059410318099</v>
      </c>
      <c r="BJ233" s="165">
        <f>[1]побуд.звіт!BJ233+'[2]звіт 2018+01.2019'!BJ233</f>
        <v>14384.785986303159</v>
      </c>
      <c r="BK233" s="166">
        <f t="shared" si="146"/>
        <v>-68.273424014940247</v>
      </c>
      <c r="BL233" s="167">
        <f t="shared" si="147"/>
        <v>0</v>
      </c>
      <c r="BM233" s="165">
        <f>[1]побуд.звіт!BM233+'[2]звіт 2018+01.2019'!BM233</f>
        <v>0</v>
      </c>
      <c r="BN233" s="165">
        <f>[1]побуд.звіт!BN233+'[2]звіт 2018+01.2019'!BN233</f>
        <v>0</v>
      </c>
      <c r="BO233" s="166">
        <f t="shared" si="148"/>
        <v>0</v>
      </c>
      <c r="BP233" s="167">
        <f t="shared" si="149"/>
        <v>0</v>
      </c>
      <c r="BQ233" s="168">
        <f t="shared" si="156"/>
        <v>155125.92851104127</v>
      </c>
      <c r="BR233" s="166">
        <f t="shared" si="156"/>
        <v>212277.8528341788</v>
      </c>
      <c r="BS233" s="166">
        <f t="shared" si="150"/>
        <v>0</v>
      </c>
      <c r="BT233" s="167">
        <f t="shared" si="151"/>
        <v>57151.924323137529</v>
      </c>
      <c r="BU233" s="169">
        <f t="shared" si="155"/>
        <v>1.368422770272538</v>
      </c>
      <c r="BV233" s="131">
        <v>20349</v>
      </c>
      <c r="BW233" s="170">
        <f t="shared" si="152"/>
        <v>9268.5765349256235</v>
      </c>
      <c r="BX233" s="131">
        <f t="shared" si="118"/>
        <v>11080.423465074377</v>
      </c>
      <c r="BY233" s="171">
        <v>2</v>
      </c>
      <c r="CA233" s="39"/>
    </row>
    <row r="234" spans="1:79" x14ac:dyDescent="0.3">
      <c r="A234" s="163">
        <f t="shared" si="123"/>
        <v>226</v>
      </c>
      <c r="B234" s="164" t="s">
        <v>326</v>
      </c>
      <c r="C234" s="189">
        <v>603.29999999999995</v>
      </c>
      <c r="D234" s="185">
        <v>2</v>
      </c>
      <c r="E234" s="165">
        <f>[1]побуд.звіт!E234+'[2]звіт 2018+01.2019'!E234</f>
        <v>2964.6612170192725</v>
      </c>
      <c r="F234" s="165">
        <f>[1]побуд.звіт!F234+'[2]звіт 2018+01.2019'!F234</f>
        <v>2880.734089772041</v>
      </c>
      <c r="G234" s="166">
        <f t="shared" si="119"/>
        <v>-83.92712724723151</v>
      </c>
      <c r="H234" s="167">
        <f t="shared" si="120"/>
        <v>0</v>
      </c>
      <c r="I234" s="165">
        <f>[1]побуд.звіт!I234+'[2]звіт 2018+01.2019'!I234</f>
        <v>8854.6662648330857</v>
      </c>
      <c r="J234" s="165">
        <f>[1]побуд.звіт!J234+'[2]звіт 2018+01.2019'!J234</f>
        <v>8699.6349685618152</v>
      </c>
      <c r="K234" s="166">
        <f t="shared" si="121"/>
        <v>-155.03129627127055</v>
      </c>
      <c r="L234" s="167">
        <f t="shared" si="122"/>
        <v>0</v>
      </c>
      <c r="M234" s="165">
        <f>[1]побуд.звіт!M234+'[2]звіт 2018+01.2019'!M234</f>
        <v>805.56049342923029</v>
      </c>
      <c r="N234" s="165">
        <f>[1]побуд.звіт!N234+'[2]звіт 2018+01.2019'!N234</f>
        <v>788.42901421307499</v>
      </c>
      <c r="O234" s="166">
        <f t="shared" si="124"/>
        <v>-17.131479216155299</v>
      </c>
      <c r="P234" s="167">
        <f t="shared" si="125"/>
        <v>0</v>
      </c>
      <c r="Q234" s="165">
        <f>[1]побуд.звіт!Q234+'[2]звіт 2018+01.2019'!Q234</f>
        <v>129.24803277655343</v>
      </c>
      <c r="R234" s="165">
        <f>[1]побуд.звіт!R234+'[2]звіт 2018+01.2019'!R234</f>
        <v>459.69061378229043</v>
      </c>
      <c r="S234" s="166">
        <f t="shared" si="126"/>
        <v>0</v>
      </c>
      <c r="T234" s="167">
        <f t="shared" si="127"/>
        <v>330.442581005737</v>
      </c>
      <c r="U234" s="165">
        <f>[1]побуд.звіт!U234+'[2]звіт 2018+01.2019'!U234</f>
        <v>0</v>
      </c>
      <c r="V234" s="165">
        <f>[1]побуд.звіт!V234+'[2]звіт 2018+01.2019'!V234</f>
        <v>0</v>
      </c>
      <c r="W234" s="166">
        <f t="shared" si="128"/>
        <v>0</v>
      </c>
      <c r="X234" s="167">
        <f t="shared" si="129"/>
        <v>0</v>
      </c>
      <c r="Y234" s="165">
        <f>[1]побуд.звіт!Y234+'[2]звіт 2018+01.2019'!Y234</f>
        <v>0</v>
      </c>
      <c r="Z234" s="165">
        <f>[1]побуд.звіт!Z234+'[2]звіт 2018+01.2019'!Z234</f>
        <v>0</v>
      </c>
      <c r="AA234" s="166">
        <f t="shared" si="130"/>
        <v>0</v>
      </c>
      <c r="AB234" s="167">
        <f t="shared" si="131"/>
        <v>0</v>
      </c>
      <c r="AC234" s="165">
        <f>[1]побуд.звіт!AC234+'[2]звіт 2018+01.2019'!AC234</f>
        <v>8117.1758428695766</v>
      </c>
      <c r="AD234" s="165">
        <f>[1]побуд.звіт!AD234+'[2]звіт 2018+01.2019'!AD234</f>
        <v>8194.3740750216311</v>
      </c>
      <c r="AE234" s="166">
        <f t="shared" si="132"/>
        <v>0</v>
      </c>
      <c r="AF234" s="167">
        <f t="shared" si="133"/>
        <v>77.198232152054516</v>
      </c>
      <c r="AG234" s="165">
        <f>[1]побуд.звіт!AG234+'[2]звіт 2018+01.2019'!AG234</f>
        <v>0</v>
      </c>
      <c r="AH234" s="165">
        <f>[1]побуд.звіт!AH234+'[2]звіт 2018+01.2019'!AH234</f>
        <v>0</v>
      </c>
      <c r="AI234" s="166">
        <f t="shared" si="134"/>
        <v>0</v>
      </c>
      <c r="AJ234" s="167">
        <f t="shared" si="135"/>
        <v>0</v>
      </c>
      <c r="AK234" s="165">
        <f>[1]побуд.звіт!AK234+'[2]звіт 2018+01.2019'!AK234</f>
        <v>0</v>
      </c>
      <c r="AL234" s="165">
        <f>[1]побуд.звіт!AL234+'[2]звіт 2018+01.2019'!AL234</f>
        <v>0</v>
      </c>
      <c r="AM234" s="166">
        <f t="shared" si="136"/>
        <v>0</v>
      </c>
      <c r="AN234" s="167">
        <f t="shared" si="137"/>
        <v>0</v>
      </c>
      <c r="AO234" s="165">
        <f>[1]побуд.звіт!AO234+'[2]звіт 2018+01.2019'!AO234</f>
        <v>1466.3451751466398</v>
      </c>
      <c r="AP234" s="165">
        <f>[1]побуд.звіт!AP234+'[2]звіт 2018+01.2019'!AP234</f>
        <v>1255.5640109918072</v>
      </c>
      <c r="AQ234" s="166">
        <f t="shared" si="138"/>
        <v>-210.7811641548326</v>
      </c>
      <c r="AR234" s="167">
        <f t="shared" si="139"/>
        <v>0</v>
      </c>
      <c r="AS234" s="165">
        <f>[1]побуд.звіт!AS234+'[2]звіт 2018+01.2019'!AS234</f>
        <v>841.18236655753526</v>
      </c>
      <c r="AT234" s="165">
        <f>[1]побуд.звіт!AT234+'[2]звіт 2018+01.2019'!AT234</f>
        <v>699.69406092396321</v>
      </c>
      <c r="AU234" s="166">
        <f t="shared" si="140"/>
        <v>-141.48830563357205</v>
      </c>
      <c r="AV234" s="167">
        <f t="shared" si="141"/>
        <v>0</v>
      </c>
      <c r="AW234" s="165">
        <f>[1]побуд.звіт!AW234+'[2]звіт 2018+01.2019'!AW234</f>
        <v>10298.784614395336</v>
      </c>
      <c r="AX234" s="165">
        <f>[1]побуд.звіт!AX234+'[2]звіт 2018+01.2019'!AX234</f>
        <v>22703.282969698936</v>
      </c>
      <c r="AY234" s="166">
        <f t="shared" si="142"/>
        <v>0</v>
      </c>
      <c r="AZ234" s="167">
        <f t="shared" si="143"/>
        <v>12404.4983553036</v>
      </c>
      <c r="BA234" s="38">
        <v>0</v>
      </c>
      <c r="BB234" s="36"/>
      <c r="BC234" s="36">
        <f t="shared" si="153"/>
        <v>0</v>
      </c>
      <c r="BD234" s="37">
        <f t="shared" si="154"/>
        <v>0</v>
      </c>
      <c r="BE234" s="165">
        <f>[1]побуд.звіт!BE234+'[2]звіт 2018+01.2019'!BE234</f>
        <v>16.092576259667247</v>
      </c>
      <c r="BF234" s="165">
        <f>[1]побуд.звіт!BF234+'[2]звіт 2018+01.2019'!BF234</f>
        <v>0</v>
      </c>
      <c r="BG234" s="166">
        <f t="shared" si="144"/>
        <v>-16.092576259667247</v>
      </c>
      <c r="BH234" s="167">
        <f t="shared" si="145"/>
        <v>0</v>
      </c>
      <c r="BI234" s="165">
        <f>[1]побуд.звіт!BI234+'[2]звіт 2018+01.2019'!BI234</f>
        <v>1486.3124209535968</v>
      </c>
      <c r="BJ234" s="165">
        <f>[1]побуд.звіт!BJ234+'[2]звіт 2018+01.2019'!BJ234</f>
        <v>1055.579033195701</v>
      </c>
      <c r="BK234" s="166">
        <f t="shared" si="146"/>
        <v>-430.7333877578958</v>
      </c>
      <c r="BL234" s="167">
        <f t="shared" si="147"/>
        <v>0</v>
      </c>
      <c r="BM234" s="165">
        <f>[1]побуд.звіт!BM234+'[2]звіт 2018+01.2019'!BM234</f>
        <v>0</v>
      </c>
      <c r="BN234" s="165">
        <f>[1]побуд.звіт!BN234+'[2]звіт 2018+01.2019'!BN234</f>
        <v>0</v>
      </c>
      <c r="BO234" s="166">
        <f t="shared" si="148"/>
        <v>0</v>
      </c>
      <c r="BP234" s="167">
        <f t="shared" si="149"/>
        <v>0</v>
      </c>
      <c r="BQ234" s="168">
        <f t="shared" si="156"/>
        <v>34980.029004240496</v>
      </c>
      <c r="BR234" s="166">
        <f t="shared" si="156"/>
        <v>46736.98283616126</v>
      </c>
      <c r="BS234" s="166">
        <f t="shared" si="150"/>
        <v>0</v>
      </c>
      <c r="BT234" s="167">
        <f t="shared" si="151"/>
        <v>11756.953831920764</v>
      </c>
      <c r="BU234" s="169">
        <f t="shared" si="155"/>
        <v>1.3361047479547692</v>
      </c>
      <c r="BV234" s="131">
        <v>10633</v>
      </c>
      <c r="BW234" s="170">
        <f t="shared" si="152"/>
        <v>8134.4264996971069</v>
      </c>
      <c r="BX234" s="131">
        <f t="shared" si="118"/>
        <v>2498.5735003028926</v>
      </c>
      <c r="BY234" s="171">
        <v>2</v>
      </c>
      <c r="CA234" s="39"/>
    </row>
    <row r="235" spans="1:79" x14ac:dyDescent="0.3">
      <c r="A235" s="163">
        <f t="shared" si="123"/>
        <v>227</v>
      </c>
      <c r="B235" s="164" t="s">
        <v>327</v>
      </c>
      <c r="C235" s="189">
        <v>4198.3</v>
      </c>
      <c r="D235" s="185">
        <v>9</v>
      </c>
      <c r="E235" s="165">
        <f>[1]побуд.звіт!E235+'[2]звіт 2018+01.2019'!E235</f>
        <v>25275.067181690807</v>
      </c>
      <c r="F235" s="165">
        <f>[1]побуд.звіт!F235+'[2]звіт 2018+01.2019'!F235</f>
        <v>26584.16564647642</v>
      </c>
      <c r="G235" s="166">
        <f t="shared" si="119"/>
        <v>0</v>
      </c>
      <c r="H235" s="167">
        <f t="shared" si="120"/>
        <v>1309.098464785613</v>
      </c>
      <c r="I235" s="165">
        <f>[1]побуд.звіт!I235+'[2]звіт 2018+01.2019'!I235</f>
        <v>50403.242957042559</v>
      </c>
      <c r="J235" s="165">
        <f>[1]побуд.звіт!J235+'[2]звіт 2018+01.2019'!J235</f>
        <v>58037.053796634922</v>
      </c>
      <c r="K235" s="166">
        <f t="shared" si="121"/>
        <v>0</v>
      </c>
      <c r="L235" s="167">
        <f t="shared" si="122"/>
        <v>7633.8108395923628</v>
      </c>
      <c r="M235" s="165">
        <f>[1]побуд.звіт!M235+'[2]звіт 2018+01.2019'!M235</f>
        <v>6804.7141026659774</v>
      </c>
      <c r="N235" s="165">
        <f>[1]побуд.звіт!N235+'[2]звіт 2018+01.2019'!N235</f>
        <v>7080.1728279084828</v>
      </c>
      <c r="O235" s="166">
        <f t="shared" si="124"/>
        <v>0</v>
      </c>
      <c r="P235" s="167">
        <f t="shared" si="125"/>
        <v>275.45872524250535</v>
      </c>
      <c r="Q235" s="165">
        <f>[1]побуд.звіт!Q235+'[2]звіт 2018+01.2019'!Q235</f>
        <v>960.2177667030993</v>
      </c>
      <c r="R235" s="165">
        <f>[1]побуд.звіт!R235+'[2]звіт 2018+01.2019'!R235</f>
        <v>793.00508580269161</v>
      </c>
      <c r="S235" s="166">
        <f t="shared" si="126"/>
        <v>-167.21268090040769</v>
      </c>
      <c r="T235" s="167">
        <f t="shared" si="127"/>
        <v>0</v>
      </c>
      <c r="U235" s="165">
        <f>[1]побуд.звіт!U235+'[2]звіт 2018+01.2019'!U235</f>
        <v>24888.678485968867</v>
      </c>
      <c r="V235" s="165">
        <f>[1]побуд.звіт!V235+'[2]звіт 2018+01.2019'!V235</f>
        <v>24150.194271692657</v>
      </c>
      <c r="W235" s="166">
        <f t="shared" si="128"/>
        <v>-738.48421427620997</v>
      </c>
      <c r="X235" s="167">
        <f t="shared" si="129"/>
        <v>0</v>
      </c>
      <c r="Y235" s="165">
        <f>[1]побуд.звіт!Y235+'[2]звіт 2018+01.2019'!Y235</f>
        <v>1418.4988108718499</v>
      </c>
      <c r="Z235" s="165">
        <f>[1]побуд.звіт!Z235+'[2]звіт 2018+01.2019'!Z235</f>
        <v>1430.4406664600915</v>
      </c>
      <c r="AA235" s="166">
        <f t="shared" si="130"/>
        <v>0</v>
      </c>
      <c r="AB235" s="167">
        <f t="shared" si="131"/>
        <v>11.941855588241651</v>
      </c>
      <c r="AC235" s="165">
        <f>[1]побуд.звіт!AC235+'[2]звіт 2018+01.2019'!AC235</f>
        <v>49711.786905035813</v>
      </c>
      <c r="AD235" s="165">
        <f>[1]побуд.звіт!AD235+'[2]звіт 2018+01.2019'!AD235</f>
        <v>49467.040733921363</v>
      </c>
      <c r="AE235" s="166">
        <f t="shared" si="132"/>
        <v>-244.74617111444968</v>
      </c>
      <c r="AF235" s="167">
        <f t="shared" si="133"/>
        <v>0</v>
      </c>
      <c r="AG235" s="165">
        <f>[1]побуд.звіт!AG235+'[2]звіт 2018+01.2019'!AG235</f>
        <v>618.42018756802361</v>
      </c>
      <c r="AH235" s="165">
        <f>[1]побуд.звіт!AH235+'[2]звіт 2018+01.2019'!AH235</f>
        <v>595.13504068114048</v>
      </c>
      <c r="AI235" s="166">
        <f t="shared" si="134"/>
        <v>-23.285146886883126</v>
      </c>
      <c r="AJ235" s="167">
        <f t="shared" si="135"/>
        <v>0</v>
      </c>
      <c r="AK235" s="165">
        <f>[1]побуд.звіт!AK235+'[2]звіт 2018+01.2019'!AK235</f>
        <v>23.576107866719369</v>
      </c>
      <c r="AL235" s="165">
        <f>[1]побуд.звіт!AL235+'[2]звіт 2018+01.2019'!AL235</f>
        <v>0</v>
      </c>
      <c r="AM235" s="166">
        <f t="shared" si="136"/>
        <v>-23.576107866719369</v>
      </c>
      <c r="AN235" s="167">
        <f t="shared" si="137"/>
        <v>0</v>
      </c>
      <c r="AO235" s="165">
        <f>[1]побуд.звіт!AO235+'[2]звіт 2018+01.2019'!AO235</f>
        <v>2917.6312335680864</v>
      </c>
      <c r="AP235" s="165">
        <f>[1]побуд.звіт!AP235+'[2]звіт 2018+01.2019'!AP235</f>
        <v>2288.6670426158003</v>
      </c>
      <c r="AQ235" s="166">
        <f t="shared" si="138"/>
        <v>-628.96419095228612</v>
      </c>
      <c r="AR235" s="167">
        <f t="shared" si="139"/>
        <v>0</v>
      </c>
      <c r="AS235" s="165">
        <f>[1]побуд.звіт!AS235+'[2]звіт 2018+01.2019'!AS235</f>
        <v>6004.0230691227271</v>
      </c>
      <c r="AT235" s="165">
        <f>[1]побуд.звіт!AT235+'[2]звіт 2018+01.2019'!AT235</f>
        <v>5282.6189046478366</v>
      </c>
      <c r="AU235" s="166">
        <f t="shared" si="140"/>
        <v>-721.40416447489042</v>
      </c>
      <c r="AV235" s="167">
        <f t="shared" si="141"/>
        <v>0</v>
      </c>
      <c r="AW235" s="165">
        <f>[1]побуд.звіт!AW235+'[2]звіт 2018+01.2019'!AW235</f>
        <v>54169.756432742623</v>
      </c>
      <c r="AX235" s="165">
        <f>[1]побуд.звіт!AX235+'[2]звіт 2018+01.2019'!AX235</f>
        <v>87151.17263694448</v>
      </c>
      <c r="AY235" s="166">
        <f t="shared" si="142"/>
        <v>0</v>
      </c>
      <c r="AZ235" s="167">
        <f t="shared" si="143"/>
        <v>32981.416204201858</v>
      </c>
      <c r="BA235" s="38">
        <v>0</v>
      </c>
      <c r="BB235" s="36"/>
      <c r="BC235" s="36">
        <f t="shared" si="153"/>
        <v>0</v>
      </c>
      <c r="BD235" s="37">
        <f t="shared" si="154"/>
        <v>0</v>
      </c>
      <c r="BE235" s="165">
        <f>[1]побуд.звіт!BE235+'[2]звіт 2018+01.2019'!BE235</f>
        <v>11.788053933359684</v>
      </c>
      <c r="BF235" s="165">
        <f>[1]побуд.звіт!BF235+'[2]звіт 2018+01.2019'!BF235</f>
        <v>0</v>
      </c>
      <c r="BG235" s="166">
        <f t="shared" si="144"/>
        <v>-11.788053933359684</v>
      </c>
      <c r="BH235" s="167">
        <f t="shared" si="145"/>
        <v>0</v>
      </c>
      <c r="BI235" s="165">
        <f>[1]побуд.звіт!BI235+'[2]звіт 2018+01.2019'!BI235</f>
        <v>17564.350858794623</v>
      </c>
      <c r="BJ235" s="165">
        <f>[1]побуд.звіт!BJ235+'[2]звіт 2018+01.2019'!BJ235</f>
        <v>15144.488467220359</v>
      </c>
      <c r="BK235" s="166">
        <f t="shared" si="146"/>
        <v>-2419.8623915742646</v>
      </c>
      <c r="BL235" s="167">
        <f t="shared" si="147"/>
        <v>0</v>
      </c>
      <c r="BM235" s="165">
        <f>[1]побуд.звіт!BM235+'[2]звіт 2018+01.2019'!BM235</f>
        <v>17443.906761149516</v>
      </c>
      <c r="BN235" s="165">
        <f>[1]побуд.звіт!BN235+'[2]звіт 2018+01.2019'!BN235</f>
        <v>20274.031541797347</v>
      </c>
      <c r="BO235" s="166">
        <f t="shared" si="148"/>
        <v>0</v>
      </c>
      <c r="BP235" s="167">
        <f t="shared" si="149"/>
        <v>2830.1247806478314</v>
      </c>
      <c r="BQ235" s="168">
        <f t="shared" si="156"/>
        <v>258215.65891472463</v>
      </c>
      <c r="BR235" s="166">
        <f t="shared" si="156"/>
        <v>298278.18666280352</v>
      </c>
      <c r="BS235" s="166">
        <f t="shared" si="150"/>
        <v>0</v>
      </c>
      <c r="BT235" s="167">
        <f t="shared" si="151"/>
        <v>40062.527748078894</v>
      </c>
      <c r="BU235" s="169">
        <f t="shared" si="155"/>
        <v>1.15515142620111</v>
      </c>
      <c r="BV235" s="131">
        <v>43007</v>
      </c>
      <c r="BW235" s="170">
        <f t="shared" si="152"/>
        <v>24563.024363233955</v>
      </c>
      <c r="BX235" s="131">
        <f t="shared" si="118"/>
        <v>18443.975636766045</v>
      </c>
      <c r="BY235" s="171">
        <v>2</v>
      </c>
      <c r="CA235" s="39"/>
    </row>
    <row r="236" spans="1:79" x14ac:dyDescent="0.3">
      <c r="A236" s="163">
        <f t="shared" si="123"/>
        <v>228</v>
      </c>
      <c r="B236" s="164" t="s">
        <v>328</v>
      </c>
      <c r="C236" s="189">
        <v>408.7</v>
      </c>
      <c r="D236" s="185">
        <v>2</v>
      </c>
      <c r="E236" s="165">
        <f>[1]побуд.звіт!E236+'[2]звіт 2018+01.2019'!E236</f>
        <v>3127.7924533249661</v>
      </c>
      <c r="F236" s="165">
        <f>[1]побуд.звіт!F236+'[2]звіт 2018+01.2019'!F236</f>
        <v>3058.1434789400405</v>
      </c>
      <c r="G236" s="166">
        <f t="shared" si="119"/>
        <v>-69.648974384925623</v>
      </c>
      <c r="H236" s="167">
        <f t="shared" si="120"/>
        <v>0</v>
      </c>
      <c r="I236" s="165">
        <f>[1]побуд.звіт!I236+'[2]звіт 2018+01.2019'!I236</f>
        <v>5194.8440239626352</v>
      </c>
      <c r="J236" s="165">
        <f>[1]побуд.звіт!J236+'[2]звіт 2018+01.2019'!J236</f>
        <v>5230.5319865753754</v>
      </c>
      <c r="K236" s="166">
        <f t="shared" si="121"/>
        <v>0</v>
      </c>
      <c r="L236" s="167">
        <f t="shared" si="122"/>
        <v>35.687962612740193</v>
      </c>
      <c r="M236" s="165">
        <f>[1]побуд.звіт!M236+'[2]звіт 2018+01.2019'!M236</f>
        <v>805.71753046115168</v>
      </c>
      <c r="N236" s="165">
        <f>[1]побуд.звіт!N236+'[2]звіт 2018+01.2019'!N236</f>
        <v>912.91780593092903</v>
      </c>
      <c r="O236" s="166">
        <f t="shared" si="124"/>
        <v>0</v>
      </c>
      <c r="P236" s="167">
        <f t="shared" si="125"/>
        <v>107.20027546977735</v>
      </c>
      <c r="Q236" s="165">
        <f>[1]побуд.звіт!Q236+'[2]звіт 2018+01.2019'!Q236</f>
        <v>0</v>
      </c>
      <c r="R236" s="165">
        <f>[1]побуд.звіт!R236+'[2]звіт 2018+01.2019'!R236</f>
        <v>154.94673196398264</v>
      </c>
      <c r="S236" s="166">
        <f t="shared" si="126"/>
        <v>0</v>
      </c>
      <c r="T236" s="167">
        <f t="shared" si="127"/>
        <v>154.94673196398264</v>
      </c>
      <c r="U236" s="165">
        <f>[1]побуд.звіт!U236+'[2]звіт 2018+01.2019'!U236</f>
        <v>0</v>
      </c>
      <c r="V236" s="165">
        <f>[1]побуд.звіт!V236+'[2]звіт 2018+01.2019'!V236</f>
        <v>0</v>
      </c>
      <c r="W236" s="166">
        <f t="shared" si="128"/>
        <v>0</v>
      </c>
      <c r="X236" s="167">
        <f t="shared" si="129"/>
        <v>0</v>
      </c>
      <c r="Y236" s="165">
        <f>[1]побуд.звіт!Y236+'[2]звіт 2018+01.2019'!Y236</f>
        <v>0</v>
      </c>
      <c r="Z236" s="165">
        <f>[1]побуд.звіт!Z236+'[2]звіт 2018+01.2019'!Z236</f>
        <v>0</v>
      </c>
      <c r="AA236" s="166">
        <f t="shared" si="130"/>
        <v>0</v>
      </c>
      <c r="AB236" s="167">
        <f t="shared" si="131"/>
        <v>0</v>
      </c>
      <c r="AC236" s="165">
        <f>[1]побуд.звіт!AC236+'[2]звіт 2018+01.2019'!AC236</f>
        <v>5011.4139897121204</v>
      </c>
      <c r="AD236" s="165">
        <f>[1]побуд.звіт!AD236+'[2]звіт 2018+01.2019'!AD236</f>
        <v>5061.2379280008327</v>
      </c>
      <c r="AE236" s="166">
        <f t="shared" si="132"/>
        <v>0</v>
      </c>
      <c r="AF236" s="167">
        <f t="shared" si="133"/>
        <v>49.82393828871227</v>
      </c>
      <c r="AG236" s="165">
        <f>[1]побуд.звіт!AG236+'[2]звіт 2018+01.2019'!AG236</f>
        <v>0</v>
      </c>
      <c r="AH236" s="165">
        <f>[1]побуд.звіт!AH236+'[2]звіт 2018+01.2019'!AH236</f>
        <v>0</v>
      </c>
      <c r="AI236" s="166">
        <f t="shared" si="134"/>
        <v>0</v>
      </c>
      <c r="AJ236" s="167">
        <f t="shared" si="135"/>
        <v>0</v>
      </c>
      <c r="AK236" s="165">
        <f>[1]побуд.звіт!AK236+'[2]звіт 2018+01.2019'!AK236</f>
        <v>0</v>
      </c>
      <c r="AL236" s="165">
        <f>[1]побуд.звіт!AL236+'[2]звіт 2018+01.2019'!AL236</f>
        <v>0</v>
      </c>
      <c r="AM236" s="166">
        <f t="shared" si="136"/>
        <v>0</v>
      </c>
      <c r="AN236" s="167">
        <f t="shared" si="137"/>
        <v>0</v>
      </c>
      <c r="AO236" s="165">
        <f>[1]побуд.звіт!AO236+'[2]звіт 2018+01.2019'!AO236</f>
        <v>1231.4919425985331</v>
      </c>
      <c r="AP236" s="165">
        <f>[1]побуд.звіт!AP236+'[2]звіт 2018+01.2019'!AP236</f>
        <v>859.22036277580685</v>
      </c>
      <c r="AQ236" s="166">
        <f t="shared" si="138"/>
        <v>-372.27157982272627</v>
      </c>
      <c r="AR236" s="167">
        <f t="shared" si="139"/>
        <v>0</v>
      </c>
      <c r="AS236" s="165">
        <f>[1]побуд.звіт!AS236+'[2]звіт 2018+01.2019'!AS236</f>
        <v>704.07802820262305</v>
      </c>
      <c r="AT236" s="165">
        <f>[1]побуд.звіт!AT236+'[2]звіт 2018+01.2019'!AT236</f>
        <v>585.02578352248554</v>
      </c>
      <c r="AU236" s="166">
        <f t="shared" si="140"/>
        <v>-119.05224468013751</v>
      </c>
      <c r="AV236" s="167">
        <f t="shared" si="141"/>
        <v>0</v>
      </c>
      <c r="AW236" s="165">
        <f>[1]побуд.звіт!AW236+'[2]звіт 2018+01.2019'!AW236</f>
        <v>5573.7941762191213</v>
      </c>
      <c r="AX236" s="165">
        <f>[1]побуд.звіт!AX236+'[2]звіт 2018+01.2019'!AX236</f>
        <v>3599.3879252102802</v>
      </c>
      <c r="AY236" s="166">
        <f t="shared" si="142"/>
        <v>-1974.4062510088411</v>
      </c>
      <c r="AZ236" s="167">
        <f t="shared" si="143"/>
        <v>0</v>
      </c>
      <c r="BA236" s="38">
        <v>0</v>
      </c>
      <c r="BB236" s="36"/>
      <c r="BC236" s="36">
        <f t="shared" si="153"/>
        <v>0</v>
      </c>
      <c r="BD236" s="37">
        <f t="shared" si="154"/>
        <v>0</v>
      </c>
      <c r="BE236" s="165">
        <f>[1]побуд.звіт!BE236+'[2]звіт 2018+01.2019'!BE236</f>
        <v>16.433591616820486</v>
      </c>
      <c r="BF236" s="165">
        <f>[1]побуд.звіт!BF236+'[2]звіт 2018+01.2019'!BF236</f>
        <v>0</v>
      </c>
      <c r="BG236" s="166">
        <f t="shared" si="144"/>
        <v>-16.433591616820486</v>
      </c>
      <c r="BH236" s="167">
        <f t="shared" si="145"/>
        <v>0</v>
      </c>
      <c r="BI236" s="165">
        <f>[1]побуд.звіт!BI236+'[2]звіт 2018+01.2019'!BI236</f>
        <v>1339.782543792817</v>
      </c>
      <c r="BJ236" s="165">
        <f>[1]побуд.звіт!BJ236+'[2]звіт 2018+01.2019'!BJ236</f>
        <v>631.81115024776</v>
      </c>
      <c r="BK236" s="166">
        <f t="shared" si="146"/>
        <v>-707.97139354505703</v>
      </c>
      <c r="BL236" s="167">
        <f t="shared" si="147"/>
        <v>0</v>
      </c>
      <c r="BM236" s="165">
        <f>[1]побуд.звіт!BM236+'[2]звіт 2018+01.2019'!BM236</f>
        <v>0</v>
      </c>
      <c r="BN236" s="165">
        <f>[1]побуд.звіт!BN236+'[2]звіт 2018+01.2019'!BN236</f>
        <v>0</v>
      </c>
      <c r="BO236" s="166">
        <f t="shared" si="148"/>
        <v>0</v>
      </c>
      <c r="BP236" s="167">
        <f t="shared" si="149"/>
        <v>0</v>
      </c>
      <c r="BQ236" s="168">
        <f t="shared" si="156"/>
        <v>23005.34827989079</v>
      </c>
      <c r="BR236" s="166">
        <f t="shared" si="156"/>
        <v>20093.223153167492</v>
      </c>
      <c r="BS236" s="166">
        <f t="shared" si="150"/>
        <v>-2912.1251267232983</v>
      </c>
      <c r="BT236" s="167">
        <f t="shared" si="151"/>
        <v>0</v>
      </c>
      <c r="BU236" s="169">
        <f t="shared" si="155"/>
        <v>0.87341529929069506</v>
      </c>
      <c r="BV236" s="131">
        <v>5025</v>
      </c>
      <c r="BW236" s="170">
        <f t="shared" si="152"/>
        <v>3381.7608371506576</v>
      </c>
      <c r="BX236" s="131">
        <f t="shared" ref="BX236:BX299" si="157">BQ236/14</f>
        <v>1643.2391628493422</v>
      </c>
      <c r="BY236" s="171">
        <v>2</v>
      </c>
      <c r="CA236" s="39"/>
    </row>
    <row r="237" spans="1:79" x14ac:dyDescent="0.3">
      <c r="A237" s="163">
        <f t="shared" si="123"/>
        <v>229</v>
      </c>
      <c r="B237" s="164" t="s">
        <v>329</v>
      </c>
      <c r="C237" s="189">
        <v>450.6</v>
      </c>
      <c r="D237" s="185">
        <v>2</v>
      </c>
      <c r="E237" s="165">
        <f>[1]побуд.звіт!E237+'[2]звіт 2018+01.2019'!E237</f>
        <v>2682.9645771202022</v>
      </c>
      <c r="F237" s="165">
        <f>[1]побуд.звіт!F237+'[2]звіт 2018+01.2019'!F237</f>
        <v>3061.1284406621826</v>
      </c>
      <c r="G237" s="166">
        <f t="shared" si="119"/>
        <v>0</v>
      </c>
      <c r="H237" s="167">
        <f t="shared" si="120"/>
        <v>378.16386354198039</v>
      </c>
      <c r="I237" s="165">
        <f>[1]побуд.звіт!I237+'[2]звіт 2018+01.2019'!I237</f>
        <v>5066.3086033187346</v>
      </c>
      <c r="J237" s="165">
        <f>[1]побуд.звіт!J237+'[2]звіт 2018+01.2019'!J237</f>
        <v>5402.9419591680489</v>
      </c>
      <c r="K237" s="166">
        <f t="shared" si="121"/>
        <v>0</v>
      </c>
      <c r="L237" s="167">
        <f t="shared" si="122"/>
        <v>336.63335584931428</v>
      </c>
      <c r="M237" s="165">
        <f>[1]побуд.звіт!M237+'[2]звіт 2018+01.2019'!M237</f>
        <v>529.31287803596615</v>
      </c>
      <c r="N237" s="165">
        <f>[1]побуд.звіт!N237+'[2]звіт 2018+01.2019'!N237</f>
        <v>472.147202974658</v>
      </c>
      <c r="O237" s="166">
        <f t="shared" si="124"/>
        <v>-57.16567506130815</v>
      </c>
      <c r="P237" s="167">
        <f t="shared" si="125"/>
        <v>0</v>
      </c>
      <c r="Q237" s="165">
        <f>[1]побуд.звіт!Q237+'[2]звіт 2018+01.2019'!Q237</f>
        <v>0</v>
      </c>
      <c r="R237" s="165">
        <f>[1]побуд.звіт!R237+'[2]звіт 2018+01.2019'!R237</f>
        <v>173.34760957446485</v>
      </c>
      <c r="S237" s="166">
        <f t="shared" si="126"/>
        <v>0</v>
      </c>
      <c r="T237" s="167">
        <f t="shared" si="127"/>
        <v>173.34760957446485</v>
      </c>
      <c r="U237" s="165">
        <f>[1]побуд.звіт!U237+'[2]звіт 2018+01.2019'!U237</f>
        <v>0</v>
      </c>
      <c r="V237" s="165">
        <f>[1]побуд.звіт!V237+'[2]звіт 2018+01.2019'!V237</f>
        <v>0</v>
      </c>
      <c r="W237" s="166">
        <f t="shared" si="128"/>
        <v>0</v>
      </c>
      <c r="X237" s="167">
        <f t="shared" si="129"/>
        <v>0</v>
      </c>
      <c r="Y237" s="165">
        <f>[1]побуд.звіт!Y237+'[2]звіт 2018+01.2019'!Y237</f>
        <v>0</v>
      </c>
      <c r="Z237" s="165">
        <f>[1]побуд.звіт!Z237+'[2]звіт 2018+01.2019'!Z237</f>
        <v>0</v>
      </c>
      <c r="AA237" s="166">
        <f t="shared" si="130"/>
        <v>0</v>
      </c>
      <c r="AB237" s="167">
        <f t="shared" si="131"/>
        <v>0</v>
      </c>
      <c r="AC237" s="165">
        <f>[1]побуд.звіт!AC237+'[2]звіт 2018+01.2019'!AC237</f>
        <v>5311.0748182150501</v>
      </c>
      <c r="AD237" s="165">
        <f>[1]побуд.звіт!AD237+'[2]звіт 2018+01.2019'!AD237</f>
        <v>5020.0663140540164</v>
      </c>
      <c r="AE237" s="166">
        <f t="shared" si="132"/>
        <v>-291.00850416103367</v>
      </c>
      <c r="AF237" s="167">
        <f t="shared" si="133"/>
        <v>0</v>
      </c>
      <c r="AG237" s="165">
        <f>[1]побуд.звіт!AG237+'[2]звіт 2018+01.2019'!AG237</f>
        <v>0</v>
      </c>
      <c r="AH237" s="165">
        <f>[1]побуд.звіт!AH237+'[2]звіт 2018+01.2019'!AH237</f>
        <v>0</v>
      </c>
      <c r="AI237" s="166">
        <f t="shared" si="134"/>
        <v>0</v>
      </c>
      <c r="AJ237" s="167">
        <f t="shared" si="135"/>
        <v>0</v>
      </c>
      <c r="AK237" s="165">
        <f>[1]побуд.звіт!AK237+'[2]звіт 2018+01.2019'!AK237</f>
        <v>0</v>
      </c>
      <c r="AL237" s="165">
        <f>[1]побуд.звіт!AL237+'[2]звіт 2018+01.2019'!AL237</f>
        <v>0</v>
      </c>
      <c r="AM237" s="166">
        <f t="shared" si="136"/>
        <v>0</v>
      </c>
      <c r="AN237" s="167">
        <f t="shared" si="137"/>
        <v>0</v>
      </c>
      <c r="AO237" s="165">
        <f>[1]побуд.звіт!AO237+'[2]звіт 2018+01.2019'!AO237</f>
        <v>1245.9428195662531</v>
      </c>
      <c r="AP237" s="165">
        <f>[1]побуд.звіт!AP237+'[2]звіт 2018+01.2019'!AP237</f>
        <v>751.82479185157536</v>
      </c>
      <c r="AQ237" s="166">
        <f t="shared" si="138"/>
        <v>-494.11802771467774</v>
      </c>
      <c r="AR237" s="167">
        <f t="shared" si="139"/>
        <v>0</v>
      </c>
      <c r="AS237" s="165">
        <f>[1]побуд.звіт!AS237+'[2]звіт 2018+01.2019'!AS237</f>
        <v>704.018189473078</v>
      </c>
      <c r="AT237" s="165">
        <f>[1]побуд.звіт!AT237+'[2]звіт 2018+01.2019'!AT237</f>
        <v>585.09518025454975</v>
      </c>
      <c r="AU237" s="166">
        <f t="shared" si="140"/>
        <v>-118.92300921852825</v>
      </c>
      <c r="AV237" s="167">
        <f t="shared" si="141"/>
        <v>0</v>
      </c>
      <c r="AW237" s="165">
        <f>[1]побуд.звіт!AW237+'[2]звіт 2018+01.2019'!AW237</f>
        <v>6244.0221564805843</v>
      </c>
      <c r="AX237" s="165">
        <f>[1]побуд.звіт!AX237+'[2]звіт 2018+01.2019'!AX237</f>
        <v>716.38792521027995</v>
      </c>
      <c r="AY237" s="166">
        <f t="shared" si="142"/>
        <v>-5527.6342312703046</v>
      </c>
      <c r="AZ237" s="167">
        <f t="shared" si="143"/>
        <v>0</v>
      </c>
      <c r="BA237" s="38">
        <v>0</v>
      </c>
      <c r="BB237" s="36"/>
      <c r="BC237" s="36">
        <f t="shared" si="153"/>
        <v>0</v>
      </c>
      <c r="BD237" s="37">
        <f t="shared" si="154"/>
        <v>0</v>
      </c>
      <c r="BE237" s="165">
        <f>[1]побуд.звіт!BE237+'[2]звіт 2018+01.2019'!BE237</f>
        <v>15.815023647583168</v>
      </c>
      <c r="BF237" s="165">
        <f>[1]побуд.звіт!BF237+'[2]звіт 2018+01.2019'!BF237</f>
        <v>0</v>
      </c>
      <c r="BG237" s="166">
        <f t="shared" si="144"/>
        <v>-15.815023647583168</v>
      </c>
      <c r="BH237" s="167">
        <f t="shared" si="145"/>
        <v>0</v>
      </c>
      <c r="BI237" s="165">
        <f>[1]побуд.звіт!BI237+'[2]звіт 2018+01.2019'!BI237</f>
        <v>1271.9895721899873</v>
      </c>
      <c r="BJ237" s="165">
        <f>[1]побуд.звіт!BJ237+'[2]звіт 2018+01.2019'!BJ237</f>
        <v>803.84132900823681</v>
      </c>
      <c r="BK237" s="166">
        <f t="shared" si="146"/>
        <v>-468.14824318175044</v>
      </c>
      <c r="BL237" s="167">
        <f t="shared" si="147"/>
        <v>0</v>
      </c>
      <c r="BM237" s="165">
        <f>[1]побуд.звіт!BM237+'[2]звіт 2018+01.2019'!BM237</f>
        <v>0</v>
      </c>
      <c r="BN237" s="165">
        <f>[1]побуд.звіт!BN237+'[2]звіт 2018+01.2019'!BN237</f>
        <v>0</v>
      </c>
      <c r="BO237" s="166">
        <f t="shared" si="148"/>
        <v>0</v>
      </c>
      <c r="BP237" s="167">
        <f t="shared" si="149"/>
        <v>0</v>
      </c>
      <c r="BQ237" s="168">
        <f t="shared" si="156"/>
        <v>23071.448638047441</v>
      </c>
      <c r="BR237" s="166">
        <f t="shared" si="156"/>
        <v>16986.780752758012</v>
      </c>
      <c r="BS237" s="166">
        <f t="shared" si="150"/>
        <v>-6084.6678852894293</v>
      </c>
      <c r="BT237" s="167">
        <f t="shared" si="151"/>
        <v>0</v>
      </c>
      <c r="BU237" s="169">
        <f t="shared" si="155"/>
        <v>0.73626849441715936</v>
      </c>
      <c r="BV237" s="131">
        <v>1302</v>
      </c>
      <c r="BW237" s="170">
        <f t="shared" si="152"/>
        <v>0</v>
      </c>
      <c r="BX237" s="131">
        <f t="shared" si="157"/>
        <v>1647.9606170033887</v>
      </c>
      <c r="BY237" s="171">
        <v>2</v>
      </c>
      <c r="CA237" s="39"/>
    </row>
    <row r="238" spans="1:79" x14ac:dyDescent="0.3">
      <c r="A238" s="163">
        <f t="shared" si="123"/>
        <v>230</v>
      </c>
      <c r="B238" s="164" t="s">
        <v>330</v>
      </c>
      <c r="C238" s="189">
        <v>2105.6999999999998</v>
      </c>
      <c r="D238" s="185">
        <v>5</v>
      </c>
      <c r="E238" s="165">
        <f>[1]побуд.звіт!E238+'[2]звіт 2018+01.2019'!E238</f>
        <v>7355.4840999999979</v>
      </c>
      <c r="F238" s="165">
        <f>[1]побуд.звіт!F238+'[2]звіт 2018+01.2019'!F238</f>
        <v>7296.5549607614939</v>
      </c>
      <c r="G238" s="166">
        <f t="shared" si="119"/>
        <v>-58.929139238503922</v>
      </c>
      <c r="H238" s="167">
        <f t="shared" si="120"/>
        <v>0</v>
      </c>
      <c r="I238" s="165">
        <f>[1]побуд.звіт!I238+'[2]звіт 2018+01.2019'!I238</f>
        <v>17407.112799064409</v>
      </c>
      <c r="J238" s="165">
        <f>[1]побуд.звіт!J238+'[2]звіт 2018+01.2019'!J238</f>
        <v>17451.551689957727</v>
      </c>
      <c r="K238" s="166">
        <f t="shared" si="121"/>
        <v>0</v>
      </c>
      <c r="L238" s="167">
        <f t="shared" si="122"/>
        <v>44.438890893317875</v>
      </c>
      <c r="M238" s="165">
        <f>[1]побуд.звіт!M238+'[2]звіт 2018+01.2019'!M238</f>
        <v>2617.7813140074049</v>
      </c>
      <c r="N238" s="165">
        <f>[1]побуд.звіт!N238+'[2]звіт 2018+01.2019'!N238</f>
        <v>2764.5613816895448</v>
      </c>
      <c r="O238" s="166">
        <f t="shared" si="124"/>
        <v>0</v>
      </c>
      <c r="P238" s="167">
        <f t="shared" si="125"/>
        <v>146.78006768213982</v>
      </c>
      <c r="Q238" s="165">
        <f>[1]побуд.звіт!Q238+'[2]звіт 2018+01.2019'!Q238</f>
        <v>290.89842164806157</v>
      </c>
      <c r="R238" s="165">
        <f>[1]побуд.звіт!R238+'[2]звіт 2018+01.2019'!R238</f>
        <v>548.14709050162912</v>
      </c>
      <c r="S238" s="166">
        <f t="shared" si="126"/>
        <v>0</v>
      </c>
      <c r="T238" s="167">
        <f t="shared" si="127"/>
        <v>257.24866885356755</v>
      </c>
      <c r="U238" s="165">
        <f>[1]побуд.звіт!U238+'[2]звіт 2018+01.2019'!U238</f>
        <v>0</v>
      </c>
      <c r="V238" s="165">
        <f>[1]побуд.звіт!V238+'[2]звіт 2018+01.2019'!V238</f>
        <v>0</v>
      </c>
      <c r="W238" s="166">
        <f t="shared" si="128"/>
        <v>0</v>
      </c>
      <c r="X238" s="167">
        <f t="shared" si="129"/>
        <v>0</v>
      </c>
      <c r="Y238" s="165">
        <f>[1]побуд.звіт!Y238+'[2]звіт 2018+01.2019'!Y238</f>
        <v>0</v>
      </c>
      <c r="Z238" s="165">
        <f>[1]побуд.звіт!Z238+'[2]звіт 2018+01.2019'!Z238</f>
        <v>0</v>
      </c>
      <c r="AA238" s="166">
        <f t="shared" si="130"/>
        <v>0</v>
      </c>
      <c r="AB238" s="167">
        <f t="shared" si="131"/>
        <v>0</v>
      </c>
      <c r="AC238" s="165">
        <f>[1]побуд.звіт!AC238+'[2]звіт 2018+01.2019'!AC238</f>
        <v>24576.099540211388</v>
      </c>
      <c r="AD238" s="165">
        <f>[1]побуд.звіт!AD238+'[2]звіт 2018+01.2019'!AD238</f>
        <v>24777.278161445622</v>
      </c>
      <c r="AE238" s="166">
        <f t="shared" si="132"/>
        <v>0</v>
      </c>
      <c r="AF238" s="167">
        <f t="shared" si="133"/>
        <v>201.17862123423401</v>
      </c>
      <c r="AG238" s="165">
        <f>[1]побуд.звіт!AG238+'[2]звіт 2018+01.2019'!AG238</f>
        <v>1250.6294075944782</v>
      </c>
      <c r="AH238" s="165">
        <f>[1]побуд.звіт!AH238+'[2]звіт 2018+01.2019'!AH238</f>
        <v>1249.7835854303949</v>
      </c>
      <c r="AI238" s="166">
        <f t="shared" si="134"/>
        <v>-0.84582216408330169</v>
      </c>
      <c r="AJ238" s="167">
        <f t="shared" si="135"/>
        <v>0</v>
      </c>
      <c r="AK238" s="165">
        <f>[1]побуд.звіт!AK238+'[2]звіт 2018+01.2019'!AK238</f>
        <v>45.17718713058342</v>
      </c>
      <c r="AL238" s="165">
        <f>[1]побуд.звіт!AL238+'[2]звіт 2018+01.2019'!AL238</f>
        <v>0</v>
      </c>
      <c r="AM238" s="166">
        <f t="shared" si="136"/>
        <v>-45.17718713058342</v>
      </c>
      <c r="AN238" s="167">
        <f t="shared" si="137"/>
        <v>0</v>
      </c>
      <c r="AO238" s="165">
        <f>[1]побуд.звіт!AO238+'[2]звіт 2018+01.2019'!AO238</f>
        <v>8413.6247545312854</v>
      </c>
      <c r="AP238" s="165">
        <f>[1]побуд.звіт!AP238+'[2]звіт 2018+01.2019'!AP238</f>
        <v>4185.1996652991584</v>
      </c>
      <c r="AQ238" s="166">
        <f t="shared" si="138"/>
        <v>-4228.425089232127</v>
      </c>
      <c r="AR238" s="167">
        <f t="shared" si="139"/>
        <v>0</v>
      </c>
      <c r="AS238" s="165">
        <f>[1]побуд.звіт!AS238+'[2]звіт 2018+01.2019'!AS238</f>
        <v>5286.4638716965928</v>
      </c>
      <c r="AT238" s="165">
        <f>[1]побуд.звіт!AT238+'[2]звіт 2018+01.2019'!AT238</f>
        <v>4539.3548047603426</v>
      </c>
      <c r="AU238" s="166">
        <f t="shared" si="140"/>
        <v>-747.1090669362502</v>
      </c>
      <c r="AV238" s="167">
        <f t="shared" si="141"/>
        <v>0</v>
      </c>
      <c r="AW238" s="165">
        <f>[1]побуд.звіт!AW238+'[2]звіт 2018+01.2019'!AW238</f>
        <v>25101.271114444098</v>
      </c>
      <c r="AX238" s="165">
        <f>[1]побуд.звіт!AX238+'[2]звіт 2018+01.2019'!AX238</f>
        <v>50331.762168299058</v>
      </c>
      <c r="AY238" s="166">
        <f t="shared" si="142"/>
        <v>0</v>
      </c>
      <c r="AZ238" s="167">
        <f t="shared" si="143"/>
        <v>25230.491053854959</v>
      </c>
      <c r="BA238" s="38">
        <v>0</v>
      </c>
      <c r="BB238" s="36"/>
      <c r="BC238" s="36">
        <f t="shared" si="153"/>
        <v>0</v>
      </c>
      <c r="BD238" s="37">
        <f t="shared" si="154"/>
        <v>0</v>
      </c>
      <c r="BE238" s="165">
        <f>[1]побуд.звіт!BE238+'[2]звіт 2018+01.2019'!BE238</f>
        <v>16.676175403779791</v>
      </c>
      <c r="BF238" s="165">
        <f>[1]побуд.звіт!BF238+'[2]звіт 2018+01.2019'!BF238</f>
        <v>0</v>
      </c>
      <c r="BG238" s="166">
        <f t="shared" si="144"/>
        <v>-16.676175403779791</v>
      </c>
      <c r="BH238" s="167">
        <f t="shared" si="145"/>
        <v>0</v>
      </c>
      <c r="BI238" s="165">
        <f>[1]побуд.звіт!BI238+'[2]звіт 2018+01.2019'!BI238</f>
        <v>6969.8086879534758</v>
      </c>
      <c r="BJ238" s="165">
        <f>[1]побуд.звіт!BJ238+'[2]звіт 2018+01.2019'!BJ238</f>
        <v>5027.7573400206265</v>
      </c>
      <c r="BK238" s="166">
        <f t="shared" si="146"/>
        <v>-1942.0513479328492</v>
      </c>
      <c r="BL238" s="167">
        <f t="shared" si="147"/>
        <v>0</v>
      </c>
      <c r="BM238" s="165">
        <f>[1]побуд.звіт!BM238+'[2]звіт 2018+01.2019'!BM238</f>
        <v>0</v>
      </c>
      <c r="BN238" s="165">
        <f>[1]побуд.звіт!BN238+'[2]звіт 2018+01.2019'!BN238</f>
        <v>0</v>
      </c>
      <c r="BO238" s="166">
        <f t="shared" si="148"/>
        <v>0</v>
      </c>
      <c r="BP238" s="167">
        <f t="shared" si="149"/>
        <v>0</v>
      </c>
      <c r="BQ238" s="168">
        <f t="shared" si="156"/>
        <v>99331.02737368556</v>
      </c>
      <c r="BR238" s="166">
        <f t="shared" si="156"/>
        <v>118171.95084816559</v>
      </c>
      <c r="BS238" s="166">
        <f t="shared" si="150"/>
        <v>0</v>
      </c>
      <c r="BT238" s="167">
        <f t="shared" si="151"/>
        <v>18840.923474480034</v>
      </c>
      <c r="BU238" s="169">
        <f t="shared" si="155"/>
        <v>1.1896781295093231</v>
      </c>
      <c r="BV238" s="131">
        <v>14634</v>
      </c>
      <c r="BW238" s="170">
        <f t="shared" si="152"/>
        <v>7538.9266161653168</v>
      </c>
      <c r="BX238" s="131">
        <f t="shared" si="157"/>
        <v>7095.0733838346832</v>
      </c>
      <c r="BY238" s="171">
        <v>2</v>
      </c>
      <c r="CA238" s="39"/>
    </row>
    <row r="239" spans="1:79" x14ac:dyDescent="0.3">
      <c r="A239" s="163">
        <f t="shared" si="123"/>
        <v>231</v>
      </c>
      <c r="B239" s="164" t="s">
        <v>331</v>
      </c>
      <c r="C239" s="189">
        <v>2788.6</v>
      </c>
      <c r="D239" s="185">
        <v>4</v>
      </c>
      <c r="E239" s="165">
        <f>[1]побуд.звіт!E239+'[2]звіт 2018+01.2019'!E239</f>
        <v>11486.003859999999</v>
      </c>
      <c r="F239" s="165">
        <f>[1]побуд.звіт!F239+'[2]звіт 2018+01.2019'!F239</f>
        <v>9991.070492568595</v>
      </c>
      <c r="G239" s="166">
        <f t="shared" si="119"/>
        <v>-1494.9333674314039</v>
      </c>
      <c r="H239" s="167">
        <f t="shared" si="120"/>
        <v>0</v>
      </c>
      <c r="I239" s="165">
        <f>[1]побуд.звіт!I239+'[2]звіт 2018+01.2019'!I239</f>
        <v>38345.607536137941</v>
      </c>
      <c r="J239" s="165">
        <f>[1]побуд.звіт!J239+'[2]звіт 2018+01.2019'!J239</f>
        <v>40019.593493385008</v>
      </c>
      <c r="K239" s="166">
        <f t="shared" si="121"/>
        <v>0</v>
      </c>
      <c r="L239" s="167">
        <f t="shared" si="122"/>
        <v>1673.9859572470668</v>
      </c>
      <c r="M239" s="165">
        <f>[1]побуд.звіт!M239+'[2]звіт 2018+01.2019'!M239</f>
        <v>4108.6446526298168</v>
      </c>
      <c r="N239" s="165">
        <f>[1]побуд.звіт!N239+'[2]звіт 2018+01.2019'!N239</f>
        <v>4266.2710323083902</v>
      </c>
      <c r="O239" s="166">
        <f t="shared" si="124"/>
        <v>0</v>
      </c>
      <c r="P239" s="167">
        <f t="shared" si="125"/>
        <v>157.62637967857336</v>
      </c>
      <c r="Q239" s="165">
        <f>[1]побуд.звіт!Q239+'[2]звіт 2018+01.2019'!Q239</f>
        <v>0</v>
      </c>
      <c r="R239" s="165">
        <f>[1]побуд.звіт!R239+'[2]звіт 2018+01.2019'!R239</f>
        <v>838.44511475269746</v>
      </c>
      <c r="S239" s="166">
        <f t="shared" si="126"/>
        <v>0</v>
      </c>
      <c r="T239" s="167">
        <f t="shared" si="127"/>
        <v>838.44511475269746</v>
      </c>
      <c r="U239" s="165">
        <f>[1]побуд.звіт!U239+'[2]звіт 2018+01.2019'!U239</f>
        <v>0</v>
      </c>
      <c r="V239" s="165">
        <f>[1]побуд.звіт!V239+'[2]звіт 2018+01.2019'!V239</f>
        <v>0</v>
      </c>
      <c r="W239" s="166">
        <f t="shared" si="128"/>
        <v>0</v>
      </c>
      <c r="X239" s="167">
        <f t="shared" si="129"/>
        <v>0</v>
      </c>
      <c r="Y239" s="165">
        <f>[1]побуд.звіт!Y239+'[2]звіт 2018+01.2019'!Y239</f>
        <v>0</v>
      </c>
      <c r="Z239" s="165">
        <f>[1]побуд.звіт!Z239+'[2]звіт 2018+01.2019'!Z239</f>
        <v>0</v>
      </c>
      <c r="AA239" s="166">
        <f t="shared" si="130"/>
        <v>0</v>
      </c>
      <c r="AB239" s="167">
        <f t="shared" si="131"/>
        <v>0</v>
      </c>
      <c r="AC239" s="165">
        <f>[1]побуд.звіт!AC239+'[2]звіт 2018+01.2019'!AC239</f>
        <v>30769.657493187689</v>
      </c>
      <c r="AD239" s="165">
        <f>[1]побуд.звіт!AD239+'[2]звіт 2018+01.2019'!AD239</f>
        <v>30919.061302711736</v>
      </c>
      <c r="AE239" s="166">
        <f t="shared" si="132"/>
        <v>0</v>
      </c>
      <c r="AF239" s="167">
        <f t="shared" si="133"/>
        <v>149.40380952404666</v>
      </c>
      <c r="AG239" s="165">
        <f>[1]побуд.звіт!AG239+'[2]звіт 2018+01.2019'!AG239</f>
        <v>0</v>
      </c>
      <c r="AH239" s="165">
        <f>[1]побуд.звіт!AH239+'[2]звіт 2018+01.2019'!AH239</f>
        <v>0</v>
      </c>
      <c r="AI239" s="166">
        <f t="shared" si="134"/>
        <v>0</v>
      </c>
      <c r="AJ239" s="167">
        <f t="shared" si="135"/>
        <v>0</v>
      </c>
      <c r="AK239" s="165">
        <f>[1]побуд.звіт!AK239+'[2]звіт 2018+01.2019'!AK239</f>
        <v>0</v>
      </c>
      <c r="AL239" s="165">
        <f>[1]побуд.звіт!AL239+'[2]звіт 2018+01.2019'!AL239</f>
        <v>0</v>
      </c>
      <c r="AM239" s="166">
        <f t="shared" si="136"/>
        <v>0</v>
      </c>
      <c r="AN239" s="167">
        <f t="shared" si="137"/>
        <v>0</v>
      </c>
      <c r="AO239" s="165">
        <f>[1]побуд.звіт!AO239+'[2]звіт 2018+01.2019'!AO239</f>
        <v>8879.2725748905377</v>
      </c>
      <c r="AP239" s="165">
        <f>[1]побуд.звіт!AP239+'[2]звіт 2018+01.2019'!AP239</f>
        <v>7267.1530695804231</v>
      </c>
      <c r="AQ239" s="166">
        <f t="shared" si="138"/>
        <v>-1612.1195053101146</v>
      </c>
      <c r="AR239" s="167">
        <f t="shared" si="139"/>
        <v>0</v>
      </c>
      <c r="AS239" s="165">
        <f>[1]побуд.звіт!AS239+'[2]звіт 2018+01.2019'!AS239</f>
        <v>3840.2759041654836</v>
      </c>
      <c r="AT239" s="165">
        <f>[1]побуд.звіт!AT239+'[2]звіт 2018+01.2019'!AT239</f>
        <v>3226.6878178422785</v>
      </c>
      <c r="AU239" s="166">
        <f t="shared" si="140"/>
        <v>-613.58808632320506</v>
      </c>
      <c r="AV239" s="167">
        <f t="shared" si="141"/>
        <v>0</v>
      </c>
      <c r="AW239" s="165">
        <f>[1]побуд.звіт!AW239+'[2]звіт 2018+01.2019'!AW239</f>
        <v>31925.709660550914</v>
      </c>
      <c r="AX239" s="165">
        <f>[1]побуд.звіт!AX239+'[2]звіт 2018+01.2019'!AX239</f>
        <v>60732.581814379824</v>
      </c>
      <c r="AY239" s="166">
        <f t="shared" si="142"/>
        <v>0</v>
      </c>
      <c r="AZ239" s="167">
        <f t="shared" si="143"/>
        <v>28806.87215382891</v>
      </c>
      <c r="BA239" s="38">
        <v>0</v>
      </c>
      <c r="BB239" s="36"/>
      <c r="BC239" s="36">
        <f t="shared" si="153"/>
        <v>0</v>
      </c>
      <c r="BD239" s="37">
        <f t="shared" si="154"/>
        <v>0</v>
      </c>
      <c r="BE239" s="165">
        <f>[1]побуд.звіт!BE239+'[2]звіт 2018+01.2019'!BE239</f>
        <v>0</v>
      </c>
      <c r="BF239" s="165">
        <f>[1]побуд.звіт!BF239+'[2]звіт 2018+01.2019'!BF239</f>
        <v>0</v>
      </c>
      <c r="BG239" s="166">
        <f t="shared" si="144"/>
        <v>0</v>
      </c>
      <c r="BH239" s="167">
        <f t="shared" si="145"/>
        <v>0</v>
      </c>
      <c r="BI239" s="165">
        <f>[1]побуд.звіт!BI239+'[2]звіт 2018+01.2019'!BI239</f>
        <v>4559.9998786721126</v>
      </c>
      <c r="BJ239" s="165">
        <f>[1]побуд.звіт!BJ239+'[2]звіт 2018+01.2019'!BJ239</f>
        <v>3084.1742845060044</v>
      </c>
      <c r="BK239" s="166">
        <f t="shared" si="146"/>
        <v>-1475.8255941661082</v>
      </c>
      <c r="BL239" s="167">
        <f t="shared" si="147"/>
        <v>0</v>
      </c>
      <c r="BM239" s="165">
        <f>[1]побуд.звіт!BM239+'[2]звіт 2018+01.2019'!BM239</f>
        <v>0</v>
      </c>
      <c r="BN239" s="165">
        <f>[1]побуд.звіт!BN239+'[2]звіт 2018+01.2019'!BN239</f>
        <v>0</v>
      </c>
      <c r="BO239" s="166">
        <f t="shared" si="148"/>
        <v>0</v>
      </c>
      <c r="BP239" s="167">
        <f t="shared" si="149"/>
        <v>0</v>
      </c>
      <c r="BQ239" s="168">
        <f t="shared" si="156"/>
        <v>133915.17156023448</v>
      </c>
      <c r="BR239" s="166">
        <f t="shared" si="156"/>
        <v>160345.03842203494</v>
      </c>
      <c r="BS239" s="166">
        <f t="shared" si="150"/>
        <v>0</v>
      </c>
      <c r="BT239" s="167">
        <f t="shared" si="151"/>
        <v>26429.866861800459</v>
      </c>
      <c r="BU239" s="169">
        <f t="shared" si="155"/>
        <v>1.1973627525086836</v>
      </c>
      <c r="BV239" s="131">
        <v>20724</v>
      </c>
      <c r="BW239" s="170">
        <f t="shared" si="152"/>
        <v>11158.630602840394</v>
      </c>
      <c r="BX239" s="131">
        <f t="shared" si="157"/>
        <v>9565.3693971596058</v>
      </c>
      <c r="BY239" s="171">
        <v>2</v>
      </c>
      <c r="CA239" s="39"/>
    </row>
    <row r="240" spans="1:79" x14ac:dyDescent="0.3">
      <c r="A240" s="163">
        <f t="shared" si="123"/>
        <v>232</v>
      </c>
      <c r="B240" s="164" t="s">
        <v>332</v>
      </c>
      <c r="C240" s="189">
        <v>3559.5</v>
      </c>
      <c r="D240" s="185">
        <v>5</v>
      </c>
      <c r="E240" s="165">
        <f>[1]побуд.звіт!E240+'[2]звіт 2018+01.2019'!E240</f>
        <v>11346.935399999998</v>
      </c>
      <c r="F240" s="165">
        <f>[1]побуд.звіт!F240+'[2]звіт 2018+01.2019'!F240</f>
        <v>9799.7371725238772</v>
      </c>
      <c r="G240" s="166">
        <f t="shared" si="119"/>
        <v>-1547.1982274761212</v>
      </c>
      <c r="H240" s="167">
        <f t="shared" si="120"/>
        <v>0</v>
      </c>
      <c r="I240" s="165">
        <f>[1]побуд.звіт!I240+'[2]звіт 2018+01.2019'!I240</f>
        <v>30713.397215463108</v>
      </c>
      <c r="J240" s="165">
        <f>[1]побуд.звіт!J240+'[2]звіт 2018+01.2019'!J240</f>
        <v>29739.71537818556</v>
      </c>
      <c r="K240" s="166">
        <f t="shared" si="121"/>
        <v>-973.68183727754877</v>
      </c>
      <c r="L240" s="167">
        <f t="shared" si="122"/>
        <v>0</v>
      </c>
      <c r="M240" s="165">
        <f>[1]побуд.звіт!M240+'[2]звіт 2018+01.2019'!M240</f>
        <v>5880.4214933200692</v>
      </c>
      <c r="N240" s="165">
        <f>[1]побуд.звіт!N240+'[2]звіт 2018+01.2019'!N240</f>
        <v>6024.80241636754</v>
      </c>
      <c r="O240" s="166">
        <f t="shared" si="124"/>
        <v>0</v>
      </c>
      <c r="P240" s="167">
        <f t="shared" si="125"/>
        <v>144.38092304747079</v>
      </c>
      <c r="Q240" s="165">
        <f>[1]побуд.звіт!Q240+'[2]звіт 2018+01.2019'!Q240</f>
        <v>419.83292096603128</v>
      </c>
      <c r="R240" s="165">
        <f>[1]побуд.звіт!R240+'[2]звіт 2018+01.2019'!R240</f>
        <v>657.44991223978184</v>
      </c>
      <c r="S240" s="166">
        <f t="shared" si="126"/>
        <v>0</v>
      </c>
      <c r="T240" s="167">
        <f t="shared" si="127"/>
        <v>237.61699127375056</v>
      </c>
      <c r="U240" s="165">
        <f>[1]побуд.звіт!U240+'[2]звіт 2018+01.2019'!U240</f>
        <v>0</v>
      </c>
      <c r="V240" s="165">
        <f>[1]побуд.звіт!V240+'[2]звіт 2018+01.2019'!V240</f>
        <v>0</v>
      </c>
      <c r="W240" s="166">
        <f t="shared" si="128"/>
        <v>0</v>
      </c>
      <c r="X240" s="167">
        <f t="shared" si="129"/>
        <v>0</v>
      </c>
      <c r="Y240" s="165">
        <f>[1]побуд.звіт!Y240+'[2]звіт 2018+01.2019'!Y240</f>
        <v>0</v>
      </c>
      <c r="Z240" s="165">
        <f>[1]побуд.звіт!Z240+'[2]звіт 2018+01.2019'!Z240</f>
        <v>0</v>
      </c>
      <c r="AA240" s="166">
        <f t="shared" si="130"/>
        <v>0</v>
      </c>
      <c r="AB240" s="167">
        <f t="shared" si="131"/>
        <v>0</v>
      </c>
      <c r="AC240" s="165">
        <f>[1]побуд.звіт!AC240+'[2]звіт 2018+01.2019'!AC240</f>
        <v>38299.028415445398</v>
      </c>
      <c r="AD240" s="165">
        <f>[1]побуд.звіт!AD240+'[2]звіт 2018+01.2019'!AD240</f>
        <v>38899.418387707236</v>
      </c>
      <c r="AE240" s="166">
        <f t="shared" si="132"/>
        <v>0</v>
      </c>
      <c r="AF240" s="167">
        <f t="shared" si="133"/>
        <v>600.3899722618371</v>
      </c>
      <c r="AG240" s="165">
        <f>[1]побуд.звіт!AG240+'[2]звіт 2018+01.2019'!AG240</f>
        <v>2062.6966376292867</v>
      </c>
      <c r="AH240" s="165">
        <f>[1]побуд.звіт!AH240+'[2]звіт 2018+01.2019'!AH240</f>
        <v>2062.4735465383078</v>
      </c>
      <c r="AI240" s="166">
        <f t="shared" si="134"/>
        <v>-0.22309109097886903</v>
      </c>
      <c r="AJ240" s="167">
        <f t="shared" si="135"/>
        <v>0</v>
      </c>
      <c r="AK240" s="165">
        <f>[1]побуд.звіт!AK240+'[2]звіт 2018+01.2019'!AK240</f>
        <v>74.574386951304007</v>
      </c>
      <c r="AL240" s="165">
        <f>[1]побуд.звіт!AL240+'[2]звіт 2018+01.2019'!AL240</f>
        <v>0</v>
      </c>
      <c r="AM240" s="166">
        <f t="shared" si="136"/>
        <v>-74.574386951304007</v>
      </c>
      <c r="AN240" s="167">
        <f t="shared" si="137"/>
        <v>0</v>
      </c>
      <c r="AO240" s="165">
        <f>[1]побуд.звіт!AO240+'[2]звіт 2018+01.2019'!AO240</f>
        <v>11832.525873786688</v>
      </c>
      <c r="AP240" s="165">
        <f>[1]побуд.звіт!AP240+'[2]звіт 2018+01.2019'!AP240</f>
        <v>8430.2600817848943</v>
      </c>
      <c r="AQ240" s="166">
        <f t="shared" si="138"/>
        <v>-3402.2657920017937</v>
      </c>
      <c r="AR240" s="167">
        <f t="shared" si="139"/>
        <v>0</v>
      </c>
      <c r="AS240" s="165">
        <f>[1]побуд.звіт!AS240+'[2]звіт 2018+01.2019'!AS240</f>
        <v>7324.5285501562803</v>
      </c>
      <c r="AT240" s="165">
        <f>[1]побуд.звіт!AT240+'[2]звіт 2018+01.2019'!AT240</f>
        <v>6150.4084498823267</v>
      </c>
      <c r="AU240" s="166">
        <f t="shared" si="140"/>
        <v>-1174.1201002739535</v>
      </c>
      <c r="AV240" s="167">
        <f t="shared" si="141"/>
        <v>0</v>
      </c>
      <c r="AW240" s="165">
        <f>[1]побуд.звіт!AW240+'[2]звіт 2018+01.2019'!AW240</f>
        <v>57122.112932013697</v>
      </c>
      <c r="AX240" s="165">
        <f>[1]побуд.звіт!AX240+'[2]звіт 2018+01.2019'!AX240</f>
        <v>40903.382495899103</v>
      </c>
      <c r="AY240" s="166">
        <f t="shared" si="142"/>
        <v>-16218.730436114594</v>
      </c>
      <c r="AZ240" s="167">
        <f t="shared" si="143"/>
        <v>0</v>
      </c>
      <c r="BA240" s="38">
        <v>0</v>
      </c>
      <c r="BB240" s="36"/>
      <c r="BC240" s="36">
        <f t="shared" si="153"/>
        <v>0</v>
      </c>
      <c r="BD240" s="37">
        <f t="shared" si="154"/>
        <v>0</v>
      </c>
      <c r="BE240" s="165">
        <f>[1]побуд.звіт!BE240+'[2]звіт 2018+01.2019'!BE240</f>
        <v>19.988842138862772</v>
      </c>
      <c r="BF240" s="165">
        <f>[1]побуд.звіт!BF240+'[2]звіт 2018+01.2019'!BF240</f>
        <v>0</v>
      </c>
      <c r="BG240" s="166">
        <f t="shared" si="144"/>
        <v>-19.988842138862772</v>
      </c>
      <c r="BH240" s="167">
        <f t="shared" si="145"/>
        <v>0</v>
      </c>
      <c r="BI240" s="165">
        <f>[1]побуд.звіт!BI240+'[2]звіт 2018+01.2019'!BI240</f>
        <v>6853.9101710496871</v>
      </c>
      <c r="BJ240" s="165">
        <f>[1]побуд.звіт!BJ240+'[2]звіт 2018+01.2019'!BJ240</f>
        <v>3772.1398386750302</v>
      </c>
      <c r="BK240" s="166">
        <f t="shared" si="146"/>
        <v>-3081.7703323746568</v>
      </c>
      <c r="BL240" s="167">
        <f t="shared" si="147"/>
        <v>0</v>
      </c>
      <c r="BM240" s="165">
        <f>[1]побуд.звіт!BM240+'[2]звіт 2018+01.2019'!BM240</f>
        <v>0</v>
      </c>
      <c r="BN240" s="165">
        <f>[1]побуд.звіт!BN240+'[2]звіт 2018+01.2019'!BN240</f>
        <v>0</v>
      </c>
      <c r="BO240" s="166">
        <f t="shared" si="148"/>
        <v>0</v>
      </c>
      <c r="BP240" s="167">
        <f t="shared" si="149"/>
        <v>0</v>
      </c>
      <c r="BQ240" s="168">
        <f t="shared" si="156"/>
        <v>171949.95283892041</v>
      </c>
      <c r="BR240" s="166">
        <f t="shared" si="156"/>
        <v>146439.78767980367</v>
      </c>
      <c r="BS240" s="166">
        <f t="shared" si="150"/>
        <v>-25510.165159116732</v>
      </c>
      <c r="BT240" s="167">
        <f t="shared" si="151"/>
        <v>0</v>
      </c>
      <c r="BU240" s="169">
        <f t="shared" si="155"/>
        <v>0.85164191825621383</v>
      </c>
      <c r="BV240" s="131">
        <v>22828</v>
      </c>
      <c r="BW240" s="170">
        <f t="shared" si="152"/>
        <v>10545.860511505685</v>
      </c>
      <c r="BX240" s="131">
        <f t="shared" si="157"/>
        <v>12282.139488494315</v>
      </c>
      <c r="BY240" s="171">
        <v>2</v>
      </c>
      <c r="CA240" s="39"/>
    </row>
    <row r="241" spans="1:79" x14ac:dyDescent="0.3">
      <c r="A241" s="163">
        <f t="shared" si="123"/>
        <v>233</v>
      </c>
      <c r="B241" s="164" t="s">
        <v>333</v>
      </c>
      <c r="C241" s="189">
        <v>3574.9</v>
      </c>
      <c r="D241" s="185">
        <v>5</v>
      </c>
      <c r="E241" s="165">
        <f>[1]побуд.звіт!E241+'[2]звіт 2018+01.2019'!E241</f>
        <v>12179.264279999998</v>
      </c>
      <c r="F241" s="165">
        <f>[1]побуд.звіт!F241+'[2]звіт 2018+01.2019'!F241</f>
        <v>10496.661908058199</v>
      </c>
      <c r="G241" s="166">
        <f t="shared" si="119"/>
        <v>-1682.602371941799</v>
      </c>
      <c r="H241" s="167">
        <f t="shared" si="120"/>
        <v>0</v>
      </c>
      <c r="I241" s="165">
        <f>[1]побуд.звіт!I241+'[2]звіт 2018+01.2019'!I241</f>
        <v>36786.743274491091</v>
      </c>
      <c r="J241" s="165">
        <f>[1]побуд.звіт!J241+'[2]звіт 2018+01.2019'!J241</f>
        <v>33993.513114122848</v>
      </c>
      <c r="K241" s="166">
        <f t="shared" si="121"/>
        <v>-2793.2301603682427</v>
      </c>
      <c r="L241" s="167">
        <f t="shared" si="122"/>
        <v>0</v>
      </c>
      <c r="M241" s="165">
        <f>[1]побуд.звіт!M241+'[2]звіт 2018+01.2019'!M241</f>
        <v>5638.0907260006297</v>
      </c>
      <c r="N241" s="165">
        <f>[1]побуд.звіт!N241+'[2]звіт 2018+01.2019'!N241</f>
        <v>5550.3796995099128</v>
      </c>
      <c r="O241" s="166">
        <f t="shared" si="124"/>
        <v>-87.711026490716904</v>
      </c>
      <c r="P241" s="167">
        <f t="shared" si="125"/>
        <v>0</v>
      </c>
      <c r="Q241" s="165">
        <f>[1]побуд.звіт!Q241+'[2]звіт 2018+01.2019'!Q241</f>
        <v>581.72293650541405</v>
      </c>
      <c r="R241" s="165">
        <f>[1]побуд.звіт!R241+'[2]звіт 2018+01.2019'!R241</f>
        <v>751.54359711897666</v>
      </c>
      <c r="S241" s="166">
        <f t="shared" si="126"/>
        <v>0</v>
      </c>
      <c r="T241" s="167">
        <f t="shared" si="127"/>
        <v>169.82066061356261</v>
      </c>
      <c r="U241" s="165">
        <f>[1]побуд.звіт!U241+'[2]звіт 2018+01.2019'!U241</f>
        <v>0</v>
      </c>
      <c r="V241" s="165">
        <f>[1]побуд.звіт!V241+'[2]звіт 2018+01.2019'!V241</f>
        <v>0</v>
      </c>
      <c r="W241" s="166">
        <f t="shared" si="128"/>
        <v>0</v>
      </c>
      <c r="X241" s="167">
        <f t="shared" si="129"/>
        <v>0</v>
      </c>
      <c r="Y241" s="165">
        <f>[1]побуд.звіт!Y241+'[2]звіт 2018+01.2019'!Y241</f>
        <v>0</v>
      </c>
      <c r="Z241" s="165">
        <f>[1]побуд.звіт!Z241+'[2]звіт 2018+01.2019'!Z241</f>
        <v>0</v>
      </c>
      <c r="AA241" s="166">
        <f t="shared" si="130"/>
        <v>0</v>
      </c>
      <c r="AB241" s="167">
        <f t="shared" si="131"/>
        <v>0</v>
      </c>
      <c r="AC241" s="165">
        <f>[1]побуд.звіт!AC241+'[2]звіт 2018+01.2019'!AC241</f>
        <v>38440.63637710864</v>
      </c>
      <c r="AD241" s="165">
        <f>[1]побуд.звіт!AD241+'[2]звіт 2018+01.2019'!AD241</f>
        <v>39056.719048334118</v>
      </c>
      <c r="AE241" s="166">
        <f t="shared" si="132"/>
        <v>0</v>
      </c>
      <c r="AF241" s="167">
        <f t="shared" si="133"/>
        <v>616.08267122547841</v>
      </c>
      <c r="AG241" s="165">
        <f>[1]побуд.звіт!AG241+'[2]звіт 2018+01.2019'!AG241</f>
        <v>2847.3527013359521</v>
      </c>
      <c r="AH241" s="165">
        <f>[1]побуд.звіт!AH241+'[2]звіт 2018+01.2019'!AH241</f>
        <v>2847.390539081101</v>
      </c>
      <c r="AI241" s="166">
        <f t="shared" si="134"/>
        <v>0</v>
      </c>
      <c r="AJ241" s="167">
        <f t="shared" si="135"/>
        <v>3.7837745148863178E-2</v>
      </c>
      <c r="AK241" s="165">
        <f>[1]побуд.звіт!AK241+'[2]звіт 2018+01.2019'!AK241</f>
        <v>105.01001364111461</v>
      </c>
      <c r="AL241" s="165">
        <f>[1]побуд.звіт!AL241+'[2]звіт 2018+01.2019'!AL241</f>
        <v>0</v>
      </c>
      <c r="AM241" s="166">
        <f t="shared" si="136"/>
        <v>-105.01001364111461</v>
      </c>
      <c r="AN241" s="167">
        <f t="shared" si="137"/>
        <v>0</v>
      </c>
      <c r="AO241" s="165">
        <f>[1]побуд.звіт!AO241+'[2]звіт 2018+01.2019'!AO241</f>
        <v>11837.458307450426</v>
      </c>
      <c r="AP241" s="165">
        <f>[1]побуд.звіт!AP241+'[2]звіт 2018+01.2019'!AP241</f>
        <v>8389.7729971839981</v>
      </c>
      <c r="AQ241" s="166">
        <f t="shared" si="138"/>
        <v>-3447.6853102664281</v>
      </c>
      <c r="AR241" s="167">
        <f t="shared" si="139"/>
        <v>0</v>
      </c>
      <c r="AS241" s="165">
        <f>[1]побуд.звіт!AS241+'[2]звіт 2018+01.2019'!AS241</f>
        <v>7326.8604811001633</v>
      </c>
      <c r="AT241" s="165">
        <f>[1]побуд.звіт!AT241+'[2]звіт 2018+01.2019'!AT241</f>
        <v>6151.2144595439713</v>
      </c>
      <c r="AU241" s="166">
        <f t="shared" si="140"/>
        <v>-1175.646021556192</v>
      </c>
      <c r="AV241" s="167">
        <f t="shared" si="141"/>
        <v>0</v>
      </c>
      <c r="AW241" s="165">
        <f>[1]побуд.звіт!AW241+'[2]звіт 2018+01.2019'!AW241</f>
        <v>57194.488218767714</v>
      </c>
      <c r="AX241" s="165">
        <f>[1]побуд.звіт!AX241+'[2]звіт 2018+01.2019'!AX241</f>
        <v>4088.9493599203824</v>
      </c>
      <c r="AY241" s="166">
        <f t="shared" si="142"/>
        <v>-53105.538858847329</v>
      </c>
      <c r="AZ241" s="167">
        <f t="shared" si="143"/>
        <v>0</v>
      </c>
      <c r="BA241" s="38">
        <v>0</v>
      </c>
      <c r="BB241" s="36"/>
      <c r="BC241" s="36">
        <f t="shared" si="153"/>
        <v>0</v>
      </c>
      <c r="BD241" s="37">
        <f t="shared" si="154"/>
        <v>0</v>
      </c>
      <c r="BE241" s="165">
        <f>[1]побуд.звіт!BE241+'[2]звіт 2018+01.2019'!BE241</f>
        <v>20.075322871813604</v>
      </c>
      <c r="BF241" s="165">
        <f>[1]побуд.звіт!BF241+'[2]звіт 2018+01.2019'!BF241</f>
        <v>0</v>
      </c>
      <c r="BG241" s="166">
        <f t="shared" si="144"/>
        <v>-20.075322871813604</v>
      </c>
      <c r="BH241" s="167">
        <f t="shared" si="145"/>
        <v>0</v>
      </c>
      <c r="BI241" s="165">
        <f>[1]побуд.звіт!BI241+'[2]звіт 2018+01.2019'!BI241</f>
        <v>7795.5062860835278</v>
      </c>
      <c r="BJ241" s="165">
        <f>[1]побуд.звіт!BJ241+'[2]звіт 2018+01.2019'!BJ241</f>
        <v>5186.2997856247393</v>
      </c>
      <c r="BK241" s="166">
        <f t="shared" si="146"/>
        <v>-2609.2065004587885</v>
      </c>
      <c r="BL241" s="167">
        <f t="shared" si="147"/>
        <v>0</v>
      </c>
      <c r="BM241" s="165">
        <f>[1]побуд.звіт!BM241+'[2]звіт 2018+01.2019'!BM241</f>
        <v>0</v>
      </c>
      <c r="BN241" s="165">
        <f>[1]побуд.звіт!BN241+'[2]звіт 2018+01.2019'!BN241</f>
        <v>0</v>
      </c>
      <c r="BO241" s="166">
        <f t="shared" si="148"/>
        <v>0</v>
      </c>
      <c r="BP241" s="167">
        <f t="shared" si="149"/>
        <v>0</v>
      </c>
      <c r="BQ241" s="168">
        <f t="shared" si="156"/>
        <v>180753.20892535648</v>
      </c>
      <c r="BR241" s="166">
        <f t="shared" si="156"/>
        <v>116512.44450849826</v>
      </c>
      <c r="BS241" s="166">
        <f t="shared" si="150"/>
        <v>-64240.764416858219</v>
      </c>
      <c r="BT241" s="167">
        <f t="shared" si="151"/>
        <v>0</v>
      </c>
      <c r="BU241" s="169">
        <f t="shared" si="155"/>
        <v>0.64459405839158868</v>
      </c>
      <c r="BV241" s="131">
        <v>26483</v>
      </c>
      <c r="BW241" s="170">
        <f t="shared" si="152"/>
        <v>13572.05650533168</v>
      </c>
      <c r="BX241" s="131">
        <f t="shared" si="157"/>
        <v>12910.94349466832</v>
      </c>
      <c r="BY241" s="171">
        <v>2</v>
      </c>
      <c r="CA241" s="39"/>
    </row>
    <row r="242" spans="1:79" x14ac:dyDescent="0.3">
      <c r="A242" s="163">
        <f t="shared" si="123"/>
        <v>234</v>
      </c>
      <c r="B242" s="164" t="s">
        <v>334</v>
      </c>
      <c r="C242" s="189">
        <v>3565.8</v>
      </c>
      <c r="D242" s="185">
        <v>5</v>
      </c>
      <c r="E242" s="165">
        <f>[1]побуд.звіт!E242+'[2]звіт 2018+01.2019'!E242</f>
        <v>11862.961340000002</v>
      </c>
      <c r="F242" s="165">
        <f>[1]побуд.звіт!F242+'[2]звіт 2018+01.2019'!F242</f>
        <v>11726.463094555795</v>
      </c>
      <c r="G242" s="166">
        <f t="shared" si="119"/>
        <v>-136.49824544420699</v>
      </c>
      <c r="H242" s="167">
        <f t="shared" si="120"/>
        <v>0</v>
      </c>
      <c r="I242" s="165">
        <f>[1]побуд.звіт!I242+'[2]звіт 2018+01.2019'!I242</f>
        <v>31442.298683855035</v>
      </c>
      <c r="J242" s="165">
        <f>[1]побуд.звіт!J242+'[2]звіт 2018+01.2019'!J242</f>
        <v>30954.136877632853</v>
      </c>
      <c r="K242" s="166">
        <f t="shared" si="121"/>
        <v>-488.16180622218235</v>
      </c>
      <c r="L242" s="167">
        <f t="shared" si="122"/>
        <v>0</v>
      </c>
      <c r="M242" s="165">
        <f>[1]побуд.звіт!M242+'[2]звіт 2018+01.2019'!M242</f>
        <v>5879.7005482182376</v>
      </c>
      <c r="N242" s="165">
        <f>[1]побуд.звіт!N242+'[2]звіт 2018+01.2019'!N242</f>
        <v>5957.4981885648285</v>
      </c>
      <c r="O242" s="166">
        <f t="shared" si="124"/>
        <v>0</v>
      </c>
      <c r="P242" s="167">
        <f t="shared" si="125"/>
        <v>77.797640346590924</v>
      </c>
      <c r="Q242" s="165">
        <f>[1]побуд.звіт!Q242+'[2]звіт 2018+01.2019'!Q242</f>
        <v>482.2076279675461</v>
      </c>
      <c r="R242" s="165">
        <f>[1]побуд.звіт!R242+'[2]звіт 2018+01.2019'!R242</f>
        <v>833.85805465977444</v>
      </c>
      <c r="S242" s="166">
        <f t="shared" si="126"/>
        <v>0</v>
      </c>
      <c r="T242" s="167">
        <f t="shared" si="127"/>
        <v>351.65042669222834</v>
      </c>
      <c r="U242" s="165">
        <f>[1]побуд.звіт!U242+'[2]звіт 2018+01.2019'!U242</f>
        <v>0</v>
      </c>
      <c r="V242" s="165">
        <f>[1]побуд.звіт!V242+'[2]звіт 2018+01.2019'!V242</f>
        <v>0</v>
      </c>
      <c r="W242" s="166">
        <f t="shared" si="128"/>
        <v>0</v>
      </c>
      <c r="X242" s="167">
        <f t="shared" si="129"/>
        <v>0</v>
      </c>
      <c r="Y242" s="165">
        <f>[1]побуд.звіт!Y242+'[2]звіт 2018+01.2019'!Y242</f>
        <v>0</v>
      </c>
      <c r="Z242" s="165">
        <f>[1]побуд.звіт!Z242+'[2]звіт 2018+01.2019'!Z242</f>
        <v>0</v>
      </c>
      <c r="AA242" s="166">
        <f t="shared" si="130"/>
        <v>0</v>
      </c>
      <c r="AB242" s="167">
        <f t="shared" si="131"/>
        <v>0</v>
      </c>
      <c r="AC242" s="165">
        <f>[1]побуд.звіт!AC242+'[2]звіт 2018+01.2019'!AC242</f>
        <v>38399.309590694735</v>
      </c>
      <c r="AD242" s="165">
        <f>[1]побуд.звіт!AD242+'[2]звіт 2018+01.2019'!AD242</f>
        <v>38991.593293280348</v>
      </c>
      <c r="AE242" s="166">
        <f t="shared" si="132"/>
        <v>0</v>
      </c>
      <c r="AF242" s="167">
        <f t="shared" si="133"/>
        <v>592.28370258561336</v>
      </c>
      <c r="AG242" s="165">
        <f>[1]побуд.звіт!AG242+'[2]звіт 2018+01.2019'!AG242</f>
        <v>2364.9139022911017</v>
      </c>
      <c r="AH242" s="165">
        <f>[1]побуд.звіт!AH242+'[2]звіт 2018+01.2019'!AH242</f>
        <v>2365.99241728569</v>
      </c>
      <c r="AI242" s="166">
        <f t="shared" si="134"/>
        <v>0</v>
      </c>
      <c r="AJ242" s="167">
        <f t="shared" si="135"/>
        <v>1.078514994588204</v>
      </c>
      <c r="AK242" s="165">
        <f>[1]побуд.звіт!AK242+'[2]звіт 2018+01.2019'!AK242</f>
        <v>86.515322482097929</v>
      </c>
      <c r="AL242" s="165">
        <f>[1]побуд.звіт!AL242+'[2]звіт 2018+01.2019'!AL242</f>
        <v>0</v>
      </c>
      <c r="AM242" s="166">
        <f t="shared" si="136"/>
        <v>-86.515322482097929</v>
      </c>
      <c r="AN242" s="167">
        <f t="shared" si="137"/>
        <v>0</v>
      </c>
      <c r="AO242" s="165">
        <f>[1]побуд.звіт!AO242+'[2]звіт 2018+01.2019'!AO242</f>
        <v>11836.617015378764</v>
      </c>
      <c r="AP242" s="165">
        <f>[1]побуд.звіт!AP242+'[2]звіт 2018+01.2019'!AP242</f>
        <v>8430.2600817848943</v>
      </c>
      <c r="AQ242" s="166">
        <f t="shared" si="138"/>
        <v>-3406.3569335938701</v>
      </c>
      <c r="AR242" s="167">
        <f t="shared" si="139"/>
        <v>0</v>
      </c>
      <c r="AS242" s="165">
        <f>[1]побуд.звіт!AS242+'[2]звіт 2018+01.2019'!AS242</f>
        <v>7325.859083484549</v>
      </c>
      <c r="AT242" s="165">
        <f>[1]побуд.звіт!AT242+'[2]звіт 2018+01.2019'!AT242</f>
        <v>6250.7644399459505</v>
      </c>
      <c r="AU242" s="166">
        <f t="shared" si="140"/>
        <v>-1075.0946435385986</v>
      </c>
      <c r="AV242" s="167">
        <f t="shared" si="141"/>
        <v>0</v>
      </c>
      <c r="AW242" s="165">
        <f>[1]побуд.звіт!AW242+'[2]звіт 2018+01.2019'!AW242</f>
        <v>57217.499157583508</v>
      </c>
      <c r="AX242" s="165">
        <f>[1]побуд.звіт!AX242+'[2]звіт 2018+01.2019'!AX242</f>
        <v>3866.7141399769284</v>
      </c>
      <c r="AY242" s="166">
        <f t="shared" si="142"/>
        <v>-53350.785017606577</v>
      </c>
      <c r="AZ242" s="167">
        <f t="shared" si="143"/>
        <v>0</v>
      </c>
      <c r="BA242" s="38">
        <v>0</v>
      </c>
      <c r="BB242" s="36"/>
      <c r="BC242" s="36">
        <f t="shared" si="153"/>
        <v>0</v>
      </c>
      <c r="BD242" s="37">
        <f t="shared" si="154"/>
        <v>0</v>
      </c>
      <c r="BE242" s="165">
        <f>[1]побуд.звіт!BE242+'[2]звіт 2018+01.2019'!BE242</f>
        <v>20.024220620524481</v>
      </c>
      <c r="BF242" s="165">
        <f>[1]побуд.звіт!BF242+'[2]звіт 2018+01.2019'!BF242</f>
        <v>0</v>
      </c>
      <c r="BG242" s="166">
        <f t="shared" si="144"/>
        <v>-20.024220620524481</v>
      </c>
      <c r="BH242" s="167">
        <f t="shared" si="145"/>
        <v>0</v>
      </c>
      <c r="BI242" s="165">
        <f>[1]побуд.звіт!BI242+'[2]звіт 2018+01.2019'!BI242</f>
        <v>10993.874989388902</v>
      </c>
      <c r="BJ242" s="165">
        <f>[1]побуд.звіт!BJ242+'[2]звіт 2018+01.2019'!BJ242</f>
        <v>9938.1787314218509</v>
      </c>
      <c r="BK242" s="166">
        <f t="shared" si="146"/>
        <v>-1055.6962579670508</v>
      </c>
      <c r="BL242" s="167">
        <f t="shared" si="147"/>
        <v>0</v>
      </c>
      <c r="BM242" s="165">
        <f>[1]побуд.звіт!BM242+'[2]звіт 2018+01.2019'!BM242</f>
        <v>0</v>
      </c>
      <c r="BN242" s="165">
        <f>[1]побуд.звіт!BN242+'[2]звіт 2018+01.2019'!BN242</f>
        <v>0</v>
      </c>
      <c r="BO242" s="166">
        <f t="shared" si="148"/>
        <v>0</v>
      </c>
      <c r="BP242" s="167">
        <f t="shared" si="149"/>
        <v>0</v>
      </c>
      <c r="BQ242" s="168">
        <f t="shared" si="156"/>
        <v>177911.78148196498</v>
      </c>
      <c r="BR242" s="166">
        <f t="shared" si="156"/>
        <v>119315.45931910891</v>
      </c>
      <c r="BS242" s="166">
        <f t="shared" si="150"/>
        <v>-58596.322162856071</v>
      </c>
      <c r="BT242" s="167">
        <f t="shared" si="151"/>
        <v>0</v>
      </c>
      <c r="BU242" s="169">
        <f t="shared" si="155"/>
        <v>0.67064394682149808</v>
      </c>
      <c r="BV242" s="131">
        <v>24361</v>
      </c>
      <c r="BW242" s="170">
        <f t="shared" si="152"/>
        <v>11653.015608431073</v>
      </c>
      <c r="BX242" s="131">
        <f t="shared" si="157"/>
        <v>12707.984391568927</v>
      </c>
      <c r="BY242" s="171">
        <v>2</v>
      </c>
      <c r="CA242" s="39"/>
    </row>
    <row r="243" spans="1:79" x14ac:dyDescent="0.3">
      <c r="A243" s="163">
        <f t="shared" si="123"/>
        <v>235</v>
      </c>
      <c r="B243" s="164" t="s">
        <v>335</v>
      </c>
      <c r="C243" s="189">
        <v>3549.46</v>
      </c>
      <c r="D243" s="185">
        <v>5</v>
      </c>
      <c r="E243" s="165">
        <f>[1]побуд.звіт!E243+'[2]звіт 2018+01.2019'!E243</f>
        <v>12156.008195999997</v>
      </c>
      <c r="F243" s="165">
        <f>[1]побуд.звіт!F243+'[2]звіт 2018+01.2019'!F243</f>
        <v>11982.500730086485</v>
      </c>
      <c r="G243" s="166">
        <f t="shared" si="119"/>
        <v>-173.50746591351162</v>
      </c>
      <c r="H243" s="167">
        <f t="shared" si="120"/>
        <v>0</v>
      </c>
      <c r="I243" s="165">
        <f>[1]побуд.звіт!I243+'[2]звіт 2018+01.2019'!I243</f>
        <v>39544.675798127457</v>
      </c>
      <c r="J243" s="165">
        <f>[1]побуд.звіт!J243+'[2]звіт 2018+01.2019'!J243</f>
        <v>38481.326424178405</v>
      </c>
      <c r="K243" s="166">
        <f t="shared" si="121"/>
        <v>-1063.3493739490514</v>
      </c>
      <c r="L243" s="167">
        <f t="shared" si="122"/>
        <v>0</v>
      </c>
      <c r="M243" s="165">
        <f>[1]побуд.звіт!M243+'[2]звіт 2018+01.2019'!M243</f>
        <v>5919.2239238644397</v>
      </c>
      <c r="N243" s="165">
        <f>[1]побуд.звіт!N243+'[2]звіт 2018+01.2019'!N243</f>
        <v>6226.7150997756653</v>
      </c>
      <c r="O243" s="166">
        <f t="shared" si="124"/>
        <v>0</v>
      </c>
      <c r="P243" s="167">
        <f t="shared" si="125"/>
        <v>307.49117591122558</v>
      </c>
      <c r="Q243" s="165">
        <f>[1]побуд.звіт!Q243+'[2]звіт 2018+01.2019'!Q243</f>
        <v>479.9968990137354</v>
      </c>
      <c r="R243" s="165">
        <f>[1]побуд.звіт!R243+'[2]звіт 2018+01.2019'!R243</f>
        <v>858.59458876907922</v>
      </c>
      <c r="S243" s="166">
        <f t="shared" si="126"/>
        <v>0</v>
      </c>
      <c r="T243" s="167">
        <f t="shared" si="127"/>
        <v>378.59768975534382</v>
      </c>
      <c r="U243" s="165">
        <f>[1]побуд.звіт!U243+'[2]звіт 2018+01.2019'!U243</f>
        <v>0</v>
      </c>
      <c r="V243" s="165">
        <f>[1]побуд.звіт!V243+'[2]звіт 2018+01.2019'!V243</f>
        <v>0</v>
      </c>
      <c r="W243" s="166">
        <f t="shared" si="128"/>
        <v>0</v>
      </c>
      <c r="X243" s="167">
        <f t="shared" si="129"/>
        <v>0</v>
      </c>
      <c r="Y243" s="165">
        <f>[1]побуд.звіт!Y243+'[2]звіт 2018+01.2019'!Y243</f>
        <v>0</v>
      </c>
      <c r="Z243" s="165">
        <f>[1]побуд.звіт!Z243+'[2]звіт 2018+01.2019'!Z243</f>
        <v>0</v>
      </c>
      <c r="AA243" s="166">
        <f t="shared" si="130"/>
        <v>0</v>
      </c>
      <c r="AB243" s="167">
        <f t="shared" si="131"/>
        <v>0</v>
      </c>
      <c r="AC243" s="165">
        <f>[1]побуд.звіт!AC243+'[2]звіт 2018+01.2019'!AC243</f>
        <v>38236.889715162491</v>
      </c>
      <c r="AD243" s="165">
        <f>[1]побуд.звіт!AD243+'[2]звіт 2018+01.2019'!AD243</f>
        <v>38834.774799538049</v>
      </c>
      <c r="AE243" s="166">
        <f t="shared" si="132"/>
        <v>0</v>
      </c>
      <c r="AF243" s="167">
        <f t="shared" si="133"/>
        <v>597.8850843755572</v>
      </c>
      <c r="AG243" s="165">
        <f>[1]побуд.звіт!AG243+'[2]звіт 2018+01.2019'!AG243</f>
        <v>2362.2544983393082</v>
      </c>
      <c r="AH243" s="165">
        <f>[1]побуд.звіт!AH243+'[2]звіт 2018+01.2019'!AH243</f>
        <v>2358.7185445662531</v>
      </c>
      <c r="AI243" s="166">
        <f t="shared" si="134"/>
        <v>-3.5359537730550983</v>
      </c>
      <c r="AJ243" s="167">
        <f t="shared" si="135"/>
        <v>0</v>
      </c>
      <c r="AK243" s="165">
        <f>[1]побуд.звіт!AK243+'[2]звіт 2018+01.2019'!AK243</f>
        <v>86.118872773937724</v>
      </c>
      <c r="AL243" s="165">
        <f>[1]побуд.звіт!AL243+'[2]звіт 2018+01.2019'!AL243</f>
        <v>481.30396268876598</v>
      </c>
      <c r="AM243" s="166">
        <f t="shared" si="136"/>
        <v>0</v>
      </c>
      <c r="AN243" s="167">
        <f t="shared" si="137"/>
        <v>395.18508991482827</v>
      </c>
      <c r="AO243" s="165">
        <f>[1]побуд.звіт!AO243+'[2]звіт 2018+01.2019'!AO243</f>
        <v>11843.083639887</v>
      </c>
      <c r="AP243" s="165">
        <f>[1]побуд.звіт!AP243+'[2]звіт 2018+01.2019'!AP243</f>
        <v>8370.4130352718494</v>
      </c>
      <c r="AQ243" s="166">
        <f t="shared" si="138"/>
        <v>-3472.6706046151503</v>
      </c>
      <c r="AR243" s="167">
        <f t="shared" si="139"/>
        <v>0</v>
      </c>
      <c r="AS243" s="165">
        <f>[1]побуд.звіт!AS243+'[2]звіт 2018+01.2019'!AS243</f>
        <v>7327.8261381484499</v>
      </c>
      <c r="AT243" s="165">
        <f>[1]побуд.звіт!AT243+'[2]звіт 2018+01.2019'!AT243</f>
        <v>6151.2001018556093</v>
      </c>
      <c r="AU243" s="166">
        <f t="shared" si="140"/>
        <v>-1176.6260362928406</v>
      </c>
      <c r="AV243" s="167">
        <f t="shared" si="141"/>
        <v>0</v>
      </c>
      <c r="AW243" s="165">
        <f>[1]побуд.звіт!AW243+'[2]звіт 2018+01.2019'!AW243</f>
        <v>57053.24095567003</v>
      </c>
      <c r="AX243" s="165">
        <f>[1]побуд.звіт!AX243+'[2]звіт 2018+01.2019'!AX243</f>
        <v>44039.67596176426</v>
      </c>
      <c r="AY243" s="166">
        <f t="shared" si="142"/>
        <v>-13013.564993905769</v>
      </c>
      <c r="AZ243" s="167">
        <f t="shared" si="143"/>
        <v>0</v>
      </c>
      <c r="BA243" s="38">
        <v>0</v>
      </c>
      <c r="BB243" s="36"/>
      <c r="BC243" s="36">
        <f t="shared" si="153"/>
        <v>0</v>
      </c>
      <c r="BD243" s="37">
        <f t="shared" si="154"/>
        <v>0</v>
      </c>
      <c r="BE243" s="165">
        <f>[1]побуд.звіт!BE243+'[2]звіт 2018+01.2019'!BE243</f>
        <v>19.932461193484439</v>
      </c>
      <c r="BF243" s="165">
        <f>[1]побуд.звіт!BF243+'[2]звіт 2018+01.2019'!BF243</f>
        <v>0</v>
      </c>
      <c r="BG243" s="166">
        <f t="shared" si="144"/>
        <v>-19.932461193484439</v>
      </c>
      <c r="BH243" s="167">
        <f t="shared" si="145"/>
        <v>0</v>
      </c>
      <c r="BI243" s="165">
        <f>[1]побуд.звіт!BI243+'[2]звіт 2018+01.2019'!BI243</f>
        <v>10488.469530855027</v>
      </c>
      <c r="BJ243" s="165">
        <f>[1]побуд.звіт!BJ243+'[2]звіт 2018+01.2019'!BJ243</f>
        <v>12478.576883045615</v>
      </c>
      <c r="BK243" s="166">
        <f t="shared" si="146"/>
        <v>0</v>
      </c>
      <c r="BL243" s="167">
        <f t="shared" si="147"/>
        <v>1990.1073521905873</v>
      </c>
      <c r="BM243" s="165">
        <f>[1]побуд.звіт!BM243+'[2]звіт 2018+01.2019'!BM243</f>
        <v>0</v>
      </c>
      <c r="BN243" s="165">
        <f>[1]побуд.звіт!BN243+'[2]звіт 2018+01.2019'!BN243</f>
        <v>0</v>
      </c>
      <c r="BO243" s="166">
        <f t="shared" si="148"/>
        <v>0</v>
      </c>
      <c r="BP243" s="167">
        <f t="shared" si="149"/>
        <v>0</v>
      </c>
      <c r="BQ243" s="168">
        <f t="shared" si="156"/>
        <v>185517.72062903532</v>
      </c>
      <c r="BR243" s="166">
        <f t="shared" si="156"/>
        <v>170263.80013154002</v>
      </c>
      <c r="BS243" s="166">
        <f t="shared" si="150"/>
        <v>-15253.920497495303</v>
      </c>
      <c r="BT243" s="167">
        <f t="shared" si="151"/>
        <v>0</v>
      </c>
      <c r="BU243" s="169">
        <f t="shared" si="155"/>
        <v>0.91777647738569768</v>
      </c>
      <c r="BV243" s="131">
        <v>31419</v>
      </c>
      <c r="BW243" s="170">
        <f t="shared" si="152"/>
        <v>18167.734240783189</v>
      </c>
      <c r="BX243" s="131">
        <f t="shared" si="157"/>
        <v>13251.265759216809</v>
      </c>
      <c r="BY243" s="171">
        <v>2</v>
      </c>
      <c r="CA243" s="39"/>
    </row>
    <row r="244" spans="1:79" x14ac:dyDescent="0.3">
      <c r="A244" s="137">
        <f t="shared" si="123"/>
        <v>236</v>
      </c>
      <c r="B244" s="146" t="s">
        <v>336</v>
      </c>
      <c r="C244" s="188">
        <v>4469.1000000000004</v>
      </c>
      <c r="D244" s="185">
        <v>5</v>
      </c>
      <c r="E244" s="147">
        <f>[1]побуд.звіт!E244+'[2]звіт 2018+01.2019'!E244</f>
        <v>16793.310970000002</v>
      </c>
      <c r="F244" s="147">
        <f>[1]побуд.звіт!F244+'[2]звіт 2018+01.2019'!F244</f>
        <v>13041.512617786875</v>
      </c>
      <c r="G244" s="140">
        <f t="shared" si="119"/>
        <v>-3751.7983522131271</v>
      </c>
      <c r="H244" s="141">
        <f t="shared" si="120"/>
        <v>0</v>
      </c>
      <c r="I244" s="147">
        <f>[1]побуд.звіт!I244+'[2]звіт 2018+01.2019'!I244</f>
        <v>51836.377179121424</v>
      </c>
      <c r="J244" s="147">
        <f>[1]побуд.звіт!J244+'[2]звіт 2018+01.2019'!J244</f>
        <v>44527.010271895604</v>
      </c>
      <c r="K244" s="140">
        <f t="shared" si="121"/>
        <v>-7309.3669072258199</v>
      </c>
      <c r="L244" s="141">
        <f t="shared" si="122"/>
        <v>0</v>
      </c>
      <c r="M244" s="147">
        <f>[1]побуд.звіт!M244+'[2]звіт 2018+01.2019'!M244</f>
        <v>7652.7735816207969</v>
      </c>
      <c r="N244" s="147">
        <f>[1]побуд.звіт!N244+'[2]звіт 2018+01.2019'!N244</f>
        <v>7850.6380282293967</v>
      </c>
      <c r="O244" s="140">
        <f t="shared" si="124"/>
        <v>0</v>
      </c>
      <c r="P244" s="141">
        <f t="shared" si="125"/>
        <v>197.86444660859979</v>
      </c>
      <c r="Q244" s="147">
        <f>[1]побуд.звіт!Q244+'[2]звіт 2018+01.2019'!Q244</f>
        <v>133.40905314668476</v>
      </c>
      <c r="R244" s="147">
        <f>[1]побуд.звіт!R244+'[2]звіт 2018+01.2019'!R244</f>
        <v>376.40351784931227</v>
      </c>
      <c r="S244" s="140">
        <f t="shared" si="126"/>
        <v>0</v>
      </c>
      <c r="T244" s="141">
        <f t="shared" si="127"/>
        <v>242.99446470262751</v>
      </c>
      <c r="U244" s="147">
        <f>[1]побуд.звіт!U244+'[2]звіт 2018+01.2019'!U244</f>
        <v>0</v>
      </c>
      <c r="V244" s="147">
        <f>[1]побуд.звіт!V244+'[2]звіт 2018+01.2019'!V244</f>
        <v>0</v>
      </c>
      <c r="W244" s="140">
        <f t="shared" si="128"/>
        <v>0</v>
      </c>
      <c r="X244" s="141">
        <f t="shared" si="129"/>
        <v>0</v>
      </c>
      <c r="Y244" s="147">
        <f>[1]побуд.звіт!Y244+'[2]звіт 2018+01.2019'!Y244</f>
        <v>0</v>
      </c>
      <c r="Z244" s="147">
        <f>[1]побуд.звіт!Z244+'[2]звіт 2018+01.2019'!Z244</f>
        <v>0</v>
      </c>
      <c r="AA244" s="140">
        <f t="shared" si="130"/>
        <v>0</v>
      </c>
      <c r="AB244" s="141">
        <f t="shared" si="131"/>
        <v>0</v>
      </c>
      <c r="AC244" s="147">
        <f>[1]побуд.звіт!AC244+'[2]звіт 2018+01.2019'!AC244</f>
        <v>50864.909578083971</v>
      </c>
      <c r="AD244" s="147">
        <f>[1]побуд.звіт!AD244+'[2]звіт 2018+01.2019'!AD244</f>
        <v>51305.909415347691</v>
      </c>
      <c r="AE244" s="140">
        <f t="shared" si="132"/>
        <v>0</v>
      </c>
      <c r="AF244" s="141">
        <f t="shared" si="133"/>
        <v>440.99983726372011</v>
      </c>
      <c r="AG244" s="147">
        <f>[1]побуд.звіт!AG244+'[2]звіт 2018+01.2019'!AG244</f>
        <v>664.58391638926332</v>
      </c>
      <c r="AH244" s="147">
        <f>[1]побуд.звіт!AH244+'[2]звіт 2018+01.2019'!AH244</f>
        <v>661.26115631237826</v>
      </c>
      <c r="AI244" s="140">
        <f t="shared" si="134"/>
        <v>-3.3227600768850607</v>
      </c>
      <c r="AJ244" s="141">
        <f t="shared" si="135"/>
        <v>0</v>
      </c>
      <c r="AK244" s="147">
        <f>[1]побуд.звіт!AK244+'[2]звіт 2018+01.2019'!AK244</f>
        <v>25.096821014971656</v>
      </c>
      <c r="AL244" s="147">
        <f>[1]побуд.звіт!AL244+'[2]звіт 2018+01.2019'!AL244</f>
        <v>0</v>
      </c>
      <c r="AM244" s="140">
        <f t="shared" si="136"/>
        <v>-25.096821014971656</v>
      </c>
      <c r="AN244" s="141">
        <f t="shared" si="137"/>
        <v>0</v>
      </c>
      <c r="AO244" s="147">
        <f>[1]побуд.звіт!AO244+'[2]звіт 2018+01.2019'!AO244</f>
        <v>15358.105469648235</v>
      </c>
      <c r="AP244" s="147">
        <f>[1]побуд.звіт!AP244+'[2]звіт 2018+01.2019'!AP244</f>
        <v>10290.375841213849</v>
      </c>
      <c r="AQ244" s="140">
        <f t="shared" si="138"/>
        <v>-5067.7296284343865</v>
      </c>
      <c r="AR244" s="141">
        <f t="shared" si="139"/>
        <v>0</v>
      </c>
      <c r="AS244" s="147">
        <f>[1]побуд.звіт!AS244+'[2]звіт 2018+01.2019'!AS244</f>
        <v>12978.671680476677</v>
      </c>
      <c r="AT244" s="147">
        <f>[1]побуд.звіт!AT244+'[2]звіт 2018+01.2019'!AT244</f>
        <v>10989.292670910902</v>
      </c>
      <c r="AU244" s="140">
        <f t="shared" si="140"/>
        <v>-1989.379009565775</v>
      </c>
      <c r="AV244" s="141">
        <f t="shared" si="141"/>
        <v>0</v>
      </c>
      <c r="AW244" s="147">
        <f>[1]побуд.звіт!AW244+'[2]звіт 2018+01.2019'!AW244</f>
        <v>48724.52669295275</v>
      </c>
      <c r="AX244" s="147">
        <f>[1]побуд.звіт!AX244+'[2]звіт 2018+01.2019'!AX244</f>
        <v>23328.18487738373</v>
      </c>
      <c r="AY244" s="140">
        <f t="shared" si="142"/>
        <v>-25396.34181556902</v>
      </c>
      <c r="AZ244" s="141">
        <f t="shared" si="143"/>
        <v>0</v>
      </c>
      <c r="BA244" s="38">
        <v>0</v>
      </c>
      <c r="BB244" s="36"/>
      <c r="BC244" s="36">
        <f t="shared" si="153"/>
        <v>0</v>
      </c>
      <c r="BD244" s="37">
        <f t="shared" si="154"/>
        <v>0</v>
      </c>
      <c r="BE244" s="147">
        <f>[1]побуд.звіт!BE244+'[2]звіт 2018+01.2019'!BE244</f>
        <v>12.548410507485828</v>
      </c>
      <c r="BF244" s="147">
        <f>[1]побуд.звіт!BF244+'[2]звіт 2018+01.2019'!BF244</f>
        <v>0</v>
      </c>
      <c r="BG244" s="140">
        <f t="shared" si="144"/>
        <v>-12.548410507485828</v>
      </c>
      <c r="BH244" s="141">
        <f t="shared" si="145"/>
        <v>0</v>
      </c>
      <c r="BI244" s="147">
        <f>[1]побуд.звіт!BI244+'[2]звіт 2018+01.2019'!BI244</f>
        <v>15092.511866613942</v>
      </c>
      <c r="BJ244" s="147">
        <f>[1]побуд.звіт!BJ244+'[2]звіт 2018+01.2019'!BJ244</f>
        <v>14165.976231362065</v>
      </c>
      <c r="BK244" s="140">
        <f t="shared" si="146"/>
        <v>-926.53563525187747</v>
      </c>
      <c r="BL244" s="141">
        <f t="shared" si="147"/>
        <v>0</v>
      </c>
      <c r="BM244" s="147">
        <f>[1]побуд.звіт!BM244+'[2]звіт 2018+01.2019'!BM244</f>
        <v>0</v>
      </c>
      <c r="BN244" s="147">
        <f>[1]побуд.звіт!BN244+'[2]звіт 2018+01.2019'!BN244</f>
        <v>0</v>
      </c>
      <c r="BO244" s="140">
        <f t="shared" si="148"/>
        <v>0</v>
      </c>
      <c r="BP244" s="141">
        <f t="shared" si="149"/>
        <v>0</v>
      </c>
      <c r="BQ244" s="142">
        <f t="shared" si="156"/>
        <v>220136.82521957619</v>
      </c>
      <c r="BR244" s="140">
        <f t="shared" si="156"/>
        <v>176536.56462829182</v>
      </c>
      <c r="BS244" s="140">
        <f t="shared" si="150"/>
        <v>-43600.260591284372</v>
      </c>
      <c r="BT244" s="141">
        <f t="shared" si="151"/>
        <v>0</v>
      </c>
      <c r="BU244" s="148">
        <f t="shared" si="155"/>
        <v>0.80194017721571509</v>
      </c>
      <c r="BV244" s="132">
        <v>29212</v>
      </c>
      <c r="BW244" s="144">
        <f t="shared" si="152"/>
        <v>13487.941055744557</v>
      </c>
      <c r="BX244" s="132">
        <f t="shared" si="157"/>
        <v>15724.058944255443</v>
      </c>
      <c r="BY244" s="145">
        <v>3</v>
      </c>
      <c r="CA244" s="39"/>
    </row>
    <row r="245" spans="1:79" x14ac:dyDescent="0.3">
      <c r="A245" s="137">
        <f t="shared" si="123"/>
        <v>237</v>
      </c>
      <c r="B245" s="146" t="s">
        <v>337</v>
      </c>
      <c r="C245" s="188">
        <v>4575.6000000000004</v>
      </c>
      <c r="D245" s="185">
        <v>5</v>
      </c>
      <c r="E245" s="147">
        <f>[1]побуд.звіт!E245+'[2]звіт 2018+01.2019'!E245</f>
        <v>16605.665119999998</v>
      </c>
      <c r="F245" s="147">
        <f>[1]побуд.звіт!F245+'[2]звіт 2018+01.2019'!F245</f>
        <v>14581.897087407644</v>
      </c>
      <c r="G245" s="140">
        <f t="shared" si="119"/>
        <v>-2023.7680325923538</v>
      </c>
      <c r="H245" s="141">
        <f t="shared" si="120"/>
        <v>0</v>
      </c>
      <c r="I245" s="147">
        <f>[1]побуд.звіт!I245+'[2]звіт 2018+01.2019'!I245</f>
        <v>50443.424262629516</v>
      </c>
      <c r="J245" s="147">
        <f>[1]побуд.звіт!J245+'[2]звіт 2018+01.2019'!J245</f>
        <v>46171.183111917569</v>
      </c>
      <c r="K245" s="140">
        <f t="shared" si="121"/>
        <v>-4272.2411507119468</v>
      </c>
      <c r="L245" s="141">
        <f t="shared" si="122"/>
        <v>0</v>
      </c>
      <c r="M245" s="147">
        <f>[1]побуд.звіт!M245+'[2]звіт 2018+01.2019'!M245</f>
        <v>8779.1512643093447</v>
      </c>
      <c r="N245" s="147">
        <f>[1]побуд.звіт!N245+'[2]звіт 2018+01.2019'!N245</f>
        <v>9077.562131515775</v>
      </c>
      <c r="O245" s="140">
        <f t="shared" si="124"/>
        <v>0</v>
      </c>
      <c r="P245" s="141">
        <f t="shared" si="125"/>
        <v>298.41086720643034</v>
      </c>
      <c r="Q245" s="147">
        <f>[1]побуд.звіт!Q245+'[2]звіт 2018+01.2019'!Q245</f>
        <v>1086.8969199437199</v>
      </c>
      <c r="R245" s="147">
        <f>[1]побуд.звіт!R245+'[2]звіт 2018+01.2019'!R245</f>
        <v>452.63325752991244</v>
      </c>
      <c r="S245" s="140">
        <f t="shared" si="126"/>
        <v>-634.26366241380742</v>
      </c>
      <c r="T245" s="141">
        <f t="shared" si="127"/>
        <v>0</v>
      </c>
      <c r="U245" s="147">
        <f>[1]побуд.звіт!U245+'[2]звіт 2018+01.2019'!U245</f>
        <v>0</v>
      </c>
      <c r="V245" s="147">
        <f>[1]побуд.звіт!V245+'[2]звіт 2018+01.2019'!V245</f>
        <v>0</v>
      </c>
      <c r="W245" s="140">
        <f t="shared" si="128"/>
        <v>0</v>
      </c>
      <c r="X245" s="141">
        <f t="shared" si="129"/>
        <v>0</v>
      </c>
      <c r="Y245" s="147">
        <f>[1]побуд.звіт!Y245+'[2]звіт 2018+01.2019'!Y245</f>
        <v>0</v>
      </c>
      <c r="Z245" s="147">
        <f>[1]побуд.звіт!Z245+'[2]звіт 2018+01.2019'!Z245</f>
        <v>0</v>
      </c>
      <c r="AA245" s="140">
        <f t="shared" si="130"/>
        <v>0</v>
      </c>
      <c r="AB245" s="141">
        <f t="shared" si="131"/>
        <v>0</v>
      </c>
      <c r="AC245" s="147">
        <f>[1]побуд.звіт!AC245+'[2]звіт 2018+01.2019'!AC245</f>
        <v>52647.548120085907</v>
      </c>
      <c r="AD245" s="147">
        <f>[1]побуд.звіт!AD245+'[2]звіт 2018+01.2019'!AD245</f>
        <v>52875.171659716427</v>
      </c>
      <c r="AE245" s="140">
        <f t="shared" si="132"/>
        <v>0</v>
      </c>
      <c r="AF245" s="141">
        <f t="shared" si="133"/>
        <v>227.6235396305201</v>
      </c>
      <c r="AG245" s="147">
        <f>[1]побуд.звіт!AG245+'[2]звіт 2018+01.2019'!AG245</f>
        <v>663.45566851237595</v>
      </c>
      <c r="AH245" s="147">
        <f>[1]побуд.звіт!AH245+'[2]звіт 2018+01.2019'!AH245</f>
        <v>661.26115631237826</v>
      </c>
      <c r="AI245" s="140">
        <f t="shared" si="134"/>
        <v>-2.1945121999976891</v>
      </c>
      <c r="AJ245" s="141">
        <f t="shared" si="135"/>
        <v>0</v>
      </c>
      <c r="AK245" s="147">
        <f>[1]побуд.звіт!AK245+'[2]звіт 2018+01.2019'!AK245</f>
        <v>25.694885824014751</v>
      </c>
      <c r="AL245" s="147">
        <f>[1]побуд.звіт!AL245+'[2]звіт 2018+01.2019'!AL245</f>
        <v>0</v>
      </c>
      <c r="AM245" s="140">
        <f t="shared" si="136"/>
        <v>-25.694885824014751</v>
      </c>
      <c r="AN245" s="141">
        <f t="shared" si="137"/>
        <v>0</v>
      </c>
      <c r="AO245" s="147">
        <f>[1]побуд.звіт!AO245+'[2]звіт 2018+01.2019'!AO245</f>
        <v>15095.954691902922</v>
      </c>
      <c r="AP245" s="147">
        <f>[1]побуд.звіт!AP245+'[2]звіт 2018+01.2019'!AP245</f>
        <v>10500.384074488513</v>
      </c>
      <c r="AQ245" s="140">
        <f t="shared" si="138"/>
        <v>-4595.5706174144088</v>
      </c>
      <c r="AR245" s="141">
        <f t="shared" si="139"/>
        <v>0</v>
      </c>
      <c r="AS245" s="147">
        <f>[1]побуд.звіт!AS245+'[2]звіт 2018+01.2019'!AS245</f>
        <v>12985.30247232229</v>
      </c>
      <c r="AT245" s="147">
        <f>[1]побуд.звіт!AT245+'[2]звіт 2018+01.2019'!AT245</f>
        <v>10997.610838376262</v>
      </c>
      <c r="AU245" s="140">
        <f t="shared" si="140"/>
        <v>-1987.6916339460277</v>
      </c>
      <c r="AV245" s="141">
        <f t="shared" si="141"/>
        <v>0</v>
      </c>
      <c r="AW245" s="147">
        <f>[1]побуд.звіт!AW245+'[2]звіт 2018+01.2019'!AW245</f>
        <v>62122.73690024556</v>
      </c>
      <c r="AX245" s="147">
        <f>[1]побуд.звіт!AX245+'[2]звіт 2018+01.2019'!AX245</f>
        <v>51642.593466180479</v>
      </c>
      <c r="AY245" s="140">
        <f t="shared" si="142"/>
        <v>-10480.143434065081</v>
      </c>
      <c r="AZ245" s="141">
        <f t="shared" si="143"/>
        <v>0</v>
      </c>
      <c r="BA245" s="38">
        <v>0</v>
      </c>
      <c r="BB245" s="36"/>
      <c r="BC245" s="36">
        <f t="shared" si="153"/>
        <v>0</v>
      </c>
      <c r="BD245" s="37">
        <f t="shared" si="154"/>
        <v>0</v>
      </c>
      <c r="BE245" s="147">
        <f>[1]побуд.звіт!BE245+'[2]звіт 2018+01.2019'!BE245</f>
        <v>12.847442912007375</v>
      </c>
      <c r="BF245" s="147">
        <f>[1]побуд.звіт!BF245+'[2]звіт 2018+01.2019'!BF245</f>
        <v>0</v>
      </c>
      <c r="BG245" s="140">
        <f t="shared" si="144"/>
        <v>-12.847442912007375</v>
      </c>
      <c r="BH245" s="141">
        <f t="shared" si="145"/>
        <v>0</v>
      </c>
      <c r="BI245" s="147">
        <f>[1]побуд.звіт!BI245+'[2]звіт 2018+01.2019'!BI245</f>
        <v>11034.189352691221</v>
      </c>
      <c r="BJ245" s="147">
        <f>[1]побуд.звіт!BJ245+'[2]звіт 2018+01.2019'!BJ245</f>
        <v>9413.8598036811982</v>
      </c>
      <c r="BK245" s="140">
        <f t="shared" si="146"/>
        <v>-1620.3295490100227</v>
      </c>
      <c r="BL245" s="141">
        <f t="shared" si="147"/>
        <v>0</v>
      </c>
      <c r="BM245" s="147">
        <f>[1]побуд.звіт!BM245+'[2]звіт 2018+01.2019'!BM245</f>
        <v>0</v>
      </c>
      <c r="BN245" s="147">
        <f>[1]побуд.звіт!BN245+'[2]звіт 2018+01.2019'!BN245</f>
        <v>0</v>
      </c>
      <c r="BO245" s="140">
        <f t="shared" si="148"/>
        <v>0</v>
      </c>
      <c r="BP245" s="141">
        <f t="shared" si="149"/>
        <v>0</v>
      </c>
      <c r="BQ245" s="142">
        <f t="shared" si="156"/>
        <v>231502.86710137888</v>
      </c>
      <c r="BR245" s="140">
        <f t="shared" si="156"/>
        <v>206374.1565871262</v>
      </c>
      <c r="BS245" s="140">
        <f t="shared" si="150"/>
        <v>-25128.710514252685</v>
      </c>
      <c r="BT245" s="141">
        <f t="shared" si="151"/>
        <v>0</v>
      </c>
      <c r="BU245" s="148">
        <f t="shared" si="155"/>
        <v>0.89145399869605757</v>
      </c>
      <c r="BV245" s="132">
        <v>52490</v>
      </c>
      <c r="BW245" s="144">
        <f t="shared" si="152"/>
        <v>35954.080921330082</v>
      </c>
      <c r="BX245" s="132">
        <f t="shared" si="157"/>
        <v>16535.919078669922</v>
      </c>
      <c r="BY245" s="145">
        <v>3</v>
      </c>
      <c r="CA245" s="39"/>
    </row>
    <row r="246" spans="1:79" x14ac:dyDescent="0.3">
      <c r="A246" s="137">
        <f t="shared" si="123"/>
        <v>238</v>
      </c>
      <c r="B246" s="146" t="s">
        <v>338</v>
      </c>
      <c r="C246" s="188">
        <v>3215.93</v>
      </c>
      <c r="D246" s="185">
        <v>5</v>
      </c>
      <c r="E246" s="147">
        <f>[1]побуд.звіт!E246+'[2]звіт 2018+01.2019'!E246</f>
        <v>11948.906031999995</v>
      </c>
      <c r="F246" s="147">
        <f>[1]побуд.звіт!F246+'[2]звіт 2018+01.2019'!F246</f>
        <v>9293.9854786966462</v>
      </c>
      <c r="G246" s="140">
        <f t="shared" si="119"/>
        <v>-2654.9205533033492</v>
      </c>
      <c r="H246" s="141">
        <f t="shared" si="120"/>
        <v>0</v>
      </c>
      <c r="I246" s="147">
        <f>[1]побуд.звіт!I246+'[2]звіт 2018+01.2019'!I246</f>
        <v>43320.954286398977</v>
      </c>
      <c r="J246" s="147">
        <f>[1]побуд.звіт!J246+'[2]звіт 2018+01.2019'!J246</f>
        <v>38339.80391625753</v>
      </c>
      <c r="K246" s="140">
        <f t="shared" si="121"/>
        <v>-4981.1503701414476</v>
      </c>
      <c r="L246" s="141">
        <f t="shared" si="122"/>
        <v>0</v>
      </c>
      <c r="M246" s="147">
        <f>[1]побуд.звіт!M246+'[2]звіт 2018+01.2019'!M246</f>
        <v>5920.0600901419602</v>
      </c>
      <c r="N246" s="147">
        <f>[1]побуд.звіт!N246+'[2]звіт 2018+01.2019'!N246</f>
        <v>6115.6390941840382</v>
      </c>
      <c r="O246" s="140">
        <f t="shared" si="124"/>
        <v>0</v>
      </c>
      <c r="P246" s="141">
        <f t="shared" si="125"/>
        <v>195.57900404207794</v>
      </c>
      <c r="Q246" s="147">
        <f>[1]побуд.звіт!Q246+'[2]звіт 2018+01.2019'!Q246</f>
        <v>448.96475178226535</v>
      </c>
      <c r="R246" s="147">
        <f>[1]побуд.звіт!R246+'[2]звіт 2018+01.2019'!R246</f>
        <v>720.69362015537138</v>
      </c>
      <c r="S246" s="140">
        <f t="shared" si="126"/>
        <v>0</v>
      </c>
      <c r="T246" s="141">
        <f t="shared" si="127"/>
        <v>271.72886837310602</v>
      </c>
      <c r="U246" s="147">
        <f>[1]побуд.звіт!U246+'[2]звіт 2018+01.2019'!U246</f>
        <v>0</v>
      </c>
      <c r="V246" s="147">
        <f>[1]побуд.звіт!V246+'[2]звіт 2018+01.2019'!V246</f>
        <v>0</v>
      </c>
      <c r="W246" s="140">
        <f t="shared" si="128"/>
        <v>0</v>
      </c>
      <c r="X246" s="141">
        <f t="shared" si="129"/>
        <v>0</v>
      </c>
      <c r="Y246" s="147">
        <f>[1]побуд.звіт!Y246+'[2]звіт 2018+01.2019'!Y246</f>
        <v>0</v>
      </c>
      <c r="Z246" s="147">
        <f>[1]побуд.звіт!Z246+'[2]звіт 2018+01.2019'!Z246</f>
        <v>0</v>
      </c>
      <c r="AA246" s="140">
        <f t="shared" si="130"/>
        <v>0</v>
      </c>
      <c r="AB246" s="141">
        <f t="shared" si="131"/>
        <v>0</v>
      </c>
      <c r="AC246" s="147">
        <f>[1]побуд.звіт!AC246+'[2]звіт 2018+01.2019'!AC246</f>
        <v>35932.305716639887</v>
      </c>
      <c r="AD246" s="147">
        <f>[1]побуд.звіт!AD246+'[2]звіт 2018+01.2019'!AD246</f>
        <v>36244.447410566012</v>
      </c>
      <c r="AE246" s="140">
        <f t="shared" si="132"/>
        <v>0</v>
      </c>
      <c r="AF246" s="141">
        <f t="shared" si="133"/>
        <v>312.1416939261253</v>
      </c>
      <c r="AG246" s="147">
        <f>[1]побуд.звіт!AG246+'[2]звіт 2018+01.2019'!AG246</f>
        <v>330.85930408663955</v>
      </c>
      <c r="AH246" s="147">
        <f>[1]побуд.звіт!AH246+'[2]звіт 2018+01.2019'!AH246</f>
        <v>330.63057815618913</v>
      </c>
      <c r="AI246" s="140">
        <f t="shared" si="134"/>
        <v>-0.22872593045042322</v>
      </c>
      <c r="AJ246" s="141">
        <f t="shared" si="135"/>
        <v>0</v>
      </c>
      <c r="AK246" s="147">
        <f>[1]побуд.звіт!AK246+'[2]звіт 2018+01.2019'!AK246</f>
        <v>9.0297397246288753</v>
      </c>
      <c r="AL246" s="147">
        <f>[1]побуд.звіт!AL246+'[2]звіт 2018+01.2019'!AL246</f>
        <v>1925.2158507550639</v>
      </c>
      <c r="AM246" s="140">
        <f t="shared" si="136"/>
        <v>0</v>
      </c>
      <c r="AN246" s="141">
        <f t="shared" si="137"/>
        <v>1916.1861110304351</v>
      </c>
      <c r="AO246" s="147">
        <f>[1]побуд.звіт!AO246+'[2]звіт 2018+01.2019'!AO246</f>
        <v>10508.042735950396</v>
      </c>
      <c r="AP246" s="147">
        <f>[1]побуд.звіт!AP246+'[2]звіт 2018+01.2019'!AP246</f>
        <v>7350.2743699909061</v>
      </c>
      <c r="AQ246" s="140">
        <f t="shared" si="138"/>
        <v>-3157.7683659594895</v>
      </c>
      <c r="AR246" s="141">
        <f t="shared" si="139"/>
        <v>0</v>
      </c>
      <c r="AS246" s="147">
        <f>[1]побуд.звіт!AS246+'[2]звіт 2018+01.2019'!AS246</f>
        <v>7146.1411279443437</v>
      </c>
      <c r="AT246" s="147">
        <f>[1]побуд.звіт!AT246+'[2]звіт 2018+01.2019'!AT246</f>
        <v>6003.4535966690009</v>
      </c>
      <c r="AU246" s="140">
        <f t="shared" si="140"/>
        <v>-1142.6875312753427</v>
      </c>
      <c r="AV246" s="141">
        <f t="shared" si="141"/>
        <v>0</v>
      </c>
      <c r="AW246" s="147">
        <f>[1]побуд.звіт!AW246+'[2]звіт 2018+01.2019'!AW246</f>
        <v>38240.798025063727</v>
      </c>
      <c r="AX246" s="147">
        <f>[1]побуд.звіт!AX246+'[2]звіт 2018+01.2019'!AX246</f>
        <v>18033.552241607966</v>
      </c>
      <c r="AY246" s="140">
        <f t="shared" si="142"/>
        <v>-20207.245783455761</v>
      </c>
      <c r="AZ246" s="141">
        <f t="shared" si="143"/>
        <v>0</v>
      </c>
      <c r="BA246" s="38">
        <v>0</v>
      </c>
      <c r="BB246" s="36"/>
      <c r="BC246" s="36">
        <f t="shared" si="153"/>
        <v>0</v>
      </c>
      <c r="BD246" s="37">
        <f t="shared" si="154"/>
        <v>0</v>
      </c>
      <c r="BE246" s="147">
        <f>[1]побуд.звіт!BE246+'[2]звіт 2018+01.2019'!BE246</f>
        <v>18.059479449257751</v>
      </c>
      <c r="BF246" s="147">
        <f>[1]побуд.звіт!BF246+'[2]звіт 2018+01.2019'!BF246</f>
        <v>0</v>
      </c>
      <c r="BG246" s="140">
        <f t="shared" si="144"/>
        <v>-18.059479449257751</v>
      </c>
      <c r="BH246" s="141">
        <f t="shared" si="145"/>
        <v>0</v>
      </c>
      <c r="BI246" s="147">
        <f>[1]побуд.звіт!BI246+'[2]звіт 2018+01.2019'!BI246</f>
        <v>9019.7481011740601</v>
      </c>
      <c r="BJ246" s="147">
        <f>[1]побуд.звіт!BJ246+'[2]звіт 2018+01.2019'!BJ246</f>
        <v>8123.4700967641902</v>
      </c>
      <c r="BK246" s="140">
        <f t="shared" si="146"/>
        <v>-896.27800440986994</v>
      </c>
      <c r="BL246" s="141">
        <f t="shared" si="147"/>
        <v>0</v>
      </c>
      <c r="BM246" s="147">
        <f>[1]побуд.звіт!BM246+'[2]звіт 2018+01.2019'!BM246</f>
        <v>0</v>
      </c>
      <c r="BN246" s="147">
        <f>[1]побуд.звіт!BN246+'[2]звіт 2018+01.2019'!BN246</f>
        <v>0</v>
      </c>
      <c r="BO246" s="140">
        <f t="shared" si="148"/>
        <v>0</v>
      </c>
      <c r="BP246" s="141">
        <f t="shared" si="149"/>
        <v>0</v>
      </c>
      <c r="BQ246" s="142">
        <f t="shared" si="156"/>
        <v>162843.86939035612</v>
      </c>
      <c r="BR246" s="140">
        <f t="shared" si="156"/>
        <v>132481.16625380289</v>
      </c>
      <c r="BS246" s="140">
        <f t="shared" si="150"/>
        <v>-30362.703136553231</v>
      </c>
      <c r="BT246" s="141">
        <f t="shared" si="151"/>
        <v>0</v>
      </c>
      <c r="BU246" s="148">
        <f t="shared" si="155"/>
        <v>0.81354715255647592</v>
      </c>
      <c r="BV246" s="132">
        <v>18295</v>
      </c>
      <c r="BW246" s="144">
        <f t="shared" si="152"/>
        <v>6663.2950435459916</v>
      </c>
      <c r="BX246" s="132">
        <f t="shared" si="157"/>
        <v>11631.704956454008</v>
      </c>
      <c r="BY246" s="145">
        <v>3</v>
      </c>
      <c r="CA246" s="39"/>
    </row>
    <row r="247" spans="1:79" x14ac:dyDescent="0.3">
      <c r="A247" s="137">
        <f t="shared" si="123"/>
        <v>239</v>
      </c>
      <c r="B247" s="146" t="s">
        <v>339</v>
      </c>
      <c r="C247" s="188">
        <v>6027.2999999999993</v>
      </c>
      <c r="D247" s="185">
        <v>5</v>
      </c>
      <c r="E247" s="147">
        <f>[1]побуд.звіт!E247+'[2]звіт 2018+01.2019'!E247</f>
        <v>18733.932479999999</v>
      </c>
      <c r="F247" s="147">
        <f>[1]побуд.звіт!F247+'[2]звіт 2018+01.2019'!F247</f>
        <v>20326.172768951215</v>
      </c>
      <c r="G247" s="140">
        <f t="shared" si="119"/>
        <v>0</v>
      </c>
      <c r="H247" s="141">
        <f t="shared" si="120"/>
        <v>1592.2402889512159</v>
      </c>
      <c r="I247" s="147">
        <f>[1]побуд.звіт!I247+'[2]звіт 2018+01.2019'!I247</f>
        <v>70063.394187548038</v>
      </c>
      <c r="J247" s="147">
        <f>[1]побуд.звіт!J247+'[2]звіт 2018+01.2019'!J247</f>
        <v>64609.145649070757</v>
      </c>
      <c r="K247" s="140">
        <f t="shared" si="121"/>
        <v>-5454.2485384772808</v>
      </c>
      <c r="L247" s="141">
        <f t="shared" si="122"/>
        <v>0</v>
      </c>
      <c r="M247" s="147">
        <f>[1]побуд.звіт!M247+'[2]звіт 2018+01.2019'!M247</f>
        <v>8981.8031826570787</v>
      </c>
      <c r="N247" s="147">
        <f>[1]побуд.звіт!N247+'[2]звіт 2018+01.2019'!N247</f>
        <v>8901.4574120044053</v>
      </c>
      <c r="O247" s="140">
        <f t="shared" si="124"/>
        <v>-80.345770652673309</v>
      </c>
      <c r="P247" s="141">
        <f t="shared" si="125"/>
        <v>0</v>
      </c>
      <c r="Q247" s="147">
        <f>[1]побуд.звіт!Q247+'[2]звіт 2018+01.2019'!Q247</f>
        <v>1422.8803973393406</v>
      </c>
      <c r="R247" s="147">
        <f>[1]побуд.звіт!R247+'[2]звіт 2018+01.2019'!R247</f>
        <v>1297.7635664446659</v>
      </c>
      <c r="S247" s="140">
        <f t="shared" si="126"/>
        <v>-125.11683089467465</v>
      </c>
      <c r="T247" s="141">
        <f t="shared" si="127"/>
        <v>0</v>
      </c>
      <c r="U247" s="147">
        <f>[1]побуд.звіт!U247+'[2]звіт 2018+01.2019'!U247</f>
        <v>0</v>
      </c>
      <c r="V247" s="147">
        <f>[1]побуд.звіт!V247+'[2]звіт 2018+01.2019'!V247</f>
        <v>0</v>
      </c>
      <c r="W247" s="140">
        <f t="shared" si="128"/>
        <v>0</v>
      </c>
      <c r="X247" s="141">
        <f t="shared" si="129"/>
        <v>0</v>
      </c>
      <c r="Y247" s="147">
        <f>[1]побуд.звіт!Y247+'[2]звіт 2018+01.2019'!Y247</f>
        <v>0</v>
      </c>
      <c r="Z247" s="147">
        <f>[1]побуд.звіт!Z247+'[2]звіт 2018+01.2019'!Z247</f>
        <v>0</v>
      </c>
      <c r="AA247" s="140">
        <f t="shared" si="130"/>
        <v>0</v>
      </c>
      <c r="AB247" s="141">
        <f t="shared" si="131"/>
        <v>0</v>
      </c>
      <c r="AC247" s="147">
        <f>[1]побуд.звіт!AC247+'[2]звіт 2018+01.2019'!AC247</f>
        <v>68793.828536585992</v>
      </c>
      <c r="AD247" s="147">
        <f>[1]побуд.звіт!AD247+'[2]звіт 2018+01.2019'!AD247</f>
        <v>65615.026766506315</v>
      </c>
      <c r="AE247" s="140">
        <f t="shared" si="132"/>
        <v>-3178.8017700796772</v>
      </c>
      <c r="AF247" s="141">
        <f t="shared" si="133"/>
        <v>0</v>
      </c>
      <c r="AG247" s="147">
        <f>[1]побуд.звіт!AG247+'[2]звіт 2018+01.2019'!AG247</f>
        <v>994.80237086320221</v>
      </c>
      <c r="AH247" s="147">
        <f>[1]побуд.звіт!AH247+'[2]звіт 2018+01.2019'!AH247</f>
        <v>991.89173446856728</v>
      </c>
      <c r="AI247" s="140">
        <f t="shared" si="134"/>
        <v>-2.9106363946349347</v>
      </c>
      <c r="AJ247" s="141">
        <f t="shared" si="135"/>
        <v>0</v>
      </c>
      <c r="AK247" s="147">
        <f>[1]побуд.звіт!AK247+'[2]звіт 2018+01.2019'!AK247</f>
        <v>39.271668812633109</v>
      </c>
      <c r="AL247" s="147">
        <f>[1]побуд.звіт!AL247+'[2]звіт 2018+01.2019'!AL247</f>
        <v>0</v>
      </c>
      <c r="AM247" s="140">
        <f t="shared" si="136"/>
        <v>-39.271668812633109</v>
      </c>
      <c r="AN247" s="141">
        <f t="shared" si="137"/>
        <v>0</v>
      </c>
      <c r="AO247" s="147">
        <f>[1]побуд.звіт!AO247+'[2]звіт 2018+01.2019'!AO247</f>
        <v>19706.396365371475</v>
      </c>
      <c r="AP247" s="147">
        <f>[1]побуд.звіт!AP247+'[2]звіт 2018+01.2019'!AP247</f>
        <v>13048.877457448973</v>
      </c>
      <c r="AQ247" s="140">
        <f t="shared" si="138"/>
        <v>-6657.518907922502</v>
      </c>
      <c r="AR247" s="141">
        <f t="shared" si="139"/>
        <v>0</v>
      </c>
      <c r="AS247" s="147">
        <f>[1]побуд.звіт!AS247+'[2]звіт 2018+01.2019'!AS247</f>
        <v>21111.253348929215</v>
      </c>
      <c r="AT247" s="147">
        <f>[1]побуд.звіт!AT247+'[2]звіт 2018+01.2019'!AT247</f>
        <v>17719.484407186137</v>
      </c>
      <c r="AU247" s="140">
        <f t="shared" si="140"/>
        <v>-3391.7689417430774</v>
      </c>
      <c r="AV247" s="141">
        <f t="shared" si="141"/>
        <v>0</v>
      </c>
      <c r="AW247" s="147">
        <f>[1]побуд.звіт!AW247+'[2]звіт 2018+01.2019'!AW247</f>
        <v>85416.016691609489</v>
      </c>
      <c r="AX247" s="147">
        <f>[1]побуд.звіт!AX247+'[2]звіт 2018+01.2019'!AX247</f>
        <v>58509.711421422697</v>
      </c>
      <c r="AY247" s="140">
        <f t="shared" si="142"/>
        <v>-26906.305270186793</v>
      </c>
      <c r="AZ247" s="141">
        <f t="shared" si="143"/>
        <v>0</v>
      </c>
      <c r="BA247" s="38">
        <v>0</v>
      </c>
      <c r="BB247" s="36"/>
      <c r="BC247" s="36">
        <f t="shared" si="153"/>
        <v>0</v>
      </c>
      <c r="BD247" s="37">
        <f t="shared" si="154"/>
        <v>0</v>
      </c>
      <c r="BE247" s="147">
        <f>[1]побуд.звіт!BE247+'[2]звіт 2018+01.2019'!BE247</f>
        <v>16.92354940631656</v>
      </c>
      <c r="BF247" s="147">
        <f>[1]побуд.звіт!BF247+'[2]звіт 2018+01.2019'!BF247</f>
        <v>0</v>
      </c>
      <c r="BG247" s="140">
        <f t="shared" si="144"/>
        <v>-16.92354940631656</v>
      </c>
      <c r="BH247" s="141">
        <f t="shared" si="145"/>
        <v>0</v>
      </c>
      <c r="BI247" s="147">
        <f>[1]побуд.звіт!BI247+'[2]звіт 2018+01.2019'!BI247</f>
        <v>10600.353279234743</v>
      </c>
      <c r="BJ247" s="147">
        <f>[1]побуд.звіт!BJ247+'[2]звіт 2018+01.2019'!BJ247</f>
        <v>3981.0954214421754</v>
      </c>
      <c r="BK247" s="140">
        <f t="shared" si="146"/>
        <v>-6619.2578577925678</v>
      </c>
      <c r="BL247" s="141">
        <f t="shared" si="147"/>
        <v>0</v>
      </c>
      <c r="BM247" s="147">
        <f>[1]побуд.звіт!BM247+'[2]звіт 2018+01.2019'!BM247</f>
        <v>0</v>
      </c>
      <c r="BN247" s="147">
        <f>[1]побуд.звіт!BN247+'[2]звіт 2018+01.2019'!BN247</f>
        <v>0</v>
      </c>
      <c r="BO247" s="140">
        <f t="shared" si="148"/>
        <v>0</v>
      </c>
      <c r="BP247" s="141">
        <f t="shared" si="149"/>
        <v>0</v>
      </c>
      <c r="BQ247" s="142">
        <f t="shared" si="156"/>
        <v>305880.85605835752</v>
      </c>
      <c r="BR247" s="140">
        <f t="shared" si="156"/>
        <v>255000.62660494592</v>
      </c>
      <c r="BS247" s="140">
        <f t="shared" si="150"/>
        <v>-50880.229453411594</v>
      </c>
      <c r="BT247" s="141">
        <f t="shared" si="151"/>
        <v>0</v>
      </c>
      <c r="BU247" s="148">
        <f t="shared" si="155"/>
        <v>0.83365997431462524</v>
      </c>
      <c r="BV247" s="132">
        <v>34109</v>
      </c>
      <c r="BW247" s="144">
        <f t="shared" si="152"/>
        <v>12260.367424403034</v>
      </c>
      <c r="BX247" s="132">
        <f t="shared" si="157"/>
        <v>21848.632575596966</v>
      </c>
      <c r="BY247" s="145">
        <v>3</v>
      </c>
      <c r="CA247" s="39"/>
    </row>
    <row r="248" spans="1:79" x14ac:dyDescent="0.3">
      <c r="A248" s="137">
        <f t="shared" si="123"/>
        <v>240</v>
      </c>
      <c r="B248" s="146" t="s">
        <v>340</v>
      </c>
      <c r="C248" s="188">
        <v>2767</v>
      </c>
      <c r="D248" s="185">
        <v>5</v>
      </c>
      <c r="E248" s="147">
        <f>[1]побуд.звіт!E248+'[2]звіт 2018+01.2019'!E248</f>
        <v>11999.480375167948</v>
      </c>
      <c r="F248" s="147">
        <f>[1]побуд.звіт!F248+'[2]звіт 2018+01.2019'!F248</f>
        <v>9577.9348280668182</v>
      </c>
      <c r="G248" s="140">
        <f t="shared" si="119"/>
        <v>-2421.5455471011301</v>
      </c>
      <c r="H248" s="141">
        <f t="shared" si="120"/>
        <v>0</v>
      </c>
      <c r="I248" s="147">
        <f>[1]побуд.звіт!I248+'[2]звіт 2018+01.2019'!I248</f>
        <v>36164.837186317709</v>
      </c>
      <c r="J248" s="147">
        <f>[1]побуд.звіт!J248+'[2]звіт 2018+01.2019'!J248</f>
        <v>31179.584400138508</v>
      </c>
      <c r="K248" s="140">
        <f t="shared" si="121"/>
        <v>-4985.2527861792005</v>
      </c>
      <c r="L248" s="141">
        <f t="shared" si="122"/>
        <v>0</v>
      </c>
      <c r="M248" s="147">
        <f>[1]побуд.звіт!M248+'[2]звіт 2018+01.2019'!M248</f>
        <v>4792.8336740520353</v>
      </c>
      <c r="N248" s="147">
        <f>[1]побуд.звіт!N248+'[2]звіт 2018+01.2019'!N248</f>
        <v>4819.1352492119822</v>
      </c>
      <c r="O248" s="140">
        <f t="shared" si="124"/>
        <v>0</v>
      </c>
      <c r="P248" s="141">
        <f t="shared" si="125"/>
        <v>26.301575159946879</v>
      </c>
      <c r="Q248" s="147">
        <f>[1]побуд.звіт!Q248+'[2]звіт 2018+01.2019'!Q248</f>
        <v>392.81639520373432</v>
      </c>
      <c r="R248" s="147">
        <f>[1]побуд.звіт!R248+'[2]звіт 2018+01.2019'!R248</f>
        <v>664.86113948308787</v>
      </c>
      <c r="S248" s="140">
        <f t="shared" si="126"/>
        <v>0</v>
      </c>
      <c r="T248" s="141">
        <f t="shared" si="127"/>
        <v>272.04474427935355</v>
      </c>
      <c r="U248" s="147">
        <f>[1]побуд.звіт!U248+'[2]звіт 2018+01.2019'!U248</f>
        <v>0</v>
      </c>
      <c r="V248" s="147">
        <f>[1]побуд.звіт!V248+'[2]звіт 2018+01.2019'!V248</f>
        <v>0</v>
      </c>
      <c r="W248" s="140">
        <f t="shared" si="128"/>
        <v>0</v>
      </c>
      <c r="X248" s="141">
        <f t="shared" si="129"/>
        <v>0</v>
      </c>
      <c r="Y248" s="147">
        <f>[1]побуд.звіт!Y248+'[2]звіт 2018+01.2019'!Y248</f>
        <v>0</v>
      </c>
      <c r="Z248" s="147">
        <f>[1]побуд.звіт!Z248+'[2]звіт 2018+01.2019'!Z248</f>
        <v>0</v>
      </c>
      <c r="AA248" s="140">
        <f t="shared" si="130"/>
        <v>0</v>
      </c>
      <c r="AB248" s="141">
        <f t="shared" si="131"/>
        <v>0</v>
      </c>
      <c r="AC248" s="147">
        <f>[1]побуд.звіт!AC248+'[2]звіт 2018+01.2019'!AC248</f>
        <v>31763.119540396532</v>
      </c>
      <c r="AD248" s="147">
        <f>[1]побуд.звіт!AD248+'[2]звіт 2018+01.2019'!AD248</f>
        <v>32055.678262976046</v>
      </c>
      <c r="AE248" s="140">
        <f t="shared" si="132"/>
        <v>0</v>
      </c>
      <c r="AF248" s="141">
        <f t="shared" si="133"/>
        <v>292.55872257951341</v>
      </c>
      <c r="AG248" s="147">
        <f>[1]побуд.звіт!AG248+'[2]звіт 2018+01.2019'!AG248</f>
        <v>662.57625838623346</v>
      </c>
      <c r="AH248" s="147">
        <f>[1]побуд.звіт!AH248+'[2]звіт 2018+01.2019'!AH248</f>
        <v>661.26115631237826</v>
      </c>
      <c r="AI248" s="140">
        <f t="shared" si="134"/>
        <v>-1.3151020738552006</v>
      </c>
      <c r="AJ248" s="141">
        <f t="shared" si="135"/>
        <v>0</v>
      </c>
      <c r="AK248" s="147">
        <f>[1]побуд.звіт!AK248+'[2]звіт 2018+01.2019'!AK248</f>
        <v>23.307680656651193</v>
      </c>
      <c r="AL248" s="147">
        <f>[1]побуд.звіт!AL248+'[2]звіт 2018+01.2019'!AL248</f>
        <v>0</v>
      </c>
      <c r="AM248" s="140">
        <f t="shared" si="136"/>
        <v>-23.307680656651193</v>
      </c>
      <c r="AN248" s="141">
        <f t="shared" si="137"/>
        <v>0</v>
      </c>
      <c r="AO248" s="147">
        <f>[1]побуд.звіт!AO248+'[2]звіт 2018+01.2019'!AO248</f>
        <v>9194.041597805237</v>
      </c>
      <c r="AP248" s="147">
        <f>[1]побуд.звіт!AP248+'[2]звіт 2018+01.2019'!AP248</f>
        <v>6300.2332036175812</v>
      </c>
      <c r="AQ248" s="140">
        <f t="shared" si="138"/>
        <v>-2893.8083941876557</v>
      </c>
      <c r="AR248" s="141">
        <f t="shared" si="139"/>
        <v>0</v>
      </c>
      <c r="AS248" s="147">
        <f>[1]побуд.звіт!AS248+'[2]звіт 2018+01.2019'!AS248</f>
        <v>6597.8013171318207</v>
      </c>
      <c r="AT248" s="147">
        <f>[1]побуд.звіт!AT248+'[2]звіт 2018+01.2019'!AT248</f>
        <v>5542.8788025386348</v>
      </c>
      <c r="AU248" s="140">
        <f t="shared" si="140"/>
        <v>-1054.922514593186</v>
      </c>
      <c r="AV248" s="141">
        <f t="shared" si="141"/>
        <v>0</v>
      </c>
      <c r="AW248" s="147">
        <f>[1]побуд.звіт!AW248+'[2]звіт 2018+01.2019'!AW248</f>
        <v>34722.936707950801</v>
      </c>
      <c r="AX248" s="147">
        <f>[1]побуд.звіт!AX248+'[2]звіт 2018+01.2019'!AX248</f>
        <v>31212.351065097835</v>
      </c>
      <c r="AY248" s="140">
        <f t="shared" si="142"/>
        <v>-3510.585642852966</v>
      </c>
      <c r="AZ248" s="141">
        <f t="shared" si="143"/>
        <v>0</v>
      </c>
      <c r="BA248" s="38">
        <v>0</v>
      </c>
      <c r="BB248" s="36"/>
      <c r="BC248" s="36">
        <f t="shared" si="153"/>
        <v>0</v>
      </c>
      <c r="BD248" s="37">
        <f t="shared" si="154"/>
        <v>0</v>
      </c>
      <c r="BE248" s="147">
        <f>[1]побуд.звіт!BE248+'[2]звіт 2018+01.2019'!BE248</f>
        <v>15.538453771100796</v>
      </c>
      <c r="BF248" s="147">
        <f>[1]побуд.звіт!BF248+'[2]звіт 2018+01.2019'!BF248</f>
        <v>0</v>
      </c>
      <c r="BG248" s="140">
        <f t="shared" si="144"/>
        <v>-15.538453771100796</v>
      </c>
      <c r="BH248" s="141">
        <f t="shared" si="145"/>
        <v>0</v>
      </c>
      <c r="BI248" s="147">
        <f>[1]побуд.звіт!BI248+'[2]звіт 2018+01.2019'!BI248</f>
        <v>16227.766449365976</v>
      </c>
      <c r="BJ248" s="147">
        <f>[1]побуд.звіт!BJ248+'[2]звіт 2018+01.2019'!BJ248</f>
        <v>16448.752310406198</v>
      </c>
      <c r="BK248" s="140">
        <f t="shared" si="146"/>
        <v>0</v>
      </c>
      <c r="BL248" s="141">
        <f t="shared" si="147"/>
        <v>220.98586104022252</v>
      </c>
      <c r="BM248" s="147">
        <f>[1]побуд.звіт!BM248+'[2]звіт 2018+01.2019'!BM248</f>
        <v>0</v>
      </c>
      <c r="BN248" s="147">
        <f>[1]побуд.звіт!BN248+'[2]звіт 2018+01.2019'!BN248</f>
        <v>0</v>
      </c>
      <c r="BO248" s="140">
        <f t="shared" si="148"/>
        <v>0</v>
      </c>
      <c r="BP248" s="141">
        <f t="shared" si="149"/>
        <v>0</v>
      </c>
      <c r="BQ248" s="142">
        <f t="shared" si="156"/>
        <v>152557.05563620577</v>
      </c>
      <c r="BR248" s="140">
        <f t="shared" si="156"/>
        <v>138462.67041784909</v>
      </c>
      <c r="BS248" s="140">
        <f t="shared" si="150"/>
        <v>-14094.385218356678</v>
      </c>
      <c r="BT248" s="141">
        <f t="shared" si="151"/>
        <v>0</v>
      </c>
      <c r="BU248" s="148">
        <f t="shared" si="155"/>
        <v>0.90761236732329986</v>
      </c>
      <c r="BV248" s="132">
        <v>15172</v>
      </c>
      <c r="BW248" s="144">
        <f t="shared" si="152"/>
        <v>4275.0674545567308</v>
      </c>
      <c r="BX248" s="132">
        <f t="shared" si="157"/>
        <v>10896.932545443269</v>
      </c>
      <c r="BY248" s="145">
        <v>3</v>
      </c>
      <c r="CA248" s="39"/>
    </row>
    <row r="249" spans="1:79" x14ac:dyDescent="0.3">
      <c r="A249" s="137">
        <f t="shared" si="123"/>
        <v>241</v>
      </c>
      <c r="B249" s="146" t="s">
        <v>341</v>
      </c>
      <c r="C249" s="188">
        <v>4581.6000000000004</v>
      </c>
      <c r="D249" s="185">
        <v>5</v>
      </c>
      <c r="E249" s="147">
        <f>[1]побуд.звіт!E249+'[2]звіт 2018+01.2019'!E249</f>
        <v>15541.229679999997</v>
      </c>
      <c r="F249" s="147">
        <f>[1]побуд.звіт!F249+'[2]звіт 2018+01.2019'!F249</f>
        <v>13901.766337156889</v>
      </c>
      <c r="G249" s="140">
        <f t="shared" si="119"/>
        <v>-1639.463342843108</v>
      </c>
      <c r="H249" s="141">
        <f t="shared" si="120"/>
        <v>0</v>
      </c>
      <c r="I249" s="147">
        <f>[1]побуд.звіт!I249+'[2]звіт 2018+01.2019'!I249</f>
        <v>52900.696076195141</v>
      </c>
      <c r="J249" s="147">
        <f>[1]побуд.звіт!J249+'[2]звіт 2018+01.2019'!J249</f>
        <v>48372.028825301291</v>
      </c>
      <c r="K249" s="140">
        <f t="shared" si="121"/>
        <v>-4528.66725089385</v>
      </c>
      <c r="L249" s="141">
        <f t="shared" si="122"/>
        <v>0</v>
      </c>
      <c r="M249" s="147">
        <f>[1]побуд.звіт!M249+'[2]звіт 2018+01.2019'!M249</f>
        <v>8017.0044099894421</v>
      </c>
      <c r="N249" s="147">
        <f>[1]побуд.звіт!N249+'[2]звіт 2018+01.2019'!N249</f>
        <v>8156.8001755802488</v>
      </c>
      <c r="O249" s="140">
        <f t="shared" si="124"/>
        <v>0</v>
      </c>
      <c r="P249" s="141">
        <f t="shared" si="125"/>
        <v>139.7957655908067</v>
      </c>
      <c r="Q249" s="147">
        <f>[1]побуд.звіт!Q249+'[2]звіт 2018+01.2019'!Q249</f>
        <v>1088.3225987053543</v>
      </c>
      <c r="R249" s="147">
        <f>[1]побуд.звіт!R249+'[2]звіт 2018+01.2019'!R249</f>
        <v>818.41362665891825</v>
      </c>
      <c r="S249" s="140">
        <f t="shared" si="126"/>
        <v>-269.90897204643602</v>
      </c>
      <c r="T249" s="141">
        <f t="shared" si="127"/>
        <v>0</v>
      </c>
      <c r="U249" s="147">
        <f>[1]побуд.звіт!U249+'[2]звіт 2018+01.2019'!U249</f>
        <v>0</v>
      </c>
      <c r="V249" s="147">
        <f>[1]побуд.звіт!V249+'[2]звіт 2018+01.2019'!V249</f>
        <v>0</v>
      </c>
      <c r="W249" s="140">
        <f t="shared" si="128"/>
        <v>0</v>
      </c>
      <c r="X249" s="141">
        <f t="shared" si="129"/>
        <v>0</v>
      </c>
      <c r="Y249" s="147">
        <f>[1]побуд.звіт!Y249+'[2]звіт 2018+01.2019'!Y249</f>
        <v>0</v>
      </c>
      <c r="Z249" s="147">
        <f>[1]побуд.звіт!Z249+'[2]звіт 2018+01.2019'!Z249</f>
        <v>0</v>
      </c>
      <c r="AA249" s="140">
        <f t="shared" si="130"/>
        <v>0</v>
      </c>
      <c r="AB249" s="141">
        <f t="shared" si="131"/>
        <v>0</v>
      </c>
      <c r="AC249" s="147">
        <f>[1]побуд.звіт!AC249+'[2]звіт 2018+01.2019'!AC249</f>
        <v>52844.340717965366</v>
      </c>
      <c r="AD249" s="147">
        <f>[1]побуд.звіт!AD249+'[2]звіт 2018+01.2019'!AD249</f>
        <v>53247.664148209988</v>
      </c>
      <c r="AE249" s="140">
        <f t="shared" si="132"/>
        <v>0</v>
      </c>
      <c r="AF249" s="141">
        <f t="shared" si="133"/>
        <v>403.3234302446217</v>
      </c>
      <c r="AG249" s="147">
        <f>[1]побуд.звіт!AG249+'[2]звіт 2018+01.2019'!AG249</f>
        <v>657.89351530585611</v>
      </c>
      <c r="AH249" s="147">
        <f>[1]побуд.звіт!AH249+'[2]звіт 2018+01.2019'!AH249</f>
        <v>661.26115631237826</v>
      </c>
      <c r="AI249" s="140">
        <f t="shared" si="134"/>
        <v>0</v>
      </c>
      <c r="AJ249" s="141">
        <f t="shared" si="135"/>
        <v>3.3676410065221489</v>
      </c>
      <c r="AK249" s="147">
        <f>[1]побуд.звіт!AK249+'[2]звіт 2018+01.2019'!AK249</f>
        <v>25.728579616073521</v>
      </c>
      <c r="AL249" s="147">
        <f>[1]побуд.звіт!AL249+'[2]звіт 2018+01.2019'!AL249</f>
        <v>0</v>
      </c>
      <c r="AM249" s="140">
        <f t="shared" si="136"/>
        <v>-25.728579616073521</v>
      </c>
      <c r="AN249" s="141">
        <f t="shared" si="137"/>
        <v>0</v>
      </c>
      <c r="AO249" s="147">
        <f>[1]побуд.звіт!AO249+'[2]звіт 2018+01.2019'!AO249</f>
        <v>15094.098407810743</v>
      </c>
      <c r="AP249" s="147">
        <f>[1]побуд.звіт!AP249+'[2]звіт 2018+01.2019'!AP249</f>
        <v>22483.681371421815</v>
      </c>
      <c r="AQ249" s="140">
        <f t="shared" si="138"/>
        <v>0</v>
      </c>
      <c r="AR249" s="141">
        <f t="shared" si="139"/>
        <v>7389.582963611072</v>
      </c>
      <c r="AS249" s="147">
        <f>[1]побуд.звіт!AS249+'[2]звіт 2018+01.2019'!AS249</f>
        <v>13046.646253931394</v>
      </c>
      <c r="AT249" s="147">
        <f>[1]побуд.звіт!AT249+'[2]звіт 2018+01.2019'!AT249</f>
        <v>10971.339514585312</v>
      </c>
      <c r="AU249" s="140">
        <f t="shared" si="140"/>
        <v>-2075.3067393460824</v>
      </c>
      <c r="AV249" s="141">
        <f t="shared" si="141"/>
        <v>0</v>
      </c>
      <c r="AW249" s="147">
        <f>[1]побуд.звіт!AW249+'[2]звіт 2018+01.2019'!AW249</f>
        <v>62384.191741141076</v>
      </c>
      <c r="AX249" s="147">
        <f>[1]побуд.звіт!AX249+'[2]звіт 2018+01.2019'!AX249</f>
        <v>56851.899368278922</v>
      </c>
      <c r="AY249" s="140">
        <f t="shared" si="142"/>
        <v>-5532.2923728621536</v>
      </c>
      <c r="AZ249" s="141">
        <f t="shared" si="143"/>
        <v>0</v>
      </c>
      <c r="BA249" s="38">
        <v>0</v>
      </c>
      <c r="BB249" s="36"/>
      <c r="BC249" s="36">
        <f t="shared" si="153"/>
        <v>0</v>
      </c>
      <c r="BD249" s="37">
        <f t="shared" si="154"/>
        <v>0</v>
      </c>
      <c r="BE249" s="147">
        <f>[1]побуд.звіт!BE249+'[2]звіт 2018+01.2019'!BE249</f>
        <v>12.86428980803676</v>
      </c>
      <c r="BF249" s="147">
        <f>[1]побуд.звіт!BF249+'[2]звіт 2018+01.2019'!BF249</f>
        <v>0</v>
      </c>
      <c r="BG249" s="140">
        <f t="shared" si="144"/>
        <v>-12.86428980803676</v>
      </c>
      <c r="BH249" s="141">
        <f t="shared" si="145"/>
        <v>0</v>
      </c>
      <c r="BI249" s="147">
        <f>[1]побуд.звіт!BI249+'[2]звіт 2018+01.2019'!BI249</f>
        <v>10952.477564370318</v>
      </c>
      <c r="BJ249" s="147">
        <f>[1]побуд.звіт!BJ249+'[2]звіт 2018+01.2019'!BJ249</f>
        <v>9084.6657877058333</v>
      </c>
      <c r="BK249" s="140">
        <f t="shared" si="146"/>
        <v>-1867.8117766644846</v>
      </c>
      <c r="BL249" s="141">
        <f t="shared" si="147"/>
        <v>0</v>
      </c>
      <c r="BM249" s="147">
        <f>[1]побуд.звіт!BM249+'[2]звіт 2018+01.2019'!BM249</f>
        <v>0</v>
      </c>
      <c r="BN249" s="147">
        <f>[1]побуд.звіт!BN249+'[2]звіт 2018+01.2019'!BN249</f>
        <v>0</v>
      </c>
      <c r="BO249" s="140">
        <f t="shared" si="148"/>
        <v>0</v>
      </c>
      <c r="BP249" s="141">
        <f t="shared" si="149"/>
        <v>0</v>
      </c>
      <c r="BQ249" s="142">
        <f t="shared" si="156"/>
        <v>232565.4938348388</v>
      </c>
      <c r="BR249" s="140">
        <f t="shared" si="156"/>
        <v>224549.52031121159</v>
      </c>
      <c r="BS249" s="140">
        <f t="shared" si="150"/>
        <v>-8015.9735236272099</v>
      </c>
      <c r="BT249" s="141">
        <f t="shared" si="151"/>
        <v>0</v>
      </c>
      <c r="BU249" s="148">
        <f t="shared" si="155"/>
        <v>0.96553240383407901</v>
      </c>
      <c r="BV249" s="132">
        <v>21508</v>
      </c>
      <c r="BW249" s="144">
        <f t="shared" si="152"/>
        <v>4896.1790117972305</v>
      </c>
      <c r="BX249" s="132">
        <f t="shared" si="157"/>
        <v>16611.82098820277</v>
      </c>
      <c r="BY249" s="145">
        <v>3</v>
      </c>
      <c r="CA249" s="39"/>
    </row>
    <row r="250" spans="1:79" x14ac:dyDescent="0.3">
      <c r="A250" s="137">
        <f t="shared" si="123"/>
        <v>242</v>
      </c>
      <c r="B250" s="146" t="s">
        <v>342</v>
      </c>
      <c r="C250" s="188">
        <v>6210.5999999999995</v>
      </c>
      <c r="D250" s="185">
        <v>5</v>
      </c>
      <c r="E250" s="147">
        <f>[1]побуд.звіт!E250+'[2]звіт 2018+01.2019'!E250</f>
        <v>22328.136960000007</v>
      </c>
      <c r="F250" s="147">
        <f>[1]побуд.звіт!F250+'[2]звіт 2018+01.2019'!F250</f>
        <v>21661.61064103118</v>
      </c>
      <c r="G250" s="140">
        <f t="shared" si="119"/>
        <v>-666.52631896882667</v>
      </c>
      <c r="H250" s="141">
        <f t="shared" si="120"/>
        <v>0</v>
      </c>
      <c r="I250" s="147">
        <f>[1]побуд.звіт!I250+'[2]звіт 2018+01.2019'!I250</f>
        <v>83599.299896637036</v>
      </c>
      <c r="J250" s="147">
        <f>[1]побуд.звіт!J250+'[2]звіт 2018+01.2019'!J250</f>
        <v>82047.980593449931</v>
      </c>
      <c r="K250" s="140">
        <f t="shared" si="121"/>
        <v>-1551.3193031871051</v>
      </c>
      <c r="L250" s="141">
        <f t="shared" si="122"/>
        <v>0</v>
      </c>
      <c r="M250" s="147">
        <f>[1]побуд.звіт!M250+'[2]звіт 2018+01.2019'!M250</f>
        <v>10301.199952532639</v>
      </c>
      <c r="N250" s="147">
        <f>[1]побуд.звіт!N250+'[2]звіт 2018+01.2019'!N250</f>
        <v>10767.771679416523</v>
      </c>
      <c r="O250" s="140">
        <f t="shared" si="124"/>
        <v>0</v>
      </c>
      <c r="P250" s="141">
        <f t="shared" si="125"/>
        <v>466.57172688388346</v>
      </c>
      <c r="Q250" s="147">
        <f>[1]побуд.звіт!Q250+'[2]звіт 2018+01.2019'!Q250</f>
        <v>2462.1880578497726</v>
      </c>
      <c r="R250" s="147">
        <f>[1]побуд.звіт!R250+'[2]звіт 2018+01.2019'!R250</f>
        <v>1892.2626363955608</v>
      </c>
      <c r="S250" s="140">
        <f t="shared" si="126"/>
        <v>-569.9254214542118</v>
      </c>
      <c r="T250" s="141">
        <f t="shared" si="127"/>
        <v>0</v>
      </c>
      <c r="U250" s="147">
        <f>[1]побуд.звіт!U250+'[2]звіт 2018+01.2019'!U250</f>
        <v>0</v>
      </c>
      <c r="V250" s="147">
        <f>[1]побуд.звіт!V250+'[2]звіт 2018+01.2019'!V250</f>
        <v>0</v>
      </c>
      <c r="W250" s="140">
        <f t="shared" si="128"/>
        <v>0</v>
      </c>
      <c r="X250" s="141">
        <f t="shared" si="129"/>
        <v>0</v>
      </c>
      <c r="Y250" s="147">
        <f>[1]побуд.звіт!Y250+'[2]звіт 2018+01.2019'!Y250</f>
        <v>0</v>
      </c>
      <c r="Z250" s="147">
        <f>[1]побуд.звіт!Z250+'[2]звіт 2018+01.2019'!Z250</f>
        <v>0</v>
      </c>
      <c r="AA250" s="140">
        <f t="shared" si="130"/>
        <v>0</v>
      </c>
      <c r="AB250" s="141">
        <f t="shared" si="131"/>
        <v>0</v>
      </c>
      <c r="AC250" s="147">
        <f>[1]побуд.звіт!AC250+'[2]звіт 2018+01.2019'!AC250</f>
        <v>70270.868174223855</v>
      </c>
      <c r="AD250" s="147">
        <f>[1]побуд.звіт!AD250+'[2]звіт 2018+01.2019'!AD250</f>
        <v>69768.457227444582</v>
      </c>
      <c r="AE250" s="140">
        <f t="shared" si="132"/>
        <v>-502.41094677927322</v>
      </c>
      <c r="AF250" s="141">
        <f t="shared" si="133"/>
        <v>0</v>
      </c>
      <c r="AG250" s="147">
        <f>[1]побуд.звіт!AG250+'[2]звіт 2018+01.2019'!AG250</f>
        <v>3993.8040190432043</v>
      </c>
      <c r="AH250" s="147">
        <f>[1]побуд.звіт!AH250+'[2]звіт 2018+01.2019'!AH250</f>
        <v>3994.6786452830784</v>
      </c>
      <c r="AI250" s="140">
        <f t="shared" si="134"/>
        <v>0</v>
      </c>
      <c r="AJ250" s="141">
        <f t="shared" si="135"/>
        <v>0.87462623987403276</v>
      </c>
      <c r="AK250" s="147">
        <f>[1]побуд.звіт!AK250+'[2]звіт 2018+01.2019'!AK250</f>
        <v>145.09531664011365</v>
      </c>
      <c r="AL250" s="147">
        <f>[1]побуд.звіт!AL250+'[2]звіт 2018+01.2019'!AL250</f>
        <v>483.65151598739885</v>
      </c>
      <c r="AM250" s="140">
        <f t="shared" si="136"/>
        <v>0</v>
      </c>
      <c r="AN250" s="141">
        <f t="shared" si="137"/>
        <v>338.5561993472852</v>
      </c>
      <c r="AO250" s="147">
        <f>[1]побуд.звіт!AO250+'[2]звіт 2018+01.2019'!AO250</f>
        <v>20579.643917461442</v>
      </c>
      <c r="AP250" s="147">
        <f>[1]побуд.звіт!AP250+'[2]звіт 2018+01.2019'!AP250</f>
        <v>13288.018187979462</v>
      </c>
      <c r="AQ250" s="140">
        <f t="shared" si="138"/>
        <v>-7291.6257294819807</v>
      </c>
      <c r="AR250" s="141">
        <f t="shared" si="139"/>
        <v>0</v>
      </c>
      <c r="AS250" s="147">
        <f>[1]побуд.звіт!AS250+'[2]звіт 2018+01.2019'!AS250</f>
        <v>21457.814788474036</v>
      </c>
      <c r="AT250" s="147">
        <f>[1]побуд.звіт!AT250+'[2]звіт 2018+01.2019'!AT250</f>
        <v>18517.775651570395</v>
      </c>
      <c r="AU250" s="140">
        <f t="shared" si="140"/>
        <v>-2940.0391369036406</v>
      </c>
      <c r="AV250" s="141">
        <f t="shared" si="141"/>
        <v>0</v>
      </c>
      <c r="AW250" s="147">
        <f>[1]побуд.звіт!AW250+'[2]звіт 2018+01.2019'!AW250</f>
        <v>74591.759295521406</v>
      </c>
      <c r="AX250" s="147">
        <f>[1]побуд.звіт!AX250+'[2]звіт 2018+01.2019'!AX250</f>
        <v>42774.454793534598</v>
      </c>
      <c r="AY250" s="140">
        <f t="shared" si="142"/>
        <v>-31817.304501986808</v>
      </c>
      <c r="AZ250" s="141">
        <f t="shared" si="143"/>
        <v>0</v>
      </c>
      <c r="BA250" s="38">
        <v>0</v>
      </c>
      <c r="BB250" s="36"/>
      <c r="BC250" s="36">
        <f t="shared" si="153"/>
        <v>0</v>
      </c>
      <c r="BD250" s="37">
        <f t="shared" si="154"/>
        <v>0</v>
      </c>
      <c r="BE250" s="147">
        <f>[1]побуд.звіт!BE250+'[2]звіт 2018+01.2019'!BE250</f>
        <v>17.438222080014206</v>
      </c>
      <c r="BF250" s="147">
        <f>[1]побуд.звіт!BF250+'[2]звіт 2018+01.2019'!BF250</f>
        <v>0</v>
      </c>
      <c r="BG250" s="140">
        <f t="shared" si="144"/>
        <v>-17.438222080014206</v>
      </c>
      <c r="BH250" s="141">
        <f t="shared" si="145"/>
        <v>0</v>
      </c>
      <c r="BI250" s="147">
        <f>[1]побуд.звіт!BI250+'[2]звіт 2018+01.2019'!BI250</f>
        <v>32420.230823496997</v>
      </c>
      <c r="BJ250" s="147">
        <f>[1]побуд.звіт!BJ250+'[2]звіт 2018+01.2019'!BJ250</f>
        <v>31095.483909369257</v>
      </c>
      <c r="BK250" s="140">
        <f t="shared" si="146"/>
        <v>-1324.7469141277397</v>
      </c>
      <c r="BL250" s="141">
        <f t="shared" si="147"/>
        <v>0</v>
      </c>
      <c r="BM250" s="147">
        <f>[1]побуд.звіт!BM250+'[2]звіт 2018+01.2019'!BM250</f>
        <v>0</v>
      </c>
      <c r="BN250" s="147">
        <f>[1]побуд.звіт!BN250+'[2]звіт 2018+01.2019'!BN250</f>
        <v>0</v>
      </c>
      <c r="BO250" s="140">
        <f t="shared" si="148"/>
        <v>0</v>
      </c>
      <c r="BP250" s="141">
        <f t="shared" si="149"/>
        <v>0</v>
      </c>
      <c r="BQ250" s="142">
        <f t="shared" si="156"/>
        <v>342167.4794239605</v>
      </c>
      <c r="BR250" s="140">
        <f t="shared" si="156"/>
        <v>296292.14548146195</v>
      </c>
      <c r="BS250" s="140">
        <f t="shared" si="150"/>
        <v>-45875.333942498546</v>
      </c>
      <c r="BT250" s="141">
        <f t="shared" si="151"/>
        <v>0</v>
      </c>
      <c r="BU250" s="148">
        <f t="shared" si="155"/>
        <v>0.8659272528770714</v>
      </c>
      <c r="BV250" s="132">
        <v>57930</v>
      </c>
      <c r="BW250" s="144">
        <f t="shared" si="152"/>
        <v>33489.465755431389</v>
      </c>
      <c r="BX250" s="132">
        <f t="shared" si="157"/>
        <v>24440.534244568607</v>
      </c>
      <c r="BY250" s="145">
        <v>3</v>
      </c>
      <c r="CA250" s="39"/>
    </row>
    <row r="251" spans="1:79" x14ac:dyDescent="0.3">
      <c r="A251" s="137">
        <f t="shared" si="123"/>
        <v>243</v>
      </c>
      <c r="B251" s="146" t="s">
        <v>343</v>
      </c>
      <c r="C251" s="188">
        <v>3172.02</v>
      </c>
      <c r="D251" s="185">
        <v>5</v>
      </c>
      <c r="E251" s="147">
        <f>[1]побуд.звіт!E251+'[2]звіт 2018+01.2019'!E251</f>
        <v>11579.101999999999</v>
      </c>
      <c r="F251" s="147">
        <f>[1]побуд.звіт!F251+'[2]звіт 2018+01.2019'!F251</f>
        <v>12069.526736639093</v>
      </c>
      <c r="G251" s="140">
        <f t="shared" si="119"/>
        <v>0</v>
      </c>
      <c r="H251" s="141">
        <f t="shared" si="120"/>
        <v>490.42473663909368</v>
      </c>
      <c r="I251" s="147">
        <f>[1]побуд.звіт!I251+'[2]звіт 2018+01.2019'!I251</f>
        <v>24394.265353033377</v>
      </c>
      <c r="J251" s="147">
        <f>[1]побуд.звіт!J251+'[2]звіт 2018+01.2019'!J251</f>
        <v>21030.47272031875</v>
      </c>
      <c r="K251" s="140">
        <f t="shared" si="121"/>
        <v>-3363.792632714627</v>
      </c>
      <c r="L251" s="141">
        <f t="shared" si="122"/>
        <v>0</v>
      </c>
      <c r="M251" s="147">
        <f>[1]побуд.звіт!M251+'[2]звіт 2018+01.2019'!M251</f>
        <v>4551.0296452598523</v>
      </c>
      <c r="N251" s="147">
        <f>[1]побуд.звіт!N251+'[2]звіт 2018+01.2019'!N251</f>
        <v>4647.5815574665476</v>
      </c>
      <c r="O251" s="140">
        <f t="shared" si="124"/>
        <v>0</v>
      </c>
      <c r="P251" s="141">
        <f t="shared" si="125"/>
        <v>96.551912206695306</v>
      </c>
      <c r="Q251" s="147">
        <f>[1]побуд.звіт!Q251+'[2]звіт 2018+01.2019'!Q251</f>
        <v>610.85354008106003</v>
      </c>
      <c r="R251" s="147">
        <f>[1]побуд.звіт!R251+'[2]звіт 2018+01.2019'!R251</f>
        <v>886.90878796708148</v>
      </c>
      <c r="S251" s="140">
        <f t="shared" si="126"/>
        <v>0</v>
      </c>
      <c r="T251" s="141">
        <f t="shared" si="127"/>
        <v>276.05524788602145</v>
      </c>
      <c r="U251" s="147">
        <f>[1]побуд.звіт!U251+'[2]звіт 2018+01.2019'!U251</f>
        <v>0</v>
      </c>
      <c r="V251" s="147">
        <f>[1]побуд.звіт!V251+'[2]звіт 2018+01.2019'!V251</f>
        <v>0</v>
      </c>
      <c r="W251" s="140">
        <f t="shared" si="128"/>
        <v>0</v>
      </c>
      <c r="X251" s="141">
        <f t="shared" si="129"/>
        <v>0</v>
      </c>
      <c r="Y251" s="147">
        <f>[1]побуд.звіт!Y251+'[2]звіт 2018+01.2019'!Y251</f>
        <v>0</v>
      </c>
      <c r="Z251" s="147">
        <f>[1]побуд.звіт!Z251+'[2]звіт 2018+01.2019'!Z251</f>
        <v>0</v>
      </c>
      <c r="AA251" s="140">
        <f t="shared" si="130"/>
        <v>0</v>
      </c>
      <c r="AB251" s="141">
        <f t="shared" si="131"/>
        <v>0</v>
      </c>
      <c r="AC251" s="147">
        <f>[1]побуд.звіт!AC251+'[2]звіт 2018+01.2019'!AC251</f>
        <v>36090.959948287382</v>
      </c>
      <c r="AD251" s="147">
        <f>[1]побуд.звіт!AD251+'[2]звіт 2018+01.2019'!AD251</f>
        <v>33872.418584360799</v>
      </c>
      <c r="AE251" s="140">
        <f t="shared" si="132"/>
        <v>-2218.5413639265826</v>
      </c>
      <c r="AF251" s="141">
        <f t="shared" si="133"/>
        <v>0</v>
      </c>
      <c r="AG251" s="147">
        <f>[1]побуд.звіт!AG251+'[2]звіт 2018+01.2019'!AG251</f>
        <v>2180.7119102487754</v>
      </c>
      <c r="AH251" s="147">
        <f>[1]побуд.звіт!AH251+'[2]звіт 2018+01.2019'!AH251</f>
        <v>2179.8474017837548</v>
      </c>
      <c r="AI251" s="140">
        <f t="shared" si="134"/>
        <v>-0.8645084650206627</v>
      </c>
      <c r="AJ251" s="141">
        <f t="shared" si="135"/>
        <v>0</v>
      </c>
      <c r="AK251" s="147">
        <f>[1]побуд.звіт!AK251+'[2]звіт 2018+01.2019'!AK251</f>
        <v>78.559630452757673</v>
      </c>
      <c r="AL251" s="147">
        <f>[1]побуд.звіт!AL251+'[2]звіт 2018+01.2019'!AL251</f>
        <v>0</v>
      </c>
      <c r="AM251" s="140">
        <f t="shared" si="136"/>
        <v>-78.559630452757673</v>
      </c>
      <c r="AN251" s="141">
        <f t="shared" si="137"/>
        <v>0</v>
      </c>
      <c r="AO251" s="147">
        <f>[1]побуд.звіт!AO251+'[2]звіт 2018+01.2019'!AO251</f>
        <v>9577.5334453537434</v>
      </c>
      <c r="AP251" s="147">
        <f>[1]побуд.звіт!AP251+'[2]звіт 2018+01.2019'!AP251</f>
        <v>13528.164939031436</v>
      </c>
      <c r="AQ251" s="140">
        <f t="shared" si="138"/>
        <v>0</v>
      </c>
      <c r="AR251" s="141">
        <f t="shared" si="139"/>
        <v>3950.6314936776926</v>
      </c>
      <c r="AS251" s="147">
        <f>[1]побуд.звіт!AS251+'[2]звіт 2018+01.2019'!AS251</f>
        <v>7132.4278741718326</v>
      </c>
      <c r="AT251" s="147">
        <f>[1]побуд.звіт!AT251+'[2]звіт 2018+01.2019'!AT251</f>
        <v>6242.8720531241215</v>
      </c>
      <c r="AU251" s="140">
        <f t="shared" si="140"/>
        <v>-889.55582104771111</v>
      </c>
      <c r="AV251" s="141">
        <f t="shared" si="141"/>
        <v>0</v>
      </c>
      <c r="AW251" s="147">
        <f>[1]побуд.звіт!AW251+'[2]звіт 2018+01.2019'!AW251</f>
        <v>39455.967791288087</v>
      </c>
      <c r="AX251" s="147">
        <f>[1]побуд.звіт!AX251+'[2]звіт 2018+01.2019'!AX251</f>
        <v>31374.527504298203</v>
      </c>
      <c r="AY251" s="140">
        <f t="shared" si="142"/>
        <v>-8081.440286989884</v>
      </c>
      <c r="AZ251" s="141">
        <f t="shared" si="143"/>
        <v>0</v>
      </c>
      <c r="BA251" s="38">
        <v>0</v>
      </c>
      <c r="BB251" s="36"/>
      <c r="BC251" s="36">
        <f t="shared" si="153"/>
        <v>0</v>
      </c>
      <c r="BD251" s="37">
        <f t="shared" si="154"/>
        <v>0</v>
      </c>
      <c r="BE251" s="147">
        <f>[1]побуд.звіт!BE251+'[2]звіт 2018+01.2019'!BE251</f>
        <v>17.812897047707683</v>
      </c>
      <c r="BF251" s="147">
        <f>[1]побуд.звіт!BF251+'[2]звіт 2018+01.2019'!BF251</f>
        <v>0</v>
      </c>
      <c r="BG251" s="140">
        <f t="shared" si="144"/>
        <v>-17.812897047707683</v>
      </c>
      <c r="BH251" s="141">
        <f t="shared" si="145"/>
        <v>0</v>
      </c>
      <c r="BI251" s="147">
        <f>[1]побуд.звіт!BI251+'[2]звіт 2018+01.2019'!BI251</f>
        <v>9653.0209811311579</v>
      </c>
      <c r="BJ251" s="147">
        <f>[1]побуд.звіт!BJ251+'[2]звіт 2018+01.2019'!BJ251</f>
        <v>11136.756671833315</v>
      </c>
      <c r="BK251" s="140">
        <f t="shared" si="146"/>
        <v>0</v>
      </c>
      <c r="BL251" s="141">
        <f t="shared" si="147"/>
        <v>1483.7356907021567</v>
      </c>
      <c r="BM251" s="147">
        <f>[1]побуд.звіт!BM251+'[2]звіт 2018+01.2019'!BM251</f>
        <v>0</v>
      </c>
      <c r="BN251" s="147">
        <f>[1]побуд.звіт!BN251+'[2]звіт 2018+01.2019'!BN251</f>
        <v>0</v>
      </c>
      <c r="BO251" s="140">
        <f t="shared" si="148"/>
        <v>0</v>
      </c>
      <c r="BP251" s="141">
        <f t="shared" si="149"/>
        <v>0</v>
      </c>
      <c r="BQ251" s="142">
        <f t="shared" si="156"/>
        <v>145322.24501635571</v>
      </c>
      <c r="BR251" s="140">
        <f t="shared" si="156"/>
        <v>136969.07695682312</v>
      </c>
      <c r="BS251" s="140">
        <f t="shared" si="150"/>
        <v>-8353.1680595325888</v>
      </c>
      <c r="BT251" s="141">
        <f t="shared" si="151"/>
        <v>0</v>
      </c>
      <c r="BU251" s="148">
        <f t="shared" si="155"/>
        <v>0.94251968748079518</v>
      </c>
      <c r="BV251" s="132">
        <v>11222</v>
      </c>
      <c r="BW251" s="144">
        <f t="shared" si="152"/>
        <v>841.83964168887724</v>
      </c>
      <c r="BX251" s="132">
        <f t="shared" si="157"/>
        <v>10380.160358311123</v>
      </c>
      <c r="BY251" s="145">
        <v>3</v>
      </c>
      <c r="CA251" s="39"/>
    </row>
    <row r="252" spans="1:79" x14ac:dyDescent="0.3">
      <c r="A252" s="137">
        <f t="shared" si="123"/>
        <v>244</v>
      </c>
      <c r="B252" s="146" t="s">
        <v>344</v>
      </c>
      <c r="C252" s="188">
        <v>3158.4300000000003</v>
      </c>
      <c r="D252" s="185">
        <v>5</v>
      </c>
      <c r="E252" s="147">
        <f>[1]побуд.звіт!E252+'[2]звіт 2018+01.2019'!E252</f>
        <v>11095.920959999999</v>
      </c>
      <c r="F252" s="147">
        <f>[1]побуд.звіт!F252+'[2]звіт 2018+01.2019'!F252</f>
        <v>11987.782350857146</v>
      </c>
      <c r="G252" s="140">
        <f t="shared" si="119"/>
        <v>0</v>
      </c>
      <c r="H252" s="141">
        <f t="shared" si="120"/>
        <v>891.86139085714603</v>
      </c>
      <c r="I252" s="147">
        <f>[1]побуд.звіт!I252+'[2]звіт 2018+01.2019'!I252</f>
        <v>35027.497715651276</v>
      </c>
      <c r="J252" s="147">
        <f>[1]побуд.звіт!J252+'[2]звіт 2018+01.2019'!J252</f>
        <v>31613.437778431573</v>
      </c>
      <c r="K252" s="140">
        <f t="shared" si="121"/>
        <v>-3414.059937219703</v>
      </c>
      <c r="L252" s="141">
        <f t="shared" si="122"/>
        <v>0</v>
      </c>
      <c r="M252" s="147">
        <f>[1]побуд.звіт!M252+'[2]звіт 2018+01.2019'!M252</f>
        <v>4480.9115950460418</v>
      </c>
      <c r="N252" s="147">
        <f>[1]побуд.звіт!N252+'[2]звіт 2018+01.2019'!N252</f>
        <v>4523.0927657486936</v>
      </c>
      <c r="O252" s="140">
        <f t="shared" si="124"/>
        <v>0</v>
      </c>
      <c r="P252" s="141">
        <f t="shared" si="125"/>
        <v>42.181170702651798</v>
      </c>
      <c r="Q252" s="147">
        <f>[1]побуд.звіт!Q252+'[2]звіт 2018+01.2019'!Q252</f>
        <v>608.2362553851209</v>
      </c>
      <c r="R252" s="147">
        <f>[1]побуд.звіт!R252+'[2]звіт 2018+01.2019'!R252</f>
        <v>972.65337333605885</v>
      </c>
      <c r="S252" s="140">
        <f t="shared" si="126"/>
        <v>0</v>
      </c>
      <c r="T252" s="141">
        <f t="shared" si="127"/>
        <v>364.41711795093795</v>
      </c>
      <c r="U252" s="147">
        <f>[1]побуд.звіт!U252+'[2]звіт 2018+01.2019'!U252</f>
        <v>0</v>
      </c>
      <c r="V252" s="147">
        <f>[1]побуд.звіт!V252+'[2]звіт 2018+01.2019'!V252</f>
        <v>0</v>
      </c>
      <c r="W252" s="140">
        <f t="shared" si="128"/>
        <v>0</v>
      </c>
      <c r="X252" s="141">
        <f t="shared" si="129"/>
        <v>0</v>
      </c>
      <c r="Y252" s="147">
        <f>[1]побуд.звіт!Y252+'[2]звіт 2018+01.2019'!Y252</f>
        <v>0</v>
      </c>
      <c r="Z252" s="147">
        <f>[1]побуд.звіт!Z252+'[2]звіт 2018+01.2019'!Z252</f>
        <v>0</v>
      </c>
      <c r="AA252" s="140">
        <f t="shared" si="130"/>
        <v>0</v>
      </c>
      <c r="AB252" s="141">
        <f t="shared" si="131"/>
        <v>0</v>
      </c>
      <c r="AC252" s="147">
        <f>[1]побуд.звіт!AC252+'[2]звіт 2018+01.2019'!AC252</f>
        <v>35714.666505282119</v>
      </c>
      <c r="AD252" s="147">
        <f>[1]побуд.звіт!AD252+'[2]звіт 2018+01.2019'!AD252</f>
        <v>33070.55715460395</v>
      </c>
      <c r="AE252" s="140">
        <f t="shared" si="132"/>
        <v>-2644.109350678169</v>
      </c>
      <c r="AF252" s="141">
        <f t="shared" si="133"/>
        <v>0</v>
      </c>
      <c r="AG252" s="147">
        <f>[1]побуд.звіт!AG252+'[2]звіт 2018+01.2019'!AG252</f>
        <v>2115.3166785216117</v>
      </c>
      <c r="AH252" s="147">
        <f>[1]побуд.звіт!AH252+'[2]звіт 2018+01.2019'!AH252</f>
        <v>2116.0357001996108</v>
      </c>
      <c r="AI252" s="140">
        <f t="shared" si="134"/>
        <v>0</v>
      </c>
      <c r="AJ252" s="141">
        <f t="shared" si="135"/>
        <v>0.71902167799908057</v>
      </c>
      <c r="AK252" s="147">
        <f>[1]побуд.звіт!AK252+'[2]звіт 2018+01.2019'!AK252</f>
        <v>76.631496434778327</v>
      </c>
      <c r="AL252" s="147">
        <f>[1]побуд.звіт!AL252+'[2]звіт 2018+01.2019'!AL252</f>
        <v>0</v>
      </c>
      <c r="AM252" s="140">
        <f t="shared" si="136"/>
        <v>-76.631496434778327</v>
      </c>
      <c r="AN252" s="141">
        <f t="shared" si="137"/>
        <v>0</v>
      </c>
      <c r="AO252" s="147">
        <f>[1]побуд.звіт!AO252+'[2]звіт 2018+01.2019'!AO252</f>
        <v>8810.4142883810091</v>
      </c>
      <c r="AP252" s="147">
        <f>[1]побуд.звіт!AP252+'[2]звіт 2018+01.2019'!AP252</f>
        <v>12863.387360514957</v>
      </c>
      <c r="AQ252" s="140">
        <f t="shared" si="138"/>
        <v>0</v>
      </c>
      <c r="AR252" s="141">
        <f t="shared" si="139"/>
        <v>4052.9730721339474</v>
      </c>
      <c r="AS252" s="147">
        <f>[1]побуд.звіт!AS252+'[2]звіт 2018+01.2019'!AS252</f>
        <v>7138.1110752125132</v>
      </c>
      <c r="AT252" s="147">
        <f>[1]побуд.звіт!AT252+'[2]звіт 2018+01.2019'!AT252</f>
        <v>6139.4759516836948</v>
      </c>
      <c r="AU252" s="140">
        <f t="shared" si="140"/>
        <v>-998.63512352881844</v>
      </c>
      <c r="AV252" s="141">
        <f t="shared" si="141"/>
        <v>0</v>
      </c>
      <c r="AW252" s="147">
        <f>[1]побуд.звіт!AW252+'[2]звіт 2018+01.2019'!AW252</f>
        <v>39374.174074802737</v>
      </c>
      <c r="AX252" s="147">
        <f>[1]побуд.звіт!AX252+'[2]звіт 2018+01.2019'!AX252</f>
        <v>47022.722637643732</v>
      </c>
      <c r="AY252" s="140">
        <f t="shared" si="142"/>
        <v>0</v>
      </c>
      <c r="AZ252" s="141">
        <f t="shared" si="143"/>
        <v>7648.5485628409951</v>
      </c>
      <c r="BA252" s="38">
        <v>0</v>
      </c>
      <c r="BB252" s="36"/>
      <c r="BC252" s="36">
        <f t="shared" si="153"/>
        <v>0</v>
      </c>
      <c r="BD252" s="37">
        <f t="shared" si="154"/>
        <v>0</v>
      </c>
      <c r="BE252" s="147">
        <f>[1]побуд.звіт!BE252+'[2]звіт 2018+01.2019'!BE252</f>
        <v>17.736580608694577</v>
      </c>
      <c r="BF252" s="147">
        <f>[1]побуд.звіт!BF252+'[2]звіт 2018+01.2019'!BF252</f>
        <v>0</v>
      </c>
      <c r="BG252" s="140">
        <f t="shared" si="144"/>
        <v>-17.736580608694577</v>
      </c>
      <c r="BH252" s="141">
        <f t="shared" si="145"/>
        <v>0</v>
      </c>
      <c r="BI252" s="147">
        <f>[1]побуд.звіт!BI252+'[2]звіт 2018+01.2019'!BI252</f>
        <v>12632.785981855632</v>
      </c>
      <c r="BJ252" s="147">
        <f>[1]побуд.звіт!BJ252+'[2]звіт 2018+01.2019'!BJ252</f>
        <v>14455.547105189786</v>
      </c>
      <c r="BK252" s="140">
        <f t="shared" si="146"/>
        <v>0</v>
      </c>
      <c r="BL252" s="141">
        <f t="shared" si="147"/>
        <v>1822.761123334154</v>
      </c>
      <c r="BM252" s="147">
        <f>[1]побуд.звіт!BM252+'[2]звіт 2018+01.2019'!BM252</f>
        <v>0</v>
      </c>
      <c r="BN252" s="147">
        <f>[1]побуд.звіт!BN252+'[2]звіт 2018+01.2019'!BN252</f>
        <v>0</v>
      </c>
      <c r="BO252" s="140">
        <f t="shared" si="148"/>
        <v>0</v>
      </c>
      <c r="BP252" s="141">
        <f t="shared" si="149"/>
        <v>0</v>
      </c>
      <c r="BQ252" s="142">
        <f t="shared" si="156"/>
        <v>157092.40320718155</v>
      </c>
      <c r="BR252" s="140">
        <f t="shared" si="156"/>
        <v>164764.69217820922</v>
      </c>
      <c r="BS252" s="140">
        <f t="shared" si="150"/>
        <v>0</v>
      </c>
      <c r="BT252" s="141">
        <f t="shared" si="151"/>
        <v>7672.2889710276795</v>
      </c>
      <c r="BU252" s="148">
        <f t="shared" si="155"/>
        <v>1.0488393379590042</v>
      </c>
      <c r="BV252" s="132">
        <v>15793</v>
      </c>
      <c r="BW252" s="144">
        <f t="shared" si="152"/>
        <v>4572.1140566298891</v>
      </c>
      <c r="BX252" s="132">
        <f t="shared" si="157"/>
        <v>11220.885943370111</v>
      </c>
      <c r="BY252" s="145">
        <v>3</v>
      </c>
      <c r="CA252" s="39"/>
    </row>
    <row r="253" spans="1:79" x14ac:dyDescent="0.3">
      <c r="A253" s="137">
        <f t="shared" si="123"/>
        <v>245</v>
      </c>
      <c r="B253" s="146" t="s">
        <v>345</v>
      </c>
      <c r="C253" s="188">
        <v>4454.6000000000004</v>
      </c>
      <c r="D253" s="185">
        <v>5</v>
      </c>
      <c r="E253" s="147">
        <f>[1]побуд.звіт!E253+'[2]звіт 2018+01.2019'!E253</f>
        <v>16760.173581144798</v>
      </c>
      <c r="F253" s="147">
        <f>[1]побуд.звіт!F253+'[2]звіт 2018+01.2019'!F253</f>
        <v>16309.996484217259</v>
      </c>
      <c r="G253" s="140">
        <f t="shared" si="119"/>
        <v>-450.17709692753851</v>
      </c>
      <c r="H253" s="141">
        <f t="shared" si="120"/>
        <v>0</v>
      </c>
      <c r="I253" s="147">
        <f>[1]побуд.звіт!I253+'[2]звіт 2018+01.2019'!I253</f>
        <v>45365.858511098573</v>
      </c>
      <c r="J253" s="147">
        <f>[1]побуд.звіт!J253+'[2]звіт 2018+01.2019'!J253</f>
        <v>46470.078652830489</v>
      </c>
      <c r="K253" s="140">
        <f t="shared" si="121"/>
        <v>0</v>
      </c>
      <c r="L253" s="141">
        <f t="shared" si="122"/>
        <v>1104.2201417319156</v>
      </c>
      <c r="M253" s="147">
        <f>[1]побуд.звіт!M253+'[2]звіт 2018+01.2019'!M253</f>
        <v>6886.4671965640209</v>
      </c>
      <c r="N253" s="147">
        <f>[1]побуд.звіт!N253+'[2]звіт 2018+01.2019'!N253</f>
        <v>7305.6179613304002</v>
      </c>
      <c r="O253" s="140">
        <f t="shared" si="124"/>
        <v>0</v>
      </c>
      <c r="P253" s="141">
        <f t="shared" si="125"/>
        <v>419.15076476637933</v>
      </c>
      <c r="Q253" s="147">
        <f>[1]побуд.звіт!Q253+'[2]звіт 2018+01.2019'!Q253</f>
        <v>1615.8992180436051</v>
      </c>
      <c r="R253" s="147">
        <f>[1]побуд.звіт!R253+'[2]звіт 2018+01.2019'!R253</f>
        <v>1276.2097536643432</v>
      </c>
      <c r="S253" s="140">
        <f t="shared" si="126"/>
        <v>-339.68946437926184</v>
      </c>
      <c r="T253" s="141">
        <f t="shared" si="127"/>
        <v>0</v>
      </c>
      <c r="U253" s="147">
        <f>[1]побуд.звіт!U253+'[2]звіт 2018+01.2019'!U253</f>
        <v>0</v>
      </c>
      <c r="V253" s="147">
        <f>[1]побуд.звіт!V253+'[2]звіт 2018+01.2019'!V253</f>
        <v>0</v>
      </c>
      <c r="W253" s="140">
        <f t="shared" si="128"/>
        <v>0</v>
      </c>
      <c r="X253" s="141">
        <f t="shared" si="129"/>
        <v>0</v>
      </c>
      <c r="Y253" s="147">
        <f>[1]побуд.звіт!Y253+'[2]звіт 2018+01.2019'!Y253</f>
        <v>0</v>
      </c>
      <c r="Z253" s="147">
        <f>[1]побуд.звіт!Z253+'[2]звіт 2018+01.2019'!Z253</f>
        <v>0</v>
      </c>
      <c r="AA253" s="140">
        <f t="shared" si="130"/>
        <v>0</v>
      </c>
      <c r="AB253" s="141">
        <f t="shared" si="131"/>
        <v>0</v>
      </c>
      <c r="AC253" s="147">
        <f>[1]побуд.звіт!AC253+'[2]звіт 2018+01.2019'!AC253</f>
        <v>50883.62475023319</v>
      </c>
      <c r="AD253" s="147">
        <f>[1]побуд.звіт!AD253+'[2]звіт 2018+01.2019'!AD253</f>
        <v>51342.672354934133</v>
      </c>
      <c r="AE253" s="140">
        <f t="shared" si="132"/>
        <v>0</v>
      </c>
      <c r="AF253" s="141">
        <f t="shared" si="133"/>
        <v>459.04760470094334</v>
      </c>
      <c r="AG253" s="147">
        <f>[1]побуд.звіт!AG253+'[2]звіт 2018+01.2019'!AG253</f>
        <v>2785.5309300035528</v>
      </c>
      <c r="AH253" s="147">
        <f>[1]побуд.звіт!AH253+'[2]звіт 2018+01.2019'!AH253</f>
        <v>2783.9094680751132</v>
      </c>
      <c r="AI253" s="140">
        <f t="shared" si="134"/>
        <v>-1.6214619284396576</v>
      </c>
      <c r="AJ253" s="141">
        <f t="shared" si="135"/>
        <v>0</v>
      </c>
      <c r="AK253" s="147">
        <f>[1]побуд.звіт!AK253+'[2]звіт 2018+01.2019'!AK253</f>
        <v>99.581300227903768</v>
      </c>
      <c r="AL253" s="147">
        <f>[1]побуд.звіт!AL253+'[2]звіт 2018+01.2019'!AL253</f>
        <v>965.62356574785986</v>
      </c>
      <c r="AM253" s="140">
        <f t="shared" si="136"/>
        <v>0</v>
      </c>
      <c r="AN253" s="141">
        <f t="shared" si="137"/>
        <v>866.04226551995612</v>
      </c>
      <c r="AO253" s="147">
        <f>[1]побуд.звіт!AO253+'[2]звіт 2018+01.2019'!AO253</f>
        <v>11851.133321788875</v>
      </c>
      <c r="AP253" s="147">
        <f>[1]побуд.звіт!AP253+'[2]звіт 2018+01.2019'!AP253</f>
        <v>5366.2603290147545</v>
      </c>
      <c r="AQ253" s="140">
        <f t="shared" si="138"/>
        <v>-6484.8729927741206</v>
      </c>
      <c r="AR253" s="141">
        <f t="shared" si="139"/>
        <v>0</v>
      </c>
      <c r="AS253" s="147">
        <f>[1]побуд.звіт!AS253+'[2]звіт 2018+01.2019'!AS253</f>
        <v>13353.201357416641</v>
      </c>
      <c r="AT253" s="147">
        <f>[1]побуд.звіт!AT253+'[2]звіт 2018+01.2019'!AT253</f>
        <v>11222.691922875254</v>
      </c>
      <c r="AU253" s="140">
        <f t="shared" si="140"/>
        <v>-2130.5094345413872</v>
      </c>
      <c r="AV253" s="141">
        <f t="shared" si="141"/>
        <v>0</v>
      </c>
      <c r="AW253" s="147">
        <f>[1]побуд.звіт!AW253+'[2]звіт 2018+01.2019'!AW253</f>
        <v>59800.14683659446</v>
      </c>
      <c r="AX253" s="147">
        <f>[1]побуд.звіт!AX253+'[2]звіт 2018+01.2019'!AX253</f>
        <v>33724.740970170416</v>
      </c>
      <c r="AY253" s="140">
        <f t="shared" si="142"/>
        <v>-26075.405866424044</v>
      </c>
      <c r="AZ253" s="141">
        <f t="shared" si="143"/>
        <v>0</v>
      </c>
      <c r="BA253" s="38">
        <v>0</v>
      </c>
      <c r="BB253" s="36"/>
      <c r="BC253" s="36">
        <f t="shared" si="153"/>
        <v>0</v>
      </c>
      <c r="BD253" s="37">
        <f t="shared" si="154"/>
        <v>0</v>
      </c>
      <c r="BE253" s="147">
        <f>[1]побуд.звіт!BE253+'[2]звіт 2018+01.2019'!BE253</f>
        <v>12.507697175414819</v>
      </c>
      <c r="BF253" s="147">
        <f>[1]побуд.звіт!BF253+'[2]звіт 2018+01.2019'!BF253</f>
        <v>0</v>
      </c>
      <c r="BG253" s="140">
        <f t="shared" si="144"/>
        <v>-12.507697175414819</v>
      </c>
      <c r="BH253" s="141">
        <f t="shared" si="145"/>
        <v>0</v>
      </c>
      <c r="BI253" s="147">
        <f>[1]побуд.звіт!BI253+'[2]звіт 2018+01.2019'!BI253</f>
        <v>15832.99044905321</v>
      </c>
      <c r="BJ253" s="147">
        <f>[1]побуд.звіт!BJ253+'[2]звіт 2018+01.2019'!BJ253</f>
        <v>14879.384844107381</v>
      </c>
      <c r="BK253" s="140">
        <f t="shared" si="146"/>
        <v>-953.60560494582933</v>
      </c>
      <c r="BL253" s="141">
        <f t="shared" si="147"/>
        <v>0</v>
      </c>
      <c r="BM253" s="147">
        <f>[1]побуд.звіт!BM253+'[2]звіт 2018+01.2019'!BM253</f>
        <v>0</v>
      </c>
      <c r="BN253" s="147">
        <f>[1]побуд.звіт!BN253+'[2]звіт 2018+01.2019'!BN253</f>
        <v>0</v>
      </c>
      <c r="BO253" s="140">
        <f t="shared" si="148"/>
        <v>0</v>
      </c>
      <c r="BP253" s="141">
        <f t="shared" si="149"/>
        <v>0</v>
      </c>
      <c r="BQ253" s="142">
        <f t="shared" si="156"/>
        <v>225247.1151493442</v>
      </c>
      <c r="BR253" s="140">
        <f t="shared" si="156"/>
        <v>191647.1863069674</v>
      </c>
      <c r="BS253" s="140">
        <f t="shared" si="150"/>
        <v>-33599.928842376801</v>
      </c>
      <c r="BT253" s="141">
        <f t="shared" si="151"/>
        <v>0</v>
      </c>
      <c r="BU253" s="148">
        <f t="shared" si="155"/>
        <v>0.85083081388145976</v>
      </c>
      <c r="BV253" s="132">
        <v>19605</v>
      </c>
      <c r="BW253" s="144">
        <f t="shared" si="152"/>
        <v>3515.9203464754137</v>
      </c>
      <c r="BX253" s="132">
        <f t="shared" si="157"/>
        <v>16089.079653524586</v>
      </c>
      <c r="BY253" s="145">
        <v>3</v>
      </c>
      <c r="CA253" s="39"/>
    </row>
    <row r="254" spans="1:79" x14ac:dyDescent="0.3">
      <c r="A254" s="137">
        <f t="shared" si="123"/>
        <v>246</v>
      </c>
      <c r="B254" s="146" t="s">
        <v>346</v>
      </c>
      <c r="C254" s="188">
        <v>3659.01</v>
      </c>
      <c r="D254" s="185">
        <v>5</v>
      </c>
      <c r="E254" s="147">
        <f>[1]побуд.звіт!E254+'[2]звіт 2018+01.2019'!E254</f>
        <v>14102.615200000004</v>
      </c>
      <c r="F254" s="147">
        <f>[1]побуд.звіт!F254+'[2]звіт 2018+01.2019'!F254</f>
        <v>13615.390998323162</v>
      </c>
      <c r="G254" s="140">
        <f t="shared" si="119"/>
        <v>-487.2242016768414</v>
      </c>
      <c r="H254" s="141">
        <f t="shared" si="120"/>
        <v>0</v>
      </c>
      <c r="I254" s="147">
        <f>[1]побуд.звіт!I254+'[2]звіт 2018+01.2019'!I254</f>
        <v>36643.943957678566</v>
      </c>
      <c r="J254" s="147">
        <f>[1]побуд.звіт!J254+'[2]звіт 2018+01.2019'!J254</f>
        <v>41712.288441031822</v>
      </c>
      <c r="K254" s="140">
        <f t="shared" si="121"/>
        <v>0</v>
      </c>
      <c r="L254" s="141">
        <f t="shared" si="122"/>
        <v>5068.3444833532558</v>
      </c>
      <c r="M254" s="147">
        <f>[1]побуд.звіт!M254+'[2]звіт 2018+01.2019'!M254</f>
        <v>4850.0665493634897</v>
      </c>
      <c r="N254" s="147">
        <f>[1]побуд.звіт!N254+'[2]звіт 2018+01.2019'!N254</f>
        <v>4979.551668714159</v>
      </c>
      <c r="O254" s="140">
        <f t="shared" si="124"/>
        <v>0</v>
      </c>
      <c r="P254" s="141">
        <f t="shared" si="125"/>
        <v>129.48511935066927</v>
      </c>
      <c r="Q254" s="147">
        <f>[1]побуд.звіт!Q254+'[2]звіт 2018+01.2019'!Q254</f>
        <v>693.96282534149157</v>
      </c>
      <c r="R254" s="147">
        <f>[1]побуд.звіт!R254+'[2]звіт 2018+01.2019'!R254</f>
        <v>1141.4302196887386</v>
      </c>
      <c r="S254" s="140">
        <f t="shared" si="126"/>
        <v>0</v>
      </c>
      <c r="T254" s="141">
        <f t="shared" si="127"/>
        <v>447.46739434724702</v>
      </c>
      <c r="U254" s="147">
        <f>[1]побуд.звіт!U254+'[2]звіт 2018+01.2019'!U254</f>
        <v>0</v>
      </c>
      <c r="V254" s="147">
        <f>[1]побуд.звіт!V254+'[2]звіт 2018+01.2019'!V254</f>
        <v>0</v>
      </c>
      <c r="W254" s="140">
        <f t="shared" si="128"/>
        <v>0</v>
      </c>
      <c r="X254" s="141">
        <f t="shared" si="129"/>
        <v>0</v>
      </c>
      <c r="Y254" s="147">
        <f>[1]побуд.звіт!Y254+'[2]звіт 2018+01.2019'!Y254</f>
        <v>0</v>
      </c>
      <c r="Z254" s="147">
        <f>[1]побуд.звіт!Z254+'[2]звіт 2018+01.2019'!Z254</f>
        <v>0</v>
      </c>
      <c r="AA254" s="140">
        <f t="shared" si="130"/>
        <v>0</v>
      </c>
      <c r="AB254" s="141">
        <f t="shared" si="131"/>
        <v>0</v>
      </c>
      <c r="AC254" s="147">
        <f>[1]побуд.звіт!AC254+'[2]звіт 2018+01.2019'!AC254</f>
        <v>39840.409672457841</v>
      </c>
      <c r="AD254" s="147">
        <f>[1]побуд.звіт!AD254+'[2]звіт 2018+01.2019'!AD254</f>
        <v>38898.089427591236</v>
      </c>
      <c r="AE254" s="140">
        <f t="shared" si="132"/>
        <v>-942.32024486660521</v>
      </c>
      <c r="AF254" s="141">
        <f t="shared" si="133"/>
        <v>0</v>
      </c>
      <c r="AG254" s="147">
        <f>[1]побуд.звіт!AG254+'[2]звіт 2018+01.2019'!AG254</f>
        <v>2756.9445072008157</v>
      </c>
      <c r="AH254" s="147">
        <f>[1]побуд.звіт!AH254+'[2]звіт 2018+01.2019'!AH254</f>
        <v>2756.136499509993</v>
      </c>
      <c r="AI254" s="140">
        <f t="shared" si="134"/>
        <v>-0.80800769082270563</v>
      </c>
      <c r="AJ254" s="141">
        <f t="shared" si="135"/>
        <v>0</v>
      </c>
      <c r="AK254" s="147">
        <f>[1]побуд.звіт!AK254+'[2]звіт 2018+01.2019'!AK254</f>
        <v>99.05065956070834</v>
      </c>
      <c r="AL254" s="147">
        <f>[1]побуд.звіт!AL254+'[2]звіт 2018+01.2019'!AL254</f>
        <v>0</v>
      </c>
      <c r="AM254" s="140">
        <f t="shared" si="136"/>
        <v>-99.05065956070834</v>
      </c>
      <c r="AN254" s="141">
        <f t="shared" si="137"/>
        <v>0</v>
      </c>
      <c r="AO254" s="147">
        <f>[1]побуд.звіт!AO254+'[2]звіт 2018+01.2019'!AO254</f>
        <v>3115.14600133975</v>
      </c>
      <c r="AP254" s="147">
        <f>[1]побуд.звіт!AP254+'[2]звіт 2018+01.2019'!AP254</f>
        <v>4074.6277889006842</v>
      </c>
      <c r="AQ254" s="140">
        <f t="shared" si="138"/>
        <v>0</v>
      </c>
      <c r="AR254" s="141">
        <f t="shared" si="139"/>
        <v>959.48178756093421</v>
      </c>
      <c r="AS254" s="147">
        <f>[1]побуд.звіт!AS254+'[2]звіт 2018+01.2019'!AS254</f>
        <v>4053.7766523069267</v>
      </c>
      <c r="AT254" s="147">
        <f>[1]побуд.звіт!AT254+'[2]звіт 2018+01.2019'!AT254</f>
        <v>3420.5105089177632</v>
      </c>
      <c r="AU254" s="140">
        <f t="shared" si="140"/>
        <v>-633.26614338916352</v>
      </c>
      <c r="AV254" s="141">
        <f t="shared" si="141"/>
        <v>0</v>
      </c>
      <c r="AW254" s="147">
        <f>[1]побуд.звіт!AW254+'[2]звіт 2018+01.2019'!AW254</f>
        <v>36888.913768917038</v>
      </c>
      <c r="AX254" s="147">
        <f>[1]побуд.звіт!AX254+'[2]звіт 2018+01.2019'!AX254</f>
        <v>62977.791751352306</v>
      </c>
      <c r="AY254" s="140">
        <f t="shared" si="142"/>
        <v>0</v>
      </c>
      <c r="AZ254" s="141">
        <f t="shared" si="143"/>
        <v>26088.877982435268</v>
      </c>
      <c r="BA254" s="38">
        <v>0</v>
      </c>
      <c r="BB254" s="36"/>
      <c r="BC254" s="36">
        <f t="shared" si="153"/>
        <v>0</v>
      </c>
      <c r="BD254" s="37">
        <f t="shared" si="154"/>
        <v>0</v>
      </c>
      <c r="BE254" s="147">
        <f>[1]побуд.звіт!BE254+'[2]звіт 2018+01.2019'!BE254</f>
        <v>20.547653680157403</v>
      </c>
      <c r="BF254" s="147">
        <f>[1]побуд.звіт!BF254+'[2]звіт 2018+01.2019'!BF254</f>
        <v>0</v>
      </c>
      <c r="BG254" s="140">
        <f t="shared" si="144"/>
        <v>-20.547653680157403</v>
      </c>
      <c r="BH254" s="141">
        <f t="shared" si="145"/>
        <v>0</v>
      </c>
      <c r="BI254" s="147">
        <f>[1]побуд.звіт!BI254+'[2]звіт 2018+01.2019'!BI254</f>
        <v>18497.525833231841</v>
      </c>
      <c r="BJ254" s="147">
        <f>[1]побуд.звіт!BJ254+'[2]звіт 2018+01.2019'!BJ254</f>
        <v>21256.995439586397</v>
      </c>
      <c r="BK254" s="140">
        <f t="shared" si="146"/>
        <v>0</v>
      </c>
      <c r="BL254" s="141">
        <f t="shared" si="147"/>
        <v>2759.4696063545562</v>
      </c>
      <c r="BM254" s="147">
        <f>[1]побуд.звіт!BM254+'[2]звіт 2018+01.2019'!BM254</f>
        <v>0</v>
      </c>
      <c r="BN254" s="147">
        <f>[1]побуд.звіт!BN254+'[2]звіт 2018+01.2019'!BN254</f>
        <v>0</v>
      </c>
      <c r="BO254" s="140">
        <f t="shared" si="148"/>
        <v>0</v>
      </c>
      <c r="BP254" s="141">
        <f t="shared" si="149"/>
        <v>0</v>
      </c>
      <c r="BQ254" s="142">
        <f t="shared" si="156"/>
        <v>161562.90328107862</v>
      </c>
      <c r="BR254" s="140">
        <f t="shared" si="156"/>
        <v>194832.81274361626</v>
      </c>
      <c r="BS254" s="140">
        <f t="shared" si="150"/>
        <v>0</v>
      </c>
      <c r="BT254" s="141">
        <f t="shared" si="151"/>
        <v>33269.909462537646</v>
      </c>
      <c r="BU254" s="148">
        <f t="shared" si="155"/>
        <v>1.2059254246295414</v>
      </c>
      <c r="BV254" s="132">
        <v>32202</v>
      </c>
      <c r="BW254" s="144">
        <f t="shared" si="152"/>
        <v>20661.7926227801</v>
      </c>
      <c r="BX254" s="132">
        <f t="shared" si="157"/>
        <v>11540.207377219902</v>
      </c>
      <c r="BY254" s="145">
        <v>3</v>
      </c>
      <c r="CA254" s="39"/>
    </row>
    <row r="255" spans="1:79" x14ac:dyDescent="0.3">
      <c r="A255" s="72">
        <f t="shared" si="123"/>
        <v>247</v>
      </c>
      <c r="B255" s="74" t="s">
        <v>347</v>
      </c>
      <c r="C255" s="73">
        <v>3992.2000000000003</v>
      </c>
      <c r="D255" s="185">
        <v>9</v>
      </c>
      <c r="E255" s="177">
        <f>[1]побуд.звіт!E255+'[2]звіт 2018+01.2019'!E255</f>
        <v>32325.05511999999</v>
      </c>
      <c r="F255" s="177">
        <f>[1]побуд.звіт!F255+'[2]звіт 2018+01.2019'!F255</f>
        <v>33213.642417183233</v>
      </c>
      <c r="G255" s="178">
        <f t="shared" si="119"/>
        <v>0</v>
      </c>
      <c r="H255" s="179">
        <f t="shared" si="120"/>
        <v>888.58729718324321</v>
      </c>
      <c r="I255" s="177">
        <f>[1]побуд.звіт!I255+'[2]звіт 2018+01.2019'!I255</f>
        <v>54359.071518212841</v>
      </c>
      <c r="J255" s="177">
        <f>[1]побуд.звіт!J255+'[2]звіт 2018+01.2019'!J255</f>
        <v>53344.585796970794</v>
      </c>
      <c r="K255" s="178">
        <f t="shared" si="121"/>
        <v>-1014.4857212420466</v>
      </c>
      <c r="L255" s="179">
        <f t="shared" si="122"/>
        <v>0</v>
      </c>
      <c r="M255" s="177">
        <f>[1]побуд.звіт!M255+'[2]звіт 2018+01.2019'!M255</f>
        <v>5014.3380432450431</v>
      </c>
      <c r="N255" s="177">
        <f>[1]побуд.звіт!N255+'[2]звіт 2018+01.2019'!N255</f>
        <v>5313.7972938447365</v>
      </c>
      <c r="O255" s="178">
        <f t="shared" si="124"/>
        <v>0</v>
      </c>
      <c r="P255" s="179">
        <f t="shared" si="125"/>
        <v>299.45925059969341</v>
      </c>
      <c r="Q255" s="177">
        <f>[1]побуд.звіт!Q255+'[2]звіт 2018+01.2019'!Q255</f>
        <v>1360.7595110394377</v>
      </c>
      <c r="R255" s="177">
        <f>[1]побуд.звіт!R255+'[2]звіт 2018+01.2019'!R255</f>
        <v>816.20218997121299</v>
      </c>
      <c r="S255" s="178">
        <f t="shared" si="126"/>
        <v>-544.55732106822472</v>
      </c>
      <c r="T255" s="179">
        <f t="shared" si="127"/>
        <v>0</v>
      </c>
      <c r="U255" s="177">
        <f>[1]побуд.звіт!U255+'[2]звіт 2018+01.2019'!U255</f>
        <v>24043.2424712108</v>
      </c>
      <c r="V255" s="177">
        <f>[1]побуд.звіт!V255+'[2]звіт 2018+01.2019'!V255</f>
        <v>24992.042523606728</v>
      </c>
      <c r="W255" s="178">
        <f t="shared" si="128"/>
        <v>0</v>
      </c>
      <c r="X255" s="179">
        <f t="shared" si="129"/>
        <v>948.8000523959272</v>
      </c>
      <c r="Y255" s="177">
        <f>[1]побуд.звіт!Y255+'[2]звіт 2018+01.2019'!Y255</f>
        <v>0</v>
      </c>
      <c r="Z255" s="177">
        <f>[1]побуд.звіт!Z255+'[2]звіт 2018+01.2019'!Z255</f>
        <v>0</v>
      </c>
      <c r="AA255" s="178">
        <f t="shared" si="130"/>
        <v>0</v>
      </c>
      <c r="AB255" s="179">
        <f t="shared" si="131"/>
        <v>0</v>
      </c>
      <c r="AC255" s="177">
        <f>[1]побуд.звіт!AC255+'[2]звіт 2018+01.2019'!AC255</f>
        <v>43392.53009587009</v>
      </c>
      <c r="AD255" s="177">
        <f>[1]побуд.звіт!AD255+'[2]звіт 2018+01.2019'!AD255</f>
        <v>42247.578803409793</v>
      </c>
      <c r="AE255" s="178">
        <f t="shared" si="132"/>
        <v>-1144.9512924602968</v>
      </c>
      <c r="AF255" s="179">
        <f t="shared" si="133"/>
        <v>0</v>
      </c>
      <c r="AG255" s="177">
        <f>[1]побуд.звіт!AG255+'[2]звіт 2018+01.2019'!AG255</f>
        <v>1672.9272290483063</v>
      </c>
      <c r="AH255" s="177">
        <f>[1]побуд.звіт!AH255+'[2]звіт 2018+01.2019'!AH255</f>
        <v>1657.1204577188198</v>
      </c>
      <c r="AI255" s="178">
        <f t="shared" si="134"/>
        <v>-15.806771329486537</v>
      </c>
      <c r="AJ255" s="179">
        <f t="shared" si="135"/>
        <v>0</v>
      </c>
      <c r="AK255" s="177">
        <f>[1]побуд.звіт!AK255+'[2]звіт 2018+01.2019'!AK255</f>
        <v>59.639795273751886</v>
      </c>
      <c r="AL255" s="177">
        <f>[1]побуд.звіт!AL255+'[2]звіт 2018+01.2019'!AL255</f>
        <v>0</v>
      </c>
      <c r="AM255" s="178">
        <f t="shared" si="136"/>
        <v>-59.639795273751886</v>
      </c>
      <c r="AN255" s="179">
        <f t="shared" si="137"/>
        <v>0</v>
      </c>
      <c r="AO255" s="177">
        <f>[1]побуд.звіт!AO255+'[2]звіт 2018+01.2019'!AO255</f>
        <v>2110.0064988887816</v>
      </c>
      <c r="AP255" s="177">
        <f>[1]побуд.звіт!AP255+'[2]звіт 2018+01.2019'!AP255</f>
        <v>4930.1228878736074</v>
      </c>
      <c r="AQ255" s="178">
        <f t="shared" si="138"/>
        <v>0</v>
      </c>
      <c r="AR255" s="179">
        <f t="shared" si="139"/>
        <v>2820.1163889848258</v>
      </c>
      <c r="AS255" s="177">
        <f>[1]побуд.звіт!AS255+'[2]звіт 2018+01.2019'!AS255</f>
        <v>7061.4092994198791</v>
      </c>
      <c r="AT255" s="177">
        <f>[1]побуд.звіт!AT255+'[2]звіт 2018+01.2019'!AT255</f>
        <v>6160.2816532260022</v>
      </c>
      <c r="AU255" s="178">
        <f t="shared" si="140"/>
        <v>-901.1276461938769</v>
      </c>
      <c r="AV255" s="179">
        <f t="shared" si="141"/>
        <v>0</v>
      </c>
      <c r="AW255" s="177">
        <f>[1]побуд.звіт!AW255+'[2]звіт 2018+01.2019'!AW255</f>
        <v>58599.14494505433</v>
      </c>
      <c r="AX255" s="177">
        <f>[1]побуд.звіт!AX255+'[2]звіт 2018+01.2019'!AX255</f>
        <v>66615.525804612087</v>
      </c>
      <c r="AY255" s="178">
        <f t="shared" si="142"/>
        <v>0</v>
      </c>
      <c r="AZ255" s="179">
        <f t="shared" si="143"/>
        <v>8016.3808595577575</v>
      </c>
      <c r="BA255" s="38">
        <v>0</v>
      </c>
      <c r="BB255" s="36"/>
      <c r="BC255" s="36">
        <f t="shared" si="153"/>
        <v>0</v>
      </c>
      <c r="BD255" s="37">
        <f t="shared" si="154"/>
        <v>0</v>
      </c>
      <c r="BE255" s="177">
        <f>[1]побуд.звіт!BE255+'[2]звіт 2018+01.2019'!BE255</f>
        <v>0</v>
      </c>
      <c r="BF255" s="177">
        <f>[1]побуд.звіт!BF255+'[2]звіт 2018+01.2019'!BF255</f>
        <v>0</v>
      </c>
      <c r="BG255" s="178">
        <f t="shared" si="144"/>
        <v>0</v>
      </c>
      <c r="BH255" s="179">
        <f t="shared" si="145"/>
        <v>0</v>
      </c>
      <c r="BI255" s="177">
        <f>[1]побуд.звіт!BI255+'[2]звіт 2018+01.2019'!BI255</f>
        <v>11565.53411119008</v>
      </c>
      <c r="BJ255" s="177">
        <f>[1]побуд.звіт!BJ255+'[2]звіт 2018+01.2019'!BJ255</f>
        <v>6437.8775237080145</v>
      </c>
      <c r="BK255" s="178">
        <f t="shared" si="146"/>
        <v>-5127.6565874820653</v>
      </c>
      <c r="BL255" s="179">
        <f t="shared" si="147"/>
        <v>0</v>
      </c>
      <c r="BM255" s="177">
        <f>[1]побуд.звіт!BM255+'[2]звіт 2018+01.2019'!BM255</f>
        <v>20663.650095105186</v>
      </c>
      <c r="BN255" s="177">
        <f>[1]побуд.звіт!BN255+'[2]звіт 2018+01.2019'!BN255</f>
        <v>24392.177655775147</v>
      </c>
      <c r="BO255" s="178">
        <f t="shared" si="148"/>
        <v>0</v>
      </c>
      <c r="BP255" s="179">
        <f t="shared" si="149"/>
        <v>3728.5275606699615</v>
      </c>
      <c r="BQ255" s="180">
        <f t="shared" si="156"/>
        <v>262227.30873355852</v>
      </c>
      <c r="BR255" s="178">
        <f t="shared" si="156"/>
        <v>270120.95500790019</v>
      </c>
      <c r="BS255" s="178">
        <f t="shared" si="150"/>
        <v>0</v>
      </c>
      <c r="BT255" s="179">
        <f t="shared" si="151"/>
        <v>7893.6462743416778</v>
      </c>
      <c r="BU255" s="181">
        <f t="shared" si="155"/>
        <v>1.0301023044185005</v>
      </c>
      <c r="BV255" s="130">
        <v>29423</v>
      </c>
      <c r="BW255" s="182">
        <f t="shared" si="152"/>
        <v>10692.477947602962</v>
      </c>
      <c r="BX255" s="130">
        <f t="shared" si="157"/>
        <v>18730.522052397038</v>
      </c>
      <c r="BY255" s="183">
        <v>1</v>
      </c>
      <c r="CA255" s="39"/>
    </row>
    <row r="256" spans="1:79" x14ac:dyDescent="0.3">
      <c r="A256" s="163">
        <f t="shared" si="123"/>
        <v>248</v>
      </c>
      <c r="B256" s="164" t="s">
        <v>348</v>
      </c>
      <c r="C256" s="189">
        <v>11330.52</v>
      </c>
      <c r="D256" s="185">
        <v>9</v>
      </c>
      <c r="E256" s="165">
        <f>[1]побуд.звіт!E256+'[2]звіт 2018+01.2019'!E256</f>
        <v>81591.580400000021</v>
      </c>
      <c r="F256" s="165">
        <f>[1]побуд.звіт!F256+'[2]звіт 2018+01.2019'!F256</f>
        <v>80317.475819133819</v>
      </c>
      <c r="G256" s="166">
        <f t="shared" si="119"/>
        <v>-1274.104580866202</v>
      </c>
      <c r="H256" s="167">
        <f t="shared" si="120"/>
        <v>0</v>
      </c>
      <c r="I256" s="165">
        <f>[1]побуд.звіт!I256+'[2]звіт 2018+01.2019'!I256</f>
        <v>104900.38938054498</v>
      </c>
      <c r="J256" s="165">
        <f>[1]побуд.звіт!J256+'[2]звіт 2018+01.2019'!J256</f>
        <v>123217.72790469705</v>
      </c>
      <c r="K256" s="166">
        <f t="shared" si="121"/>
        <v>0</v>
      </c>
      <c r="L256" s="167">
        <f t="shared" si="122"/>
        <v>18317.338524152074</v>
      </c>
      <c r="M256" s="165">
        <f>[1]побуд.звіт!M256+'[2]звіт 2018+01.2019'!M256</f>
        <v>19054.366378204879</v>
      </c>
      <c r="N256" s="165">
        <f>[1]побуд.звіт!N256+'[2]звіт 2018+01.2019'!N256</f>
        <v>19635.576977519566</v>
      </c>
      <c r="O256" s="166">
        <f t="shared" si="124"/>
        <v>0</v>
      </c>
      <c r="P256" s="167">
        <f t="shared" si="125"/>
        <v>581.21059931468699</v>
      </c>
      <c r="Q256" s="165">
        <f>[1]побуд.звіт!Q256+'[2]звіт 2018+01.2019'!Q256</f>
        <v>2828.2996386487252</v>
      </c>
      <c r="R256" s="165">
        <f>[1]побуд.звіт!R256+'[2]звіт 2018+01.2019'!R256</f>
        <v>2271.8503746337728</v>
      </c>
      <c r="S256" s="166">
        <f t="shared" si="126"/>
        <v>-556.4492640149524</v>
      </c>
      <c r="T256" s="167">
        <f t="shared" si="127"/>
        <v>0</v>
      </c>
      <c r="U256" s="165">
        <f>[1]побуд.звіт!U256+'[2]звіт 2018+01.2019'!U256</f>
        <v>68119.134913614602</v>
      </c>
      <c r="V256" s="165">
        <f>[1]побуд.звіт!V256+'[2]звіт 2018+01.2019'!V256</f>
        <v>63853.750024657798</v>
      </c>
      <c r="W256" s="166">
        <f t="shared" si="128"/>
        <v>-4265.3848889568035</v>
      </c>
      <c r="X256" s="167">
        <f t="shared" si="129"/>
        <v>0</v>
      </c>
      <c r="Y256" s="165">
        <f>[1]побуд.звіт!Y256+'[2]звіт 2018+01.2019'!Y256</f>
        <v>6005.9588481540595</v>
      </c>
      <c r="Z256" s="165">
        <f>[1]побуд.звіт!Z256+'[2]звіт 2018+01.2019'!Z256</f>
        <v>6295.2545947999843</v>
      </c>
      <c r="AA256" s="166">
        <f t="shared" si="130"/>
        <v>0</v>
      </c>
      <c r="AB256" s="167">
        <f t="shared" si="131"/>
        <v>289.29574664592474</v>
      </c>
      <c r="AC256" s="165">
        <f>[1]побуд.звіт!AC256+'[2]звіт 2018+01.2019'!AC256</f>
        <v>118820.47034683597</v>
      </c>
      <c r="AD256" s="165">
        <f>[1]побуд.звіт!AD256+'[2]звіт 2018+01.2019'!AD256</f>
        <v>118621.18187032596</v>
      </c>
      <c r="AE256" s="166">
        <f t="shared" si="132"/>
        <v>-199.28847651000251</v>
      </c>
      <c r="AF256" s="167">
        <f t="shared" si="133"/>
        <v>0</v>
      </c>
      <c r="AG256" s="165">
        <f>[1]побуд.звіт!AG256+'[2]звіт 2018+01.2019'!AG256</f>
        <v>4445.8093934734898</v>
      </c>
      <c r="AH256" s="165">
        <f>[1]побуд.звіт!AH256+'[2]звіт 2018+01.2019'!AH256</f>
        <v>4380.9874128007687</v>
      </c>
      <c r="AI256" s="166">
        <f t="shared" si="134"/>
        <v>-64.821980672721111</v>
      </c>
      <c r="AJ256" s="167">
        <f t="shared" si="135"/>
        <v>0</v>
      </c>
      <c r="AK256" s="165">
        <f>[1]побуд.звіт!AK256+'[2]звіт 2018+01.2019'!AK256</f>
        <v>169.26754499903598</v>
      </c>
      <c r="AL256" s="165">
        <f>[1]побуд.звіт!AL256+'[2]звіт 2018+01.2019'!AL256</f>
        <v>0</v>
      </c>
      <c r="AM256" s="166">
        <f t="shared" si="136"/>
        <v>-169.26754499903598</v>
      </c>
      <c r="AN256" s="167">
        <f t="shared" si="137"/>
        <v>0</v>
      </c>
      <c r="AO256" s="165">
        <f>[1]побуд.звіт!AO256+'[2]звіт 2018+01.2019'!AO256</f>
        <v>6608.1720049540309</v>
      </c>
      <c r="AP256" s="165">
        <f>[1]побуд.звіт!AP256+'[2]звіт 2018+01.2019'!AP256</f>
        <v>15486.798507643432</v>
      </c>
      <c r="AQ256" s="166">
        <f t="shared" si="138"/>
        <v>0</v>
      </c>
      <c r="AR256" s="167">
        <f t="shared" si="139"/>
        <v>8878.6265026894016</v>
      </c>
      <c r="AS256" s="165">
        <f>[1]побуд.звіт!AS256+'[2]звіт 2018+01.2019'!AS256</f>
        <v>25782.758963979271</v>
      </c>
      <c r="AT256" s="165">
        <f>[1]побуд.звіт!AT256+'[2]звіт 2018+01.2019'!AT256</f>
        <v>22068.148041712258</v>
      </c>
      <c r="AU256" s="166">
        <f t="shared" si="140"/>
        <v>-3714.6109222670129</v>
      </c>
      <c r="AV256" s="167">
        <f t="shared" si="141"/>
        <v>0</v>
      </c>
      <c r="AW256" s="165">
        <f>[1]побуд.звіт!AW256+'[2]звіт 2018+01.2019'!AW256</f>
        <v>164468.01656142439</v>
      </c>
      <c r="AX256" s="165">
        <f>[1]побуд.звіт!AX256+'[2]звіт 2018+01.2019'!AX256</f>
        <v>169889.24257376403</v>
      </c>
      <c r="AY256" s="166">
        <f t="shared" si="142"/>
        <v>0</v>
      </c>
      <c r="AZ256" s="167">
        <f t="shared" si="143"/>
        <v>5421.2260123396409</v>
      </c>
      <c r="BA256" s="38">
        <v>0</v>
      </c>
      <c r="BB256" s="36"/>
      <c r="BC256" s="36">
        <f t="shared" si="153"/>
        <v>0</v>
      </c>
      <c r="BD256" s="37">
        <f t="shared" si="154"/>
        <v>0</v>
      </c>
      <c r="BE256" s="165">
        <f>[1]побуд.звіт!BE256+'[2]звіт 2018+01.2019'!BE256</f>
        <v>15.907007699903595</v>
      </c>
      <c r="BF256" s="165">
        <f>[1]побуд.звіт!BF256+'[2]звіт 2018+01.2019'!BF256</f>
        <v>0</v>
      </c>
      <c r="BG256" s="166">
        <f t="shared" si="144"/>
        <v>-15.907007699903595</v>
      </c>
      <c r="BH256" s="167">
        <f t="shared" si="145"/>
        <v>0</v>
      </c>
      <c r="BI256" s="165">
        <f>[1]побуд.звіт!BI256+'[2]звіт 2018+01.2019'!BI256</f>
        <v>44356.212681667879</v>
      </c>
      <c r="BJ256" s="165">
        <f>[1]побуд.звіт!BJ256+'[2]звіт 2018+01.2019'!BJ256</f>
        <v>39143.644518780253</v>
      </c>
      <c r="BK256" s="166">
        <f t="shared" si="146"/>
        <v>-5212.5681628876264</v>
      </c>
      <c r="BL256" s="167">
        <f t="shared" si="147"/>
        <v>0</v>
      </c>
      <c r="BM256" s="165">
        <f>[1]побуд.звіт!BM256+'[2]звіт 2018+01.2019'!BM256</f>
        <v>38213.936519157942</v>
      </c>
      <c r="BN256" s="165">
        <f>[1]побуд.звіт!BN256+'[2]звіт 2018+01.2019'!BN256</f>
        <v>34959.450505524226</v>
      </c>
      <c r="BO256" s="166">
        <f t="shared" si="148"/>
        <v>-3254.4860136337156</v>
      </c>
      <c r="BP256" s="167">
        <f t="shared" si="149"/>
        <v>0</v>
      </c>
      <c r="BQ256" s="168">
        <f t="shared" si="156"/>
        <v>685380.28058335918</v>
      </c>
      <c r="BR256" s="166">
        <f t="shared" si="156"/>
        <v>700141.08912599285</v>
      </c>
      <c r="BS256" s="166">
        <f t="shared" si="150"/>
        <v>0</v>
      </c>
      <c r="BT256" s="167">
        <f t="shared" si="151"/>
        <v>14760.808542633662</v>
      </c>
      <c r="BU256" s="169">
        <f t="shared" si="155"/>
        <v>1.0215366694385635</v>
      </c>
      <c r="BV256" s="131">
        <v>98306</v>
      </c>
      <c r="BW256" s="170">
        <f t="shared" si="152"/>
        <v>49350.265672617199</v>
      </c>
      <c r="BX256" s="131">
        <f t="shared" si="157"/>
        <v>48955.734327382801</v>
      </c>
      <c r="BY256" s="171">
        <v>2</v>
      </c>
      <c r="CA256" s="39"/>
    </row>
    <row r="257" spans="1:79" x14ac:dyDescent="0.3">
      <c r="A257" s="163">
        <f t="shared" si="123"/>
        <v>249</v>
      </c>
      <c r="B257" s="164" t="s">
        <v>349</v>
      </c>
      <c r="C257" s="189">
        <v>13202.44</v>
      </c>
      <c r="D257" s="185">
        <v>9</v>
      </c>
      <c r="E257" s="165">
        <f>[1]побуд.звіт!E257+'[2]звіт 2018+01.2019'!E257</f>
        <v>90875.851523999983</v>
      </c>
      <c r="F257" s="165">
        <f>[1]побуд.звіт!F257+'[2]звіт 2018+01.2019'!F257</f>
        <v>86964.062356248658</v>
      </c>
      <c r="G257" s="166">
        <f t="shared" si="119"/>
        <v>-3911.7891677513253</v>
      </c>
      <c r="H257" s="167">
        <f t="shared" si="120"/>
        <v>0</v>
      </c>
      <c r="I257" s="165">
        <f>[1]побуд.звіт!I257+'[2]звіт 2018+01.2019'!I257</f>
        <v>145330.54777087507</v>
      </c>
      <c r="J257" s="165">
        <f>[1]побуд.звіт!J257+'[2]звіт 2018+01.2019'!J257</f>
        <v>150410.7816291764</v>
      </c>
      <c r="K257" s="166">
        <f t="shared" si="121"/>
        <v>0</v>
      </c>
      <c r="L257" s="167">
        <f t="shared" si="122"/>
        <v>5080.2338583013334</v>
      </c>
      <c r="M257" s="165">
        <f>[1]побуд.звіт!M257+'[2]звіт 2018+01.2019'!M257</f>
        <v>22277.887847420709</v>
      </c>
      <c r="N257" s="165">
        <f>[1]побуд.звіт!N257+'[2]звіт 2018+01.2019'!N257</f>
        <v>22543.608573174828</v>
      </c>
      <c r="O257" s="166">
        <f t="shared" si="124"/>
        <v>0</v>
      </c>
      <c r="P257" s="167">
        <f t="shared" si="125"/>
        <v>265.72072575411948</v>
      </c>
      <c r="Q257" s="165">
        <f>[1]побуд.звіт!Q257+'[2]звіт 2018+01.2019'!Q257</f>
        <v>3365.3784393690312</v>
      </c>
      <c r="R257" s="165">
        <f>[1]побуд.звіт!R257+'[2]звіт 2018+01.2019'!R257</f>
        <v>2608.9131852665478</v>
      </c>
      <c r="S257" s="166">
        <f t="shared" si="126"/>
        <v>-756.46525410248341</v>
      </c>
      <c r="T257" s="167">
        <f t="shared" si="127"/>
        <v>0</v>
      </c>
      <c r="U257" s="165">
        <f>[1]побуд.звіт!U257+'[2]звіт 2018+01.2019'!U257</f>
        <v>117953.92199739073</v>
      </c>
      <c r="V257" s="165">
        <f>[1]побуд.звіт!V257+'[2]звіт 2018+01.2019'!V257</f>
        <v>114892.44608381952</v>
      </c>
      <c r="W257" s="166">
        <f t="shared" si="128"/>
        <v>-3061.4759135712084</v>
      </c>
      <c r="X257" s="167">
        <f t="shared" si="129"/>
        <v>0</v>
      </c>
      <c r="Y257" s="165">
        <f>[1]побуд.звіт!Y257+'[2]звіт 2018+01.2019'!Y257</f>
        <v>2967.4658116264727</v>
      </c>
      <c r="Z257" s="165">
        <f>[1]побуд.звіт!Z257+'[2]звіт 2018+01.2019'!Z257</f>
        <v>2546.4475187740791</v>
      </c>
      <c r="AA257" s="166">
        <f t="shared" si="130"/>
        <v>-421.01829285239364</v>
      </c>
      <c r="AB257" s="167">
        <f t="shared" si="131"/>
        <v>0</v>
      </c>
      <c r="AC257" s="165">
        <f>[1]побуд.звіт!AC257+'[2]звіт 2018+01.2019'!AC257</f>
        <v>139640.50676407694</v>
      </c>
      <c r="AD257" s="165">
        <f>[1]побуд.звіт!AD257+'[2]звіт 2018+01.2019'!AD257</f>
        <v>139665.83371153218</v>
      </c>
      <c r="AE257" s="166">
        <f t="shared" si="132"/>
        <v>0</v>
      </c>
      <c r="AF257" s="167">
        <f t="shared" si="133"/>
        <v>25.326947455236223</v>
      </c>
      <c r="AG257" s="165">
        <f>[1]побуд.звіт!AG257+'[2]звіт 2018+01.2019'!AG257</f>
        <v>5149.8862359901113</v>
      </c>
      <c r="AH257" s="165">
        <f>[1]побуд.звіт!AH257+'[2]звіт 2018+01.2019'!AH257</f>
        <v>5059.3091069460061</v>
      </c>
      <c r="AI257" s="166">
        <f t="shared" si="134"/>
        <v>-90.577129044105277</v>
      </c>
      <c r="AJ257" s="167">
        <f t="shared" si="135"/>
        <v>0</v>
      </c>
      <c r="AK257" s="165">
        <f>[1]побуд.звіт!AK257+'[2]звіт 2018+01.2019'!AK257</f>
        <v>197.23230767847127</v>
      </c>
      <c r="AL257" s="165">
        <f>[1]побуд.звіт!AL257+'[2]звіт 2018+01.2019'!AL257</f>
        <v>0</v>
      </c>
      <c r="AM257" s="166">
        <f t="shared" si="136"/>
        <v>-197.23230767847127</v>
      </c>
      <c r="AN257" s="167">
        <f t="shared" si="137"/>
        <v>0</v>
      </c>
      <c r="AO257" s="165">
        <f>[1]побуд.звіт!AO257+'[2]звіт 2018+01.2019'!AO257</f>
        <v>7680.5971302182033</v>
      </c>
      <c r="AP257" s="165">
        <f>[1]побуд.звіт!AP257+'[2]звіт 2018+01.2019'!AP257</f>
        <v>7978.5476068967482</v>
      </c>
      <c r="AQ257" s="166">
        <f t="shared" si="138"/>
        <v>0</v>
      </c>
      <c r="AR257" s="167">
        <f t="shared" si="139"/>
        <v>297.95047667854487</v>
      </c>
      <c r="AS257" s="165">
        <f>[1]побуд.звіт!AS257+'[2]звіт 2018+01.2019'!AS257</f>
        <v>23506.648081384588</v>
      </c>
      <c r="AT257" s="165">
        <f>[1]побуд.звіт!AT257+'[2]звіт 2018+01.2019'!AT257</f>
        <v>19912.667740605852</v>
      </c>
      <c r="AU257" s="166">
        <f t="shared" si="140"/>
        <v>-3593.9803407787367</v>
      </c>
      <c r="AV257" s="167">
        <f t="shared" si="141"/>
        <v>0</v>
      </c>
      <c r="AW257" s="165">
        <f>[1]побуд.звіт!AW257+'[2]звіт 2018+01.2019'!AW257</f>
        <v>183542.19035996293</v>
      </c>
      <c r="AX257" s="165">
        <f>[1]побуд.звіт!AX257+'[2]звіт 2018+01.2019'!AX257</f>
        <v>195517.1423464992</v>
      </c>
      <c r="AY257" s="166">
        <f t="shared" si="142"/>
        <v>0</v>
      </c>
      <c r="AZ257" s="167">
        <f t="shared" si="143"/>
        <v>11974.951986536267</v>
      </c>
      <c r="BA257" s="38">
        <v>0</v>
      </c>
      <c r="BB257" s="36"/>
      <c r="BC257" s="36">
        <f t="shared" si="153"/>
        <v>0</v>
      </c>
      <c r="BD257" s="37">
        <f t="shared" si="154"/>
        <v>0</v>
      </c>
      <c r="BE257" s="165">
        <f>[1]побуд.звіт!BE257+'[2]звіт 2018+01.2019'!BE257</f>
        <v>18.535011167847131</v>
      </c>
      <c r="BF257" s="165">
        <f>[1]побуд.звіт!BF257+'[2]звіт 2018+01.2019'!BF257</f>
        <v>0</v>
      </c>
      <c r="BG257" s="166">
        <f t="shared" si="144"/>
        <v>-18.535011167847131</v>
      </c>
      <c r="BH257" s="167">
        <f t="shared" si="145"/>
        <v>0</v>
      </c>
      <c r="BI257" s="165">
        <f>[1]побуд.звіт!BI257+'[2]звіт 2018+01.2019'!BI257</f>
        <v>46489.853155802877</v>
      </c>
      <c r="BJ257" s="165">
        <f>[1]побуд.звіт!BJ257+'[2]звіт 2018+01.2019'!BJ257</f>
        <v>35889.341630800169</v>
      </c>
      <c r="BK257" s="166">
        <f t="shared" si="146"/>
        <v>-10600.511525002708</v>
      </c>
      <c r="BL257" s="167">
        <f t="shared" si="147"/>
        <v>0</v>
      </c>
      <c r="BM257" s="165">
        <f>[1]побуд.звіт!BM257+'[2]звіт 2018+01.2019'!BM257</f>
        <v>45991.019140217883</v>
      </c>
      <c r="BN257" s="165">
        <f>[1]побуд.звіт!BN257+'[2]звіт 2018+01.2019'!BN257</f>
        <v>41271.169593056096</v>
      </c>
      <c r="BO257" s="166">
        <f t="shared" si="148"/>
        <v>-4719.8495471617862</v>
      </c>
      <c r="BP257" s="167">
        <f t="shared" si="149"/>
        <v>0</v>
      </c>
      <c r="BQ257" s="168">
        <f t="shared" si="156"/>
        <v>834987.52157718199</v>
      </c>
      <c r="BR257" s="166">
        <f t="shared" si="156"/>
        <v>825260.27108279627</v>
      </c>
      <c r="BS257" s="166">
        <f t="shared" si="150"/>
        <v>-9727.2504943857202</v>
      </c>
      <c r="BT257" s="167">
        <f t="shared" si="151"/>
        <v>0</v>
      </c>
      <c r="BU257" s="169">
        <f t="shared" si="155"/>
        <v>0.98835042411650387</v>
      </c>
      <c r="BV257" s="131">
        <v>95203</v>
      </c>
      <c r="BW257" s="170">
        <f t="shared" si="152"/>
        <v>35561.034173058426</v>
      </c>
      <c r="BX257" s="131">
        <f t="shared" si="157"/>
        <v>59641.965826941574</v>
      </c>
      <c r="BY257" s="171">
        <v>2</v>
      </c>
      <c r="CA257" s="39"/>
    </row>
    <row r="258" spans="1:79" x14ac:dyDescent="0.3">
      <c r="A258" s="163">
        <f t="shared" si="123"/>
        <v>250</v>
      </c>
      <c r="B258" s="164" t="s">
        <v>350</v>
      </c>
      <c r="C258" s="189">
        <v>5678.95</v>
      </c>
      <c r="D258" s="185">
        <v>9</v>
      </c>
      <c r="E258" s="165">
        <f>[1]побуд.звіт!E258+'[2]звіт 2018+01.2019'!E258</f>
        <v>32604.318429999996</v>
      </c>
      <c r="F258" s="165">
        <f>[1]побуд.звіт!F258+'[2]звіт 2018+01.2019'!F258</f>
        <v>31957.272425486663</v>
      </c>
      <c r="G258" s="166">
        <f t="shared" si="119"/>
        <v>-647.04600451333317</v>
      </c>
      <c r="H258" s="167">
        <f t="shared" si="120"/>
        <v>0</v>
      </c>
      <c r="I258" s="165">
        <f>[1]побуд.звіт!I258+'[2]звіт 2018+01.2019'!I258</f>
        <v>60445.328243344309</v>
      </c>
      <c r="J258" s="165">
        <f>[1]побуд.звіт!J258+'[2]звіт 2018+01.2019'!J258</f>
        <v>69922.393890995532</v>
      </c>
      <c r="K258" s="166">
        <f t="shared" si="121"/>
        <v>0</v>
      </c>
      <c r="L258" s="167">
        <f t="shared" si="122"/>
        <v>9477.0656476512231</v>
      </c>
      <c r="M258" s="165">
        <f>[1]побуд.звіт!M258+'[2]звіт 2018+01.2019'!M258</f>
        <v>9059.8453878802902</v>
      </c>
      <c r="N258" s="165">
        <f>[1]побуд.звіт!N258+'[2]звіт 2018+01.2019'!N258</f>
        <v>9160.5546593276777</v>
      </c>
      <c r="O258" s="166">
        <f t="shared" si="124"/>
        <v>0</v>
      </c>
      <c r="P258" s="167">
        <f t="shared" si="125"/>
        <v>100.70927144738744</v>
      </c>
      <c r="Q258" s="165">
        <f>[1]побуд.звіт!Q258+'[2]звіт 2018+01.2019'!Q258</f>
        <v>1665.6527655453795</v>
      </c>
      <c r="R258" s="165">
        <f>[1]побуд.звіт!R258+'[2]звіт 2018+01.2019'!R258</f>
        <v>1103.3937014161934</v>
      </c>
      <c r="S258" s="166">
        <f t="shared" si="126"/>
        <v>-562.25906412918607</v>
      </c>
      <c r="T258" s="167">
        <f t="shared" si="127"/>
        <v>0</v>
      </c>
      <c r="U258" s="165">
        <f>[1]побуд.звіт!U258+'[2]звіт 2018+01.2019'!U258</f>
        <v>62327.280663728154</v>
      </c>
      <c r="V258" s="165">
        <f>[1]побуд.звіт!V258+'[2]звіт 2018+01.2019'!V258</f>
        <v>61110.838549495726</v>
      </c>
      <c r="W258" s="166">
        <f t="shared" si="128"/>
        <v>-1216.4421142324281</v>
      </c>
      <c r="X258" s="167">
        <f t="shared" si="129"/>
        <v>0</v>
      </c>
      <c r="Y258" s="165">
        <f>[1]побуд.звіт!Y258+'[2]звіт 2018+01.2019'!Y258</f>
        <v>0</v>
      </c>
      <c r="Z258" s="165">
        <f>[1]побуд.звіт!Z258+'[2]звіт 2018+01.2019'!Z258</f>
        <v>0</v>
      </c>
      <c r="AA258" s="166">
        <f t="shared" si="130"/>
        <v>0</v>
      </c>
      <c r="AB258" s="167">
        <f t="shared" si="131"/>
        <v>0</v>
      </c>
      <c r="AC258" s="165">
        <f>[1]побуд.звіт!AC258+'[2]звіт 2018+01.2019'!AC258</f>
        <v>59716.204296312368</v>
      </c>
      <c r="AD258" s="165">
        <f>[1]побуд.звіт!AD258+'[2]звіт 2018+01.2019'!AD258</f>
        <v>59183.17467757265</v>
      </c>
      <c r="AE258" s="166">
        <f t="shared" si="132"/>
        <v>-533.02961873971799</v>
      </c>
      <c r="AF258" s="167">
        <f t="shared" si="133"/>
        <v>0</v>
      </c>
      <c r="AG258" s="165">
        <f>[1]побуд.звіт!AG258+'[2]звіт 2018+01.2019'!AG258</f>
        <v>3080.7454231920206</v>
      </c>
      <c r="AH258" s="165">
        <f>[1]побуд.звіт!AH258+'[2]звіт 2018+01.2019'!AH258</f>
        <v>3047.0914082874388</v>
      </c>
      <c r="AI258" s="166">
        <f t="shared" si="134"/>
        <v>-33.6540149045818</v>
      </c>
      <c r="AJ258" s="167">
        <f t="shared" si="135"/>
        <v>0</v>
      </c>
      <c r="AK258" s="165">
        <f>[1]побуд.звіт!AK258+'[2]звіт 2018+01.2019'!AK258</f>
        <v>108.75645855656916</v>
      </c>
      <c r="AL258" s="165">
        <f>[1]побуд.звіт!AL258+'[2]звіт 2018+01.2019'!AL258</f>
        <v>0</v>
      </c>
      <c r="AM258" s="166">
        <f t="shared" si="136"/>
        <v>-108.75645855656916</v>
      </c>
      <c r="AN258" s="167">
        <f t="shared" si="137"/>
        <v>0</v>
      </c>
      <c r="AO258" s="165">
        <f>[1]побуд.звіт!AO258+'[2]звіт 2018+01.2019'!AO258</f>
        <v>3292.2583608398154</v>
      </c>
      <c r="AP258" s="165">
        <f>[1]побуд.звіт!AP258+'[2]звіт 2018+01.2019'!AP258</f>
        <v>7550.7929448753857</v>
      </c>
      <c r="AQ258" s="166">
        <f t="shared" si="138"/>
        <v>0</v>
      </c>
      <c r="AR258" s="167">
        <f t="shared" si="139"/>
        <v>4258.5345840355703</v>
      </c>
      <c r="AS258" s="165">
        <f>[1]побуд.звіт!AS258+'[2]звіт 2018+01.2019'!AS258</f>
        <v>12244.795956806116</v>
      </c>
      <c r="AT258" s="165">
        <f>[1]побуд.звіт!AT258+'[2]звіт 2018+01.2019'!AT258</f>
        <v>10374.678630409107</v>
      </c>
      <c r="AU258" s="166">
        <f t="shared" si="140"/>
        <v>-1870.1173263970086</v>
      </c>
      <c r="AV258" s="167">
        <f t="shared" si="141"/>
        <v>0</v>
      </c>
      <c r="AW258" s="165">
        <f>[1]побуд.звіт!AW258+'[2]звіт 2018+01.2019'!AW258</f>
        <v>79214.078409767622</v>
      </c>
      <c r="AX258" s="165">
        <f>[1]побуд.звіт!AX258+'[2]звіт 2018+01.2019'!AX258</f>
        <v>87151.708068768407</v>
      </c>
      <c r="AY258" s="166">
        <f t="shared" si="142"/>
        <v>0</v>
      </c>
      <c r="AZ258" s="167">
        <f t="shared" si="143"/>
        <v>7937.6296590007842</v>
      </c>
      <c r="BA258" s="38">
        <v>0</v>
      </c>
      <c r="BB258" s="36"/>
      <c r="BC258" s="36">
        <f t="shared" si="153"/>
        <v>0</v>
      </c>
      <c r="BD258" s="37">
        <f t="shared" si="154"/>
        <v>0</v>
      </c>
      <c r="BE258" s="165">
        <f>[1]побуд.звіт!BE258+'[2]звіт 2018+01.2019'!BE258</f>
        <v>15.945446701010638</v>
      </c>
      <c r="BF258" s="165">
        <f>[1]побуд.звіт!BF258+'[2]звіт 2018+01.2019'!BF258</f>
        <v>0</v>
      </c>
      <c r="BG258" s="166">
        <f t="shared" si="144"/>
        <v>-15.945446701010638</v>
      </c>
      <c r="BH258" s="167">
        <f t="shared" si="145"/>
        <v>0</v>
      </c>
      <c r="BI258" s="165">
        <f>[1]побуд.звіт!BI258+'[2]звіт 2018+01.2019'!BI258</f>
        <v>27908.218468588027</v>
      </c>
      <c r="BJ258" s="165">
        <f>[1]побуд.звіт!BJ258+'[2]звіт 2018+01.2019'!BJ258</f>
        <v>28426.03090797905</v>
      </c>
      <c r="BK258" s="166">
        <f t="shared" si="146"/>
        <v>0</v>
      </c>
      <c r="BL258" s="167">
        <f t="shared" si="147"/>
        <v>517.81243939102205</v>
      </c>
      <c r="BM258" s="165">
        <f>[1]побуд.звіт!BM258+'[2]звіт 2018+01.2019'!BM258</f>
        <v>17395.487855706979</v>
      </c>
      <c r="BN258" s="165">
        <f>[1]побуд.звіт!BN258+'[2]звіт 2018+01.2019'!BN258</f>
        <v>13749.135513840367</v>
      </c>
      <c r="BO258" s="166">
        <f t="shared" si="148"/>
        <v>-3646.3523418666118</v>
      </c>
      <c r="BP258" s="167">
        <f t="shared" si="149"/>
        <v>0</v>
      </c>
      <c r="BQ258" s="168">
        <f t="shared" si="156"/>
        <v>369078.91616696864</v>
      </c>
      <c r="BR258" s="166">
        <f t="shared" si="156"/>
        <v>382737.06537845422</v>
      </c>
      <c r="BS258" s="166">
        <f t="shared" si="150"/>
        <v>0</v>
      </c>
      <c r="BT258" s="167">
        <f t="shared" si="151"/>
        <v>13658.149211485579</v>
      </c>
      <c r="BU258" s="169">
        <f t="shared" si="155"/>
        <v>1.0370060402076902</v>
      </c>
      <c r="BV258" s="131">
        <v>47902</v>
      </c>
      <c r="BW258" s="170">
        <f t="shared" si="152"/>
        <v>21539.220273787952</v>
      </c>
      <c r="BX258" s="131">
        <f t="shared" si="157"/>
        <v>26362.779726212048</v>
      </c>
      <c r="BY258" s="171">
        <v>2</v>
      </c>
      <c r="CA258" s="39"/>
    </row>
    <row r="259" spans="1:79" x14ac:dyDescent="0.3">
      <c r="A259" s="163">
        <f t="shared" si="123"/>
        <v>251</v>
      </c>
      <c r="B259" s="164" t="s">
        <v>351</v>
      </c>
      <c r="C259" s="189">
        <v>6716.31</v>
      </c>
      <c r="D259" s="185">
        <v>9</v>
      </c>
      <c r="E259" s="165">
        <f>[1]побуд.звіт!E259+'[2]звіт 2018+01.2019'!E259</f>
        <v>34041.652669999996</v>
      </c>
      <c r="F259" s="165">
        <f>[1]побуд.звіт!F259+'[2]звіт 2018+01.2019'!F259</f>
        <v>32211.039910847638</v>
      </c>
      <c r="G259" s="166">
        <f t="shared" si="119"/>
        <v>-1830.6127591523582</v>
      </c>
      <c r="H259" s="167">
        <f t="shared" si="120"/>
        <v>0</v>
      </c>
      <c r="I259" s="165">
        <f>[1]побуд.звіт!I259+'[2]звіт 2018+01.2019'!I259</f>
        <v>72895.132129193924</v>
      </c>
      <c r="J259" s="165">
        <f>[1]побуд.звіт!J259+'[2]звіт 2018+01.2019'!J259</f>
        <v>83309.008811539694</v>
      </c>
      <c r="K259" s="166">
        <f t="shared" si="121"/>
        <v>0</v>
      </c>
      <c r="L259" s="167">
        <f t="shared" si="122"/>
        <v>10413.87668234577</v>
      </c>
      <c r="M259" s="165">
        <f>[1]побуд.звіт!M259+'[2]звіт 2018+01.2019'!M259</f>
        <v>11277.25042736913</v>
      </c>
      <c r="N259" s="165">
        <f>[1]побуд.звіт!N259+'[2]звіт 2018+01.2019'!N259</f>
        <v>11492.189588065547</v>
      </c>
      <c r="O259" s="166">
        <f t="shared" si="124"/>
        <v>0</v>
      </c>
      <c r="P259" s="167">
        <f t="shared" si="125"/>
        <v>214.93916069641637</v>
      </c>
      <c r="Q259" s="165">
        <f>[1]побуд.звіт!Q259+'[2]звіт 2018+01.2019'!Q259</f>
        <v>2021.4852798614234</v>
      </c>
      <c r="R259" s="165">
        <f>[1]побуд.звіт!R259+'[2]звіт 2018+01.2019'!R259</f>
        <v>1686.2082056918243</v>
      </c>
      <c r="S259" s="166">
        <f t="shared" si="126"/>
        <v>-335.27707416959902</v>
      </c>
      <c r="T259" s="167">
        <f t="shared" si="127"/>
        <v>0</v>
      </c>
      <c r="U259" s="165">
        <f>[1]побуд.звіт!U259+'[2]звіт 2018+01.2019'!U259</f>
        <v>29956.626418620126</v>
      </c>
      <c r="V259" s="165">
        <f>[1]побуд.звіт!V259+'[2]звіт 2018+01.2019'!V259</f>
        <v>29714.782839638065</v>
      </c>
      <c r="W259" s="166">
        <f t="shared" si="128"/>
        <v>-241.84357898206144</v>
      </c>
      <c r="X259" s="167">
        <f t="shared" si="129"/>
        <v>0</v>
      </c>
      <c r="Y259" s="165">
        <f>[1]побуд.звіт!Y259+'[2]звіт 2018+01.2019'!Y259</f>
        <v>0</v>
      </c>
      <c r="Z259" s="165">
        <f>[1]побуд.звіт!Z259+'[2]звіт 2018+01.2019'!Z259</f>
        <v>0</v>
      </c>
      <c r="AA259" s="166">
        <f t="shared" si="130"/>
        <v>0</v>
      </c>
      <c r="AB259" s="167">
        <f t="shared" si="131"/>
        <v>0</v>
      </c>
      <c r="AC259" s="165">
        <f>[1]побуд.звіт!AC259+'[2]звіт 2018+01.2019'!AC259</f>
        <v>68286.436316751307</v>
      </c>
      <c r="AD259" s="165">
        <f>[1]побуд.звіт!AD259+'[2]звіт 2018+01.2019'!AD259</f>
        <v>68052.455916405816</v>
      </c>
      <c r="AE259" s="166">
        <f t="shared" si="132"/>
        <v>-233.98040034549194</v>
      </c>
      <c r="AF259" s="167">
        <f t="shared" si="133"/>
        <v>0</v>
      </c>
      <c r="AG259" s="165">
        <f>[1]побуд.звіт!AG259+'[2]звіт 2018+01.2019'!AG259</f>
        <v>2701.3136953709554</v>
      </c>
      <c r="AH259" s="165">
        <f>[1]побуд.звіт!AH259+'[2]звіт 2018+01.2019'!AH259</f>
        <v>2660.749577711932</v>
      </c>
      <c r="AI259" s="166">
        <f t="shared" si="134"/>
        <v>-40.564117659023395</v>
      </c>
      <c r="AJ259" s="167">
        <f t="shared" si="135"/>
        <v>0</v>
      </c>
      <c r="AK259" s="165">
        <f>[1]побуд.звіт!AK259+'[2]звіт 2018+01.2019'!AK259</f>
        <v>100.33549255925368</v>
      </c>
      <c r="AL259" s="165">
        <f>[1]побуд.звіт!AL259+'[2]звіт 2018+01.2019'!AL259</f>
        <v>0</v>
      </c>
      <c r="AM259" s="166">
        <f t="shared" si="136"/>
        <v>-100.33549255925368</v>
      </c>
      <c r="AN259" s="167">
        <f t="shared" si="137"/>
        <v>0</v>
      </c>
      <c r="AO259" s="165">
        <f>[1]побуд.звіт!AO259+'[2]звіт 2018+01.2019'!AO259</f>
        <v>3455.306861013551</v>
      </c>
      <c r="AP259" s="165">
        <f>[1]побуд.звіт!AP259+'[2]звіт 2018+01.2019'!AP259</f>
        <v>6452.8362823242715</v>
      </c>
      <c r="AQ259" s="166">
        <f t="shared" si="138"/>
        <v>0</v>
      </c>
      <c r="AR259" s="167">
        <f t="shared" si="139"/>
        <v>2997.5294213107204</v>
      </c>
      <c r="AS259" s="165">
        <f>[1]побуд.звіт!AS259+'[2]звіт 2018+01.2019'!AS259</f>
        <v>7108.7635457371325</v>
      </c>
      <c r="AT259" s="165">
        <f>[1]побуд.звіт!AT259+'[2]звіт 2018+01.2019'!AT259</f>
        <v>10830.43095911897</v>
      </c>
      <c r="AU259" s="166">
        <f t="shared" si="140"/>
        <v>0</v>
      </c>
      <c r="AV259" s="167">
        <f t="shared" si="141"/>
        <v>3721.6674133818378</v>
      </c>
      <c r="AW259" s="165">
        <f>[1]побуд.звіт!AW259+'[2]звіт 2018+01.2019'!AW259</f>
        <v>65613.104127036087</v>
      </c>
      <c r="AX259" s="165">
        <f>[1]побуд.звіт!AX259+'[2]звіт 2018+01.2019'!AX259</f>
        <v>107192.74686866869</v>
      </c>
      <c r="AY259" s="166">
        <f t="shared" si="142"/>
        <v>0</v>
      </c>
      <c r="AZ259" s="167">
        <f t="shared" si="143"/>
        <v>41579.642741632604</v>
      </c>
      <c r="BA259" s="38">
        <v>0</v>
      </c>
      <c r="BB259" s="36"/>
      <c r="BC259" s="36">
        <f t="shared" si="153"/>
        <v>0</v>
      </c>
      <c r="BD259" s="37">
        <f t="shared" si="154"/>
        <v>0</v>
      </c>
      <c r="BE259" s="165">
        <f>[1]побуд.звіт!BE259+'[2]звіт 2018+01.2019'!BE259</f>
        <v>9.4290813559253674</v>
      </c>
      <c r="BF259" s="165">
        <f>[1]побуд.звіт!BF259+'[2]звіт 2018+01.2019'!BF259</f>
        <v>0</v>
      </c>
      <c r="BG259" s="166">
        <f t="shared" si="144"/>
        <v>-9.4290813559253674</v>
      </c>
      <c r="BH259" s="167">
        <f t="shared" si="145"/>
        <v>0</v>
      </c>
      <c r="BI259" s="165">
        <f>[1]побуд.звіт!BI259+'[2]звіт 2018+01.2019'!BI259</f>
        <v>34834.282844778128</v>
      </c>
      <c r="BJ259" s="165">
        <f>[1]побуд.звіт!BJ259+'[2]звіт 2018+01.2019'!BJ259</f>
        <v>33606.57807464926</v>
      </c>
      <c r="BK259" s="166">
        <f t="shared" si="146"/>
        <v>-1227.7047701288684</v>
      </c>
      <c r="BL259" s="167">
        <f t="shared" si="147"/>
        <v>0</v>
      </c>
      <c r="BM259" s="165">
        <f>[1]побуд.звіт!BM259+'[2]звіт 2018+01.2019'!BM259</f>
        <v>28014.76820202927</v>
      </c>
      <c r="BN259" s="165">
        <f>[1]побуд.звіт!BN259+'[2]звіт 2018+01.2019'!BN259</f>
        <v>23298.359734878646</v>
      </c>
      <c r="BO259" s="166">
        <f t="shared" si="148"/>
        <v>-4716.4084671506243</v>
      </c>
      <c r="BP259" s="167">
        <f t="shared" si="149"/>
        <v>0</v>
      </c>
      <c r="BQ259" s="168">
        <f t="shared" si="156"/>
        <v>360315.88709167624</v>
      </c>
      <c r="BR259" s="166">
        <f t="shared" si="156"/>
        <v>410507.38676954038</v>
      </c>
      <c r="BS259" s="166">
        <f t="shared" si="150"/>
        <v>0</v>
      </c>
      <c r="BT259" s="167">
        <f t="shared" si="151"/>
        <v>50191.499677864136</v>
      </c>
      <c r="BU259" s="169">
        <f t="shared" si="155"/>
        <v>1.1392986029092127</v>
      </c>
      <c r="BV259" s="131">
        <v>32805</v>
      </c>
      <c r="BW259" s="170">
        <f t="shared" si="152"/>
        <v>7068.1509220231274</v>
      </c>
      <c r="BX259" s="131">
        <f t="shared" si="157"/>
        <v>25736.849077976873</v>
      </c>
      <c r="BY259" s="171">
        <v>2</v>
      </c>
      <c r="CA259" s="39"/>
    </row>
    <row r="260" spans="1:79" x14ac:dyDescent="0.3">
      <c r="A260" s="163">
        <f t="shared" si="123"/>
        <v>252</v>
      </c>
      <c r="B260" s="164" t="s">
        <v>352</v>
      </c>
      <c r="C260" s="189">
        <v>2823.8</v>
      </c>
      <c r="D260" s="185">
        <v>9</v>
      </c>
      <c r="E260" s="165">
        <f>[1]побуд.звіт!E260+'[2]звіт 2018+01.2019'!E260</f>
        <v>15727.280579999995</v>
      </c>
      <c r="F260" s="165">
        <f>[1]побуд.звіт!F260+'[2]звіт 2018+01.2019'!F260</f>
        <v>15415.132621706334</v>
      </c>
      <c r="G260" s="166">
        <f t="shared" si="119"/>
        <v>-312.14795829366085</v>
      </c>
      <c r="H260" s="167">
        <f t="shared" si="120"/>
        <v>0</v>
      </c>
      <c r="I260" s="165">
        <f>[1]побуд.звіт!I260+'[2]звіт 2018+01.2019'!I260</f>
        <v>37855.681476003047</v>
      </c>
      <c r="J260" s="165">
        <f>[1]побуд.звіт!J260+'[2]звіт 2018+01.2019'!J260</f>
        <v>42259.881576990789</v>
      </c>
      <c r="K260" s="166">
        <f t="shared" si="121"/>
        <v>0</v>
      </c>
      <c r="L260" s="167">
        <f t="shared" si="122"/>
        <v>4404.2001009877422</v>
      </c>
      <c r="M260" s="165">
        <f>[1]побуд.звіт!M260+'[2]звіт 2018+01.2019'!M260</f>
        <v>2858.3521638250159</v>
      </c>
      <c r="N260" s="165">
        <f>[1]побуд.звіт!N260+'[2]звіт 2018+01.2019'!N260</f>
        <v>2912.5826234211891</v>
      </c>
      <c r="O260" s="166">
        <f t="shared" si="124"/>
        <v>0</v>
      </c>
      <c r="P260" s="167">
        <f t="shared" si="125"/>
        <v>54.230459596173205</v>
      </c>
      <c r="Q260" s="165">
        <f>[1]побуд.звіт!Q260+'[2]звіт 2018+01.2019'!Q260</f>
        <v>782.05514375911116</v>
      </c>
      <c r="R260" s="165">
        <f>[1]побуд.звіт!R260+'[2]звіт 2018+01.2019'!R260</f>
        <v>513.58770137733325</v>
      </c>
      <c r="S260" s="166">
        <f t="shared" si="126"/>
        <v>-268.46744238177791</v>
      </c>
      <c r="T260" s="167">
        <f t="shared" si="127"/>
        <v>0</v>
      </c>
      <c r="U260" s="165">
        <f>[1]побуд.звіт!U260+'[2]звіт 2018+01.2019'!U260</f>
        <v>10642.363815392369</v>
      </c>
      <c r="V260" s="165">
        <f>[1]побуд.звіт!V260+'[2]звіт 2018+01.2019'!V260</f>
        <v>10841.880861004667</v>
      </c>
      <c r="W260" s="166">
        <f t="shared" si="128"/>
        <v>0</v>
      </c>
      <c r="X260" s="167">
        <f t="shared" si="129"/>
        <v>199.51704561229781</v>
      </c>
      <c r="Y260" s="165">
        <f>[1]побуд.звіт!Y260+'[2]звіт 2018+01.2019'!Y260</f>
        <v>0</v>
      </c>
      <c r="Z260" s="165">
        <f>[1]побуд.звіт!Z260+'[2]звіт 2018+01.2019'!Z260</f>
        <v>0</v>
      </c>
      <c r="AA260" s="166">
        <f t="shared" si="130"/>
        <v>0</v>
      </c>
      <c r="AB260" s="167">
        <f t="shared" si="131"/>
        <v>0</v>
      </c>
      <c r="AC260" s="165">
        <f>[1]побуд.звіт!AC260+'[2]звіт 2018+01.2019'!AC260</f>
        <v>23468.288813813084</v>
      </c>
      <c r="AD260" s="165">
        <f>[1]побуд.звіт!AD260+'[2]звіт 2018+01.2019'!AD260</f>
        <v>26113.304117691387</v>
      </c>
      <c r="AE260" s="166">
        <f t="shared" si="132"/>
        <v>0</v>
      </c>
      <c r="AF260" s="167">
        <f t="shared" si="133"/>
        <v>2645.0153038783028</v>
      </c>
      <c r="AG260" s="165">
        <f>[1]побуд.звіт!AG260+'[2]звіт 2018+01.2019'!AG260</f>
        <v>1199.1678543596549</v>
      </c>
      <c r="AH260" s="165">
        <f>[1]побуд.звіт!AH260+'[2]звіт 2018+01.2019'!AH260</f>
        <v>1175.2263900561741</v>
      </c>
      <c r="AI260" s="166">
        <f t="shared" si="134"/>
        <v>-23.941464303480871</v>
      </c>
      <c r="AJ260" s="167">
        <f t="shared" si="135"/>
        <v>0</v>
      </c>
      <c r="AK260" s="165">
        <f>[1]побуд.звіт!AK260+'[2]звіт 2018+01.2019'!AK260</f>
        <v>42.184974173142798</v>
      </c>
      <c r="AL260" s="165">
        <f>[1]побуд.звіт!AL260+'[2]звіт 2018+01.2019'!AL260</f>
        <v>0</v>
      </c>
      <c r="AM260" s="166">
        <f t="shared" si="136"/>
        <v>-42.184974173142798</v>
      </c>
      <c r="AN260" s="167">
        <f t="shared" si="137"/>
        <v>0</v>
      </c>
      <c r="AO260" s="165">
        <f>[1]побуд.звіт!AO260+'[2]звіт 2018+01.2019'!AO260</f>
        <v>2900.4094256550693</v>
      </c>
      <c r="AP260" s="165">
        <f>[1]побуд.звіт!AP260+'[2]звіт 2018+01.2019'!AP260</f>
        <v>1716.5002819618499</v>
      </c>
      <c r="AQ260" s="166">
        <f t="shared" si="138"/>
        <v>-1183.9091436932194</v>
      </c>
      <c r="AR260" s="167">
        <f t="shared" si="139"/>
        <v>0</v>
      </c>
      <c r="AS260" s="165">
        <f>[1]побуд.звіт!AS260+'[2]звіт 2018+01.2019'!AS260</f>
        <v>2810.6176977438008</v>
      </c>
      <c r="AT260" s="165">
        <f>[1]побуд.звіт!AT260+'[2]звіт 2018+01.2019'!AT260</f>
        <v>2394.1268014456464</v>
      </c>
      <c r="AU260" s="166">
        <f t="shared" si="140"/>
        <v>-416.49089629815444</v>
      </c>
      <c r="AV260" s="167">
        <f t="shared" si="141"/>
        <v>0</v>
      </c>
      <c r="AW260" s="165">
        <f>[1]побуд.звіт!AW260+'[2]звіт 2018+01.2019'!AW260</f>
        <v>22108.868929746979</v>
      </c>
      <c r="AX260" s="165">
        <f>[1]побуд.звіт!AX260+'[2]звіт 2018+01.2019'!AX260</f>
        <v>17915.490194584163</v>
      </c>
      <c r="AY260" s="166">
        <f t="shared" si="142"/>
        <v>-4193.3787351628162</v>
      </c>
      <c r="AZ260" s="167">
        <f t="shared" si="143"/>
        <v>0</v>
      </c>
      <c r="BA260" s="38">
        <v>0</v>
      </c>
      <c r="BB260" s="36"/>
      <c r="BC260" s="36">
        <f t="shared" si="153"/>
        <v>0</v>
      </c>
      <c r="BD260" s="37">
        <f t="shared" si="154"/>
        <v>0</v>
      </c>
      <c r="BE260" s="165">
        <f>[1]побуд.звіт!BE260+'[2]звіт 2018+01.2019'!BE260</f>
        <v>15.857421669257111</v>
      </c>
      <c r="BF260" s="165">
        <f>[1]побуд.звіт!BF260+'[2]звіт 2018+01.2019'!BF260</f>
        <v>0</v>
      </c>
      <c r="BG260" s="166">
        <f t="shared" si="144"/>
        <v>-15.857421669257111</v>
      </c>
      <c r="BH260" s="167">
        <f t="shared" si="145"/>
        <v>0</v>
      </c>
      <c r="BI260" s="165">
        <f>[1]побуд.звіт!BI260+'[2]звіт 2018+01.2019'!BI260</f>
        <v>16121.898201492571</v>
      </c>
      <c r="BJ260" s="165">
        <f>[1]побуд.звіт!BJ260+'[2]звіт 2018+01.2019'!BJ260</f>
        <v>12571.892159688274</v>
      </c>
      <c r="BK260" s="166">
        <f t="shared" si="146"/>
        <v>-3550.0060418042976</v>
      </c>
      <c r="BL260" s="167">
        <f t="shared" si="147"/>
        <v>0</v>
      </c>
      <c r="BM260" s="165">
        <f>[1]побуд.звіт!BM260+'[2]звіт 2018+01.2019'!BM260</f>
        <v>8487.1610081677336</v>
      </c>
      <c r="BN260" s="165">
        <f>[1]побуд.звіт!BN260+'[2]звіт 2018+01.2019'!BN260</f>
        <v>5601.4293977777088</v>
      </c>
      <c r="BO260" s="166">
        <f t="shared" si="148"/>
        <v>-2885.7316103900248</v>
      </c>
      <c r="BP260" s="167">
        <f t="shared" si="149"/>
        <v>0</v>
      </c>
      <c r="BQ260" s="168">
        <f t="shared" si="156"/>
        <v>145020.1875058008</v>
      </c>
      <c r="BR260" s="166">
        <f t="shared" si="156"/>
        <v>139431.03472770553</v>
      </c>
      <c r="BS260" s="166">
        <f t="shared" si="150"/>
        <v>-5589.1527780952747</v>
      </c>
      <c r="BT260" s="167">
        <f t="shared" si="151"/>
        <v>0</v>
      </c>
      <c r="BU260" s="169">
        <f t="shared" si="155"/>
        <v>0.96145948454333841</v>
      </c>
      <c r="BV260" s="131">
        <v>18846</v>
      </c>
      <c r="BW260" s="170">
        <f t="shared" si="152"/>
        <v>8487.4151781570854</v>
      </c>
      <c r="BX260" s="131">
        <f t="shared" si="157"/>
        <v>10358.584821842915</v>
      </c>
      <c r="BY260" s="171">
        <v>2</v>
      </c>
      <c r="CA260" s="39"/>
    </row>
    <row r="261" spans="1:79" x14ac:dyDescent="0.3">
      <c r="A261" s="163">
        <f t="shared" si="123"/>
        <v>253</v>
      </c>
      <c r="B261" s="164" t="s">
        <v>353</v>
      </c>
      <c r="C261" s="189">
        <v>2892</v>
      </c>
      <c r="D261" s="185">
        <v>4</v>
      </c>
      <c r="E261" s="165">
        <f>[1]побуд.звіт!E261+'[2]звіт 2018+01.2019'!E261</f>
        <v>12205.462859999998</v>
      </c>
      <c r="F261" s="165">
        <f>[1]побуд.звіт!F261+'[2]звіт 2018+01.2019'!F261</f>
        <v>12172.921892868939</v>
      </c>
      <c r="G261" s="166">
        <f t="shared" si="119"/>
        <v>-32.540967131059006</v>
      </c>
      <c r="H261" s="167">
        <f t="shared" si="120"/>
        <v>0</v>
      </c>
      <c r="I261" s="165">
        <f>[1]побуд.звіт!I261+'[2]звіт 2018+01.2019'!I261</f>
        <v>23821.539069434839</v>
      </c>
      <c r="J261" s="165">
        <f>[1]побуд.звіт!J261+'[2]звіт 2018+01.2019'!J261</f>
        <v>22980.743367389336</v>
      </c>
      <c r="K261" s="166">
        <f t="shared" si="121"/>
        <v>-840.79570204550328</v>
      </c>
      <c r="L261" s="167">
        <f t="shared" si="122"/>
        <v>0</v>
      </c>
      <c r="M261" s="165">
        <f>[1]побуд.звіт!M261+'[2]звіт 2018+01.2019'!M261</f>
        <v>3840.2968545180574</v>
      </c>
      <c r="N261" s="165">
        <f>[1]побуд.звіт!N261+'[2]звіт 2018+01.2019'!N261</f>
        <v>3665.0840098499425</v>
      </c>
      <c r="O261" s="166">
        <f t="shared" si="124"/>
        <v>-175.21284466811494</v>
      </c>
      <c r="P261" s="167">
        <f t="shared" si="125"/>
        <v>0</v>
      </c>
      <c r="Q261" s="165">
        <f>[1]побуд.звіт!Q261+'[2]звіт 2018+01.2019'!Q261</f>
        <v>137.93097004733261</v>
      </c>
      <c r="R261" s="165">
        <f>[1]побуд.звіт!R261+'[2]звіт 2018+01.2019'!R261</f>
        <v>657.5399533435467</v>
      </c>
      <c r="S261" s="166">
        <f t="shared" si="126"/>
        <v>0</v>
      </c>
      <c r="T261" s="167">
        <f t="shared" si="127"/>
        <v>519.60898329621409</v>
      </c>
      <c r="U261" s="165">
        <f>[1]побуд.звіт!U261+'[2]звіт 2018+01.2019'!U261</f>
        <v>0</v>
      </c>
      <c r="V261" s="165">
        <f>[1]побуд.звіт!V261+'[2]звіт 2018+01.2019'!V261</f>
        <v>0</v>
      </c>
      <c r="W261" s="166">
        <f t="shared" si="128"/>
        <v>0</v>
      </c>
      <c r="X261" s="167">
        <f t="shared" si="129"/>
        <v>0</v>
      </c>
      <c r="Y261" s="165">
        <f>[1]побуд.звіт!Y261+'[2]звіт 2018+01.2019'!Y261</f>
        <v>0</v>
      </c>
      <c r="Z261" s="165">
        <f>[1]побуд.звіт!Z261+'[2]звіт 2018+01.2019'!Z261</f>
        <v>0</v>
      </c>
      <c r="AA261" s="166">
        <f t="shared" si="130"/>
        <v>0</v>
      </c>
      <c r="AB261" s="167">
        <f t="shared" si="131"/>
        <v>0</v>
      </c>
      <c r="AC261" s="165">
        <f>[1]побуд.звіт!AC261+'[2]звіт 2018+01.2019'!AC261</f>
        <v>30443.487113393065</v>
      </c>
      <c r="AD261" s="165">
        <f>[1]побуд.звіт!AD261+'[2]звіт 2018+01.2019'!AD261</f>
        <v>30421.252472479493</v>
      </c>
      <c r="AE261" s="166">
        <f t="shared" si="132"/>
        <v>-22.234640913571639</v>
      </c>
      <c r="AF261" s="167">
        <f t="shared" si="133"/>
        <v>0</v>
      </c>
      <c r="AG261" s="165">
        <f>[1]побуд.звіт!AG261+'[2]звіт 2018+01.2019'!AG261</f>
        <v>672.207816722247</v>
      </c>
      <c r="AH261" s="165">
        <f>[1]побуд.звіт!AH261+'[2]звіт 2018+01.2019'!AH261</f>
        <v>672.8332265478449</v>
      </c>
      <c r="AI261" s="166">
        <f t="shared" si="134"/>
        <v>0</v>
      </c>
      <c r="AJ261" s="167">
        <f t="shared" si="135"/>
        <v>0.62540982559789882</v>
      </c>
      <c r="AK261" s="165">
        <f>[1]побуд.звіт!AK261+'[2]звіт 2018+01.2019'!AK261</f>
        <v>24.360611658487617</v>
      </c>
      <c r="AL261" s="165">
        <f>[1]побуд.звіт!AL261+'[2]звіт 2018+01.2019'!AL261</f>
        <v>0</v>
      </c>
      <c r="AM261" s="166">
        <f t="shared" si="136"/>
        <v>-24.360611658487617</v>
      </c>
      <c r="AN261" s="167">
        <f t="shared" si="137"/>
        <v>0</v>
      </c>
      <c r="AO261" s="165">
        <f>[1]побуд.звіт!AO261+'[2]звіт 2018+01.2019'!AO261</f>
        <v>9848.2460302295094</v>
      </c>
      <c r="AP261" s="165">
        <f>[1]побуд.звіт!AP261+'[2]звіт 2018+01.2019'!AP261</f>
        <v>14212.399796057711</v>
      </c>
      <c r="AQ261" s="166">
        <f t="shared" si="138"/>
        <v>0</v>
      </c>
      <c r="AR261" s="167">
        <f t="shared" si="139"/>
        <v>4364.1537658282014</v>
      </c>
      <c r="AS261" s="165">
        <f>[1]побуд.звіт!AS261+'[2]звіт 2018+01.2019'!AS261</f>
        <v>6633.8202622485078</v>
      </c>
      <c r="AT261" s="165">
        <f>[1]побуд.звіт!AT261+'[2]звіт 2018+01.2019'!AT261</f>
        <v>5566.6198597566381</v>
      </c>
      <c r="AU261" s="166">
        <f t="shared" si="140"/>
        <v>-1067.2004024918697</v>
      </c>
      <c r="AV261" s="167">
        <f t="shared" si="141"/>
        <v>0</v>
      </c>
      <c r="AW261" s="165">
        <f>[1]побуд.звіт!AW261+'[2]звіт 2018+01.2019'!AW261</f>
        <v>30290.394391840338</v>
      </c>
      <c r="AX261" s="165">
        <f>[1]побуд.звіт!AX261+'[2]звіт 2018+01.2019'!AX261</f>
        <v>9778.9999328588801</v>
      </c>
      <c r="AY261" s="166">
        <f t="shared" si="142"/>
        <v>-20511.394458981456</v>
      </c>
      <c r="AZ261" s="167">
        <f t="shared" si="143"/>
        <v>0</v>
      </c>
      <c r="BA261" s="38">
        <v>0</v>
      </c>
      <c r="BB261" s="36"/>
      <c r="BC261" s="36">
        <f t="shared" si="153"/>
        <v>0</v>
      </c>
      <c r="BD261" s="37">
        <f t="shared" si="154"/>
        <v>0</v>
      </c>
      <c r="BE261" s="165">
        <f>[1]побуд.звіт!BE261+'[2]звіт 2018+01.2019'!BE261</f>
        <v>16.240407772325085</v>
      </c>
      <c r="BF261" s="165">
        <f>[1]побуд.звіт!BF261+'[2]звіт 2018+01.2019'!BF261</f>
        <v>0</v>
      </c>
      <c r="BG261" s="166">
        <f t="shared" si="144"/>
        <v>-16.240407772325085</v>
      </c>
      <c r="BH261" s="167">
        <f t="shared" si="145"/>
        <v>0</v>
      </c>
      <c r="BI261" s="165">
        <f>[1]побуд.звіт!BI261+'[2]звіт 2018+01.2019'!BI261</f>
        <v>7342.3070323745833</v>
      </c>
      <c r="BJ261" s="165">
        <f>[1]побуд.звіт!BJ261+'[2]звіт 2018+01.2019'!BJ261</f>
        <v>6105.5065030259448</v>
      </c>
      <c r="BK261" s="166">
        <f t="shared" si="146"/>
        <v>-1236.8005293486385</v>
      </c>
      <c r="BL261" s="167">
        <f t="shared" si="147"/>
        <v>0</v>
      </c>
      <c r="BM261" s="165">
        <f>[1]побуд.звіт!BM261+'[2]звіт 2018+01.2019'!BM261</f>
        <v>0</v>
      </c>
      <c r="BN261" s="165">
        <f>[1]побуд.звіт!BN261+'[2]звіт 2018+01.2019'!BN261</f>
        <v>0</v>
      </c>
      <c r="BO261" s="166">
        <f t="shared" si="148"/>
        <v>0</v>
      </c>
      <c r="BP261" s="167">
        <f t="shared" si="149"/>
        <v>0</v>
      </c>
      <c r="BQ261" s="168">
        <f t="shared" si="156"/>
        <v>125276.29342023928</v>
      </c>
      <c r="BR261" s="166">
        <f t="shared" si="156"/>
        <v>106233.90101417826</v>
      </c>
      <c r="BS261" s="166">
        <f t="shared" si="150"/>
        <v>-19042.392406061015</v>
      </c>
      <c r="BT261" s="167">
        <f t="shared" si="151"/>
        <v>0</v>
      </c>
      <c r="BU261" s="169">
        <f t="shared" si="155"/>
        <v>0.84799684053404012</v>
      </c>
      <c r="BV261" s="131">
        <v>10506</v>
      </c>
      <c r="BW261" s="170">
        <f t="shared" si="152"/>
        <v>1557.6933271257658</v>
      </c>
      <c r="BX261" s="131">
        <f t="shared" si="157"/>
        <v>8948.3066728742342</v>
      </c>
      <c r="BY261" s="171">
        <v>2</v>
      </c>
      <c r="CA261" s="39"/>
    </row>
    <row r="262" spans="1:79" x14ac:dyDescent="0.3">
      <c r="A262" s="163">
        <f t="shared" si="123"/>
        <v>254</v>
      </c>
      <c r="B262" s="164" t="s">
        <v>354</v>
      </c>
      <c r="C262" s="189">
        <v>2017.5</v>
      </c>
      <c r="D262" s="185">
        <v>4</v>
      </c>
      <c r="E262" s="165">
        <f>[1]побуд.звіт!E262+'[2]звіт 2018+01.2019'!E262</f>
        <v>6693.5611023072306</v>
      </c>
      <c r="F262" s="165">
        <f>[1]побуд.звіт!F262+'[2]звіт 2018+01.2019'!F262</f>
        <v>7948.8522411320246</v>
      </c>
      <c r="G262" s="166">
        <f t="shared" si="119"/>
        <v>0</v>
      </c>
      <c r="H262" s="167">
        <f t="shared" si="120"/>
        <v>1255.291138824794</v>
      </c>
      <c r="I262" s="165">
        <f>[1]побуд.звіт!I262+'[2]звіт 2018+01.2019'!I262</f>
        <v>17792.432895656755</v>
      </c>
      <c r="J262" s="165">
        <f>[1]побуд.звіт!J262+'[2]звіт 2018+01.2019'!J262</f>
        <v>19030.127119230816</v>
      </c>
      <c r="K262" s="166">
        <f t="shared" si="121"/>
        <v>0</v>
      </c>
      <c r="L262" s="167">
        <f t="shared" si="122"/>
        <v>1237.6942235740607</v>
      </c>
      <c r="M262" s="165">
        <f>[1]побуд.звіт!M262+'[2]звіт 2018+01.2019'!M262</f>
        <v>2466.0529315481781</v>
      </c>
      <c r="N262" s="165">
        <f>[1]побуд.звіт!N262+'[2]звіт 2018+01.2019'!N262</f>
        <v>2430.3157565589668</v>
      </c>
      <c r="O262" s="166">
        <f t="shared" si="124"/>
        <v>-35.737174989211326</v>
      </c>
      <c r="P262" s="167">
        <f t="shared" si="125"/>
        <v>0</v>
      </c>
      <c r="Q262" s="165">
        <f>[1]побуд.звіт!Q262+'[2]звіт 2018+01.2019'!Q262</f>
        <v>376.75146408500791</v>
      </c>
      <c r="R262" s="165">
        <f>[1]побуд.звіт!R262+'[2]звіт 2018+01.2019'!R262</f>
        <v>779.41161345302157</v>
      </c>
      <c r="S262" s="166">
        <f t="shared" si="126"/>
        <v>0</v>
      </c>
      <c r="T262" s="167">
        <f t="shared" si="127"/>
        <v>402.66014936801366</v>
      </c>
      <c r="U262" s="165">
        <f>[1]побуд.звіт!U262+'[2]звіт 2018+01.2019'!U262</f>
        <v>0</v>
      </c>
      <c r="V262" s="165">
        <f>[1]побуд.звіт!V262+'[2]звіт 2018+01.2019'!V262</f>
        <v>0</v>
      </c>
      <c r="W262" s="166">
        <f t="shared" si="128"/>
        <v>0</v>
      </c>
      <c r="X262" s="167">
        <f t="shared" si="129"/>
        <v>0</v>
      </c>
      <c r="Y262" s="165">
        <f>[1]побуд.звіт!Y262+'[2]звіт 2018+01.2019'!Y262</f>
        <v>0</v>
      </c>
      <c r="Z262" s="165">
        <f>[1]побуд.звіт!Z262+'[2]звіт 2018+01.2019'!Z262</f>
        <v>0</v>
      </c>
      <c r="AA262" s="166">
        <f t="shared" si="130"/>
        <v>0</v>
      </c>
      <c r="AB262" s="167">
        <f t="shared" si="131"/>
        <v>0</v>
      </c>
      <c r="AC262" s="165">
        <f>[1]побуд.звіт!AC262+'[2]звіт 2018+01.2019'!AC262</f>
        <v>22781.995182859824</v>
      </c>
      <c r="AD262" s="165">
        <f>[1]побуд.звіт!AD262+'[2]звіт 2018+01.2019'!AD262</f>
        <v>22247.687414073142</v>
      </c>
      <c r="AE262" s="166">
        <f t="shared" si="132"/>
        <v>-534.30776878668257</v>
      </c>
      <c r="AF262" s="167">
        <f t="shared" si="133"/>
        <v>0</v>
      </c>
      <c r="AG262" s="165">
        <f>[1]побуд.звіт!AG262+'[2]звіт 2018+01.2019'!AG262</f>
        <v>1855.1408191312364</v>
      </c>
      <c r="AH262" s="165">
        <f>[1]побуд.звіт!AH262+'[2]звіт 2018+01.2019'!AH262</f>
        <v>1853.5150211435966</v>
      </c>
      <c r="AI262" s="166">
        <f t="shared" si="134"/>
        <v>-1.6257979876397712</v>
      </c>
      <c r="AJ262" s="167">
        <f t="shared" si="135"/>
        <v>0</v>
      </c>
      <c r="AK262" s="165">
        <f>[1]побуд.звіт!AK262+'[2]звіт 2018+01.2019'!AK262</f>
        <v>67.759706688679898</v>
      </c>
      <c r="AL262" s="165">
        <f>[1]побуд.звіт!AL262+'[2]звіт 2018+01.2019'!AL262</f>
        <v>0</v>
      </c>
      <c r="AM262" s="166">
        <f t="shared" si="136"/>
        <v>-67.759706688679898</v>
      </c>
      <c r="AN262" s="167">
        <f t="shared" si="137"/>
        <v>0</v>
      </c>
      <c r="AO262" s="165">
        <f>[1]побуд.звіт!AO262+'[2]звіт 2018+01.2019'!AO262</f>
        <v>6553.5835274689525</v>
      </c>
      <c r="AP262" s="165">
        <f>[1]побуд.звіт!AP262+'[2]звіт 2018+01.2019'!AP262</f>
        <v>9763.3495196850854</v>
      </c>
      <c r="AQ262" s="166">
        <f t="shared" si="138"/>
        <v>0</v>
      </c>
      <c r="AR262" s="167">
        <f t="shared" si="139"/>
        <v>3209.7659922161329</v>
      </c>
      <c r="AS262" s="165">
        <f>[1]побуд.звіт!AS262+'[2]звіт 2018+01.2019'!AS262</f>
        <v>4278.6575171902214</v>
      </c>
      <c r="AT262" s="165">
        <f>[1]побуд.звіт!AT262+'[2]звіт 2018+01.2019'!AT262</f>
        <v>3720.3862677238039</v>
      </c>
      <c r="AU262" s="166">
        <f t="shared" si="140"/>
        <v>-558.27124946641743</v>
      </c>
      <c r="AV262" s="167">
        <f t="shared" si="141"/>
        <v>0</v>
      </c>
      <c r="AW262" s="165">
        <f>[1]побуд.звіт!AW262+'[2]звіт 2018+01.2019'!AW262</f>
        <v>21795.099285435059</v>
      </c>
      <c r="AX262" s="165">
        <f>[1]побуд.звіт!AX262+'[2]звіт 2018+01.2019'!AX262</f>
        <v>76995.01692238664</v>
      </c>
      <c r="AY262" s="166">
        <f t="shared" si="142"/>
        <v>0</v>
      </c>
      <c r="AZ262" s="167">
        <f t="shared" si="143"/>
        <v>55199.917636951577</v>
      </c>
      <c r="BA262" s="38">
        <v>0</v>
      </c>
      <c r="BB262" s="36"/>
      <c r="BC262" s="36">
        <f t="shared" si="153"/>
        <v>0</v>
      </c>
      <c r="BD262" s="37">
        <f t="shared" si="154"/>
        <v>0</v>
      </c>
      <c r="BE262" s="165">
        <f>[1]побуд.звіт!BE262+'[2]звіт 2018+01.2019'!BE262</f>
        <v>16.994306369639965</v>
      </c>
      <c r="BF262" s="165">
        <f>[1]побуд.звіт!BF262+'[2]звіт 2018+01.2019'!BF262</f>
        <v>0</v>
      </c>
      <c r="BG262" s="166">
        <f t="shared" si="144"/>
        <v>-16.994306369639965</v>
      </c>
      <c r="BH262" s="167">
        <f t="shared" si="145"/>
        <v>0</v>
      </c>
      <c r="BI262" s="165">
        <f>[1]побуд.звіт!BI262+'[2]звіт 2018+01.2019'!BI262</f>
        <v>3427.653499999999</v>
      </c>
      <c r="BJ262" s="165">
        <f>[1]побуд.звіт!BJ262+'[2]звіт 2018+01.2019'!BJ262</f>
        <v>3989.1725824018199</v>
      </c>
      <c r="BK262" s="166">
        <f t="shared" si="146"/>
        <v>0</v>
      </c>
      <c r="BL262" s="167">
        <f t="shared" si="147"/>
        <v>561.51908240182092</v>
      </c>
      <c r="BM262" s="165">
        <f>[1]побуд.звіт!BM262+'[2]звіт 2018+01.2019'!BM262</f>
        <v>0</v>
      </c>
      <c r="BN262" s="165">
        <f>[1]побуд.звіт!BN262+'[2]звіт 2018+01.2019'!BN262</f>
        <v>0</v>
      </c>
      <c r="BO262" s="166">
        <f t="shared" si="148"/>
        <v>0</v>
      </c>
      <c r="BP262" s="167">
        <f t="shared" si="149"/>
        <v>0</v>
      </c>
      <c r="BQ262" s="168">
        <f t="shared" si="156"/>
        <v>88105.682238740788</v>
      </c>
      <c r="BR262" s="166">
        <f t="shared" si="156"/>
        <v>148757.83445778891</v>
      </c>
      <c r="BS262" s="166">
        <f t="shared" si="150"/>
        <v>0</v>
      </c>
      <c r="BT262" s="167">
        <f t="shared" si="151"/>
        <v>60652.152219048119</v>
      </c>
      <c r="BU262" s="169">
        <f t="shared" si="155"/>
        <v>1.6884022764241065</v>
      </c>
      <c r="BV262" s="131">
        <v>22409</v>
      </c>
      <c r="BW262" s="170">
        <f t="shared" si="152"/>
        <v>16115.736982947086</v>
      </c>
      <c r="BX262" s="131">
        <f t="shared" si="157"/>
        <v>6293.2630170529137</v>
      </c>
      <c r="BY262" s="171">
        <v>2</v>
      </c>
      <c r="CA262" s="39"/>
    </row>
    <row r="263" spans="1:79" x14ac:dyDescent="0.3">
      <c r="A263" s="163">
        <f t="shared" si="123"/>
        <v>255</v>
      </c>
      <c r="B263" s="164" t="s">
        <v>355</v>
      </c>
      <c r="C263" s="189">
        <v>2575.3000000000002</v>
      </c>
      <c r="D263" s="185">
        <v>4</v>
      </c>
      <c r="E263" s="165">
        <f>[1]побуд.звіт!E263+'[2]звіт 2018+01.2019'!E263</f>
        <v>8254.3216000000011</v>
      </c>
      <c r="F263" s="165">
        <f>[1]побуд.звіт!F263+'[2]звіт 2018+01.2019'!F263</f>
        <v>9626.2706563288302</v>
      </c>
      <c r="G263" s="166">
        <f t="shared" si="119"/>
        <v>0</v>
      </c>
      <c r="H263" s="167">
        <f t="shared" si="120"/>
        <v>1371.9490563288291</v>
      </c>
      <c r="I263" s="165">
        <f>[1]побуд.звіт!I263+'[2]звіт 2018+01.2019'!I263</f>
        <v>21927.048640157773</v>
      </c>
      <c r="J263" s="165">
        <f>[1]побуд.звіт!J263+'[2]звіт 2018+01.2019'!J263</f>
        <v>21504.049258275518</v>
      </c>
      <c r="K263" s="166">
        <f t="shared" si="121"/>
        <v>-422.99938188225497</v>
      </c>
      <c r="L263" s="167">
        <f t="shared" si="122"/>
        <v>0</v>
      </c>
      <c r="M263" s="165">
        <f>[1]побуд.звіт!M263+'[2]звіт 2018+01.2019'!M263</f>
        <v>3637.6426379180189</v>
      </c>
      <c r="N263" s="165">
        <f>[1]побуд.звіт!N263+'[2]звіт 2018+01.2019'!N263</f>
        <v>3716.6999376434578</v>
      </c>
      <c r="O263" s="166">
        <f t="shared" si="124"/>
        <v>0</v>
      </c>
      <c r="P263" s="167">
        <f t="shared" si="125"/>
        <v>79.057299725438952</v>
      </c>
      <c r="Q263" s="165">
        <f>[1]побуд.звіт!Q263+'[2]звіт 2018+01.2019'!Q263</f>
        <v>223.11762922775938</v>
      </c>
      <c r="R263" s="165">
        <f>[1]побуд.звіт!R263+'[2]звіт 2018+01.2019'!R263</f>
        <v>672.51047913661898</v>
      </c>
      <c r="S263" s="166">
        <f t="shared" si="126"/>
        <v>0</v>
      </c>
      <c r="T263" s="167">
        <f t="shared" si="127"/>
        <v>449.3928499088596</v>
      </c>
      <c r="U263" s="165">
        <f>[1]побуд.звіт!U263+'[2]звіт 2018+01.2019'!U263</f>
        <v>0</v>
      </c>
      <c r="V263" s="165">
        <f>[1]побуд.звіт!V263+'[2]звіт 2018+01.2019'!V263</f>
        <v>0</v>
      </c>
      <c r="W263" s="166">
        <f t="shared" si="128"/>
        <v>0</v>
      </c>
      <c r="X263" s="167">
        <f t="shared" si="129"/>
        <v>0</v>
      </c>
      <c r="Y263" s="165">
        <f>[1]побуд.звіт!Y263+'[2]звіт 2018+01.2019'!Y263</f>
        <v>0</v>
      </c>
      <c r="Z263" s="165">
        <f>[1]побуд.звіт!Z263+'[2]звіт 2018+01.2019'!Z263</f>
        <v>0</v>
      </c>
      <c r="AA263" s="166">
        <f t="shared" si="130"/>
        <v>0</v>
      </c>
      <c r="AB263" s="167">
        <f t="shared" si="131"/>
        <v>0</v>
      </c>
      <c r="AC263" s="165">
        <f>[1]побуд.звіт!AC263+'[2]звіт 2018+01.2019'!AC263</f>
        <v>30058.404057795298</v>
      </c>
      <c r="AD263" s="165">
        <f>[1]побуд.звіт!AD263+'[2]звіт 2018+01.2019'!AD263</f>
        <v>29316.745110856151</v>
      </c>
      <c r="AE263" s="166">
        <f t="shared" si="132"/>
        <v>-741.65894693914743</v>
      </c>
      <c r="AF263" s="167">
        <f t="shared" si="133"/>
        <v>0</v>
      </c>
      <c r="AG263" s="165">
        <f>[1]побуд.звіт!AG263+'[2]звіт 2018+01.2019'!AG263</f>
        <v>1100.8696736117422</v>
      </c>
      <c r="AH263" s="165">
        <f>[1]побуд.звіт!AH263+'[2]звіт 2018+01.2019'!AH263</f>
        <v>1101.3304558382661</v>
      </c>
      <c r="AI263" s="166">
        <f t="shared" si="134"/>
        <v>0</v>
      </c>
      <c r="AJ263" s="167">
        <f t="shared" si="135"/>
        <v>0.46078222652386103</v>
      </c>
      <c r="AK263" s="165">
        <f>[1]побуд.звіт!AK263+'[2]звіт 2018+01.2019'!AK263</f>
        <v>40.790382787058078</v>
      </c>
      <c r="AL263" s="165">
        <f>[1]побуд.звіт!AL263+'[2]звіт 2018+01.2019'!AL263</f>
        <v>0</v>
      </c>
      <c r="AM263" s="166">
        <f t="shared" si="136"/>
        <v>-40.790382787058078</v>
      </c>
      <c r="AN263" s="167">
        <f t="shared" si="137"/>
        <v>0</v>
      </c>
      <c r="AO263" s="165">
        <f>[1]побуд.звіт!AO263+'[2]звіт 2018+01.2019'!AO263</f>
        <v>9596.5309010634592</v>
      </c>
      <c r="AP263" s="165">
        <f>[1]побуд.звіт!AP263+'[2]звіт 2018+01.2019'!AP263</f>
        <v>6268.5439951486114</v>
      </c>
      <c r="AQ263" s="166">
        <f t="shared" si="138"/>
        <v>-3327.9869059148477</v>
      </c>
      <c r="AR263" s="167">
        <f t="shared" si="139"/>
        <v>0</v>
      </c>
      <c r="AS263" s="165">
        <f>[1]побуд.звіт!AS263+'[2]звіт 2018+01.2019'!AS263</f>
        <v>6467.662250130189</v>
      </c>
      <c r="AT263" s="165">
        <f>[1]побуд.звіт!AT263+'[2]звіт 2018+01.2019'!AT263</f>
        <v>5424.3823248867566</v>
      </c>
      <c r="AU263" s="166">
        <f t="shared" si="140"/>
        <v>-1043.2799252434324</v>
      </c>
      <c r="AV263" s="167">
        <f t="shared" si="141"/>
        <v>0</v>
      </c>
      <c r="AW263" s="165">
        <f>[1]побуд.звіт!AW263+'[2]звіт 2018+01.2019'!AW263</f>
        <v>30477.409124592323</v>
      </c>
      <c r="AX263" s="165">
        <f>[1]побуд.звіт!AX263+'[2]звіт 2018+01.2019'!AX263</f>
        <v>4924.5904895854601</v>
      </c>
      <c r="AY263" s="166">
        <f t="shared" si="142"/>
        <v>-25552.818635006864</v>
      </c>
      <c r="AZ263" s="167">
        <f t="shared" si="143"/>
        <v>0</v>
      </c>
      <c r="BA263" s="38">
        <v>0</v>
      </c>
      <c r="BB263" s="36"/>
      <c r="BC263" s="36">
        <f t="shared" si="153"/>
        <v>0</v>
      </c>
      <c r="BD263" s="37">
        <f t="shared" si="154"/>
        <v>0</v>
      </c>
      <c r="BE263" s="165">
        <f>[1]побуд.звіт!BE263+'[2]звіт 2018+01.2019'!BE263</f>
        <v>18.077421393529036</v>
      </c>
      <c r="BF263" s="165">
        <f>[1]побуд.звіт!BF263+'[2]звіт 2018+01.2019'!BF263</f>
        <v>0</v>
      </c>
      <c r="BG263" s="166">
        <f t="shared" si="144"/>
        <v>-18.077421393529036</v>
      </c>
      <c r="BH263" s="167">
        <f t="shared" si="145"/>
        <v>0</v>
      </c>
      <c r="BI263" s="165">
        <f>[1]побуд.звіт!BI263+'[2]звіт 2018+01.2019'!BI263</f>
        <v>7721.262441711764</v>
      </c>
      <c r="BJ263" s="165">
        <f>[1]побуд.звіт!BJ263+'[2]звіт 2018+01.2019'!BJ263</f>
        <v>7001.9783640922988</v>
      </c>
      <c r="BK263" s="166">
        <f t="shared" si="146"/>
        <v>-719.28407761946528</v>
      </c>
      <c r="BL263" s="167">
        <f t="shared" si="147"/>
        <v>0</v>
      </c>
      <c r="BM263" s="165">
        <f>[1]побуд.звіт!BM263+'[2]звіт 2018+01.2019'!BM263</f>
        <v>0</v>
      </c>
      <c r="BN263" s="165">
        <f>[1]побуд.звіт!BN263+'[2]звіт 2018+01.2019'!BN263</f>
        <v>0</v>
      </c>
      <c r="BO263" s="166">
        <f t="shared" si="148"/>
        <v>0</v>
      </c>
      <c r="BP263" s="167">
        <f t="shared" si="149"/>
        <v>0</v>
      </c>
      <c r="BQ263" s="168">
        <f t="shared" si="156"/>
        <v>119523.13676038891</v>
      </c>
      <c r="BR263" s="166">
        <f t="shared" si="156"/>
        <v>89557.101071791956</v>
      </c>
      <c r="BS263" s="166">
        <f t="shared" si="150"/>
        <v>-29966.035688596952</v>
      </c>
      <c r="BT263" s="167">
        <f t="shared" si="151"/>
        <v>0</v>
      </c>
      <c r="BU263" s="169">
        <f t="shared" si="155"/>
        <v>0.74928673643605392</v>
      </c>
      <c r="BV263" s="131">
        <v>27268</v>
      </c>
      <c r="BW263" s="170">
        <f t="shared" si="152"/>
        <v>18730.633088543647</v>
      </c>
      <c r="BX263" s="131">
        <f t="shared" si="157"/>
        <v>8537.3669114563509</v>
      </c>
      <c r="BY263" s="171">
        <v>2</v>
      </c>
      <c r="CA263" s="39"/>
    </row>
    <row r="264" spans="1:79" x14ac:dyDescent="0.3">
      <c r="A264" s="163">
        <f t="shared" si="123"/>
        <v>256</v>
      </c>
      <c r="B264" s="164" t="s">
        <v>356</v>
      </c>
      <c r="C264" s="189">
        <v>3570.1</v>
      </c>
      <c r="D264" s="185">
        <v>5</v>
      </c>
      <c r="E264" s="165">
        <f>[1]побуд.звіт!E264+'[2]звіт 2018+01.2019'!E264</f>
        <v>11576.432740000002</v>
      </c>
      <c r="F264" s="165">
        <f>[1]побуд.звіт!F264+'[2]звіт 2018+01.2019'!F264</f>
        <v>11352.47619225083</v>
      </c>
      <c r="G264" s="166">
        <f t="shared" si="119"/>
        <v>-223.95654774917239</v>
      </c>
      <c r="H264" s="167">
        <f t="shared" si="120"/>
        <v>0</v>
      </c>
      <c r="I264" s="165">
        <f>[1]побуд.звіт!I264+'[2]звіт 2018+01.2019'!I264</f>
        <v>29181.965029226663</v>
      </c>
      <c r="J264" s="165">
        <f>[1]побуд.звіт!J264+'[2]звіт 2018+01.2019'!J264</f>
        <v>29843.424118597843</v>
      </c>
      <c r="K264" s="166">
        <f t="shared" si="121"/>
        <v>0</v>
      </c>
      <c r="L264" s="167">
        <f t="shared" si="122"/>
        <v>661.45908937117929</v>
      </c>
      <c r="M264" s="165">
        <f>[1]побуд.звіт!M264+'[2]звіт 2018+01.2019'!M264</f>
        <v>5236.8297436483335</v>
      </c>
      <c r="N264" s="165">
        <f>[1]побуд.звіт!N264+'[2]звіт 2018+01.2019'!N264</f>
        <v>5655.8870689799114</v>
      </c>
      <c r="O264" s="166">
        <f t="shared" si="124"/>
        <v>0</v>
      </c>
      <c r="P264" s="167">
        <f t="shared" si="125"/>
        <v>419.05732533157789</v>
      </c>
      <c r="Q264" s="165">
        <f>[1]побуд.звіт!Q264+'[2]звіт 2018+01.2019'!Q264</f>
        <v>474.36850700625342</v>
      </c>
      <c r="R264" s="165">
        <f>[1]побуд.звіт!R264+'[2]звіт 2018+01.2019'!R264</f>
        <v>736.98059647574848</v>
      </c>
      <c r="S264" s="166">
        <f t="shared" si="126"/>
        <v>0</v>
      </c>
      <c r="T264" s="167">
        <f t="shared" si="127"/>
        <v>262.61208946949506</v>
      </c>
      <c r="U264" s="165">
        <f>[1]побуд.звіт!U264+'[2]звіт 2018+01.2019'!U264</f>
        <v>0</v>
      </c>
      <c r="V264" s="165">
        <f>[1]побуд.звіт!V264+'[2]звіт 2018+01.2019'!V264</f>
        <v>0</v>
      </c>
      <c r="W264" s="166">
        <f t="shared" si="128"/>
        <v>0</v>
      </c>
      <c r="X264" s="167">
        <f t="shared" si="129"/>
        <v>0</v>
      </c>
      <c r="Y264" s="165">
        <f>[1]побуд.звіт!Y264+'[2]звіт 2018+01.2019'!Y264</f>
        <v>0</v>
      </c>
      <c r="Z264" s="165">
        <f>[1]побуд.звіт!Z264+'[2]звіт 2018+01.2019'!Z264</f>
        <v>0</v>
      </c>
      <c r="AA264" s="166">
        <f t="shared" si="130"/>
        <v>0</v>
      </c>
      <c r="AB264" s="167">
        <f t="shared" si="131"/>
        <v>0</v>
      </c>
      <c r="AC264" s="165">
        <f>[1]побуд.звіт!AC264+'[2]звіт 2018+01.2019'!AC264</f>
        <v>38880.896744173493</v>
      </c>
      <c r="AD264" s="165">
        <f>[1]побуд.звіт!AD264+'[2]звіт 2018+01.2019'!AD264</f>
        <v>39340.430806123084</v>
      </c>
      <c r="AE264" s="166">
        <f t="shared" si="132"/>
        <v>0</v>
      </c>
      <c r="AF264" s="167">
        <f t="shared" si="133"/>
        <v>459.53406194959098</v>
      </c>
      <c r="AG264" s="165">
        <f>[1]побуд.звіт!AG264+'[2]звіт 2018+01.2019'!AG264</f>
        <v>2337.6932013891574</v>
      </c>
      <c r="AH264" s="165">
        <f>[1]побуд.звіт!AH264+'[2]звіт 2018+01.2019'!AH264</f>
        <v>2335.57440409532</v>
      </c>
      <c r="AI264" s="166">
        <f t="shared" si="134"/>
        <v>-2.1187972938373605</v>
      </c>
      <c r="AJ264" s="167">
        <f t="shared" si="135"/>
        <v>0</v>
      </c>
      <c r="AK264" s="165">
        <f>[1]побуд.звіт!AK264+'[2]звіт 2018+01.2019'!AK264</f>
        <v>86.619651352666381</v>
      </c>
      <c r="AL264" s="165">
        <f>[1]побуд.звіт!AL264+'[2]звіт 2018+01.2019'!AL264</f>
        <v>481.30396268876598</v>
      </c>
      <c r="AM264" s="166">
        <f t="shared" si="136"/>
        <v>0</v>
      </c>
      <c r="AN264" s="167">
        <f t="shared" si="137"/>
        <v>394.6843113360996</v>
      </c>
      <c r="AO264" s="165">
        <f>[1]побуд.звіт!AO264+'[2]звіт 2018+01.2019'!AO264</f>
        <v>10513.948598975794</v>
      </c>
      <c r="AP264" s="165">
        <f>[1]побуд.звіт!AP264+'[2]звіт 2018+01.2019'!AP264</f>
        <v>17986.812345513932</v>
      </c>
      <c r="AQ264" s="166">
        <f t="shared" si="138"/>
        <v>0</v>
      </c>
      <c r="AR264" s="167">
        <f t="shared" si="139"/>
        <v>7472.863746538138</v>
      </c>
      <c r="AS264" s="165">
        <f>[1]побуд.звіт!AS264+'[2]звіт 2018+01.2019'!AS264</f>
        <v>7319.0285065096105</v>
      </c>
      <c r="AT264" s="165">
        <f>[1]побуд.звіт!AT264+'[2]звіт 2018+01.2019'!AT264</f>
        <v>6214.63150910076</v>
      </c>
      <c r="AU264" s="166">
        <f t="shared" si="140"/>
        <v>-1104.3969974088504</v>
      </c>
      <c r="AV264" s="167">
        <f t="shared" si="141"/>
        <v>0</v>
      </c>
      <c r="AW264" s="165">
        <f>[1]побуд.звіт!AW264+'[2]звіт 2018+01.2019'!AW264</f>
        <v>57008.273319903492</v>
      </c>
      <c r="AX264" s="165">
        <f>[1]побуд.звіт!AX264+'[2]звіт 2018+01.2019'!AX264</f>
        <v>54834.54548405479</v>
      </c>
      <c r="AY264" s="166">
        <f t="shared" si="142"/>
        <v>-2173.7278358487019</v>
      </c>
      <c r="AZ264" s="167">
        <f t="shared" si="143"/>
        <v>0</v>
      </c>
      <c r="BA264" s="38">
        <v>0</v>
      </c>
      <c r="BB264" s="36"/>
      <c r="BC264" s="36">
        <f t="shared" si="153"/>
        <v>0</v>
      </c>
      <c r="BD264" s="37">
        <f t="shared" si="154"/>
        <v>0</v>
      </c>
      <c r="BE264" s="165">
        <f>[1]побуд.звіт!BE264+'[2]звіт 2018+01.2019'!BE264</f>
        <v>20.048367838166588</v>
      </c>
      <c r="BF264" s="165">
        <f>[1]побуд.звіт!BF264+'[2]звіт 2018+01.2019'!BF264</f>
        <v>0</v>
      </c>
      <c r="BG264" s="166">
        <f t="shared" si="144"/>
        <v>-20.048367838166588</v>
      </c>
      <c r="BH264" s="167">
        <f t="shared" si="145"/>
        <v>0</v>
      </c>
      <c r="BI264" s="165">
        <f>[1]побуд.звіт!BI264+'[2]звіт 2018+01.2019'!BI264</f>
        <v>9520.49279686113</v>
      </c>
      <c r="BJ264" s="165">
        <f>[1]побуд.звіт!BJ264+'[2]звіт 2018+01.2019'!BJ264</f>
        <v>8068.0092082269175</v>
      </c>
      <c r="BK264" s="166">
        <f t="shared" si="146"/>
        <v>-1452.4835886342125</v>
      </c>
      <c r="BL264" s="167">
        <f t="shared" si="147"/>
        <v>0</v>
      </c>
      <c r="BM264" s="165">
        <f>[1]побуд.звіт!BM264+'[2]звіт 2018+01.2019'!BM264</f>
        <v>0</v>
      </c>
      <c r="BN264" s="165">
        <f>[1]побуд.звіт!BN264+'[2]звіт 2018+01.2019'!BN264</f>
        <v>0</v>
      </c>
      <c r="BO264" s="166">
        <f t="shared" si="148"/>
        <v>0</v>
      </c>
      <c r="BP264" s="167">
        <f t="shared" si="149"/>
        <v>0</v>
      </c>
      <c r="BQ264" s="168">
        <f t="shared" si="156"/>
        <v>172156.59720688476</v>
      </c>
      <c r="BR264" s="166">
        <f t="shared" si="156"/>
        <v>176850.07569610787</v>
      </c>
      <c r="BS264" s="166">
        <f t="shared" si="150"/>
        <v>0</v>
      </c>
      <c r="BT264" s="167">
        <f t="shared" si="151"/>
        <v>4693.478489223111</v>
      </c>
      <c r="BU264" s="169">
        <f t="shared" si="155"/>
        <v>1.0272628442091176</v>
      </c>
      <c r="BV264" s="131">
        <v>27902</v>
      </c>
      <c r="BW264" s="170">
        <f t="shared" si="152"/>
        <v>15605.100199508232</v>
      </c>
      <c r="BX264" s="131">
        <f t="shared" si="157"/>
        <v>12296.899800491768</v>
      </c>
      <c r="BY264" s="171">
        <v>2</v>
      </c>
      <c r="CA264" s="39"/>
    </row>
    <row r="265" spans="1:79" x14ac:dyDescent="0.3">
      <c r="A265" s="163">
        <f t="shared" si="123"/>
        <v>257</v>
      </c>
      <c r="B265" s="164" t="s">
        <v>357</v>
      </c>
      <c r="C265" s="189">
        <v>3539.7</v>
      </c>
      <c r="D265" s="185">
        <v>4</v>
      </c>
      <c r="E265" s="165">
        <f>[1]побуд.звіт!E265+'[2]звіт 2018+01.2019'!E265</f>
        <v>12859.141699999996</v>
      </c>
      <c r="F265" s="165">
        <f>[1]побуд.звіт!F265+'[2]звіт 2018+01.2019'!F265</f>
        <v>13655.501297445378</v>
      </c>
      <c r="G265" s="166">
        <f t="shared" si="119"/>
        <v>0</v>
      </c>
      <c r="H265" s="167">
        <f t="shared" si="120"/>
        <v>796.35959744538195</v>
      </c>
      <c r="I265" s="165">
        <f>[1]побуд.звіт!I265+'[2]звіт 2018+01.2019'!I265</f>
        <v>34653.479484029878</v>
      </c>
      <c r="J265" s="165">
        <f>[1]побуд.звіт!J265+'[2]звіт 2018+01.2019'!J265</f>
        <v>35393.413060853825</v>
      </c>
      <c r="K265" s="166">
        <f t="shared" si="121"/>
        <v>0</v>
      </c>
      <c r="L265" s="167">
        <f t="shared" si="122"/>
        <v>739.93357682394708</v>
      </c>
      <c r="M265" s="165">
        <f>[1]побуд.звіт!M265+'[2]звіт 2018+01.2019'!M265</f>
        <v>5575.1163185795267</v>
      </c>
      <c r="N265" s="165">
        <f>[1]побуд.звіт!N265+'[2]звіт 2018+01.2019'!N265</f>
        <v>5524.5717356131545</v>
      </c>
      <c r="O265" s="166">
        <f t="shared" si="124"/>
        <v>-50.544582966372218</v>
      </c>
      <c r="P265" s="167">
        <f t="shared" si="125"/>
        <v>0</v>
      </c>
      <c r="Q265" s="165">
        <f>[1]побуд.звіт!Q265+'[2]звіт 2018+01.2019'!Q265</f>
        <v>623.66493845906166</v>
      </c>
      <c r="R265" s="165">
        <f>[1]побуд.звіт!R265+'[2]звіт 2018+01.2019'!R265</f>
        <v>1149.7072747955763</v>
      </c>
      <c r="S265" s="166">
        <f t="shared" si="126"/>
        <v>0</v>
      </c>
      <c r="T265" s="167">
        <f t="shared" si="127"/>
        <v>526.04233633651461</v>
      </c>
      <c r="U265" s="165">
        <f>[1]побуд.звіт!U265+'[2]звіт 2018+01.2019'!U265</f>
        <v>0</v>
      </c>
      <c r="V265" s="165">
        <f>[1]побуд.звіт!V265+'[2]звіт 2018+01.2019'!V265</f>
        <v>0</v>
      </c>
      <c r="W265" s="166">
        <f t="shared" si="128"/>
        <v>0</v>
      </c>
      <c r="X265" s="167">
        <f t="shared" si="129"/>
        <v>0</v>
      </c>
      <c r="Y265" s="165">
        <f>[1]побуд.звіт!Y265+'[2]звіт 2018+01.2019'!Y265</f>
        <v>0</v>
      </c>
      <c r="Z265" s="165">
        <f>[1]побуд.звіт!Z265+'[2]звіт 2018+01.2019'!Z265</f>
        <v>0</v>
      </c>
      <c r="AA265" s="166">
        <f t="shared" si="130"/>
        <v>0</v>
      </c>
      <c r="AB265" s="167">
        <f t="shared" si="131"/>
        <v>0</v>
      </c>
      <c r="AC265" s="165">
        <f>[1]побуд.звіт!AC265+'[2]звіт 2018+01.2019'!AC265</f>
        <v>39323.316722291769</v>
      </c>
      <c r="AD265" s="165">
        <f>[1]побуд.звіт!AD265+'[2]звіт 2018+01.2019'!AD265</f>
        <v>39252.821415165286</v>
      </c>
      <c r="AE265" s="166">
        <f t="shared" si="132"/>
        <v>-70.495307126482658</v>
      </c>
      <c r="AF265" s="167">
        <f t="shared" si="133"/>
        <v>0</v>
      </c>
      <c r="AG265" s="165">
        <f>[1]побуд.звіт!AG265+'[2]звіт 2018+01.2019'!AG265</f>
        <v>3069.1891490104645</v>
      </c>
      <c r="AH265" s="165">
        <f>[1]побуд.звіт!AH265+'[2]звіт 2018+01.2019'!AH265</f>
        <v>3066.9292429768102</v>
      </c>
      <c r="AI265" s="166">
        <f t="shared" si="134"/>
        <v>-2.2599060336542607</v>
      </c>
      <c r="AJ265" s="167">
        <f t="shared" si="135"/>
        <v>0</v>
      </c>
      <c r="AK265" s="165">
        <f>[1]побуд.звіт!AK265+'[2]звіт 2018+01.2019'!AK265</f>
        <v>108.94545312534424</v>
      </c>
      <c r="AL265" s="165">
        <f>[1]побуд.звіт!AL265+'[2]звіт 2018+01.2019'!AL265</f>
        <v>0</v>
      </c>
      <c r="AM265" s="166">
        <f t="shared" si="136"/>
        <v>-108.94545312534424</v>
      </c>
      <c r="AN265" s="167">
        <f t="shared" si="137"/>
        <v>0</v>
      </c>
      <c r="AO265" s="165">
        <f>[1]побуд.звіт!AO265+'[2]звіт 2018+01.2019'!AO265</f>
        <v>11551.225551157717</v>
      </c>
      <c r="AP265" s="165">
        <f>[1]побуд.звіт!AP265+'[2]звіт 2018+01.2019'!AP265</f>
        <v>17182.965583406913</v>
      </c>
      <c r="AQ265" s="166">
        <f t="shared" si="138"/>
        <v>0</v>
      </c>
      <c r="AR265" s="167">
        <f t="shared" si="139"/>
        <v>5631.7400322491958</v>
      </c>
      <c r="AS265" s="165">
        <f>[1]побуд.звіт!AS265+'[2]звіт 2018+01.2019'!AS265</f>
        <v>9942.749450103207</v>
      </c>
      <c r="AT265" s="165">
        <f>[1]побуд.звіт!AT265+'[2]звіт 2018+01.2019'!AT265</f>
        <v>8392.4525793019893</v>
      </c>
      <c r="AU265" s="166">
        <f t="shared" si="140"/>
        <v>-1550.2968708012177</v>
      </c>
      <c r="AV265" s="167">
        <f t="shared" si="141"/>
        <v>0</v>
      </c>
      <c r="AW265" s="165">
        <f>[1]побуд.звіт!AW265+'[2]звіт 2018+01.2019'!AW265</f>
        <v>40551.721875781688</v>
      </c>
      <c r="AX265" s="165">
        <f>[1]побуд.звіт!AX265+'[2]звіт 2018+01.2019'!AX265</f>
        <v>67902</v>
      </c>
      <c r="AY265" s="166">
        <f t="shared" si="142"/>
        <v>0</v>
      </c>
      <c r="AZ265" s="167">
        <f t="shared" si="143"/>
        <v>27350.278124218312</v>
      </c>
      <c r="BA265" s="38">
        <v>0</v>
      </c>
      <c r="BB265" s="36"/>
      <c r="BC265" s="36">
        <f t="shared" si="153"/>
        <v>0</v>
      </c>
      <c r="BD265" s="37">
        <f t="shared" si="154"/>
        <v>0</v>
      </c>
      <c r="BE265" s="165">
        <f>[1]побуд.звіт!BE265+'[2]звіт 2018+01.2019'!BE265</f>
        <v>19.877652625068848</v>
      </c>
      <c r="BF265" s="165">
        <f>[1]побуд.звіт!BF265+'[2]звіт 2018+01.2019'!BF265</f>
        <v>0</v>
      </c>
      <c r="BG265" s="166">
        <f t="shared" si="144"/>
        <v>-19.877652625068848</v>
      </c>
      <c r="BH265" s="167">
        <f t="shared" si="145"/>
        <v>0</v>
      </c>
      <c r="BI265" s="165">
        <f>[1]побуд.звіт!BI265+'[2]звіт 2018+01.2019'!BI265</f>
        <v>8220.3263277649039</v>
      </c>
      <c r="BJ265" s="165">
        <f>[1]побуд.звіт!BJ265+'[2]звіт 2018+01.2019'!BJ265</f>
        <v>5938.6735067517848</v>
      </c>
      <c r="BK265" s="166">
        <f t="shared" si="146"/>
        <v>-2281.6528210131191</v>
      </c>
      <c r="BL265" s="167">
        <f t="shared" si="147"/>
        <v>0</v>
      </c>
      <c r="BM265" s="165">
        <f>[1]побуд.звіт!BM265+'[2]звіт 2018+01.2019'!BM265</f>
        <v>0</v>
      </c>
      <c r="BN265" s="165">
        <f>[1]побуд.звіт!BN265+'[2]звіт 2018+01.2019'!BN265</f>
        <v>0</v>
      </c>
      <c r="BO265" s="166">
        <f t="shared" si="148"/>
        <v>0</v>
      </c>
      <c r="BP265" s="167">
        <f t="shared" si="149"/>
        <v>0</v>
      </c>
      <c r="BQ265" s="168">
        <f t="shared" si="156"/>
        <v>166498.75462292862</v>
      </c>
      <c r="BR265" s="166">
        <f t="shared" si="156"/>
        <v>197459.03569631069</v>
      </c>
      <c r="BS265" s="166">
        <f t="shared" si="150"/>
        <v>0</v>
      </c>
      <c r="BT265" s="167">
        <f t="shared" si="151"/>
        <v>30960.281073382066</v>
      </c>
      <c r="BU265" s="169">
        <f t="shared" si="155"/>
        <v>1.1859490249251301</v>
      </c>
      <c r="BV265" s="131">
        <v>15508</v>
      </c>
      <c r="BW265" s="170">
        <f t="shared" si="152"/>
        <v>3615.2318126479549</v>
      </c>
      <c r="BX265" s="131">
        <f t="shared" si="157"/>
        <v>11892.768187352045</v>
      </c>
      <c r="BY265" s="171">
        <v>2</v>
      </c>
      <c r="CA265" s="39"/>
    </row>
    <row r="266" spans="1:79" x14ac:dyDescent="0.3">
      <c r="A266" s="163">
        <f t="shared" si="123"/>
        <v>258</v>
      </c>
      <c r="B266" s="164" t="s">
        <v>358</v>
      </c>
      <c r="C266" s="189">
        <v>1366.1</v>
      </c>
      <c r="D266" s="185">
        <v>3</v>
      </c>
      <c r="E266" s="165">
        <f>[1]побуд.звіт!E266+'[2]звіт 2018+01.2019'!E266</f>
        <v>7087.4894709851123</v>
      </c>
      <c r="F266" s="165">
        <f>[1]побуд.звіт!F266+'[2]звіт 2018+01.2019'!F266</f>
        <v>7588.4413693617325</v>
      </c>
      <c r="G266" s="166">
        <f t="shared" ref="G266:G329" si="158">IF((F266-E266)&lt;0,F266-E266,0)</f>
        <v>0</v>
      </c>
      <c r="H266" s="167">
        <f t="shared" ref="H266:H329" si="159">IF((F266-E266)&gt;0,F266-E266,0)</f>
        <v>500.95189837662019</v>
      </c>
      <c r="I266" s="165">
        <f>[1]побуд.звіт!I266+'[2]звіт 2018+01.2019'!I266</f>
        <v>15271.497610610804</v>
      </c>
      <c r="J266" s="165">
        <f>[1]побуд.звіт!J266+'[2]звіт 2018+01.2019'!J266</f>
        <v>14749.049268202085</v>
      </c>
      <c r="K266" s="166">
        <f t="shared" ref="K266:K329" si="160">IF((J266-I266)&lt;0,J266-I266,0)</f>
        <v>-522.44834240871933</v>
      </c>
      <c r="L266" s="167">
        <f t="shared" ref="L266:L329" si="161">IF((J266-I266)&gt;0,J266-I266,0)</f>
        <v>0</v>
      </c>
      <c r="M266" s="165">
        <f>[1]побуд.звіт!M266+'[2]звіт 2018+01.2019'!M266</f>
        <v>1583.3966367604658</v>
      </c>
      <c r="N266" s="165">
        <f>[1]побуд.звіт!N266+'[2]звіт 2018+01.2019'!N266</f>
        <v>1685.6585201348107</v>
      </c>
      <c r="O266" s="166">
        <f t="shared" si="124"/>
        <v>0</v>
      </c>
      <c r="P266" s="167">
        <f t="shared" si="125"/>
        <v>102.26188337434496</v>
      </c>
      <c r="Q266" s="165">
        <f>[1]побуд.звіт!Q266+'[2]звіт 2018+01.2019'!Q266</f>
        <v>231.4965829340122</v>
      </c>
      <c r="R266" s="165">
        <f>[1]побуд.звіт!R266+'[2]звіт 2018+01.2019'!R266</f>
        <v>593.82397639887722</v>
      </c>
      <c r="S266" s="166">
        <f t="shared" si="126"/>
        <v>0</v>
      </c>
      <c r="T266" s="167">
        <f t="shared" si="127"/>
        <v>362.32739346486505</v>
      </c>
      <c r="U266" s="165">
        <f>[1]побуд.звіт!U266+'[2]звіт 2018+01.2019'!U266</f>
        <v>0</v>
      </c>
      <c r="V266" s="165">
        <f>[1]побуд.звіт!V266+'[2]звіт 2018+01.2019'!V266</f>
        <v>0</v>
      </c>
      <c r="W266" s="166">
        <f t="shared" si="128"/>
        <v>0</v>
      </c>
      <c r="X266" s="167">
        <f t="shared" si="129"/>
        <v>0</v>
      </c>
      <c r="Y266" s="165">
        <f>[1]побуд.звіт!Y266+'[2]звіт 2018+01.2019'!Y266</f>
        <v>0</v>
      </c>
      <c r="Z266" s="165">
        <f>[1]побуд.звіт!Z266+'[2]звіт 2018+01.2019'!Z266</f>
        <v>0</v>
      </c>
      <c r="AA266" s="166">
        <f t="shared" si="130"/>
        <v>0</v>
      </c>
      <c r="AB266" s="167">
        <f t="shared" si="131"/>
        <v>0</v>
      </c>
      <c r="AC266" s="165">
        <f>[1]побуд.звіт!AC266+'[2]звіт 2018+01.2019'!AC266</f>
        <v>16168.903500058976</v>
      </c>
      <c r="AD266" s="165">
        <f>[1]побуд.звіт!AD266+'[2]звіт 2018+01.2019'!AD266</f>
        <v>15672.316409352097</v>
      </c>
      <c r="AE266" s="166">
        <f t="shared" si="132"/>
        <v>-496.58709070687837</v>
      </c>
      <c r="AF266" s="167">
        <f t="shared" si="133"/>
        <v>0</v>
      </c>
      <c r="AG266" s="165">
        <f>[1]побуд.звіт!AG266+'[2]звіт 2018+01.2019'!AG266</f>
        <v>1141.7781798991116</v>
      </c>
      <c r="AH266" s="165">
        <f>[1]побуд.звіт!AH266+'[2]звіт 2018+01.2019'!AH266</f>
        <v>1140.6754946388526</v>
      </c>
      <c r="AI266" s="166">
        <f t="shared" si="134"/>
        <v>-1.1026852602590225</v>
      </c>
      <c r="AJ266" s="167">
        <f t="shared" si="135"/>
        <v>0</v>
      </c>
      <c r="AK266" s="165">
        <f>[1]побуд.звіт!AK266+'[2]звіт 2018+01.2019'!AK266</f>
        <v>42.046044442899877</v>
      </c>
      <c r="AL266" s="165">
        <f>[1]побуд.звіт!AL266+'[2]звіт 2018+01.2019'!AL266</f>
        <v>0</v>
      </c>
      <c r="AM266" s="166">
        <f t="shared" si="136"/>
        <v>-42.046044442899877</v>
      </c>
      <c r="AN266" s="167">
        <f t="shared" si="137"/>
        <v>0</v>
      </c>
      <c r="AO266" s="165">
        <f>[1]побуд.звіт!AO266+'[2]звіт 2018+01.2019'!AO266</f>
        <v>3930.7786174709772</v>
      </c>
      <c r="AP266" s="165">
        <f>[1]побуд.звіт!AP266+'[2]звіт 2018+01.2019'!AP266</f>
        <v>2083.3306251759204</v>
      </c>
      <c r="AQ266" s="166">
        <f t="shared" si="138"/>
        <v>-1847.4479922950568</v>
      </c>
      <c r="AR266" s="167">
        <f t="shared" si="139"/>
        <v>0</v>
      </c>
      <c r="AS266" s="165">
        <f>[1]побуд.звіт!AS266+'[2]звіт 2018+01.2019'!AS266</f>
        <v>3419.1170727830386</v>
      </c>
      <c r="AT266" s="165">
        <f>[1]побуд.звіт!AT266+'[2]звіт 2018+01.2019'!AT266</f>
        <v>2861.7705904900936</v>
      </c>
      <c r="AU266" s="166">
        <f t="shared" si="140"/>
        <v>-557.34648229294498</v>
      </c>
      <c r="AV266" s="167">
        <f t="shared" si="141"/>
        <v>0</v>
      </c>
      <c r="AW266" s="165">
        <f>[1]побуд.звіт!AW266+'[2]звіт 2018+01.2019'!AW266</f>
        <v>20465.037063299911</v>
      </c>
      <c r="AX266" s="165">
        <f>[1]побуд.звіт!AX266+'[2]звіт 2018+01.2019'!AX266</f>
        <v>1570</v>
      </c>
      <c r="AY266" s="166">
        <f t="shared" si="142"/>
        <v>-18895.037063299911</v>
      </c>
      <c r="AZ266" s="167">
        <f t="shared" si="143"/>
        <v>0</v>
      </c>
      <c r="BA266" s="38">
        <v>0</v>
      </c>
      <c r="BB266" s="36"/>
      <c r="BC266" s="36">
        <f t="shared" si="153"/>
        <v>0</v>
      </c>
      <c r="BD266" s="37">
        <f t="shared" si="154"/>
        <v>0</v>
      </c>
      <c r="BE266" s="165">
        <f>[1]побуд.звіт!BE266+'[2]звіт 2018+01.2019'!BE266</f>
        <v>15.343029777159963</v>
      </c>
      <c r="BF266" s="165">
        <f>[1]побуд.звіт!BF266+'[2]звіт 2018+01.2019'!BF266</f>
        <v>0</v>
      </c>
      <c r="BG266" s="166">
        <f t="shared" si="144"/>
        <v>-15.343029777159963</v>
      </c>
      <c r="BH266" s="167">
        <f t="shared" si="145"/>
        <v>0</v>
      </c>
      <c r="BI266" s="165">
        <f>[1]побуд.звіт!BI266+'[2]звіт 2018+01.2019'!BI266</f>
        <v>5835.3276648133124</v>
      </c>
      <c r="BJ266" s="165">
        <f>[1]побуд.звіт!BJ266+'[2]звіт 2018+01.2019'!BJ266</f>
        <v>2626.095807808374</v>
      </c>
      <c r="BK266" s="166">
        <f t="shared" si="146"/>
        <v>-3209.2318570049383</v>
      </c>
      <c r="BL266" s="167">
        <f t="shared" si="147"/>
        <v>0</v>
      </c>
      <c r="BM266" s="165">
        <f>[1]побуд.звіт!BM266+'[2]звіт 2018+01.2019'!BM266</f>
        <v>0</v>
      </c>
      <c r="BN266" s="165">
        <f>[1]побуд.звіт!BN266+'[2]звіт 2018+01.2019'!BN266</f>
        <v>0</v>
      </c>
      <c r="BO266" s="166">
        <f t="shared" si="148"/>
        <v>0</v>
      </c>
      <c r="BP266" s="167">
        <f t="shared" si="149"/>
        <v>0</v>
      </c>
      <c r="BQ266" s="168">
        <f t="shared" si="156"/>
        <v>75192.211473835778</v>
      </c>
      <c r="BR266" s="166">
        <f t="shared" si="156"/>
        <v>50571.162061562842</v>
      </c>
      <c r="BS266" s="166">
        <f t="shared" si="150"/>
        <v>-24621.049412272936</v>
      </c>
      <c r="BT266" s="167">
        <f t="shared" si="151"/>
        <v>0</v>
      </c>
      <c r="BU266" s="169">
        <f t="shared" si="155"/>
        <v>0.6725585146429669</v>
      </c>
      <c r="BV266" s="131">
        <v>9447</v>
      </c>
      <c r="BW266" s="170">
        <f t="shared" si="152"/>
        <v>4076.127751868873</v>
      </c>
      <c r="BX266" s="131">
        <f t="shared" si="157"/>
        <v>5370.872248131127</v>
      </c>
      <c r="BY266" s="171">
        <v>2</v>
      </c>
      <c r="CA266" s="39"/>
    </row>
    <row r="267" spans="1:79" x14ac:dyDescent="0.3">
      <c r="A267" s="163">
        <f t="shared" ref="A267:A330" si="162">A266+1</f>
        <v>259</v>
      </c>
      <c r="B267" s="164" t="s">
        <v>359</v>
      </c>
      <c r="C267" s="189">
        <v>1504.4</v>
      </c>
      <c r="D267" s="185">
        <v>4</v>
      </c>
      <c r="E267" s="165">
        <f>[1]побуд.звіт!E267+'[2]звіт 2018+01.2019'!E267</f>
        <v>4518.2598837560126</v>
      </c>
      <c r="F267" s="165">
        <f>[1]побуд.звіт!F267+'[2]звіт 2018+01.2019'!F267</f>
        <v>4656.8250662352084</v>
      </c>
      <c r="G267" s="166">
        <f t="shared" si="158"/>
        <v>0</v>
      </c>
      <c r="H267" s="167">
        <f t="shared" si="159"/>
        <v>138.56518247919576</v>
      </c>
      <c r="I267" s="165">
        <f>[1]побуд.звіт!I267+'[2]звіт 2018+01.2019'!I267</f>
        <v>23258.387087080115</v>
      </c>
      <c r="J267" s="165">
        <f>[1]побуд.звіт!J267+'[2]звіт 2018+01.2019'!J267</f>
        <v>23324.527066656796</v>
      </c>
      <c r="K267" s="166">
        <f t="shared" si="160"/>
        <v>0</v>
      </c>
      <c r="L267" s="167">
        <f t="shared" si="161"/>
        <v>66.139979576681071</v>
      </c>
      <c r="M267" s="165">
        <f>[1]побуд.звіт!M267+'[2]звіт 2018+01.2019'!M267</f>
        <v>2939.9739687304864</v>
      </c>
      <c r="N267" s="165">
        <f>[1]побуд.звіт!N267+'[2]звіт 2018+01.2019'!N267</f>
        <v>3037.071415139043</v>
      </c>
      <c r="O267" s="166">
        <f t="shared" ref="O267:O330" si="163">IF((N267-M267)&lt;0,N267-M267,0)</f>
        <v>0</v>
      </c>
      <c r="P267" s="167">
        <f t="shared" ref="P267:P330" si="164">IF((N267-M267)&gt;0,N267-M267,0)</f>
        <v>97.097446408556607</v>
      </c>
      <c r="Q267" s="165">
        <f>[1]побуд.звіт!Q267+'[2]звіт 2018+01.2019'!Q267</f>
        <v>199.89348256013864</v>
      </c>
      <c r="R267" s="165">
        <f>[1]побуд.звіт!R267+'[2]звіт 2018+01.2019'!R267</f>
        <v>464.17148908308803</v>
      </c>
      <c r="S267" s="166">
        <f t="shared" ref="S267:S330" si="165">IF((R267-Q267)&lt;0,R267-Q267,0)</f>
        <v>0</v>
      </c>
      <c r="T267" s="167">
        <f t="shared" ref="T267:T330" si="166">IF((R267-Q267)&gt;0,R267-Q267,0)</f>
        <v>264.2780065229494</v>
      </c>
      <c r="U267" s="165">
        <f>[1]побуд.звіт!U267+'[2]звіт 2018+01.2019'!U267</f>
        <v>0</v>
      </c>
      <c r="V267" s="165">
        <f>[1]побуд.звіт!V267+'[2]звіт 2018+01.2019'!V267</f>
        <v>0</v>
      </c>
      <c r="W267" s="166">
        <f t="shared" ref="W267:W330" si="167">IF((V267-U267)&lt;0,V267-U267,0)</f>
        <v>0</v>
      </c>
      <c r="X267" s="167">
        <f t="shared" ref="X267:X330" si="168">IF((V267-U267)&gt;0,V267-U267,0)</f>
        <v>0</v>
      </c>
      <c r="Y267" s="165">
        <f>[1]побуд.звіт!Y267+'[2]звіт 2018+01.2019'!Y267</f>
        <v>0</v>
      </c>
      <c r="Z267" s="165">
        <f>[1]побуд.звіт!Z267+'[2]звіт 2018+01.2019'!Z267</f>
        <v>0</v>
      </c>
      <c r="AA267" s="166">
        <f t="shared" ref="AA267:AA330" si="169">IF((Z267-Y267)&lt;0,Z267-Y267,0)</f>
        <v>0</v>
      </c>
      <c r="AB267" s="167">
        <f t="shared" ref="AB267:AB330" si="170">IF((Z267-Y267)&gt;0,Z267-Y267,0)</f>
        <v>0</v>
      </c>
      <c r="AC267" s="165">
        <f>[1]побуд.звіт!AC267+'[2]звіт 2018+01.2019'!AC267</f>
        <v>17094.000899031838</v>
      </c>
      <c r="AD267" s="165">
        <f>[1]побуд.звіт!AD267+'[2]звіт 2018+01.2019'!AD267</f>
        <v>17277.964877545764</v>
      </c>
      <c r="AE267" s="166">
        <f t="shared" ref="AE267:AE330" si="171">IF((AD267-AC267)&lt;0,AD267-AC267,0)</f>
        <v>0</v>
      </c>
      <c r="AF267" s="167">
        <f t="shared" ref="AF267:AF330" si="172">IF((AD267-AC267)&gt;0,AD267-AC267,0)</f>
        <v>183.96397851392612</v>
      </c>
      <c r="AG267" s="165">
        <f>[1]побуд.звіт!AG267+'[2]звіт 2018+01.2019'!AG267</f>
        <v>982.20751308870376</v>
      </c>
      <c r="AH267" s="165">
        <f>[1]побуд.звіт!AH267+'[2]звіт 2018+01.2019'!AH267</f>
        <v>981.97281712388201</v>
      </c>
      <c r="AI267" s="166">
        <f t="shared" ref="AI267:AI330" si="173">IF((AH267-AG267)&lt;0,AH267-AG267,0)</f>
        <v>-0.23469596482175348</v>
      </c>
      <c r="AJ267" s="167">
        <f t="shared" ref="AJ267:AJ330" si="174">IF((AH267-AG267)&gt;0,AH267-AG267,0)</f>
        <v>0</v>
      </c>
      <c r="AK267" s="165">
        <f>[1]побуд.звіт!AK267+'[2]звіт 2018+01.2019'!AK267</f>
        <v>36.500547182138121</v>
      </c>
      <c r="AL267" s="165">
        <f>[1]побуд.звіт!AL267+'[2]звіт 2018+01.2019'!AL267</f>
        <v>0</v>
      </c>
      <c r="AM267" s="166">
        <f t="shared" ref="AM267:AM330" si="175">IF((AL267-AK267)&lt;0,AL267-AK267,0)</f>
        <v>-36.500547182138121</v>
      </c>
      <c r="AN267" s="167">
        <f t="shared" ref="AN267:AN330" si="176">IF((AL267-AK267)&gt;0,AL267-AK267,0)</f>
        <v>0</v>
      </c>
      <c r="AO267" s="165">
        <f>[1]побуд.звіт!AO267+'[2]звіт 2018+01.2019'!AO267</f>
        <v>4831.9985993438549</v>
      </c>
      <c r="AP267" s="165">
        <f>[1]побуд.звіт!AP267+'[2]звіт 2018+01.2019'!AP267</f>
        <v>3348.1569913046205</v>
      </c>
      <c r="AQ267" s="166">
        <f t="shared" ref="AQ267:AQ330" si="177">IF((AP267-AO267)&lt;0,AP267-AO267,0)</f>
        <v>-1483.8416080392344</v>
      </c>
      <c r="AR267" s="167">
        <f t="shared" ref="AR267:AR330" si="178">IF((AP267-AO267)&gt;0,AP267-AO267,0)</f>
        <v>0</v>
      </c>
      <c r="AS267" s="165">
        <f>[1]побуд.звіт!AS267+'[2]звіт 2018+01.2019'!AS267</f>
        <v>2267.0530323061821</v>
      </c>
      <c r="AT267" s="165">
        <f>[1]побуд.звіт!AT267+'[2]звіт 2018+01.2019'!AT267</f>
        <v>1900.884972971593</v>
      </c>
      <c r="AU267" s="166">
        <f t="shared" ref="AU267:AU330" si="179">IF((AT267-AS267)&lt;0,AT267-AS267,0)</f>
        <v>-366.16805933458909</v>
      </c>
      <c r="AV267" s="167">
        <f t="shared" ref="AV267:AV330" si="180">IF((AT267-AS267)&gt;0,AT267-AS267,0)</f>
        <v>0</v>
      </c>
      <c r="AW267" s="165">
        <f>[1]побуд.звіт!AW267+'[2]звіт 2018+01.2019'!AW267</f>
        <v>16332.588313517534</v>
      </c>
      <c r="AX267" s="165">
        <f>[1]побуд.звіт!AX267+'[2]звіт 2018+01.2019'!AX267</f>
        <v>40769.511446111181</v>
      </c>
      <c r="AY267" s="166">
        <f t="shared" ref="AY267:AY330" si="181">IF((AX267-AW267)&lt;0,AX267-AW267,0)</f>
        <v>0</v>
      </c>
      <c r="AZ267" s="167">
        <f t="shared" ref="AZ267:AZ330" si="182">IF((AX267-AW267)&gt;0,AX267-AW267,0)</f>
        <v>24436.923132593649</v>
      </c>
      <c r="BA267" s="38">
        <v>0</v>
      </c>
      <c r="BB267" s="36"/>
      <c r="BC267" s="36">
        <f t="shared" si="153"/>
        <v>0</v>
      </c>
      <c r="BD267" s="37">
        <f t="shared" si="154"/>
        <v>0</v>
      </c>
      <c r="BE267" s="165">
        <f>[1]побуд.звіт!BE267+'[2]звіт 2018+01.2019'!BE267</f>
        <v>14.784274392185422</v>
      </c>
      <c r="BF267" s="165">
        <f>[1]побуд.звіт!BF267+'[2]звіт 2018+01.2019'!BF267</f>
        <v>0</v>
      </c>
      <c r="BG267" s="166">
        <f t="shared" ref="BG267:BG330" si="183">IF((BF267-BE267)&lt;0,BF267-BE267,0)</f>
        <v>-14.784274392185422</v>
      </c>
      <c r="BH267" s="167">
        <f t="shared" ref="BH267:BH330" si="184">IF((BF267-BE267)&gt;0,BF267-BE267,0)</f>
        <v>0</v>
      </c>
      <c r="BI267" s="165">
        <f>[1]побуд.звіт!BI267+'[2]звіт 2018+01.2019'!BI267</f>
        <v>5943.7673414637429</v>
      </c>
      <c r="BJ267" s="165">
        <f>[1]побуд.звіт!BJ267+'[2]звіт 2018+01.2019'!BJ267</f>
        <v>5942.815763616155</v>
      </c>
      <c r="BK267" s="166">
        <f t="shared" ref="BK267:BK330" si="185">IF((BJ267-BI267)&lt;0,BJ267-BI267,0)</f>
        <v>-0.95157784758794151</v>
      </c>
      <c r="BL267" s="167">
        <f t="shared" ref="BL267:BL330" si="186">IF((BJ267-BI267)&gt;0,BJ267-BI267,0)</f>
        <v>0</v>
      </c>
      <c r="BM267" s="165">
        <f>[1]побуд.звіт!BM267+'[2]звіт 2018+01.2019'!BM267</f>
        <v>0</v>
      </c>
      <c r="BN267" s="165">
        <f>[1]побуд.звіт!BN267+'[2]звіт 2018+01.2019'!BN267</f>
        <v>0</v>
      </c>
      <c r="BO267" s="166">
        <f t="shared" ref="BO267:BO330" si="187">IF((BN267-BM267)&lt;0,BN267-BM267,0)</f>
        <v>0</v>
      </c>
      <c r="BP267" s="167">
        <f t="shared" ref="BP267:BP330" si="188">IF((BN267-BM267)&gt;0,BN267-BM267,0)</f>
        <v>0</v>
      </c>
      <c r="BQ267" s="168">
        <f t="shared" si="156"/>
        <v>78419.414942452917</v>
      </c>
      <c r="BR267" s="166">
        <f t="shared" si="156"/>
        <v>101703.90190578732</v>
      </c>
      <c r="BS267" s="166">
        <f t="shared" ref="BS267:BS330" si="189">IF((BR267-BQ267)&lt;0,BR267-BQ267,0)</f>
        <v>0</v>
      </c>
      <c r="BT267" s="167">
        <f t="shared" ref="BT267:BT330" si="190">IF((BR267-BQ267)&gt;0,BR267-BQ267,0)</f>
        <v>23284.486963334406</v>
      </c>
      <c r="BU267" s="169">
        <f t="shared" si="155"/>
        <v>1.2969224774301291</v>
      </c>
      <c r="BV267" s="131">
        <v>6238</v>
      </c>
      <c r="BW267" s="170">
        <f t="shared" ref="BW267:BW330" si="191">IF((BV267-BX267)&lt;0,0,BV267-BX267)</f>
        <v>636.61321839621996</v>
      </c>
      <c r="BX267" s="131">
        <f t="shared" si="157"/>
        <v>5601.38678160378</v>
      </c>
      <c r="BY267" s="171">
        <v>2</v>
      </c>
      <c r="CA267" s="39"/>
    </row>
    <row r="268" spans="1:79" x14ac:dyDescent="0.3">
      <c r="A268" s="163">
        <f t="shared" si="162"/>
        <v>260</v>
      </c>
      <c r="B268" s="164" t="s">
        <v>360</v>
      </c>
      <c r="C268" s="189">
        <v>2598.71</v>
      </c>
      <c r="D268" s="185">
        <v>4</v>
      </c>
      <c r="E268" s="165">
        <f>[1]побуд.звіт!E268+'[2]звіт 2018+01.2019'!E268</f>
        <v>10261.858560000001</v>
      </c>
      <c r="F268" s="165">
        <f>[1]побуд.звіт!F268+'[2]звіт 2018+01.2019'!F268</f>
        <v>11176.286674842011</v>
      </c>
      <c r="G268" s="166">
        <f t="shared" si="158"/>
        <v>0</v>
      </c>
      <c r="H268" s="167">
        <f t="shared" si="159"/>
        <v>914.42811484201047</v>
      </c>
      <c r="I268" s="165">
        <f>[1]побуд.звіт!I268+'[2]звіт 2018+01.2019'!I268</f>
        <v>33919.999510480578</v>
      </c>
      <c r="J268" s="165">
        <f>[1]побуд.звіт!J268+'[2]звіт 2018+01.2019'!J268</f>
        <v>33444.064980872543</v>
      </c>
      <c r="K268" s="166">
        <f t="shared" si="160"/>
        <v>-475.93452960803552</v>
      </c>
      <c r="L268" s="167">
        <f t="shared" si="161"/>
        <v>0</v>
      </c>
      <c r="M268" s="165">
        <f>[1]побуд.звіт!M268+'[2]звіт 2018+01.2019'!M268</f>
        <v>3770.1604472299673</v>
      </c>
      <c r="N268" s="165">
        <f>[1]побуд.звіт!N268+'[2]звіт 2018+01.2019'!N268</f>
        <v>3859.1525432534731</v>
      </c>
      <c r="O268" s="166">
        <f t="shared" si="163"/>
        <v>0</v>
      </c>
      <c r="P268" s="167">
        <f t="shared" si="164"/>
        <v>88.992096023505837</v>
      </c>
      <c r="Q268" s="165">
        <f>[1]побуд.звіт!Q268+'[2]звіт 2018+01.2019'!Q268</f>
        <v>211.43663214520814</v>
      </c>
      <c r="R268" s="165">
        <f>[1]побуд.звіт!R268+'[2]звіт 2018+01.2019'!R268</f>
        <v>619.51947284611788</v>
      </c>
      <c r="S268" s="166">
        <f t="shared" si="165"/>
        <v>0</v>
      </c>
      <c r="T268" s="167">
        <f t="shared" si="166"/>
        <v>408.08284070090974</v>
      </c>
      <c r="U268" s="165">
        <f>[1]побуд.звіт!U268+'[2]звіт 2018+01.2019'!U268</f>
        <v>0</v>
      </c>
      <c r="V268" s="165">
        <f>[1]побуд.звіт!V268+'[2]звіт 2018+01.2019'!V268</f>
        <v>0</v>
      </c>
      <c r="W268" s="166">
        <f t="shared" si="167"/>
        <v>0</v>
      </c>
      <c r="X268" s="167">
        <f t="shared" si="168"/>
        <v>0</v>
      </c>
      <c r="Y268" s="165">
        <f>[1]побуд.звіт!Y268+'[2]звіт 2018+01.2019'!Y268</f>
        <v>0</v>
      </c>
      <c r="Z268" s="165">
        <f>[1]побуд.звіт!Z268+'[2]звіт 2018+01.2019'!Z268</f>
        <v>0</v>
      </c>
      <c r="AA268" s="166">
        <f t="shared" si="169"/>
        <v>0</v>
      </c>
      <c r="AB268" s="167">
        <f t="shared" si="170"/>
        <v>0</v>
      </c>
      <c r="AC268" s="165">
        <f>[1]побуд.звіт!AC268+'[2]звіт 2018+01.2019'!AC268</f>
        <v>29071.923260873587</v>
      </c>
      <c r="AD268" s="165">
        <f>[1]побуд.звіт!AD268+'[2]звіт 2018+01.2019'!AD268</f>
        <v>28159.008461698133</v>
      </c>
      <c r="AE268" s="166">
        <f t="shared" si="171"/>
        <v>-912.91479917545439</v>
      </c>
      <c r="AF268" s="167">
        <f t="shared" si="172"/>
        <v>0</v>
      </c>
      <c r="AG268" s="165">
        <f>[1]побуд.звіт!AG268+'[2]звіт 2018+01.2019'!AG268</f>
        <v>0</v>
      </c>
      <c r="AH268" s="165">
        <f>[1]побуд.звіт!AH268+'[2]звіт 2018+01.2019'!AH268</f>
        <v>0</v>
      </c>
      <c r="AI268" s="166">
        <f t="shared" si="173"/>
        <v>0</v>
      </c>
      <c r="AJ268" s="167">
        <f t="shared" si="174"/>
        <v>0</v>
      </c>
      <c r="AK268" s="165">
        <f>[1]побуд.звіт!AK268+'[2]звіт 2018+01.2019'!AK268</f>
        <v>0</v>
      </c>
      <c r="AL268" s="165">
        <f>[1]побуд.звіт!AL268+'[2]звіт 2018+01.2019'!AL268</f>
        <v>0</v>
      </c>
      <c r="AM268" s="166">
        <f t="shared" si="175"/>
        <v>0</v>
      </c>
      <c r="AN268" s="167">
        <f t="shared" si="176"/>
        <v>0</v>
      </c>
      <c r="AO268" s="165">
        <f>[1]побуд.звіт!AO268+'[2]звіт 2018+01.2019'!AO268</f>
        <v>7057.2560376356168</v>
      </c>
      <c r="AP268" s="165">
        <f>[1]побуд.звіт!AP268+'[2]звіт 2018+01.2019'!AP268</f>
        <v>6106.9638900378059</v>
      </c>
      <c r="AQ268" s="166">
        <f t="shared" si="177"/>
        <v>-950.29214759781098</v>
      </c>
      <c r="AR268" s="167">
        <f t="shared" si="178"/>
        <v>0</v>
      </c>
      <c r="AS268" s="165">
        <f>[1]побуд.звіт!AS268+'[2]звіт 2018+01.2019'!AS268</f>
        <v>6149.0871055505359</v>
      </c>
      <c r="AT268" s="165">
        <f>[1]побуд.звіт!AT268+'[2]звіт 2018+01.2019'!AT268</f>
        <v>5156.9450950346409</v>
      </c>
      <c r="AU268" s="166">
        <f t="shared" si="179"/>
        <v>-992.14201051589498</v>
      </c>
      <c r="AV268" s="167">
        <f t="shared" si="180"/>
        <v>0</v>
      </c>
      <c r="AW268" s="165">
        <f>[1]побуд.звіт!AW268+'[2]звіт 2018+01.2019'!AW268</f>
        <v>34902.283336115746</v>
      </c>
      <c r="AX268" s="165">
        <f>[1]побуд.звіт!AX268+'[2]звіт 2018+01.2019'!AX268</f>
        <v>54637.377451179447</v>
      </c>
      <c r="AY268" s="166">
        <f t="shared" si="181"/>
        <v>0</v>
      </c>
      <c r="AZ268" s="167">
        <f t="shared" si="182"/>
        <v>19735.094115063701</v>
      </c>
      <c r="BA268" s="38">
        <v>0</v>
      </c>
      <c r="BB268" s="36"/>
      <c r="BC268" s="36">
        <f t="shared" ref="BC268:BC332" si="192">IF((BB268-BA268)&lt;0,BB268-BA268,0)</f>
        <v>0</v>
      </c>
      <c r="BD268" s="37">
        <f t="shared" ref="BD268:BD332" si="193">IF((BB268-BA268)&gt;0,BB268-BA268,0)</f>
        <v>0</v>
      </c>
      <c r="BE268" s="165">
        <f>[1]побуд.звіт!BE268+'[2]звіт 2018+01.2019'!BE268</f>
        <v>18.241748825215645</v>
      </c>
      <c r="BF268" s="165">
        <f>[1]побуд.звіт!BF268+'[2]звіт 2018+01.2019'!BF268</f>
        <v>0</v>
      </c>
      <c r="BG268" s="166">
        <f t="shared" si="183"/>
        <v>-18.241748825215645</v>
      </c>
      <c r="BH268" s="167">
        <f t="shared" si="184"/>
        <v>0</v>
      </c>
      <c r="BI268" s="165">
        <f>[1]побуд.звіт!BI268+'[2]звіт 2018+01.2019'!BI268</f>
        <v>5621.1229850293839</v>
      </c>
      <c r="BJ268" s="165">
        <f>[1]побуд.звіт!BJ268+'[2]звіт 2018+01.2019'!BJ268</f>
        <v>3104.6945975861308</v>
      </c>
      <c r="BK268" s="166">
        <f t="shared" si="185"/>
        <v>-2516.4283874432531</v>
      </c>
      <c r="BL268" s="167">
        <f t="shared" si="186"/>
        <v>0</v>
      </c>
      <c r="BM268" s="165">
        <f>[1]побуд.звіт!BM268+'[2]звіт 2018+01.2019'!BM268</f>
        <v>0</v>
      </c>
      <c r="BN268" s="165">
        <f>[1]побуд.звіт!BN268+'[2]звіт 2018+01.2019'!BN268</f>
        <v>0</v>
      </c>
      <c r="BO268" s="166">
        <f t="shared" si="187"/>
        <v>0</v>
      </c>
      <c r="BP268" s="167">
        <f t="shared" si="188"/>
        <v>0</v>
      </c>
      <c r="BQ268" s="168">
        <f t="shared" si="156"/>
        <v>130983.36962388584</v>
      </c>
      <c r="BR268" s="166">
        <f t="shared" si="156"/>
        <v>146264.01316735032</v>
      </c>
      <c r="BS268" s="166">
        <f t="shared" si="189"/>
        <v>0</v>
      </c>
      <c r="BT268" s="167">
        <f t="shared" si="190"/>
        <v>15280.643543464481</v>
      </c>
      <c r="BU268" s="169">
        <f t="shared" ref="BU268:BU332" si="194">BR268/BQ268</f>
        <v>1.1166609439606137</v>
      </c>
      <c r="BV268" s="131">
        <v>14885</v>
      </c>
      <c r="BW268" s="170">
        <f t="shared" si="191"/>
        <v>5529.0450268652967</v>
      </c>
      <c r="BX268" s="131">
        <f t="shared" si="157"/>
        <v>9355.9549731347033</v>
      </c>
      <c r="BY268" s="171">
        <v>2</v>
      </c>
      <c r="CA268" s="39"/>
    </row>
    <row r="269" spans="1:79" x14ac:dyDescent="0.3">
      <c r="A269" s="163">
        <f t="shared" si="162"/>
        <v>261</v>
      </c>
      <c r="B269" s="164" t="s">
        <v>361</v>
      </c>
      <c r="C269" s="189">
        <v>1870.7</v>
      </c>
      <c r="D269" s="185">
        <v>5</v>
      </c>
      <c r="E269" s="165">
        <f>[1]побуд.звіт!E269+'[2]звіт 2018+01.2019'!E269</f>
        <v>5168.2685899999979</v>
      </c>
      <c r="F269" s="165">
        <f>[1]побуд.звіт!F269+'[2]звіт 2018+01.2019'!F269</f>
        <v>6159.3122232227215</v>
      </c>
      <c r="G269" s="166">
        <f t="shared" si="158"/>
        <v>0</v>
      </c>
      <c r="H269" s="167">
        <f t="shared" si="159"/>
        <v>991.04363322272366</v>
      </c>
      <c r="I269" s="165">
        <f>[1]побуд.звіт!I269+'[2]звіт 2018+01.2019'!I269</f>
        <v>20662.112628649535</v>
      </c>
      <c r="J269" s="165">
        <f>[1]побуд.звіт!J269+'[2]звіт 2018+01.2019'!J269</f>
        <v>23577.721131901337</v>
      </c>
      <c r="K269" s="166">
        <f t="shared" si="160"/>
        <v>0</v>
      </c>
      <c r="L269" s="167">
        <f t="shared" si="161"/>
        <v>2915.6085032518022</v>
      </c>
      <c r="M269" s="165">
        <f>[1]побуд.звіт!M269+'[2]звіт 2018+01.2019'!M269</f>
        <v>2836.7859040200401</v>
      </c>
      <c r="N269" s="165">
        <f>[1]побуд.звіт!N269+'[2]звіт 2018+01.2019'!N269</f>
        <v>2863.2422095106413</v>
      </c>
      <c r="O269" s="166">
        <f t="shared" si="163"/>
        <v>0</v>
      </c>
      <c r="P269" s="167">
        <f t="shared" si="164"/>
        <v>26.456305490601153</v>
      </c>
      <c r="Q269" s="165">
        <f>[1]побуд.звіт!Q269+'[2]звіт 2018+01.2019'!Q269</f>
        <v>342.19802899089143</v>
      </c>
      <c r="R269" s="165">
        <f>[1]побуд.звіт!R269+'[2]звіт 2018+01.2019'!R269</f>
        <v>916.92724678288266</v>
      </c>
      <c r="S269" s="166">
        <f t="shared" si="165"/>
        <v>0</v>
      </c>
      <c r="T269" s="167">
        <f t="shared" si="166"/>
        <v>574.72921779199123</v>
      </c>
      <c r="U269" s="165">
        <f>[1]побуд.звіт!U269+'[2]звіт 2018+01.2019'!U269</f>
        <v>0</v>
      </c>
      <c r="V269" s="165">
        <f>[1]побуд.звіт!V269+'[2]звіт 2018+01.2019'!V269</f>
        <v>0</v>
      </c>
      <c r="W269" s="166">
        <f t="shared" si="167"/>
        <v>0</v>
      </c>
      <c r="X269" s="167">
        <f t="shared" si="168"/>
        <v>0</v>
      </c>
      <c r="Y269" s="165">
        <f>[1]побуд.звіт!Y269+'[2]звіт 2018+01.2019'!Y269</f>
        <v>0</v>
      </c>
      <c r="Z269" s="165">
        <f>[1]побуд.звіт!Z269+'[2]звіт 2018+01.2019'!Z269</f>
        <v>0</v>
      </c>
      <c r="AA269" s="166">
        <f t="shared" si="169"/>
        <v>0</v>
      </c>
      <c r="AB269" s="167">
        <f t="shared" si="170"/>
        <v>0</v>
      </c>
      <c r="AC269" s="165">
        <f>[1]побуд.звіт!AC269+'[2]звіт 2018+01.2019'!AC269</f>
        <v>19915.851620434485</v>
      </c>
      <c r="AD269" s="165">
        <f>[1]побуд.звіт!AD269+'[2]звіт 2018+01.2019'!AD269</f>
        <v>19536.185694600685</v>
      </c>
      <c r="AE269" s="166">
        <f t="shared" si="171"/>
        <v>-379.66592583380043</v>
      </c>
      <c r="AF269" s="167">
        <f t="shared" si="172"/>
        <v>0</v>
      </c>
      <c r="AG269" s="165">
        <f>[1]побуд.звіт!AG269+'[2]звіт 2018+01.2019'!AG269</f>
        <v>1681.5012211137434</v>
      </c>
      <c r="AH269" s="165">
        <f>[1]побуд.звіт!AH269+'[2]звіт 2018+01.2019'!AH269</f>
        <v>1679.6033370334408</v>
      </c>
      <c r="AI269" s="166">
        <f t="shared" si="173"/>
        <v>-1.8978840803026742</v>
      </c>
      <c r="AJ269" s="167">
        <f t="shared" si="174"/>
        <v>0</v>
      </c>
      <c r="AK269" s="165">
        <f>[1]побуд.звіт!AK269+'[2]звіт 2018+01.2019'!AK269</f>
        <v>61.145655403971972</v>
      </c>
      <c r="AL269" s="165">
        <f>[1]побуд.звіт!AL269+'[2]звіт 2018+01.2019'!AL269</f>
        <v>0</v>
      </c>
      <c r="AM269" s="166">
        <f t="shared" si="175"/>
        <v>-61.145655403971972</v>
      </c>
      <c r="AN269" s="167">
        <f t="shared" si="176"/>
        <v>0</v>
      </c>
      <c r="AO269" s="165">
        <f>[1]побуд.звіт!AO269+'[2]звіт 2018+01.2019'!AO269</f>
        <v>6228.4921949575537</v>
      </c>
      <c r="AP269" s="165">
        <f>[1]побуд.звіт!AP269+'[2]звіт 2018+01.2019'!AP269</f>
        <v>8127.1844401376075</v>
      </c>
      <c r="AQ269" s="166">
        <f t="shared" si="177"/>
        <v>0</v>
      </c>
      <c r="AR269" s="167">
        <f t="shared" si="178"/>
        <v>1898.6922451800538</v>
      </c>
      <c r="AS269" s="165">
        <f>[1]побуд.звіт!AS269+'[2]звіт 2018+01.2019'!AS269</f>
        <v>2835.4213207534012</v>
      </c>
      <c r="AT269" s="165">
        <f>[1]побуд.звіт!AT269+'[2]звіт 2018+01.2019'!AT269</f>
        <v>2413.3703669467554</v>
      </c>
      <c r="AU269" s="166">
        <f t="shared" si="179"/>
        <v>-422.05095380664579</v>
      </c>
      <c r="AV269" s="167">
        <f t="shared" si="180"/>
        <v>0</v>
      </c>
      <c r="AW269" s="165">
        <f>[1]побуд.звіт!AW269+'[2]звіт 2018+01.2019'!AW269</f>
        <v>17501.384531922726</v>
      </c>
      <c r="AX269" s="165">
        <f>[1]побуд.звіт!AX269+'[2]звіт 2018+01.2019'!AX269</f>
        <v>15010.42214345604</v>
      </c>
      <c r="AY269" s="166">
        <f t="shared" si="181"/>
        <v>-2490.9623884666853</v>
      </c>
      <c r="AZ269" s="167">
        <f t="shared" si="182"/>
        <v>0</v>
      </c>
      <c r="BA269" s="38">
        <v>0</v>
      </c>
      <c r="BB269" s="36"/>
      <c r="BC269" s="36">
        <f t="shared" si="192"/>
        <v>0</v>
      </c>
      <c r="BD269" s="37">
        <f t="shared" si="193"/>
        <v>0</v>
      </c>
      <c r="BE269" s="165">
        <f>[1]побуд.звіт!BE269+'[2]звіт 2018+01.2019'!BE269</f>
        <v>15.757744201083264</v>
      </c>
      <c r="BF269" s="165">
        <f>[1]побуд.звіт!BF269+'[2]звіт 2018+01.2019'!BF269</f>
        <v>0</v>
      </c>
      <c r="BG269" s="166">
        <f t="shared" si="183"/>
        <v>-15.757744201083264</v>
      </c>
      <c r="BH269" s="167">
        <f t="shared" si="184"/>
        <v>0</v>
      </c>
      <c r="BI269" s="165">
        <f>[1]побуд.звіт!BI269+'[2]звіт 2018+01.2019'!BI269</f>
        <v>5826.0425286663312</v>
      </c>
      <c r="BJ269" s="165">
        <f>[1]побуд.звіт!BJ269+'[2]звіт 2018+01.2019'!BJ269</f>
        <v>5865.9313051018735</v>
      </c>
      <c r="BK269" s="166">
        <f t="shared" si="185"/>
        <v>0</v>
      </c>
      <c r="BL269" s="167">
        <f t="shared" si="186"/>
        <v>39.888776435542241</v>
      </c>
      <c r="BM269" s="165">
        <f>[1]побуд.звіт!BM269+'[2]звіт 2018+01.2019'!BM269</f>
        <v>0</v>
      </c>
      <c r="BN269" s="165">
        <f>[1]побуд.звіт!BN269+'[2]звіт 2018+01.2019'!BN269</f>
        <v>0</v>
      </c>
      <c r="BO269" s="166">
        <f t="shared" si="187"/>
        <v>0</v>
      </c>
      <c r="BP269" s="167">
        <f t="shared" si="188"/>
        <v>0</v>
      </c>
      <c r="BQ269" s="168">
        <f t="shared" si="156"/>
        <v>83074.961969113763</v>
      </c>
      <c r="BR269" s="166">
        <f t="shared" si="156"/>
        <v>86149.900098693979</v>
      </c>
      <c r="BS269" s="166">
        <f t="shared" si="189"/>
        <v>0</v>
      </c>
      <c r="BT269" s="167">
        <f t="shared" si="190"/>
        <v>3074.9381295802159</v>
      </c>
      <c r="BU269" s="169">
        <f t="shared" si="194"/>
        <v>1.0370140179025713</v>
      </c>
      <c r="BV269" s="131">
        <v>20816</v>
      </c>
      <c r="BW269" s="170">
        <f t="shared" si="191"/>
        <v>14882.074145063303</v>
      </c>
      <c r="BX269" s="131">
        <f t="shared" si="157"/>
        <v>5933.9258549366978</v>
      </c>
      <c r="BY269" s="171">
        <v>2</v>
      </c>
      <c r="CA269" s="39"/>
    </row>
    <row r="270" spans="1:79" x14ac:dyDescent="0.3">
      <c r="A270" s="137">
        <f t="shared" si="162"/>
        <v>262</v>
      </c>
      <c r="B270" s="146" t="s">
        <v>362</v>
      </c>
      <c r="C270" s="188">
        <v>2754.6</v>
      </c>
      <c r="D270" s="185">
        <v>5</v>
      </c>
      <c r="E270" s="147">
        <f>[1]побуд.звіт!E270+'[2]звіт 2018+01.2019'!E270</f>
        <v>11679.958520000002</v>
      </c>
      <c r="F270" s="147">
        <f>[1]побуд.звіт!F270+'[2]звіт 2018+01.2019'!F270</f>
        <v>11523.663255787222</v>
      </c>
      <c r="G270" s="140">
        <f t="shared" si="158"/>
        <v>-156.29526421278024</v>
      </c>
      <c r="H270" s="141">
        <f t="shared" si="159"/>
        <v>0</v>
      </c>
      <c r="I270" s="147">
        <f>[1]побуд.звіт!I270+'[2]звіт 2018+01.2019'!I270</f>
        <v>36005.168584019339</v>
      </c>
      <c r="J270" s="147">
        <f>[1]побуд.звіт!J270+'[2]звіт 2018+01.2019'!J270</f>
        <v>34747.013694482506</v>
      </c>
      <c r="K270" s="140">
        <f t="shared" si="160"/>
        <v>-1258.1548895368323</v>
      </c>
      <c r="L270" s="141">
        <f t="shared" si="161"/>
        <v>0</v>
      </c>
      <c r="M270" s="147">
        <f>[1]побуд.звіт!M270+'[2]звіт 2018+01.2019'!M270</f>
        <v>6080.9703189976699</v>
      </c>
      <c r="N270" s="147">
        <f>[1]побуд.звіт!N270+'[2]звіт 2018+01.2019'!N270</f>
        <v>6064.0231663905233</v>
      </c>
      <c r="O270" s="140">
        <f t="shared" si="163"/>
        <v>-16.947152607146563</v>
      </c>
      <c r="P270" s="141">
        <f t="shared" si="164"/>
        <v>0</v>
      </c>
      <c r="Q270" s="147">
        <f>[1]побуд.звіт!Q270+'[2]звіт 2018+01.2019'!Q270</f>
        <v>395.0735849384244</v>
      </c>
      <c r="R270" s="147">
        <f>[1]побуд.звіт!R270+'[2]звіт 2018+01.2019'!R270</f>
        <v>682.42065908406414</v>
      </c>
      <c r="S270" s="140">
        <f t="shared" si="165"/>
        <v>0</v>
      </c>
      <c r="T270" s="141">
        <f t="shared" si="166"/>
        <v>287.34707414563974</v>
      </c>
      <c r="U270" s="147">
        <f>[1]побуд.звіт!U270+'[2]звіт 2018+01.2019'!U270</f>
        <v>0</v>
      </c>
      <c r="V270" s="147">
        <f>[1]побуд.звіт!V270+'[2]звіт 2018+01.2019'!V270</f>
        <v>0</v>
      </c>
      <c r="W270" s="140">
        <f t="shared" si="167"/>
        <v>0</v>
      </c>
      <c r="X270" s="141">
        <f t="shared" si="168"/>
        <v>0</v>
      </c>
      <c r="Y270" s="147">
        <f>[1]побуд.звіт!Y270+'[2]звіт 2018+01.2019'!Y270</f>
        <v>0</v>
      </c>
      <c r="Z270" s="147">
        <f>[1]побуд.звіт!Z270+'[2]звіт 2018+01.2019'!Z270</f>
        <v>0</v>
      </c>
      <c r="AA270" s="140">
        <f t="shared" si="169"/>
        <v>0</v>
      </c>
      <c r="AB270" s="141">
        <f t="shared" si="170"/>
        <v>0</v>
      </c>
      <c r="AC270" s="147">
        <f>[1]побуд.звіт!AC270+'[2]звіт 2018+01.2019'!AC270</f>
        <v>25206.293852204486</v>
      </c>
      <c r="AD270" s="147">
        <f>[1]побуд.звіт!AD270+'[2]звіт 2018+01.2019'!AD270</f>
        <v>27810.60078570246</v>
      </c>
      <c r="AE270" s="140">
        <f t="shared" si="171"/>
        <v>0</v>
      </c>
      <c r="AF270" s="141">
        <f t="shared" si="172"/>
        <v>2604.3069334979737</v>
      </c>
      <c r="AG270" s="147">
        <f>[1]побуд.звіт!AG270+'[2]звіт 2018+01.2019'!AG270</f>
        <v>1937.66980187115</v>
      </c>
      <c r="AH270" s="147">
        <f>[1]побуд.звіт!AH270+'[2]звіт 2018+01.2019'!AH270</f>
        <v>1937.4951879952687</v>
      </c>
      <c r="AI270" s="140">
        <f t="shared" si="173"/>
        <v>-0.17461387588127764</v>
      </c>
      <c r="AJ270" s="141">
        <f t="shared" si="174"/>
        <v>0</v>
      </c>
      <c r="AK270" s="147">
        <f>[1]побуд.звіт!AK270+'[2]звіт 2018+01.2019'!AK270</f>
        <v>70.700764720262214</v>
      </c>
      <c r="AL270" s="147">
        <f>[1]побуд.звіт!AL270+'[2]звіт 2018+01.2019'!AL270</f>
        <v>0</v>
      </c>
      <c r="AM270" s="140">
        <f t="shared" si="175"/>
        <v>-70.700764720262214</v>
      </c>
      <c r="AN270" s="141">
        <f t="shared" si="176"/>
        <v>0</v>
      </c>
      <c r="AO270" s="147">
        <f>[1]побуд.звіт!AO270+'[2]звіт 2018+01.2019'!AO270</f>
        <v>2068.9903046059635</v>
      </c>
      <c r="AP270" s="147">
        <f>[1]побуд.звіт!AP270+'[2]звіт 2018+01.2019'!AP270</f>
        <v>4215.1230985436105</v>
      </c>
      <c r="AQ270" s="140">
        <f t="shared" si="177"/>
        <v>0</v>
      </c>
      <c r="AR270" s="141">
        <f t="shared" si="178"/>
        <v>2146.132793937647</v>
      </c>
      <c r="AS270" s="147">
        <f>[1]побуд.звіт!AS270+'[2]звіт 2018+01.2019'!AS270</f>
        <v>6885.6126885847298</v>
      </c>
      <c r="AT270" s="147">
        <f>[1]побуд.звіт!AT270+'[2]звіт 2018+01.2019'!AT270</f>
        <v>5892.4756666254107</v>
      </c>
      <c r="AU270" s="140">
        <f t="shared" si="179"/>
        <v>-993.1370219593191</v>
      </c>
      <c r="AV270" s="141">
        <f t="shared" si="180"/>
        <v>0</v>
      </c>
      <c r="AW270" s="147">
        <f>[1]побуд.звіт!AW270+'[2]звіт 2018+01.2019'!AW270</f>
        <v>45012.607766752633</v>
      </c>
      <c r="AX270" s="147">
        <f>[1]побуд.звіт!AX270+'[2]звіт 2018+01.2019'!AX270</f>
        <v>65760.325419038461</v>
      </c>
      <c r="AY270" s="140">
        <f t="shared" si="181"/>
        <v>0</v>
      </c>
      <c r="AZ270" s="141">
        <f t="shared" si="182"/>
        <v>20747.717652285828</v>
      </c>
      <c r="BA270" s="38">
        <v>0</v>
      </c>
      <c r="BB270" s="36"/>
      <c r="BC270" s="36">
        <f t="shared" si="192"/>
        <v>0</v>
      </c>
      <c r="BD270" s="37">
        <f t="shared" si="193"/>
        <v>0</v>
      </c>
      <c r="BE270" s="147">
        <f>[1]побуд.звіт!BE270+'[2]звіт 2018+01.2019'!BE270</f>
        <v>15.468819934179345</v>
      </c>
      <c r="BF270" s="147">
        <f>[1]побуд.звіт!BF270+'[2]звіт 2018+01.2019'!BF270</f>
        <v>0</v>
      </c>
      <c r="BG270" s="140">
        <f t="shared" si="183"/>
        <v>-15.468819934179345</v>
      </c>
      <c r="BH270" s="141">
        <f t="shared" si="184"/>
        <v>0</v>
      </c>
      <c r="BI270" s="147">
        <f>[1]побуд.звіт!BI270+'[2]звіт 2018+01.2019'!BI270</f>
        <v>9514.1183424193041</v>
      </c>
      <c r="BJ270" s="147">
        <f>[1]побуд.звіт!BJ270+'[2]звіт 2018+01.2019'!BJ270</f>
        <v>8834.9826044250021</v>
      </c>
      <c r="BK270" s="140">
        <f t="shared" si="185"/>
        <v>-679.13573799430196</v>
      </c>
      <c r="BL270" s="141">
        <f t="shared" si="186"/>
        <v>0</v>
      </c>
      <c r="BM270" s="147">
        <f>[1]побуд.звіт!BM270+'[2]звіт 2018+01.2019'!BM270</f>
        <v>0</v>
      </c>
      <c r="BN270" s="147">
        <f>[1]побуд.звіт!BN270+'[2]звіт 2018+01.2019'!BN270</f>
        <v>0</v>
      </c>
      <c r="BO270" s="140">
        <f t="shared" si="187"/>
        <v>0</v>
      </c>
      <c r="BP270" s="141">
        <f t="shared" si="188"/>
        <v>0</v>
      </c>
      <c r="BQ270" s="142">
        <f t="shared" si="156"/>
        <v>144872.63334904812</v>
      </c>
      <c r="BR270" s="140">
        <f t="shared" si="156"/>
        <v>167468.12353807452</v>
      </c>
      <c r="BS270" s="140">
        <f t="shared" si="189"/>
        <v>0</v>
      </c>
      <c r="BT270" s="141">
        <f t="shared" si="190"/>
        <v>22595.490189026401</v>
      </c>
      <c r="BU270" s="148">
        <f t="shared" si="194"/>
        <v>1.1559679676325485</v>
      </c>
      <c r="BV270" s="132">
        <v>8139</v>
      </c>
      <c r="BW270" s="144">
        <f t="shared" si="191"/>
        <v>0</v>
      </c>
      <c r="BX270" s="132">
        <f t="shared" si="157"/>
        <v>10348.045239217723</v>
      </c>
      <c r="BY270" s="145">
        <v>3</v>
      </c>
      <c r="CA270" s="39"/>
    </row>
    <row r="271" spans="1:79" x14ac:dyDescent="0.3">
      <c r="A271" s="72">
        <f t="shared" si="162"/>
        <v>263</v>
      </c>
      <c r="B271" s="74" t="s">
        <v>363</v>
      </c>
      <c r="C271" s="73">
        <v>4397.8</v>
      </c>
      <c r="D271" s="185">
        <v>10</v>
      </c>
      <c r="E271" s="177">
        <f>[1]побуд.звіт!E271+'[2]звіт 2018+01.2019'!E271</f>
        <v>33571.988439999994</v>
      </c>
      <c r="F271" s="177">
        <f>[1]побуд.звіт!F271+'[2]звіт 2018+01.2019'!F271</f>
        <v>32367.682953464649</v>
      </c>
      <c r="G271" s="178">
        <f t="shared" si="158"/>
        <v>-1204.3054865353442</v>
      </c>
      <c r="H271" s="179">
        <f t="shared" si="159"/>
        <v>0</v>
      </c>
      <c r="I271" s="177">
        <f>[1]побуд.звіт!I271+'[2]звіт 2018+01.2019'!I271</f>
        <v>55631.467751780838</v>
      </c>
      <c r="J271" s="177">
        <f>[1]побуд.звіт!J271+'[2]звіт 2018+01.2019'!J271</f>
        <v>53823.817525355909</v>
      </c>
      <c r="K271" s="178">
        <f t="shared" si="160"/>
        <v>-1807.6502264249284</v>
      </c>
      <c r="L271" s="179">
        <f t="shared" si="161"/>
        <v>0</v>
      </c>
      <c r="M271" s="177">
        <f>[1]побуд.звіт!M271+'[2]звіт 2018+01.2019'!M271</f>
        <v>7571.8575330747508</v>
      </c>
      <c r="N271" s="177">
        <f>[1]побуд.звіт!N271+'[2]звіт 2018+01.2019'!N271</f>
        <v>7801.297614318848</v>
      </c>
      <c r="O271" s="178">
        <f t="shared" si="163"/>
        <v>0</v>
      </c>
      <c r="P271" s="179">
        <f t="shared" si="164"/>
        <v>229.4400812440972</v>
      </c>
      <c r="Q271" s="177">
        <f>[1]побуд.звіт!Q271+'[2]звіт 2018+01.2019'!Q271</f>
        <v>1188.2608476355861</v>
      </c>
      <c r="R271" s="177">
        <f>[1]побуд.звіт!R271+'[2]звіт 2018+01.2019'!R271</f>
        <v>709.58749213752947</v>
      </c>
      <c r="S271" s="178">
        <f t="shared" si="165"/>
        <v>-478.67335549805659</v>
      </c>
      <c r="T271" s="179">
        <f t="shared" si="166"/>
        <v>0</v>
      </c>
      <c r="U271" s="177">
        <f>[1]побуд.звіт!U271+'[2]звіт 2018+01.2019'!U271</f>
        <v>25767.623294614867</v>
      </c>
      <c r="V271" s="177">
        <f>[1]побуд.звіт!V271+'[2]звіт 2018+01.2019'!V271</f>
        <v>25809.775460000048</v>
      </c>
      <c r="W271" s="178">
        <f t="shared" si="167"/>
        <v>0</v>
      </c>
      <c r="X271" s="179">
        <f t="shared" si="168"/>
        <v>42.152165385181434</v>
      </c>
      <c r="Y271" s="177">
        <f>[1]побуд.звіт!Y271+'[2]звіт 2018+01.2019'!Y271</f>
        <v>0</v>
      </c>
      <c r="Z271" s="177">
        <f>[1]побуд.звіт!Z271+'[2]звіт 2018+01.2019'!Z271</f>
        <v>0</v>
      </c>
      <c r="AA271" s="178">
        <f t="shared" si="169"/>
        <v>0</v>
      </c>
      <c r="AB271" s="179">
        <f t="shared" si="170"/>
        <v>0</v>
      </c>
      <c r="AC271" s="177">
        <f>[1]побуд.звіт!AC271+'[2]звіт 2018+01.2019'!AC271</f>
        <v>52508.964451842206</v>
      </c>
      <c r="AD271" s="177">
        <f>[1]побуд.звіт!AD271+'[2]звіт 2018+01.2019'!AD271</f>
        <v>52153.9455451135</v>
      </c>
      <c r="AE271" s="178">
        <f t="shared" si="171"/>
        <v>-355.0189067287065</v>
      </c>
      <c r="AF271" s="179">
        <f t="shared" si="172"/>
        <v>0</v>
      </c>
      <c r="AG271" s="177">
        <f>[1]побуд.звіт!AG271+'[2]звіт 2018+01.2019'!AG271</f>
        <v>1626.7997528105973</v>
      </c>
      <c r="AH271" s="177">
        <f>[1]побуд.звіт!AH271+'[2]звіт 2018+01.2019'!AH271</f>
        <v>1580.4141635865842</v>
      </c>
      <c r="AI271" s="178">
        <f t="shared" si="173"/>
        <v>-46.385589224013074</v>
      </c>
      <c r="AJ271" s="179">
        <f t="shared" si="174"/>
        <v>0</v>
      </c>
      <c r="AK271" s="177">
        <f>[1]побуд.звіт!AK271+'[2]звіт 2018+01.2019'!AK271</f>
        <v>57.308892905346667</v>
      </c>
      <c r="AL271" s="177">
        <f>[1]побуд.звіт!AL271+'[2]звіт 2018+01.2019'!AL271</f>
        <v>0</v>
      </c>
      <c r="AM271" s="178">
        <f t="shared" si="175"/>
        <v>-57.308892905346667</v>
      </c>
      <c r="AN271" s="179">
        <f t="shared" si="176"/>
        <v>0</v>
      </c>
      <c r="AO271" s="177">
        <f>[1]побуд.звіт!AO271+'[2]звіт 2018+01.2019'!AO271</f>
        <v>3313.6047296158572</v>
      </c>
      <c r="AP271" s="177">
        <f>[1]побуд.звіт!AP271+'[2]звіт 2018+01.2019'!AP271</f>
        <v>2542.9633806842226</v>
      </c>
      <c r="AQ271" s="178">
        <f t="shared" si="177"/>
        <v>-770.64134893163464</v>
      </c>
      <c r="AR271" s="179">
        <f t="shared" si="178"/>
        <v>0</v>
      </c>
      <c r="AS271" s="177">
        <f>[1]побуд.звіт!AS271+'[2]звіт 2018+01.2019'!AS271</f>
        <v>5913.3571394548435</v>
      </c>
      <c r="AT271" s="177">
        <f>[1]побуд.звіт!AT271+'[2]звіт 2018+01.2019'!AT271</f>
        <v>5203.6660814736515</v>
      </c>
      <c r="AU271" s="178">
        <f t="shared" si="179"/>
        <v>-709.69105798119199</v>
      </c>
      <c r="AV271" s="179">
        <f t="shared" si="180"/>
        <v>0</v>
      </c>
      <c r="AW271" s="177">
        <f>[1]побуд.звіт!AW271+'[2]звіт 2018+01.2019'!AW271</f>
        <v>53243.138344635052</v>
      </c>
      <c r="AX271" s="177">
        <f>[1]побуд.звіт!AX271+'[2]звіт 2018+01.2019'!AX271</f>
        <v>54566.636879417129</v>
      </c>
      <c r="AY271" s="178">
        <f t="shared" si="181"/>
        <v>0</v>
      </c>
      <c r="AZ271" s="179">
        <f t="shared" si="182"/>
        <v>1323.4985347820766</v>
      </c>
      <c r="BA271" s="38">
        <v>0</v>
      </c>
      <c r="BB271" s="36"/>
      <c r="BC271" s="36">
        <f t="shared" si="192"/>
        <v>0</v>
      </c>
      <c r="BD271" s="37">
        <f t="shared" si="193"/>
        <v>0</v>
      </c>
      <c r="BE271" s="177">
        <f>[1]побуд.звіт!BE271+'[2]звіт 2018+01.2019'!BE271</f>
        <v>12.348213226336661</v>
      </c>
      <c r="BF271" s="177">
        <f>[1]побуд.звіт!BF271+'[2]звіт 2018+01.2019'!BF271</f>
        <v>0</v>
      </c>
      <c r="BG271" s="178">
        <f t="shared" si="183"/>
        <v>-12.348213226336661</v>
      </c>
      <c r="BH271" s="179">
        <f t="shared" si="184"/>
        <v>0</v>
      </c>
      <c r="BI271" s="177">
        <f>[1]побуд.звіт!BI271+'[2]звіт 2018+01.2019'!BI271</f>
        <v>34246.24406188343</v>
      </c>
      <c r="BJ271" s="177">
        <f>[1]побуд.звіт!BJ271+'[2]звіт 2018+01.2019'!BJ271</f>
        <v>30774.937709029684</v>
      </c>
      <c r="BK271" s="178">
        <f t="shared" si="185"/>
        <v>-3471.3063528537459</v>
      </c>
      <c r="BL271" s="179">
        <f t="shared" si="186"/>
        <v>0</v>
      </c>
      <c r="BM271" s="177">
        <f>[1]побуд.звіт!BM271+'[2]звіт 2018+01.2019'!BM271</f>
        <v>11487.851864217675</v>
      </c>
      <c r="BN271" s="177">
        <f>[1]побуд.звіт!BN271+'[2]звіт 2018+01.2019'!BN271</f>
        <v>10211.981268072237</v>
      </c>
      <c r="BO271" s="178">
        <f t="shared" si="187"/>
        <v>-1275.870596145438</v>
      </c>
      <c r="BP271" s="179">
        <f t="shared" si="188"/>
        <v>0</v>
      </c>
      <c r="BQ271" s="180">
        <f t="shared" si="156"/>
        <v>286140.81531769736</v>
      </c>
      <c r="BR271" s="178">
        <f t="shared" si="156"/>
        <v>277546.70607265399</v>
      </c>
      <c r="BS271" s="178">
        <f t="shared" si="189"/>
        <v>-8594.1092450433644</v>
      </c>
      <c r="BT271" s="179">
        <f t="shared" si="190"/>
        <v>0</v>
      </c>
      <c r="BU271" s="181">
        <f t="shared" si="194"/>
        <v>0.96996545482160079</v>
      </c>
      <c r="BV271" s="130">
        <v>27683</v>
      </c>
      <c r="BW271" s="182">
        <f t="shared" si="191"/>
        <v>7244.3703344501882</v>
      </c>
      <c r="BX271" s="130">
        <f t="shared" si="157"/>
        <v>20438.629665549812</v>
      </c>
      <c r="BY271" s="183">
        <v>1</v>
      </c>
      <c r="CA271" s="39"/>
    </row>
    <row r="272" spans="1:79" x14ac:dyDescent="0.3">
      <c r="A272" s="72">
        <f t="shared" si="162"/>
        <v>264</v>
      </c>
      <c r="B272" s="74" t="s">
        <v>364</v>
      </c>
      <c r="C272" s="73">
        <v>4753.3999999999996</v>
      </c>
      <c r="D272" s="185">
        <v>9</v>
      </c>
      <c r="E272" s="177">
        <f>[1]побуд.звіт!E272+'[2]звіт 2018+01.2019'!E272</f>
        <v>27836.272779999999</v>
      </c>
      <c r="F272" s="177">
        <f>[1]побуд.звіт!F272+'[2]звіт 2018+01.2019'!F272</f>
        <v>26920.822606009744</v>
      </c>
      <c r="G272" s="178">
        <f t="shared" si="158"/>
        <v>-915.45017399025528</v>
      </c>
      <c r="H272" s="179">
        <f t="shared" si="159"/>
        <v>0</v>
      </c>
      <c r="I272" s="177">
        <f>[1]побуд.звіт!I272+'[2]звіт 2018+01.2019'!I272</f>
        <v>55740.522991901998</v>
      </c>
      <c r="J272" s="177">
        <f>[1]побуд.звіт!J272+'[2]звіт 2018+01.2019'!J272</f>
        <v>53845.898173272253</v>
      </c>
      <c r="K272" s="178">
        <f t="shared" si="160"/>
        <v>-1894.6248186297453</v>
      </c>
      <c r="L272" s="179">
        <f t="shared" si="161"/>
        <v>0</v>
      </c>
      <c r="M272" s="177">
        <f>[1]побуд.звіт!M272+'[2]звіт 2018+01.2019'!M272</f>
        <v>7570.9174955653507</v>
      </c>
      <c r="N272" s="177">
        <f>[1]побуд.звіт!N272+'[2]звіт 2018+01.2019'!N272</f>
        <v>7816.9859143280428</v>
      </c>
      <c r="O272" s="178">
        <f t="shared" si="163"/>
        <v>0</v>
      </c>
      <c r="P272" s="179">
        <f t="shared" si="164"/>
        <v>246.06841876269209</v>
      </c>
      <c r="Q272" s="177">
        <f>[1]побуд.звіт!Q272+'[2]звіт 2018+01.2019'!Q272</f>
        <v>1382.1817936461314</v>
      </c>
      <c r="R272" s="177">
        <f>[1]побуд.звіт!R272+'[2]звіт 2018+01.2019'!R272</f>
        <v>806.22084453205116</v>
      </c>
      <c r="S272" s="178">
        <f t="shared" si="165"/>
        <v>-575.96094911408022</v>
      </c>
      <c r="T272" s="179">
        <f t="shared" si="166"/>
        <v>0</v>
      </c>
      <c r="U272" s="177">
        <f>[1]побуд.звіт!U272+'[2]звіт 2018+01.2019'!U272</f>
        <v>25538.065855927322</v>
      </c>
      <c r="V272" s="177">
        <f>[1]побуд.звіт!V272+'[2]звіт 2018+01.2019'!V272</f>
        <v>25554.230045932709</v>
      </c>
      <c r="W272" s="178">
        <f t="shared" si="167"/>
        <v>0</v>
      </c>
      <c r="X272" s="179">
        <f t="shared" si="168"/>
        <v>16.164190005387354</v>
      </c>
      <c r="Y272" s="177">
        <f>[1]побуд.звіт!Y272+'[2]звіт 2018+01.2019'!Y272</f>
        <v>0</v>
      </c>
      <c r="Z272" s="177">
        <f>[1]побуд.звіт!Z272+'[2]звіт 2018+01.2019'!Z272</f>
        <v>0</v>
      </c>
      <c r="AA272" s="178">
        <f t="shared" si="169"/>
        <v>0</v>
      </c>
      <c r="AB272" s="179">
        <f t="shared" si="170"/>
        <v>0</v>
      </c>
      <c r="AC272" s="177">
        <f>[1]побуд.звіт!AC272+'[2]звіт 2018+01.2019'!AC272</f>
        <v>54871.352569362767</v>
      </c>
      <c r="AD272" s="177">
        <f>[1]побуд.звіт!AD272+'[2]звіт 2018+01.2019'!AD272</f>
        <v>54659.719462233865</v>
      </c>
      <c r="AE272" s="178">
        <f t="shared" si="171"/>
        <v>-211.63310712890234</v>
      </c>
      <c r="AF272" s="179">
        <f t="shared" si="172"/>
        <v>0</v>
      </c>
      <c r="AG272" s="177">
        <f>[1]побуд.звіт!AG272+'[2]звіт 2018+01.2019'!AG272</f>
        <v>1809.3319354911853</v>
      </c>
      <c r="AH272" s="177">
        <f>[1]побуд.звіт!AH272+'[2]звіт 2018+01.2019'!AH272</f>
        <v>1766.8898096666749</v>
      </c>
      <c r="AI272" s="178">
        <f t="shared" si="173"/>
        <v>-42.442125824510413</v>
      </c>
      <c r="AJ272" s="179">
        <f t="shared" si="174"/>
        <v>0</v>
      </c>
      <c r="AK272" s="177">
        <f>[1]побуд.звіт!AK272+'[2]звіт 2018+01.2019'!AK272</f>
        <v>61.942810390712339</v>
      </c>
      <c r="AL272" s="177">
        <f>[1]побуд.звіт!AL272+'[2]звіт 2018+01.2019'!AL272</f>
        <v>0</v>
      </c>
      <c r="AM272" s="178">
        <f t="shared" si="175"/>
        <v>-61.942810390712339</v>
      </c>
      <c r="AN272" s="179">
        <f t="shared" si="176"/>
        <v>0</v>
      </c>
      <c r="AO272" s="177">
        <f>[1]побуд.звіт!AO272+'[2]звіт 2018+01.2019'!AO272</f>
        <v>3314.6344499958668</v>
      </c>
      <c r="AP272" s="177">
        <f>[1]побуд.звіт!AP272+'[2]звіт 2018+01.2019'!AP272</f>
        <v>2542.9633806842226</v>
      </c>
      <c r="AQ272" s="178">
        <f t="shared" si="177"/>
        <v>-771.67106931164426</v>
      </c>
      <c r="AR272" s="179">
        <f t="shared" si="178"/>
        <v>0</v>
      </c>
      <c r="AS272" s="177">
        <f>[1]побуд.звіт!AS272+'[2]звіт 2018+01.2019'!AS272</f>
        <v>5708.09888012601</v>
      </c>
      <c r="AT272" s="177">
        <f>[1]побуд.звіт!AT272+'[2]звіт 2018+01.2019'!AT272</f>
        <v>5028.2517755746612</v>
      </c>
      <c r="AU272" s="178">
        <f t="shared" si="179"/>
        <v>-679.84710455134882</v>
      </c>
      <c r="AV272" s="179">
        <f t="shared" si="180"/>
        <v>0</v>
      </c>
      <c r="AW272" s="177">
        <f>[1]побуд.звіт!AW272+'[2]звіт 2018+01.2019'!AW272</f>
        <v>55600.336205168744</v>
      </c>
      <c r="AX272" s="177">
        <f>[1]побуд.звіт!AX272+'[2]звіт 2018+01.2019'!AX272</f>
        <v>21511.20724139129</v>
      </c>
      <c r="AY272" s="178">
        <f t="shared" si="181"/>
        <v>-34089.128963777453</v>
      </c>
      <c r="AZ272" s="179">
        <f t="shared" si="182"/>
        <v>0</v>
      </c>
      <c r="BA272" s="38">
        <v>0</v>
      </c>
      <c r="BB272" s="36"/>
      <c r="BC272" s="36">
        <f t="shared" si="192"/>
        <v>0</v>
      </c>
      <c r="BD272" s="37">
        <f t="shared" si="193"/>
        <v>0</v>
      </c>
      <c r="BE272" s="177">
        <f>[1]побуд.звіт!BE272+'[2]звіт 2018+01.2019'!BE272</f>
        <v>13.346672597678088</v>
      </c>
      <c r="BF272" s="177">
        <f>[1]побуд.звіт!BF272+'[2]звіт 2018+01.2019'!BF272</f>
        <v>0</v>
      </c>
      <c r="BG272" s="178">
        <f t="shared" si="183"/>
        <v>-13.346672597678088</v>
      </c>
      <c r="BH272" s="179">
        <f t="shared" si="184"/>
        <v>0</v>
      </c>
      <c r="BI272" s="177">
        <f>[1]побуд.звіт!BI272+'[2]звіт 2018+01.2019'!BI272</f>
        <v>12544.002263769687</v>
      </c>
      <c r="BJ272" s="177">
        <f>[1]побуд.звіт!BJ272+'[2]звіт 2018+01.2019'!BJ272</f>
        <v>7644.9093541419552</v>
      </c>
      <c r="BK272" s="178">
        <f t="shared" si="185"/>
        <v>-4899.0929096277323</v>
      </c>
      <c r="BL272" s="179">
        <f t="shared" si="186"/>
        <v>0</v>
      </c>
      <c r="BM272" s="177">
        <f>[1]побуд.звіт!BM272+'[2]звіт 2018+01.2019'!BM272</f>
        <v>32531.001253838491</v>
      </c>
      <c r="BN272" s="177">
        <f>[1]побуд.звіт!BN272+'[2]звіт 2018+01.2019'!BN272</f>
        <v>37485.525153807779</v>
      </c>
      <c r="BO272" s="178">
        <f t="shared" si="187"/>
        <v>0</v>
      </c>
      <c r="BP272" s="179">
        <f t="shared" si="188"/>
        <v>4954.5238999692883</v>
      </c>
      <c r="BQ272" s="180">
        <f t="shared" si="156"/>
        <v>284522.00795778196</v>
      </c>
      <c r="BR272" s="178">
        <f t="shared" si="156"/>
        <v>245583.62376157526</v>
      </c>
      <c r="BS272" s="178">
        <f t="shared" si="189"/>
        <v>-38938.384196206694</v>
      </c>
      <c r="BT272" s="179">
        <f t="shared" si="190"/>
        <v>0</v>
      </c>
      <c r="BU272" s="181">
        <f t="shared" si="194"/>
        <v>0.8631445613796439</v>
      </c>
      <c r="BV272" s="130">
        <v>27295</v>
      </c>
      <c r="BW272" s="182">
        <f t="shared" si="191"/>
        <v>6971.9994315870026</v>
      </c>
      <c r="BX272" s="130">
        <f t="shared" si="157"/>
        <v>20323.000568412997</v>
      </c>
      <c r="BY272" s="183">
        <v>1</v>
      </c>
      <c r="CA272" s="39"/>
    </row>
    <row r="273" spans="1:79" x14ac:dyDescent="0.3">
      <c r="A273" s="72">
        <f t="shared" si="162"/>
        <v>265</v>
      </c>
      <c r="B273" s="74" t="s">
        <v>365</v>
      </c>
      <c r="C273" s="73">
        <v>1578.7</v>
      </c>
      <c r="D273" s="185">
        <v>3</v>
      </c>
      <c r="E273" s="177">
        <f>[1]побуд.звіт!E273+'[2]звіт 2018+01.2019'!E273</f>
        <v>7811.0836899999977</v>
      </c>
      <c r="F273" s="177">
        <f>[1]побуд.звіт!F273+'[2]звіт 2018+01.2019'!F273</f>
        <v>7306.6331778134008</v>
      </c>
      <c r="G273" s="178">
        <f t="shared" si="158"/>
        <v>-504.45051218659682</v>
      </c>
      <c r="H273" s="179">
        <f t="shared" si="159"/>
        <v>0</v>
      </c>
      <c r="I273" s="177">
        <f>[1]побуд.звіт!I273+'[2]звіт 2018+01.2019'!I273</f>
        <v>26100.237417155549</v>
      </c>
      <c r="J273" s="177">
        <f>[1]побуд.звіт!J273+'[2]звіт 2018+01.2019'!J273</f>
        <v>25214.787877733928</v>
      </c>
      <c r="K273" s="178">
        <f t="shared" si="160"/>
        <v>-885.44953942162101</v>
      </c>
      <c r="L273" s="179">
        <f t="shared" si="161"/>
        <v>0</v>
      </c>
      <c r="M273" s="177">
        <f>[1]побуд.звіт!M273+'[2]звіт 2018+01.2019'!M273</f>
        <v>1006.7671685081914</v>
      </c>
      <c r="N273" s="177">
        <f>[1]побуд.звіт!N273+'[2]звіт 2018+01.2019'!N273</f>
        <v>1003.7544837474284</v>
      </c>
      <c r="O273" s="178">
        <f t="shared" si="163"/>
        <v>-3.0126847607630225</v>
      </c>
      <c r="P273" s="179">
        <f t="shared" si="164"/>
        <v>0</v>
      </c>
      <c r="Q273" s="177">
        <f>[1]побуд.звіт!Q273+'[2]звіт 2018+01.2019'!Q273</f>
        <v>767.16794778014491</v>
      </c>
      <c r="R273" s="177">
        <f>[1]побуд.звіт!R273+'[2]звіт 2018+01.2019'!R273</f>
        <v>140.44948661484409</v>
      </c>
      <c r="S273" s="178">
        <f t="shared" si="165"/>
        <v>-626.71846116530082</v>
      </c>
      <c r="T273" s="179">
        <f t="shared" si="166"/>
        <v>0</v>
      </c>
      <c r="U273" s="177">
        <f>[1]побуд.звіт!U273+'[2]звіт 2018+01.2019'!U273</f>
        <v>0</v>
      </c>
      <c r="V273" s="177">
        <f>[1]побуд.звіт!V273+'[2]звіт 2018+01.2019'!V273</f>
        <v>0</v>
      </c>
      <c r="W273" s="178">
        <f t="shared" si="167"/>
        <v>0</v>
      </c>
      <c r="X273" s="179">
        <f t="shared" si="168"/>
        <v>0</v>
      </c>
      <c r="Y273" s="177">
        <f>[1]побуд.звіт!Y273+'[2]звіт 2018+01.2019'!Y273</f>
        <v>0</v>
      </c>
      <c r="Z273" s="177">
        <f>[1]побуд.звіт!Z273+'[2]звіт 2018+01.2019'!Z273</f>
        <v>0</v>
      </c>
      <c r="AA273" s="178">
        <f t="shared" si="169"/>
        <v>0</v>
      </c>
      <c r="AB273" s="179">
        <f t="shared" si="170"/>
        <v>0</v>
      </c>
      <c r="AC273" s="177">
        <f>[1]побуд.звіт!AC273+'[2]звіт 2018+01.2019'!AC273</f>
        <v>19415.377837678505</v>
      </c>
      <c r="AD273" s="177">
        <f>[1]побуд.звіт!AD273+'[2]звіт 2018+01.2019'!AD273</f>
        <v>19552.059011421876</v>
      </c>
      <c r="AE273" s="178">
        <f t="shared" si="171"/>
        <v>0</v>
      </c>
      <c r="AF273" s="179">
        <f t="shared" si="172"/>
        <v>136.68117374337089</v>
      </c>
      <c r="AG273" s="177">
        <f>[1]побуд.звіт!AG273+'[2]звіт 2018+01.2019'!AG273</f>
        <v>1057.3134248288136</v>
      </c>
      <c r="AH273" s="177">
        <f>[1]побуд.звіт!AH273+'[2]звіт 2018+01.2019'!AH273</f>
        <v>1058.0178500998054</v>
      </c>
      <c r="AI273" s="178">
        <f t="shared" si="173"/>
        <v>0</v>
      </c>
      <c r="AJ273" s="179">
        <f t="shared" si="174"/>
        <v>0.70442527099180552</v>
      </c>
      <c r="AK273" s="177">
        <f>[1]побуд.звіт!AK273+'[2]звіт 2018+01.2019'!AK273</f>
        <v>38.303253015448973</v>
      </c>
      <c r="AL273" s="177">
        <f>[1]побуд.звіт!AL273+'[2]звіт 2018+01.2019'!AL273</f>
        <v>0</v>
      </c>
      <c r="AM273" s="178">
        <f t="shared" si="175"/>
        <v>-38.303253015448973</v>
      </c>
      <c r="AN273" s="179">
        <f t="shared" si="176"/>
        <v>0</v>
      </c>
      <c r="AO273" s="177">
        <f>[1]побуд.звіт!AO273+'[2]звіт 2018+01.2019'!AO273</f>
        <v>802.4142023678919</v>
      </c>
      <c r="AP273" s="177">
        <f>[1]побуд.звіт!AP273+'[2]звіт 2018+01.2019'!AP273</f>
        <v>840.83053560220719</v>
      </c>
      <c r="AQ273" s="178">
        <f t="shared" si="177"/>
        <v>0</v>
      </c>
      <c r="AR273" s="179">
        <f t="shared" si="178"/>
        <v>38.416333234315289</v>
      </c>
      <c r="AS273" s="177">
        <f>[1]побуд.звіт!AS273+'[2]звіт 2018+01.2019'!AS273</f>
        <v>1474.3294111924617</v>
      </c>
      <c r="AT273" s="177">
        <f>[1]побуд.звіт!AT273+'[2]звіт 2018+01.2019'!AT273</f>
        <v>1253.2717237051243</v>
      </c>
      <c r="AU273" s="178">
        <f t="shared" si="179"/>
        <v>-221.05768748733749</v>
      </c>
      <c r="AV273" s="179">
        <f t="shared" si="180"/>
        <v>0</v>
      </c>
      <c r="AW273" s="177">
        <f>[1]побуд.звіт!AW273+'[2]звіт 2018+01.2019'!AW273</f>
        <v>28623.080180508085</v>
      </c>
      <c r="AX273" s="177">
        <f>[1]побуд.звіт!AX273+'[2]звіт 2018+01.2019'!AX273</f>
        <v>90619.971714278814</v>
      </c>
      <c r="AY273" s="178">
        <f t="shared" si="181"/>
        <v>0</v>
      </c>
      <c r="AZ273" s="179">
        <f t="shared" si="182"/>
        <v>61996.891533770729</v>
      </c>
      <c r="BA273" s="38">
        <v>0</v>
      </c>
      <c r="BB273" s="36"/>
      <c r="BC273" s="36">
        <f t="shared" si="192"/>
        <v>0</v>
      </c>
      <c r="BD273" s="37">
        <f t="shared" si="193"/>
        <v>0</v>
      </c>
      <c r="BE273" s="177">
        <f>[1]побуд.звіт!BE273+'[2]звіт 2018+01.2019'!BE273</f>
        <v>15.514446944258932</v>
      </c>
      <c r="BF273" s="177">
        <f>[1]побуд.звіт!BF273+'[2]звіт 2018+01.2019'!BF273</f>
        <v>0</v>
      </c>
      <c r="BG273" s="178">
        <f t="shared" si="183"/>
        <v>-15.514446944258932</v>
      </c>
      <c r="BH273" s="179">
        <f t="shared" si="184"/>
        <v>0</v>
      </c>
      <c r="BI273" s="177">
        <f>[1]побуд.звіт!BI273+'[2]звіт 2018+01.2019'!BI273</f>
        <v>12177.291693096724</v>
      </c>
      <c r="BJ273" s="177">
        <f>[1]побуд.звіт!BJ273+'[2]звіт 2018+01.2019'!BJ273</f>
        <v>13419.090493616382</v>
      </c>
      <c r="BK273" s="178">
        <f t="shared" si="185"/>
        <v>0</v>
      </c>
      <c r="BL273" s="179">
        <f t="shared" si="186"/>
        <v>1241.7988005196585</v>
      </c>
      <c r="BM273" s="177">
        <f>[1]побуд.звіт!BM273+'[2]звіт 2018+01.2019'!BM273</f>
        <v>0</v>
      </c>
      <c r="BN273" s="177">
        <f>[1]побуд.звіт!BN273+'[2]звіт 2018+01.2019'!BN273</f>
        <v>0</v>
      </c>
      <c r="BO273" s="178">
        <f t="shared" si="187"/>
        <v>0</v>
      </c>
      <c r="BP273" s="179">
        <f t="shared" si="188"/>
        <v>0</v>
      </c>
      <c r="BQ273" s="180">
        <f t="shared" si="156"/>
        <v>99288.880673076084</v>
      </c>
      <c r="BR273" s="178">
        <f t="shared" si="156"/>
        <v>160408.86635463382</v>
      </c>
      <c r="BS273" s="178">
        <f t="shared" si="189"/>
        <v>0</v>
      </c>
      <c r="BT273" s="179">
        <f t="shared" si="190"/>
        <v>61119.985681557737</v>
      </c>
      <c r="BU273" s="181">
        <f t="shared" si="194"/>
        <v>1.6155773462972625</v>
      </c>
      <c r="BV273" s="130">
        <v>8575</v>
      </c>
      <c r="BW273" s="182">
        <f t="shared" si="191"/>
        <v>1482.9370947802799</v>
      </c>
      <c r="BX273" s="130">
        <f t="shared" si="157"/>
        <v>7092.0629052197201</v>
      </c>
      <c r="BY273" s="183">
        <v>1</v>
      </c>
      <c r="CA273" s="39"/>
    </row>
    <row r="274" spans="1:79" x14ac:dyDescent="0.3">
      <c r="A274" s="72">
        <f t="shared" si="162"/>
        <v>266</v>
      </c>
      <c r="B274" s="74" t="s">
        <v>366</v>
      </c>
      <c r="C274" s="73">
        <v>640.69999999999993</v>
      </c>
      <c r="D274" s="185">
        <v>3</v>
      </c>
      <c r="E274" s="177">
        <f>[1]побуд.звіт!E274+'[2]звіт 2018+01.2019'!E274</f>
        <v>3747.7583200000008</v>
      </c>
      <c r="F274" s="177">
        <f>[1]побуд.звіт!F274+'[2]звіт 2018+01.2019'!F274</f>
        <v>3539.7065011222717</v>
      </c>
      <c r="G274" s="178">
        <f t="shared" si="158"/>
        <v>-208.05181887772915</v>
      </c>
      <c r="H274" s="179">
        <f t="shared" si="159"/>
        <v>0</v>
      </c>
      <c r="I274" s="177">
        <f>[1]побуд.звіт!I274+'[2]звіт 2018+01.2019'!I274</f>
        <v>9054.2542326408056</v>
      </c>
      <c r="J274" s="177">
        <f>[1]побуд.звіт!J274+'[2]звіт 2018+01.2019'!J274</f>
        <v>9769.8235832067021</v>
      </c>
      <c r="K274" s="178">
        <f t="shared" si="160"/>
        <v>0</v>
      </c>
      <c r="L274" s="179">
        <f t="shared" si="161"/>
        <v>715.56935056589646</v>
      </c>
      <c r="M274" s="177">
        <f>[1]побуд.звіт!M274+'[2]звіт 2018+01.2019'!M274</f>
        <v>891.21148002576126</v>
      </c>
      <c r="N274" s="177">
        <f>[1]побуд.звіт!N274+'[2]звіт 2018+01.2019'!N274</f>
        <v>946.56991983228352</v>
      </c>
      <c r="O274" s="178">
        <f t="shared" si="163"/>
        <v>0</v>
      </c>
      <c r="P274" s="179">
        <f t="shared" si="164"/>
        <v>55.358439806522256</v>
      </c>
      <c r="Q274" s="177">
        <f>[1]побуд.звіт!Q274+'[2]звіт 2018+01.2019'!Q274</f>
        <v>46.879509536469634</v>
      </c>
      <c r="R274" s="177">
        <f>[1]побуд.звіт!R274+'[2]звіт 2018+01.2019'!R274</f>
        <v>32.034809821910372</v>
      </c>
      <c r="S274" s="178">
        <f t="shared" si="165"/>
        <v>-14.844699714559262</v>
      </c>
      <c r="T274" s="179">
        <f t="shared" si="166"/>
        <v>0</v>
      </c>
      <c r="U274" s="177">
        <f>[1]побуд.звіт!U274+'[2]звіт 2018+01.2019'!U274</f>
        <v>0</v>
      </c>
      <c r="V274" s="177">
        <f>[1]побуд.звіт!V274+'[2]звіт 2018+01.2019'!V274</f>
        <v>0</v>
      </c>
      <c r="W274" s="178">
        <f t="shared" si="167"/>
        <v>0</v>
      </c>
      <c r="X274" s="179">
        <f t="shared" si="168"/>
        <v>0</v>
      </c>
      <c r="Y274" s="177">
        <f>[1]побуд.звіт!Y274+'[2]звіт 2018+01.2019'!Y274</f>
        <v>0</v>
      </c>
      <c r="Z274" s="177">
        <f>[1]побуд.звіт!Z274+'[2]звіт 2018+01.2019'!Z274</f>
        <v>0</v>
      </c>
      <c r="AA274" s="178">
        <f t="shared" si="169"/>
        <v>0</v>
      </c>
      <c r="AB274" s="179">
        <f t="shared" si="170"/>
        <v>0</v>
      </c>
      <c r="AC274" s="177">
        <f>[1]побуд.звіт!AC274+'[2]звіт 2018+01.2019'!AC274</f>
        <v>7368.5057083064776</v>
      </c>
      <c r="AD274" s="177">
        <f>[1]побуд.звіт!AD274+'[2]звіт 2018+01.2019'!AD274</f>
        <v>6880.6943956790783</v>
      </c>
      <c r="AE274" s="178">
        <f t="shared" si="171"/>
        <v>-487.81131262739927</v>
      </c>
      <c r="AF274" s="179">
        <f t="shared" si="172"/>
        <v>0</v>
      </c>
      <c r="AG274" s="177">
        <f>[1]побуд.звіт!AG274+'[2]звіт 2018+01.2019'!AG274</f>
        <v>0</v>
      </c>
      <c r="AH274" s="177">
        <f>[1]побуд.звіт!AH274+'[2]звіт 2018+01.2019'!AH274</f>
        <v>0</v>
      </c>
      <c r="AI274" s="178">
        <f t="shared" si="173"/>
        <v>0</v>
      </c>
      <c r="AJ274" s="179">
        <f t="shared" si="174"/>
        <v>0</v>
      </c>
      <c r="AK274" s="177">
        <f>[1]побуд.звіт!AK274+'[2]звіт 2018+01.2019'!AK274</f>
        <v>0</v>
      </c>
      <c r="AL274" s="177">
        <f>[1]побуд.звіт!AL274+'[2]звіт 2018+01.2019'!AL274</f>
        <v>0</v>
      </c>
      <c r="AM274" s="178">
        <f t="shared" si="175"/>
        <v>0</v>
      </c>
      <c r="AN274" s="179">
        <f t="shared" si="176"/>
        <v>0</v>
      </c>
      <c r="AO274" s="177">
        <f>[1]побуд.звіт!AO274+'[2]звіт 2018+01.2019'!AO274</f>
        <v>1703.5991934716458</v>
      </c>
      <c r="AP274" s="177">
        <f>[1]побуд.звіт!AP274+'[2]звіт 2018+01.2019'!AP274</f>
        <v>1302.197418206003</v>
      </c>
      <c r="AQ274" s="178">
        <f t="shared" si="177"/>
        <v>-401.40177526564275</v>
      </c>
      <c r="AR274" s="179">
        <f t="shared" si="178"/>
        <v>0</v>
      </c>
      <c r="AS274" s="177">
        <f>[1]побуд.звіт!AS274+'[2]звіт 2018+01.2019'!AS274</f>
        <v>1025.2516350308399</v>
      </c>
      <c r="AT274" s="177">
        <f>[1]побуд.звіт!AT274+'[2]звіт 2018+01.2019'!AT274</f>
        <v>876.34140921110281</v>
      </c>
      <c r="AU274" s="178">
        <f t="shared" si="179"/>
        <v>-148.91022581973709</v>
      </c>
      <c r="AV274" s="179">
        <f t="shared" si="180"/>
        <v>0</v>
      </c>
      <c r="AW274" s="177">
        <f>[1]побуд.звіт!AW274+'[2]звіт 2018+01.2019'!AW274</f>
        <v>7825.2334773073871</v>
      </c>
      <c r="AX274" s="177">
        <f>[1]побуд.звіт!AX274+'[2]звіт 2018+01.2019'!AX274</f>
        <v>11648.861964636319</v>
      </c>
      <c r="AY274" s="178">
        <f t="shared" si="181"/>
        <v>0</v>
      </c>
      <c r="AZ274" s="179">
        <f t="shared" si="182"/>
        <v>3823.6284873289314</v>
      </c>
      <c r="BA274" s="38">
        <v>0</v>
      </c>
      <c r="BB274" s="36"/>
      <c r="BC274" s="36">
        <f t="shared" si="192"/>
        <v>0</v>
      </c>
      <c r="BD274" s="37">
        <f t="shared" si="193"/>
        <v>0</v>
      </c>
      <c r="BE274" s="177">
        <f>[1]побуд.звіт!BE274+'[2]звіт 2018+01.2019'!BE274</f>
        <v>16.190709429038403</v>
      </c>
      <c r="BF274" s="177">
        <f>[1]побуд.звіт!BF274+'[2]звіт 2018+01.2019'!BF274</f>
        <v>0</v>
      </c>
      <c r="BG274" s="178">
        <f t="shared" si="183"/>
        <v>-16.190709429038403</v>
      </c>
      <c r="BH274" s="179">
        <f t="shared" si="184"/>
        <v>0</v>
      </c>
      <c r="BI274" s="177">
        <f>[1]побуд.звіт!BI274+'[2]звіт 2018+01.2019'!BI274</f>
        <v>1648.5269132839157</v>
      </c>
      <c r="BJ274" s="177">
        <f>[1]побуд.звіт!BJ274+'[2]звіт 2018+01.2019'!BJ274</f>
        <v>1498.9251949021696</v>
      </c>
      <c r="BK274" s="178">
        <f t="shared" si="185"/>
        <v>-149.6017183817462</v>
      </c>
      <c r="BL274" s="179">
        <f t="shared" si="186"/>
        <v>0</v>
      </c>
      <c r="BM274" s="177">
        <f>[1]побуд.звіт!BM274+'[2]звіт 2018+01.2019'!BM274</f>
        <v>0</v>
      </c>
      <c r="BN274" s="177">
        <f>[1]побуд.звіт!BN274+'[2]звіт 2018+01.2019'!BN274</f>
        <v>0</v>
      </c>
      <c r="BO274" s="178">
        <f t="shared" si="187"/>
        <v>0</v>
      </c>
      <c r="BP274" s="179">
        <f t="shared" si="188"/>
        <v>0</v>
      </c>
      <c r="BQ274" s="180">
        <f t="shared" si="156"/>
        <v>33327.411179032337</v>
      </c>
      <c r="BR274" s="178">
        <f t="shared" si="156"/>
        <v>36495.155196617838</v>
      </c>
      <c r="BS274" s="178">
        <f t="shared" si="189"/>
        <v>0</v>
      </c>
      <c r="BT274" s="179">
        <f t="shared" si="190"/>
        <v>3167.7440175855008</v>
      </c>
      <c r="BU274" s="181">
        <f t="shared" si="194"/>
        <v>1.0950492074097391</v>
      </c>
      <c r="BV274" s="130">
        <v>2387</v>
      </c>
      <c r="BW274" s="182">
        <f t="shared" si="191"/>
        <v>6.4706300691186698</v>
      </c>
      <c r="BX274" s="130">
        <f t="shared" si="157"/>
        <v>2380.5293699308813</v>
      </c>
      <c r="BY274" s="183">
        <v>1</v>
      </c>
      <c r="CA274" s="39"/>
    </row>
    <row r="275" spans="1:79" x14ac:dyDescent="0.3">
      <c r="A275" s="72">
        <f t="shared" si="162"/>
        <v>267</v>
      </c>
      <c r="B275" s="74" t="s">
        <v>367</v>
      </c>
      <c r="C275" s="73">
        <v>4215.9399999999996</v>
      </c>
      <c r="D275" s="185">
        <v>9</v>
      </c>
      <c r="E275" s="177">
        <f>[1]побуд.звіт!E275+'[2]звіт 2018+01.2019'!E275</f>
        <v>25309.803666000007</v>
      </c>
      <c r="F275" s="177">
        <f>[1]побуд.звіт!F275+'[2]звіт 2018+01.2019'!F275</f>
        <v>24623.928867762232</v>
      </c>
      <c r="G275" s="178">
        <f t="shared" si="158"/>
        <v>-685.87479823777539</v>
      </c>
      <c r="H275" s="179">
        <f t="shared" si="159"/>
        <v>0</v>
      </c>
      <c r="I275" s="177">
        <f>[1]побуд.звіт!I275+'[2]звіт 2018+01.2019'!I275</f>
        <v>54451.795494015336</v>
      </c>
      <c r="J275" s="177">
        <f>[1]побуд.звіт!J275+'[2]звіт 2018+01.2019'!J275</f>
        <v>52471.377365911147</v>
      </c>
      <c r="K275" s="178">
        <f t="shared" si="160"/>
        <v>-1980.4181281041892</v>
      </c>
      <c r="L275" s="179">
        <f t="shared" si="161"/>
        <v>0</v>
      </c>
      <c r="M275" s="177">
        <f>[1]побуд.звіт!M275+'[2]звіт 2018+01.2019'!M275</f>
        <v>5517.5213652380808</v>
      </c>
      <c r="N275" s="177">
        <f>[1]побуд.звіт!N275+'[2]звіт 2018+01.2019'!N275</f>
        <v>5667.0243412231694</v>
      </c>
      <c r="O275" s="178">
        <f t="shared" si="163"/>
        <v>0</v>
      </c>
      <c r="P275" s="179">
        <f t="shared" si="164"/>
        <v>149.5029759850886</v>
      </c>
      <c r="Q275" s="177">
        <f>[1]побуд.звіт!Q275+'[2]звіт 2018+01.2019'!Q275</f>
        <v>1433.1728981011779</v>
      </c>
      <c r="R275" s="177">
        <f>[1]побуд.звіт!R275+'[2]звіт 2018+01.2019'!R275</f>
        <v>635.31905178220961</v>
      </c>
      <c r="S275" s="178">
        <f t="shared" si="165"/>
        <v>-797.85384631896829</v>
      </c>
      <c r="T275" s="179">
        <f t="shared" si="166"/>
        <v>0</v>
      </c>
      <c r="U275" s="177">
        <f>[1]побуд.звіт!U275+'[2]звіт 2018+01.2019'!U275</f>
        <v>24908.459674885489</v>
      </c>
      <c r="V275" s="177">
        <f>[1]побуд.звіт!V275+'[2]звіт 2018+01.2019'!V275</f>
        <v>24431.709882433664</v>
      </c>
      <c r="W275" s="178">
        <f t="shared" si="167"/>
        <v>-476.74979245182476</v>
      </c>
      <c r="X275" s="179">
        <f t="shared" si="168"/>
        <v>0</v>
      </c>
      <c r="Y275" s="177">
        <f>[1]побуд.звіт!Y275+'[2]звіт 2018+01.2019'!Y275</f>
        <v>1418.9204821484004</v>
      </c>
      <c r="Z275" s="177">
        <f>[1]побуд.звіт!Z275+'[2]звіт 2018+01.2019'!Z275</f>
        <v>1430.4406664600915</v>
      </c>
      <c r="AA275" s="178">
        <f t="shared" si="169"/>
        <v>0</v>
      </c>
      <c r="AB275" s="179">
        <f t="shared" si="170"/>
        <v>11.520184311691082</v>
      </c>
      <c r="AC275" s="177">
        <f>[1]побуд.звіт!AC275+'[2]звіт 2018+01.2019'!AC275</f>
        <v>49558.517192363455</v>
      </c>
      <c r="AD275" s="177">
        <f>[1]побуд.звіт!AD275+'[2]звіт 2018+01.2019'!AD275</f>
        <v>49453.401038128912</v>
      </c>
      <c r="AE275" s="178">
        <f t="shared" si="171"/>
        <v>-105.1161542345435</v>
      </c>
      <c r="AF275" s="179">
        <f t="shared" si="172"/>
        <v>0</v>
      </c>
      <c r="AG275" s="177">
        <f>[1]побуд.звіт!AG275+'[2]звіт 2018+01.2019'!AG275</f>
        <v>2232.1453562296078</v>
      </c>
      <c r="AH275" s="177">
        <f>[1]побуд.звіт!AH275+'[2]звіт 2018+01.2019'!AH275</f>
        <v>2208.6122620833435</v>
      </c>
      <c r="AI275" s="178">
        <f t="shared" si="173"/>
        <v>-23.533094146264375</v>
      </c>
      <c r="AJ275" s="179">
        <f t="shared" si="174"/>
        <v>0</v>
      </c>
      <c r="AK275" s="177">
        <f>[1]побуд.звіт!AK275+'[2]звіт 2018+01.2019'!AK275</f>
        <v>78.614194846116391</v>
      </c>
      <c r="AL275" s="177">
        <f>[1]побуд.звіт!AL275+'[2]звіт 2018+01.2019'!AL275</f>
        <v>0</v>
      </c>
      <c r="AM275" s="178">
        <f t="shared" si="175"/>
        <v>-78.614194846116391</v>
      </c>
      <c r="AN275" s="179">
        <f t="shared" si="176"/>
        <v>0</v>
      </c>
      <c r="AO275" s="177">
        <f>[1]побуд.звіт!AO275+'[2]звіт 2018+01.2019'!AO275</f>
        <v>3278.0989755788469</v>
      </c>
      <c r="AP275" s="177">
        <f>[1]побуд.звіт!AP275+'[2]звіт 2018+01.2019'!AP275</f>
        <v>5022.242339293698</v>
      </c>
      <c r="AQ275" s="178">
        <f t="shared" si="177"/>
        <v>0</v>
      </c>
      <c r="AR275" s="179">
        <f t="shared" si="178"/>
        <v>1744.1433637148511</v>
      </c>
      <c r="AS275" s="177">
        <f>[1]побуд.звіт!AS275+'[2]звіт 2018+01.2019'!AS275</f>
        <v>6004.5196915213855</v>
      </c>
      <c r="AT275" s="177">
        <f>[1]побуд.звіт!AT275+'[2]звіт 2018+01.2019'!AT275</f>
        <v>5302.4869469383493</v>
      </c>
      <c r="AU275" s="178">
        <f t="shared" si="179"/>
        <v>-702.03274458303622</v>
      </c>
      <c r="AV275" s="179">
        <f t="shared" si="180"/>
        <v>0</v>
      </c>
      <c r="AW275" s="177">
        <f>[1]побуд.звіт!AW275+'[2]звіт 2018+01.2019'!AW275</f>
        <v>53172.454383237418</v>
      </c>
      <c r="AX275" s="177">
        <f>[1]побуд.звіт!AX275+'[2]звіт 2018+01.2019'!AX275</f>
        <v>23471.943713973182</v>
      </c>
      <c r="AY275" s="178">
        <f t="shared" si="181"/>
        <v>-29700.510669264237</v>
      </c>
      <c r="AZ275" s="179">
        <f t="shared" si="182"/>
        <v>0</v>
      </c>
      <c r="BA275" s="38">
        <v>0</v>
      </c>
      <c r="BB275" s="36"/>
      <c r="BC275" s="36">
        <f t="shared" si="192"/>
        <v>0</v>
      </c>
      <c r="BD275" s="37">
        <f t="shared" si="193"/>
        <v>0</v>
      </c>
      <c r="BE275" s="177">
        <f>[1]побуд.звіт!BE275+'[2]звіт 2018+01.2019'!BE275</f>
        <v>11.837583807686064</v>
      </c>
      <c r="BF275" s="177">
        <f>[1]побуд.звіт!BF275+'[2]звіт 2018+01.2019'!BF275</f>
        <v>0</v>
      </c>
      <c r="BG275" s="178">
        <f t="shared" si="183"/>
        <v>-11.837583807686064</v>
      </c>
      <c r="BH275" s="179">
        <f t="shared" si="184"/>
        <v>0</v>
      </c>
      <c r="BI275" s="177">
        <f>[1]побуд.звіт!BI275+'[2]звіт 2018+01.2019'!BI275</f>
        <v>17589.517422486151</v>
      </c>
      <c r="BJ275" s="177">
        <f>[1]побуд.звіт!BJ275+'[2]звіт 2018+01.2019'!BJ275</f>
        <v>18983.73233351051</v>
      </c>
      <c r="BK275" s="178">
        <f t="shared" si="185"/>
        <v>0</v>
      </c>
      <c r="BL275" s="179">
        <f t="shared" si="186"/>
        <v>1394.214911024359</v>
      </c>
      <c r="BM275" s="177">
        <f>[1]побуд.звіт!BM275+'[2]звіт 2018+01.2019'!BM275</f>
        <v>13145.387225828723</v>
      </c>
      <c r="BN275" s="177">
        <f>[1]побуд.звіт!BN275+'[2]звіт 2018+01.2019'!BN275</f>
        <v>10124.214002252043</v>
      </c>
      <c r="BO275" s="178">
        <f t="shared" si="187"/>
        <v>-3021.1732235766794</v>
      </c>
      <c r="BP275" s="179">
        <f t="shared" si="188"/>
        <v>0</v>
      </c>
      <c r="BQ275" s="180">
        <f t="shared" si="156"/>
        <v>258110.7656062879</v>
      </c>
      <c r="BR275" s="178">
        <f t="shared" si="156"/>
        <v>223826.43281175257</v>
      </c>
      <c r="BS275" s="178">
        <f t="shared" si="189"/>
        <v>-34284.332794535323</v>
      </c>
      <c r="BT275" s="179">
        <f t="shared" si="190"/>
        <v>0</v>
      </c>
      <c r="BU275" s="181">
        <f t="shared" si="194"/>
        <v>0.86717201541747657</v>
      </c>
      <c r="BV275" s="130">
        <v>42564</v>
      </c>
      <c r="BW275" s="182">
        <f t="shared" si="191"/>
        <v>24127.516742408006</v>
      </c>
      <c r="BX275" s="130">
        <f t="shared" si="157"/>
        <v>18436.483257591994</v>
      </c>
      <c r="BY275" s="183">
        <v>1</v>
      </c>
      <c r="CA275" s="39"/>
    </row>
    <row r="276" spans="1:79" x14ac:dyDescent="0.3">
      <c r="A276" s="163">
        <f t="shared" si="162"/>
        <v>268</v>
      </c>
      <c r="B276" s="164" t="s">
        <v>368</v>
      </c>
      <c r="C276" s="189">
        <v>261.2</v>
      </c>
      <c r="D276" s="185">
        <v>2</v>
      </c>
      <c r="E276" s="165">
        <f>[1]побуд.звіт!E276+'[2]звіт 2018+01.2019'!E276</f>
        <v>1380.0949216890297</v>
      </c>
      <c r="F276" s="165">
        <f>[1]побуд.звіт!F276+'[2]звіт 2018+01.2019'!F276</f>
        <v>1337.6586627860327</v>
      </c>
      <c r="G276" s="166">
        <f t="shared" si="158"/>
        <v>-42.436258902996997</v>
      </c>
      <c r="H276" s="167">
        <f t="shared" si="159"/>
        <v>0</v>
      </c>
      <c r="I276" s="165">
        <f>[1]побуд.звіт!I276+'[2]звіт 2018+01.2019'!I276</f>
        <v>3419.8679719930055</v>
      </c>
      <c r="J276" s="165">
        <f>[1]побуд.звіт!J276+'[2]звіт 2018+01.2019'!J276</f>
        <v>3258.4426361078704</v>
      </c>
      <c r="K276" s="166">
        <f t="shared" si="160"/>
        <v>-161.42533588513515</v>
      </c>
      <c r="L276" s="167">
        <f t="shared" si="161"/>
        <v>0</v>
      </c>
      <c r="M276" s="165">
        <f>[1]побуд.звіт!M276+'[2]звіт 2018+01.2019'!M276</f>
        <v>442.92453502936212</v>
      </c>
      <c r="N276" s="165">
        <f>[1]побуд.звіт!N276+'[2]звіт 2018+01.2019'!N276</f>
        <v>456.45890296546452</v>
      </c>
      <c r="O276" s="166">
        <f t="shared" si="163"/>
        <v>0</v>
      </c>
      <c r="P276" s="167">
        <f t="shared" si="164"/>
        <v>13.534367936102399</v>
      </c>
      <c r="Q276" s="165">
        <f>[1]побуд.звіт!Q276+'[2]звіт 2018+01.2019'!Q276</f>
        <v>30.426558272047508</v>
      </c>
      <c r="R276" s="165">
        <f>[1]побуд.звіт!R276+'[2]звіт 2018+01.2019'!R276</f>
        <v>219.70060628204979</v>
      </c>
      <c r="S276" s="166">
        <f t="shared" si="165"/>
        <v>0</v>
      </c>
      <c r="T276" s="167">
        <f t="shared" si="166"/>
        <v>189.27404801000228</v>
      </c>
      <c r="U276" s="165">
        <f>[1]побуд.звіт!U276+'[2]звіт 2018+01.2019'!U276</f>
        <v>0</v>
      </c>
      <c r="V276" s="165">
        <f>[1]побуд.звіт!V276+'[2]звіт 2018+01.2019'!V276</f>
        <v>0</v>
      </c>
      <c r="W276" s="166">
        <f t="shared" si="167"/>
        <v>0</v>
      </c>
      <c r="X276" s="167">
        <f t="shared" si="168"/>
        <v>0</v>
      </c>
      <c r="Y276" s="165">
        <f>[1]побуд.звіт!Y276+'[2]звіт 2018+01.2019'!Y276</f>
        <v>0</v>
      </c>
      <c r="Z276" s="165">
        <f>[1]побуд.звіт!Z276+'[2]звіт 2018+01.2019'!Z276</f>
        <v>0</v>
      </c>
      <c r="AA276" s="166">
        <f t="shared" si="169"/>
        <v>0</v>
      </c>
      <c r="AB276" s="167">
        <f t="shared" si="170"/>
        <v>0</v>
      </c>
      <c r="AC276" s="165">
        <f>[1]побуд.звіт!AC276+'[2]звіт 2018+01.2019'!AC276</f>
        <v>2970.1094065235934</v>
      </c>
      <c r="AD276" s="165">
        <f>[1]побуд.звіт!AD276+'[2]звіт 2018+01.2019'!AD276</f>
        <v>2607.0829386342834</v>
      </c>
      <c r="AE276" s="166">
        <f t="shared" si="171"/>
        <v>-363.02646788930997</v>
      </c>
      <c r="AF276" s="167">
        <f t="shared" si="172"/>
        <v>0</v>
      </c>
      <c r="AG276" s="165">
        <f>[1]побуд.звіт!AG276+'[2]звіт 2018+01.2019'!AG276</f>
        <v>0</v>
      </c>
      <c r="AH276" s="165">
        <f>[1]побуд.звіт!AH276+'[2]звіт 2018+01.2019'!AH276</f>
        <v>0</v>
      </c>
      <c r="AI276" s="166">
        <f t="shared" si="173"/>
        <v>0</v>
      </c>
      <c r="AJ276" s="167">
        <f t="shared" si="174"/>
        <v>0</v>
      </c>
      <c r="AK276" s="165">
        <f>[1]побуд.звіт!AK276+'[2]звіт 2018+01.2019'!AK276</f>
        <v>0</v>
      </c>
      <c r="AL276" s="165">
        <f>[1]побуд.звіт!AL276+'[2]звіт 2018+01.2019'!AL276</f>
        <v>0</v>
      </c>
      <c r="AM276" s="166">
        <f t="shared" si="175"/>
        <v>0</v>
      </c>
      <c r="AN276" s="167">
        <f t="shared" si="176"/>
        <v>0</v>
      </c>
      <c r="AO276" s="165">
        <f>[1]побуд.звіт!AO276+'[2]звіт 2018+01.2019'!AO276</f>
        <v>614.42969388491224</v>
      </c>
      <c r="AP276" s="165">
        <f>[1]побуд.звіт!AP276+'[2]звіт 2018+01.2019'!AP276</f>
        <v>420.01646654932995</v>
      </c>
      <c r="AQ276" s="166">
        <f t="shared" si="177"/>
        <v>-194.41322733558229</v>
      </c>
      <c r="AR276" s="167">
        <f t="shared" si="178"/>
        <v>0</v>
      </c>
      <c r="AS276" s="165">
        <f>[1]побуд.звіт!AS276+'[2]звіт 2018+01.2019'!AS276</f>
        <v>555.9246211144482</v>
      </c>
      <c r="AT276" s="165">
        <f>[1]побуд.звіт!AT276+'[2]звіт 2018+01.2019'!AT276</f>
        <v>460.32949166693004</v>
      </c>
      <c r="AU276" s="166">
        <f t="shared" si="179"/>
        <v>-95.595129447518161</v>
      </c>
      <c r="AV276" s="167">
        <f t="shared" si="180"/>
        <v>0</v>
      </c>
      <c r="AW276" s="165">
        <f>[1]побуд.звіт!AW276+'[2]звіт 2018+01.2019'!AW276</f>
        <v>4192.8238420834314</v>
      </c>
      <c r="AX276" s="165">
        <f>[1]побуд.звіт!AX276+'[2]звіт 2018+01.2019'!AX276</f>
        <v>0</v>
      </c>
      <c r="AY276" s="166">
        <f t="shared" si="181"/>
        <v>-4192.8238420834314</v>
      </c>
      <c r="AZ276" s="167">
        <f t="shared" si="182"/>
        <v>0</v>
      </c>
      <c r="BA276" s="38">
        <v>0</v>
      </c>
      <c r="BB276" s="36"/>
      <c r="BC276" s="36">
        <f t="shared" si="192"/>
        <v>0</v>
      </c>
      <c r="BD276" s="37">
        <f t="shared" si="193"/>
        <v>0</v>
      </c>
      <c r="BE276" s="165">
        <f>[1]побуд.звіт!BE276+'[2]звіт 2018+01.2019'!BE276</f>
        <v>16.003213120301389</v>
      </c>
      <c r="BF276" s="165">
        <f>[1]побуд.звіт!BF276+'[2]звіт 2018+01.2019'!BF276</f>
        <v>0</v>
      </c>
      <c r="BG276" s="166">
        <f t="shared" si="183"/>
        <v>-16.003213120301389</v>
      </c>
      <c r="BH276" s="167">
        <f t="shared" si="184"/>
        <v>0</v>
      </c>
      <c r="BI276" s="165">
        <f>[1]побуд.звіт!BI276+'[2]звіт 2018+01.2019'!BI276</f>
        <v>1100.0821401267381</v>
      </c>
      <c r="BJ276" s="165">
        <f>[1]побуд.звіт!BJ276+'[2]звіт 2018+01.2019'!BJ276</f>
        <v>1428.306175383615</v>
      </c>
      <c r="BK276" s="166">
        <f t="shared" si="185"/>
        <v>0</v>
      </c>
      <c r="BL276" s="167">
        <f t="shared" si="186"/>
        <v>328.22403525687696</v>
      </c>
      <c r="BM276" s="165">
        <f>[1]побуд.звіт!BM276+'[2]звіт 2018+01.2019'!BM276</f>
        <v>0</v>
      </c>
      <c r="BN276" s="165">
        <f>[1]побуд.звіт!BN276+'[2]звіт 2018+01.2019'!BN276</f>
        <v>0</v>
      </c>
      <c r="BO276" s="166">
        <f t="shared" si="187"/>
        <v>0</v>
      </c>
      <c r="BP276" s="167">
        <f t="shared" si="188"/>
        <v>0</v>
      </c>
      <c r="BQ276" s="168">
        <f t="shared" si="156"/>
        <v>14722.686903836871</v>
      </c>
      <c r="BR276" s="166">
        <f t="shared" si="156"/>
        <v>10187.995880375576</v>
      </c>
      <c r="BS276" s="166">
        <f t="shared" si="189"/>
        <v>-4534.6910234612951</v>
      </c>
      <c r="BT276" s="167">
        <f t="shared" si="190"/>
        <v>0</v>
      </c>
      <c r="BU276" s="169">
        <f t="shared" si="194"/>
        <v>0.69199297294846962</v>
      </c>
      <c r="BV276" s="131">
        <v>1409</v>
      </c>
      <c r="BW276" s="170">
        <f t="shared" si="191"/>
        <v>357.37950686879481</v>
      </c>
      <c r="BX276" s="131">
        <f t="shared" si="157"/>
        <v>1051.6204931312052</v>
      </c>
      <c r="BY276" s="171">
        <v>2</v>
      </c>
      <c r="CA276" s="39"/>
    </row>
    <row r="277" spans="1:79" x14ac:dyDescent="0.3">
      <c r="A277" s="163">
        <f t="shared" si="162"/>
        <v>269</v>
      </c>
      <c r="B277" s="164" t="s">
        <v>369</v>
      </c>
      <c r="C277" s="189">
        <v>1323.6</v>
      </c>
      <c r="D277" s="185">
        <v>4</v>
      </c>
      <c r="E277" s="165">
        <f>[1]побуд.звіт!E277+'[2]звіт 2018+01.2019'!E277</f>
        <v>4203.0799663435346</v>
      </c>
      <c r="F277" s="165">
        <f>[1]побуд.звіт!F277+'[2]звіт 2018+01.2019'!F277</f>
        <v>5510.8746916045075</v>
      </c>
      <c r="G277" s="166">
        <f t="shared" si="158"/>
        <v>0</v>
      </c>
      <c r="H277" s="167">
        <f t="shared" si="159"/>
        <v>1307.7947252609729</v>
      </c>
      <c r="I277" s="165">
        <f>[1]побуд.звіт!I277+'[2]звіт 2018+01.2019'!I277</f>
        <v>12713.877218779584</v>
      </c>
      <c r="J277" s="165">
        <f>[1]побуд.звіт!J277+'[2]звіт 2018+01.2019'!J277</f>
        <v>13142.006765943648</v>
      </c>
      <c r="K277" s="166">
        <f t="shared" si="160"/>
        <v>0</v>
      </c>
      <c r="L277" s="167">
        <f t="shared" si="161"/>
        <v>428.12954716406421</v>
      </c>
      <c r="M277" s="165">
        <f>[1]побуд.звіт!M277+'[2]звіт 2018+01.2019'!M277</f>
        <v>1354.0258526320531</v>
      </c>
      <c r="N277" s="165">
        <f>[1]побуд.звіт!N277+'[2]звіт 2018+01.2019'!N277</f>
        <v>1335.7245949950388</v>
      </c>
      <c r="O277" s="166">
        <f t="shared" si="163"/>
        <v>-18.30125763701426</v>
      </c>
      <c r="P277" s="167">
        <f t="shared" si="164"/>
        <v>0</v>
      </c>
      <c r="Q277" s="165">
        <f>[1]побуд.звіт!Q277+'[2]звіт 2018+01.2019'!Q277</f>
        <v>321.14185298823958</v>
      </c>
      <c r="R277" s="165">
        <f>[1]побуд.звіт!R277+'[2]звіт 2018+01.2019'!R277</f>
        <v>566.50039399871162</v>
      </c>
      <c r="S277" s="166">
        <f t="shared" si="165"/>
        <v>0</v>
      </c>
      <c r="T277" s="167">
        <f t="shared" si="166"/>
        <v>245.35854101047204</v>
      </c>
      <c r="U277" s="165">
        <f>[1]побуд.звіт!U277+'[2]звіт 2018+01.2019'!U277</f>
        <v>0</v>
      </c>
      <c r="V277" s="165">
        <f>[1]побуд.звіт!V277+'[2]звіт 2018+01.2019'!V277</f>
        <v>0</v>
      </c>
      <c r="W277" s="166">
        <f t="shared" si="167"/>
        <v>0</v>
      </c>
      <c r="X277" s="167">
        <f t="shared" si="168"/>
        <v>0</v>
      </c>
      <c r="Y277" s="165">
        <f>[1]побуд.звіт!Y277+'[2]звіт 2018+01.2019'!Y277</f>
        <v>0</v>
      </c>
      <c r="Z277" s="165">
        <f>[1]побуд.звіт!Z277+'[2]звіт 2018+01.2019'!Z277</f>
        <v>0</v>
      </c>
      <c r="AA277" s="166">
        <f t="shared" si="169"/>
        <v>0</v>
      </c>
      <c r="AB277" s="167">
        <f t="shared" si="170"/>
        <v>0</v>
      </c>
      <c r="AC277" s="165">
        <f>[1]побуд.звіт!AC277+'[2]звіт 2018+01.2019'!AC277</f>
        <v>13387.066960106826</v>
      </c>
      <c r="AD277" s="165">
        <f>[1]побуд.звіт!AD277+'[2]звіт 2018+01.2019'!AD277</f>
        <v>11840.707164227553</v>
      </c>
      <c r="AE277" s="166">
        <f t="shared" si="171"/>
        <v>-1546.3597958792725</v>
      </c>
      <c r="AF277" s="167">
        <f t="shared" si="172"/>
        <v>0</v>
      </c>
      <c r="AG277" s="165">
        <f>[1]побуд.звіт!AG277+'[2]звіт 2018+01.2019'!AG277</f>
        <v>1581.0069856502992</v>
      </c>
      <c r="AH277" s="165">
        <f>[1]побуд.звіт!AH277+'[2]звіт 2018+01.2019'!AH277</f>
        <v>1579.7529024302717</v>
      </c>
      <c r="AI277" s="166">
        <f t="shared" si="173"/>
        <v>-1.2540832200274963</v>
      </c>
      <c r="AJ277" s="167">
        <f t="shared" si="174"/>
        <v>0</v>
      </c>
      <c r="AK277" s="165">
        <f>[1]побуд.звіт!AK277+'[2]звіт 2018+01.2019'!AK277</f>
        <v>57.461886329186981</v>
      </c>
      <c r="AL277" s="165">
        <f>[1]побуд.звіт!AL277+'[2]звіт 2018+01.2019'!AL277</f>
        <v>0</v>
      </c>
      <c r="AM277" s="166">
        <f t="shared" si="175"/>
        <v>-57.461886329186981</v>
      </c>
      <c r="AN277" s="167">
        <f t="shared" si="176"/>
        <v>0</v>
      </c>
      <c r="AO277" s="165">
        <f>[1]побуд.звіт!AO277+'[2]звіт 2018+01.2019'!AO277</f>
        <v>4107.7050501071044</v>
      </c>
      <c r="AP277" s="165">
        <f>[1]побуд.звіт!AP277+'[2]звіт 2018+01.2019'!AP277</f>
        <v>1947.3907554103039</v>
      </c>
      <c r="AQ277" s="166">
        <f t="shared" si="177"/>
        <v>-2160.3142946968005</v>
      </c>
      <c r="AR277" s="167">
        <f t="shared" si="178"/>
        <v>0</v>
      </c>
      <c r="AS277" s="165">
        <f>[1]побуд.звіт!AS277+'[2]звіт 2018+01.2019'!AS277</f>
        <v>2479.101371420541</v>
      </c>
      <c r="AT277" s="165">
        <f>[1]побуд.звіт!AT277+'[2]звіт 2018+01.2019'!AT277</f>
        <v>2078.6409109793262</v>
      </c>
      <c r="AU277" s="166">
        <f t="shared" si="179"/>
        <v>-400.46046044121476</v>
      </c>
      <c r="AV277" s="167">
        <f t="shared" si="180"/>
        <v>0</v>
      </c>
      <c r="AW277" s="165">
        <f>[1]побуд.звіт!AW277+'[2]звіт 2018+01.2019'!AW277</f>
        <v>14438.401455290195</v>
      </c>
      <c r="AX277" s="165">
        <f>[1]побуд.звіт!AX277+'[2]звіт 2018+01.2019'!AX277</f>
        <v>40807.846532575546</v>
      </c>
      <c r="AY277" s="166">
        <f t="shared" si="181"/>
        <v>0</v>
      </c>
      <c r="AZ277" s="167">
        <f t="shared" si="182"/>
        <v>26369.445077285352</v>
      </c>
      <c r="BA277" s="38">
        <v>0</v>
      </c>
      <c r="BB277" s="36"/>
      <c r="BC277" s="36">
        <f t="shared" si="192"/>
        <v>0</v>
      </c>
      <c r="BD277" s="37">
        <f t="shared" si="193"/>
        <v>0</v>
      </c>
      <c r="BE277" s="165">
        <f>[1]побуд.звіт!BE277+'[2]звіт 2018+01.2019'!BE277</f>
        <v>14.865701056327444</v>
      </c>
      <c r="BF277" s="165">
        <f>[1]побуд.звіт!BF277+'[2]звіт 2018+01.2019'!BF277</f>
        <v>0</v>
      </c>
      <c r="BG277" s="166">
        <f t="shared" si="183"/>
        <v>-14.865701056327444</v>
      </c>
      <c r="BH277" s="167">
        <f t="shared" si="184"/>
        <v>0</v>
      </c>
      <c r="BI277" s="165">
        <f>[1]побуд.звіт!BI277+'[2]звіт 2018+01.2019'!BI277</f>
        <v>3597.905578893261</v>
      </c>
      <c r="BJ277" s="165">
        <f>[1]побуд.звіт!BJ277+'[2]звіт 2018+01.2019'!BJ277</f>
        <v>4864.9982881149663</v>
      </c>
      <c r="BK277" s="166">
        <f t="shared" si="185"/>
        <v>0</v>
      </c>
      <c r="BL277" s="167">
        <f t="shared" si="186"/>
        <v>1267.0927092217053</v>
      </c>
      <c r="BM277" s="165">
        <f>[1]побуд.звіт!BM277+'[2]звіт 2018+01.2019'!BM277</f>
        <v>0</v>
      </c>
      <c r="BN277" s="165">
        <f>[1]побуд.звіт!BN277+'[2]звіт 2018+01.2019'!BN277</f>
        <v>0</v>
      </c>
      <c r="BO277" s="166">
        <f t="shared" si="187"/>
        <v>0</v>
      </c>
      <c r="BP277" s="167">
        <f t="shared" si="188"/>
        <v>0</v>
      </c>
      <c r="BQ277" s="168">
        <f t="shared" si="156"/>
        <v>58255.639879597147</v>
      </c>
      <c r="BR277" s="166">
        <f t="shared" si="156"/>
        <v>83674.443000279862</v>
      </c>
      <c r="BS277" s="166">
        <f t="shared" si="189"/>
        <v>0</v>
      </c>
      <c r="BT277" s="167">
        <f t="shared" si="190"/>
        <v>25418.803120682715</v>
      </c>
      <c r="BU277" s="169">
        <f t="shared" si="194"/>
        <v>1.4363320559729211</v>
      </c>
      <c r="BV277" s="131">
        <v>14516</v>
      </c>
      <c r="BW277" s="170">
        <f t="shared" si="191"/>
        <v>10354.88286574306</v>
      </c>
      <c r="BX277" s="131">
        <f t="shared" si="157"/>
        <v>4161.1171342569387</v>
      </c>
      <c r="BY277" s="171">
        <v>2</v>
      </c>
      <c r="CA277" s="39"/>
    </row>
    <row r="278" spans="1:79" x14ac:dyDescent="0.3">
      <c r="A278" s="137">
        <f t="shared" si="162"/>
        <v>270</v>
      </c>
      <c r="B278" s="146" t="s">
        <v>370</v>
      </c>
      <c r="C278" s="188">
        <v>6615.75</v>
      </c>
      <c r="D278" s="185">
        <v>10</v>
      </c>
      <c r="E278" s="147">
        <f>[1]побуд.звіт!E278+'[2]звіт 2018+01.2019'!E278</f>
        <v>44728.895034999987</v>
      </c>
      <c r="F278" s="147">
        <f>[1]побуд.звіт!F278+'[2]звіт 2018+01.2019'!F278</f>
        <v>42987.357071189159</v>
      </c>
      <c r="G278" s="140">
        <f t="shared" si="158"/>
        <v>-1741.5379638108279</v>
      </c>
      <c r="H278" s="141">
        <f t="shared" si="159"/>
        <v>0</v>
      </c>
      <c r="I278" s="147">
        <f>[1]побуд.звіт!I278+'[2]звіт 2018+01.2019'!I278</f>
        <v>58072.11656249802</v>
      </c>
      <c r="J278" s="147">
        <f>[1]побуд.звіт!J278+'[2]звіт 2018+01.2019'!J278</f>
        <v>56585.343825459502</v>
      </c>
      <c r="K278" s="140">
        <f t="shared" si="160"/>
        <v>-1486.7727370385182</v>
      </c>
      <c r="L278" s="141">
        <f t="shared" si="161"/>
        <v>0</v>
      </c>
      <c r="M278" s="147">
        <f>[1]побуд.звіт!M278+'[2]звіт 2018+01.2019'!M278</f>
        <v>10391.56787170146</v>
      </c>
      <c r="N278" s="147">
        <f>[1]побуд.звіт!N278+'[2]звіт 2018+01.2019'!N278</f>
        <v>10755.376501645989</v>
      </c>
      <c r="O278" s="140">
        <f t="shared" si="163"/>
        <v>0</v>
      </c>
      <c r="P278" s="141">
        <f t="shared" si="164"/>
        <v>363.80862994452946</v>
      </c>
      <c r="Q278" s="147">
        <f>[1]побуд.звіт!Q278+'[2]звіт 2018+01.2019'!Q278</f>
        <v>1726.255070492369</v>
      </c>
      <c r="R278" s="147">
        <f>[1]побуд.звіт!R278+'[2]звіт 2018+01.2019'!R278</f>
        <v>1391.076652788742</v>
      </c>
      <c r="S278" s="140">
        <f t="shared" si="165"/>
        <v>-335.17841770362702</v>
      </c>
      <c r="T278" s="141">
        <f t="shared" si="166"/>
        <v>0</v>
      </c>
      <c r="U278" s="147">
        <f>[1]побуд.звіт!U278+'[2]звіт 2018+01.2019'!U278</f>
        <v>38505.493978802107</v>
      </c>
      <c r="V278" s="147">
        <f>[1]побуд.звіт!V278+'[2]звіт 2018+01.2019'!V278</f>
        <v>37736.695238621847</v>
      </c>
      <c r="W278" s="140">
        <f t="shared" si="167"/>
        <v>-768.79874018026021</v>
      </c>
      <c r="X278" s="141">
        <f t="shared" si="168"/>
        <v>0</v>
      </c>
      <c r="Y278" s="147">
        <f>[1]побуд.звіт!Y278+'[2]звіт 2018+01.2019'!Y278</f>
        <v>0</v>
      </c>
      <c r="Z278" s="147">
        <f>[1]побуд.звіт!Z278+'[2]звіт 2018+01.2019'!Z278</f>
        <v>0</v>
      </c>
      <c r="AA278" s="140">
        <f t="shared" si="169"/>
        <v>0</v>
      </c>
      <c r="AB278" s="141">
        <f t="shared" si="170"/>
        <v>0</v>
      </c>
      <c r="AC278" s="147">
        <f>[1]побуд.звіт!AC278+'[2]звіт 2018+01.2019'!AC278</f>
        <v>78940.026274720702</v>
      </c>
      <c r="AD278" s="147">
        <f>[1]побуд.звіт!AD278+'[2]звіт 2018+01.2019'!AD278</f>
        <v>79074.811580078283</v>
      </c>
      <c r="AE278" s="140">
        <f t="shared" si="171"/>
        <v>0</v>
      </c>
      <c r="AF278" s="141">
        <f t="shared" si="172"/>
        <v>134.78530535758182</v>
      </c>
      <c r="AG278" s="147">
        <f>[1]побуд.звіт!AG278+'[2]звіт 2018+01.2019'!AG278</f>
        <v>767.56233311032952</v>
      </c>
      <c r="AH278" s="147">
        <f>[1]побуд.звіт!AH278+'[2]звіт 2018+01.2019'!AH278</f>
        <v>727.38727194361616</v>
      </c>
      <c r="AI278" s="140">
        <f t="shared" si="173"/>
        <v>-40.175061166713363</v>
      </c>
      <c r="AJ278" s="141">
        <f t="shared" si="174"/>
        <v>0</v>
      </c>
      <c r="AK278" s="147">
        <f>[1]побуд.звіт!AK278+'[2]звіт 2018+01.2019'!AK278</f>
        <v>18.575808734398287</v>
      </c>
      <c r="AL278" s="147">
        <f>[1]побуд.звіт!AL278+'[2]звіт 2018+01.2019'!AL278</f>
        <v>0</v>
      </c>
      <c r="AM278" s="140">
        <f t="shared" si="175"/>
        <v>-18.575808734398287</v>
      </c>
      <c r="AN278" s="141">
        <f t="shared" si="176"/>
        <v>0</v>
      </c>
      <c r="AO278" s="147">
        <f>[1]побуд.звіт!AO278+'[2]звіт 2018+01.2019'!AO278</f>
        <v>4721.9734668118008</v>
      </c>
      <c r="AP278" s="147">
        <f>[1]побуд.звіт!AP278+'[2]звіт 2018+01.2019'!AP278</f>
        <v>3560.1487329579113</v>
      </c>
      <c r="AQ278" s="140">
        <f t="shared" si="177"/>
        <v>-1161.8247338538895</v>
      </c>
      <c r="AR278" s="141">
        <f t="shared" si="178"/>
        <v>0</v>
      </c>
      <c r="AS278" s="147">
        <f>[1]побуд.звіт!AS278+'[2]звіт 2018+01.2019'!AS278</f>
        <v>9517.3703620044744</v>
      </c>
      <c r="AT278" s="147">
        <f>[1]побуд.звіт!AT278+'[2]звіт 2018+01.2019'!AT278</f>
        <v>8141.6257790617483</v>
      </c>
      <c r="AU278" s="140">
        <f t="shared" si="179"/>
        <v>-1375.7445829427261</v>
      </c>
      <c r="AV278" s="141">
        <f t="shared" si="180"/>
        <v>0</v>
      </c>
      <c r="AW278" s="147">
        <f>[1]побуд.звіт!AW278+'[2]звіт 2018+01.2019'!AW278</f>
        <v>92689.489466497238</v>
      </c>
      <c r="AX278" s="147">
        <f>[1]побуд.звіт!AX278+'[2]звіт 2018+01.2019'!AX278</f>
        <v>128462.28361743905</v>
      </c>
      <c r="AY278" s="140">
        <f t="shared" si="181"/>
        <v>0</v>
      </c>
      <c r="AZ278" s="141">
        <f t="shared" si="182"/>
        <v>35772.794150941816</v>
      </c>
      <c r="BA278" s="38">
        <v>0</v>
      </c>
      <c r="BB278" s="36"/>
      <c r="BC278" s="36">
        <f t="shared" si="192"/>
        <v>0</v>
      </c>
      <c r="BD278" s="37">
        <f t="shared" si="193"/>
        <v>0</v>
      </c>
      <c r="BE278" s="147">
        <f>[1]побуд.звіт!BE278+'[2]звіт 2018+01.2019'!BE278</f>
        <v>9.2879043671991433</v>
      </c>
      <c r="BF278" s="147">
        <f>[1]побуд.звіт!BF278+'[2]звіт 2018+01.2019'!BF278</f>
        <v>0</v>
      </c>
      <c r="BG278" s="140">
        <f t="shared" si="183"/>
        <v>-9.2879043671991433</v>
      </c>
      <c r="BH278" s="141">
        <f t="shared" si="184"/>
        <v>0</v>
      </c>
      <c r="BI278" s="147">
        <f>[1]побуд.звіт!BI278+'[2]звіт 2018+01.2019'!BI278</f>
        <v>31511.187109957184</v>
      </c>
      <c r="BJ278" s="147">
        <f>[1]побуд.звіт!BJ278+'[2]звіт 2018+01.2019'!BJ278</f>
        <v>26863.277770035111</v>
      </c>
      <c r="BK278" s="140">
        <f t="shared" si="185"/>
        <v>-4647.9093399220728</v>
      </c>
      <c r="BL278" s="141">
        <f t="shared" si="186"/>
        <v>0</v>
      </c>
      <c r="BM278" s="147">
        <f>[1]побуд.звіт!BM278+'[2]звіт 2018+01.2019'!BM278</f>
        <v>34373.617480786517</v>
      </c>
      <c r="BN278" s="147">
        <f>[1]побуд.звіт!BN278+'[2]звіт 2018+01.2019'!BN278</f>
        <v>40287.193648072302</v>
      </c>
      <c r="BO278" s="140">
        <f t="shared" si="187"/>
        <v>0</v>
      </c>
      <c r="BP278" s="141">
        <f t="shared" si="188"/>
        <v>5913.5761672857843</v>
      </c>
      <c r="BQ278" s="142">
        <f t="shared" si="156"/>
        <v>405973.41872548376</v>
      </c>
      <c r="BR278" s="140">
        <f t="shared" si="156"/>
        <v>436572.57768929331</v>
      </c>
      <c r="BS278" s="140">
        <f t="shared" si="189"/>
        <v>0</v>
      </c>
      <c r="BT278" s="141">
        <f t="shared" si="190"/>
        <v>30599.158963809547</v>
      </c>
      <c r="BU278" s="148">
        <f t="shared" si="194"/>
        <v>1.0753723213206243</v>
      </c>
      <c r="BV278" s="132">
        <v>30111</v>
      </c>
      <c r="BW278" s="144">
        <f t="shared" si="191"/>
        <v>1112.8986624654463</v>
      </c>
      <c r="BX278" s="132">
        <f t="shared" si="157"/>
        <v>28998.101337534554</v>
      </c>
      <c r="BY278" s="145">
        <v>3</v>
      </c>
      <c r="CA278" s="39"/>
    </row>
    <row r="279" spans="1:79" x14ac:dyDescent="0.3">
      <c r="A279" s="137">
        <f t="shared" si="162"/>
        <v>271</v>
      </c>
      <c r="B279" s="146" t="s">
        <v>371</v>
      </c>
      <c r="C279" s="188">
        <v>4190.6499999999996</v>
      </c>
      <c r="D279" s="185">
        <v>9</v>
      </c>
      <c r="E279" s="147">
        <f>[1]побуд.звіт!E279+'[2]звіт 2018+01.2019'!E279</f>
        <v>28336.696584999991</v>
      </c>
      <c r="F279" s="147">
        <f>[1]побуд.звіт!F279+'[2]звіт 2018+01.2019'!F279</f>
        <v>27183.139840325322</v>
      </c>
      <c r="G279" s="140">
        <f t="shared" si="158"/>
        <v>-1153.5567446746682</v>
      </c>
      <c r="H279" s="141">
        <f t="shared" si="159"/>
        <v>0</v>
      </c>
      <c r="I279" s="147">
        <f>[1]побуд.звіт!I279+'[2]звіт 2018+01.2019'!I279</f>
        <v>55173.615823771244</v>
      </c>
      <c r="J279" s="147">
        <f>[1]побуд.звіт!J279+'[2]звіт 2018+01.2019'!J279</f>
        <v>54696.911491247301</v>
      </c>
      <c r="K279" s="140">
        <f t="shared" si="160"/>
        <v>-476.70433252394287</v>
      </c>
      <c r="L279" s="141">
        <f t="shared" si="161"/>
        <v>0</v>
      </c>
      <c r="M279" s="147">
        <f>[1]побуд.звіт!M279+'[2]звіт 2018+01.2019'!M279</f>
        <v>6565.613647952161</v>
      </c>
      <c r="N279" s="147">
        <f>[1]побуд.звіт!N279+'[2]звіт 2018+01.2019'!N279</f>
        <v>6629.2825610646469</v>
      </c>
      <c r="O279" s="140">
        <f t="shared" si="163"/>
        <v>0</v>
      </c>
      <c r="P279" s="141">
        <f t="shared" si="164"/>
        <v>63.668913112485825</v>
      </c>
      <c r="Q279" s="147">
        <f>[1]побуд.звіт!Q279+'[2]звіт 2018+01.2019'!Q279</f>
        <v>1033.172545210798</v>
      </c>
      <c r="R279" s="147">
        <f>[1]побуд.звіт!R279+'[2]звіт 2018+01.2019'!R279</f>
        <v>878.74320566456754</v>
      </c>
      <c r="S279" s="140">
        <f t="shared" si="165"/>
        <v>-154.42933954623049</v>
      </c>
      <c r="T279" s="141">
        <f t="shared" si="166"/>
        <v>0</v>
      </c>
      <c r="U279" s="147">
        <f>[1]побуд.звіт!U279+'[2]звіт 2018+01.2019'!U279</f>
        <v>29917.994049101275</v>
      </c>
      <c r="V279" s="147">
        <f>[1]побуд.звіт!V279+'[2]звіт 2018+01.2019'!V279</f>
        <v>29440.655529685278</v>
      </c>
      <c r="W279" s="140">
        <f t="shared" si="167"/>
        <v>-477.33851941599642</v>
      </c>
      <c r="X279" s="141">
        <f t="shared" si="168"/>
        <v>0</v>
      </c>
      <c r="Y279" s="147">
        <f>[1]побуд.звіт!Y279+'[2]звіт 2018+01.2019'!Y279</f>
        <v>0</v>
      </c>
      <c r="Z279" s="147">
        <f>[1]побуд.звіт!Z279+'[2]звіт 2018+01.2019'!Z279</f>
        <v>0</v>
      </c>
      <c r="AA279" s="140">
        <f t="shared" si="169"/>
        <v>0</v>
      </c>
      <c r="AB279" s="141">
        <f t="shared" si="170"/>
        <v>0</v>
      </c>
      <c r="AC279" s="147">
        <f>[1]побуд.звіт!AC279+'[2]звіт 2018+01.2019'!AC279</f>
        <v>48260.19265782537</v>
      </c>
      <c r="AD279" s="147">
        <f>[1]побуд.звіт!AD279+'[2]звіт 2018+01.2019'!AD279</f>
        <v>48286.438949488766</v>
      </c>
      <c r="AE279" s="140">
        <f t="shared" si="171"/>
        <v>0</v>
      </c>
      <c r="AF279" s="141">
        <f t="shared" si="172"/>
        <v>26.246291663395823</v>
      </c>
      <c r="AG279" s="147">
        <f>[1]побуд.звіт!AG279+'[2]звіт 2018+01.2019'!AG279</f>
        <v>1511.1011388266609</v>
      </c>
      <c r="AH279" s="147">
        <f>[1]побуд.звіт!AH279+'[2]звіт 2018+01.2019'!AH279</f>
        <v>1487.8376017028511</v>
      </c>
      <c r="AI279" s="140">
        <f t="shared" si="173"/>
        <v>-23.263537123809783</v>
      </c>
      <c r="AJ279" s="141">
        <f t="shared" si="174"/>
        <v>0</v>
      </c>
      <c r="AK279" s="147">
        <f>[1]побуд.звіт!AK279+'[2]звіт 2018+01.2019'!AK279</f>
        <v>54.609466563688862</v>
      </c>
      <c r="AL279" s="147">
        <f>[1]побуд.звіт!AL279+'[2]звіт 2018+01.2019'!AL279</f>
        <v>0</v>
      </c>
      <c r="AM279" s="140">
        <f t="shared" si="175"/>
        <v>-54.609466563688862</v>
      </c>
      <c r="AN279" s="141">
        <f t="shared" si="176"/>
        <v>0</v>
      </c>
      <c r="AO279" s="147">
        <f>[1]побуд.звіт!AO279+'[2]звіт 2018+01.2019'!AO279</f>
        <v>3025.4893556225984</v>
      </c>
      <c r="AP279" s="147">
        <f>[1]побуд.звіт!AP279+'[2]звіт 2018+01.2019'!AP279</f>
        <v>2256.8800003572474</v>
      </c>
      <c r="AQ279" s="140">
        <f t="shared" si="177"/>
        <v>-768.60935526535104</v>
      </c>
      <c r="AR279" s="141">
        <f t="shared" si="178"/>
        <v>0</v>
      </c>
      <c r="AS279" s="147">
        <f>[1]побуд.звіт!AS279+'[2]звіт 2018+01.2019'!AS279</f>
        <v>5393.3215232521552</v>
      </c>
      <c r="AT279" s="147">
        <f>[1]побуд.звіт!AT279+'[2]звіт 2018+01.2019'!AT279</f>
        <v>7974.4922649869968</v>
      </c>
      <c r="AU279" s="140">
        <f t="shared" si="179"/>
        <v>0</v>
      </c>
      <c r="AV279" s="141">
        <f t="shared" si="180"/>
        <v>2581.1707417348416</v>
      </c>
      <c r="AW279" s="147">
        <f>[1]побуд.звіт!AW279+'[2]звіт 2018+01.2019'!AW279</f>
        <v>55150.259945488935</v>
      </c>
      <c r="AX279" s="147">
        <f>[1]побуд.звіт!AX279+'[2]звіт 2018+01.2019'!AX279</f>
        <v>29299.968039169016</v>
      </c>
      <c r="AY279" s="140">
        <f t="shared" si="181"/>
        <v>-25850.291906319919</v>
      </c>
      <c r="AZ279" s="141">
        <f t="shared" si="182"/>
        <v>0</v>
      </c>
      <c r="BA279" s="38">
        <v>0</v>
      </c>
      <c r="BB279" s="36"/>
      <c r="BC279" s="36">
        <f t="shared" si="192"/>
        <v>0</v>
      </c>
      <c r="BD279" s="37">
        <f t="shared" si="193"/>
        <v>0</v>
      </c>
      <c r="BE279" s="147">
        <f>[1]побуд.звіт!BE279+'[2]звіт 2018+01.2019'!BE279</f>
        <v>11.766574140922215</v>
      </c>
      <c r="BF279" s="147">
        <f>[1]побуд.звіт!BF279+'[2]звіт 2018+01.2019'!BF279</f>
        <v>0</v>
      </c>
      <c r="BG279" s="140">
        <f t="shared" si="183"/>
        <v>-11.766574140922215</v>
      </c>
      <c r="BH279" s="141">
        <f t="shared" si="184"/>
        <v>0</v>
      </c>
      <c r="BI279" s="147">
        <f>[1]побуд.звіт!BI279+'[2]звіт 2018+01.2019'!BI279</f>
        <v>43240.648191512613</v>
      </c>
      <c r="BJ279" s="147">
        <f>[1]побуд.звіт!BJ279+'[2]звіт 2018+01.2019'!BJ279</f>
        <v>43603.163510477061</v>
      </c>
      <c r="BK279" s="140">
        <f t="shared" si="185"/>
        <v>0</v>
      </c>
      <c r="BL279" s="141">
        <f t="shared" si="186"/>
        <v>362.51531896444794</v>
      </c>
      <c r="BM279" s="147">
        <f>[1]побуд.звіт!BM279+'[2]звіт 2018+01.2019'!BM279</f>
        <v>16998.420619006196</v>
      </c>
      <c r="BN279" s="147">
        <f>[1]побуд.звіт!BN279+'[2]звіт 2018+01.2019'!BN279</f>
        <v>12185.26094665285</v>
      </c>
      <c r="BO279" s="140">
        <f t="shared" si="187"/>
        <v>-4813.1596723533457</v>
      </c>
      <c r="BP279" s="141">
        <f t="shared" si="188"/>
        <v>0</v>
      </c>
      <c r="BQ279" s="142">
        <f t="shared" si="156"/>
        <v>294672.90212327457</v>
      </c>
      <c r="BR279" s="140">
        <f t="shared" si="156"/>
        <v>263922.77394082188</v>
      </c>
      <c r="BS279" s="140">
        <f t="shared" si="189"/>
        <v>-30750.128182452696</v>
      </c>
      <c r="BT279" s="141">
        <f t="shared" si="190"/>
        <v>0</v>
      </c>
      <c r="BU279" s="148">
        <f t="shared" si="194"/>
        <v>0.8956465696001169</v>
      </c>
      <c r="BV279" s="132">
        <v>17836</v>
      </c>
      <c r="BW279" s="144">
        <f t="shared" si="191"/>
        <v>0</v>
      </c>
      <c r="BX279" s="132">
        <f t="shared" si="157"/>
        <v>21048.064437376754</v>
      </c>
      <c r="BY279" s="145">
        <v>3</v>
      </c>
      <c r="CA279" s="39"/>
    </row>
    <row r="280" spans="1:79" x14ac:dyDescent="0.3">
      <c r="A280" s="163">
        <f t="shared" si="162"/>
        <v>272</v>
      </c>
      <c r="B280" s="164" t="s">
        <v>372</v>
      </c>
      <c r="C280" s="189">
        <v>2085.81</v>
      </c>
      <c r="D280" s="185">
        <v>5</v>
      </c>
      <c r="E280" s="165">
        <f>[1]побуд.звіт!E280+'[2]звіт 2018+01.2019'!E280</f>
        <v>6629.6518100000003</v>
      </c>
      <c r="F280" s="165">
        <f>[1]побуд.звіт!F280+'[2]звіт 2018+01.2019'!F280</f>
        <v>6493.5533596525711</v>
      </c>
      <c r="G280" s="166">
        <f t="shared" si="158"/>
        <v>-136.09845034742921</v>
      </c>
      <c r="H280" s="167">
        <f t="shared" si="159"/>
        <v>0</v>
      </c>
      <c r="I280" s="165">
        <f>[1]побуд.звіт!I280+'[2]звіт 2018+01.2019'!I280</f>
        <v>7068.6568752744488</v>
      </c>
      <c r="J280" s="165">
        <f>[1]побуд.звіт!J280+'[2]звіт 2018+01.2019'!J280</f>
        <v>8854.6525825279386</v>
      </c>
      <c r="K280" s="166">
        <f t="shared" si="160"/>
        <v>0</v>
      </c>
      <c r="L280" s="167">
        <f t="shared" si="161"/>
        <v>1785.9957072534899</v>
      </c>
      <c r="M280" s="165">
        <f>[1]побуд.звіт!M280+'[2]звіт 2018+01.2019'!M280</f>
        <v>2394.2066112175726</v>
      </c>
      <c r="N280" s="165">
        <f>[1]побуд.звіт!N280+'[2]звіт 2018+01.2019'!N280</f>
        <v>2347.3232287470641</v>
      </c>
      <c r="O280" s="166">
        <f t="shared" si="163"/>
        <v>-46.883382470508423</v>
      </c>
      <c r="P280" s="167">
        <f t="shared" si="164"/>
        <v>0</v>
      </c>
      <c r="Q280" s="165">
        <f>[1]побуд.звіт!Q280+'[2]звіт 2018+01.2019'!Q280</f>
        <v>169.70529528525356</v>
      </c>
      <c r="R280" s="165">
        <f>[1]побуд.звіт!R280+'[2]звіт 2018+01.2019'!R280</f>
        <v>515.26132468370463</v>
      </c>
      <c r="S280" s="166">
        <f t="shared" si="165"/>
        <v>0</v>
      </c>
      <c r="T280" s="167">
        <f t="shared" si="166"/>
        <v>345.55602939845107</v>
      </c>
      <c r="U280" s="165">
        <f>[1]побуд.звіт!U280+'[2]звіт 2018+01.2019'!U280</f>
        <v>0</v>
      </c>
      <c r="V280" s="165">
        <f>[1]побуд.звіт!V280+'[2]звіт 2018+01.2019'!V280</f>
        <v>0</v>
      </c>
      <c r="W280" s="166">
        <f t="shared" si="167"/>
        <v>0</v>
      </c>
      <c r="X280" s="167">
        <f t="shared" si="168"/>
        <v>0</v>
      </c>
      <c r="Y280" s="165">
        <f>[1]побуд.звіт!Y280+'[2]звіт 2018+01.2019'!Y280</f>
        <v>0</v>
      </c>
      <c r="Z280" s="165">
        <f>[1]побуд.звіт!Z280+'[2]звіт 2018+01.2019'!Z280</f>
        <v>0</v>
      </c>
      <c r="AA280" s="166">
        <f t="shared" si="169"/>
        <v>0</v>
      </c>
      <c r="AB280" s="167">
        <f t="shared" si="170"/>
        <v>0</v>
      </c>
      <c r="AC280" s="165">
        <f>[1]побуд.звіт!AC280+'[2]звіт 2018+01.2019'!AC280</f>
        <v>21629.374575384783</v>
      </c>
      <c r="AD280" s="165">
        <f>[1]побуд.звіт!AD280+'[2]звіт 2018+01.2019'!AD280</f>
        <v>20409.147957699108</v>
      </c>
      <c r="AE280" s="166">
        <f t="shared" si="171"/>
        <v>-1220.2266176856756</v>
      </c>
      <c r="AF280" s="167">
        <f t="shared" si="172"/>
        <v>0</v>
      </c>
      <c r="AG280" s="165">
        <f>[1]побуд.звіт!AG280+'[2]звіт 2018+01.2019'!AG280</f>
        <v>831.18327216443197</v>
      </c>
      <c r="AH280" s="165">
        <f>[1]побуд.звіт!AH280+'[2]звіт 2018+01.2019'!AH280</f>
        <v>829.22149001572245</v>
      </c>
      <c r="AI280" s="166">
        <f t="shared" si="173"/>
        <v>-1.9617821487095171</v>
      </c>
      <c r="AJ280" s="167">
        <f t="shared" si="174"/>
        <v>0</v>
      </c>
      <c r="AK280" s="165">
        <f>[1]побуд.звіт!AK280+'[2]звіт 2018+01.2019'!AK280</f>
        <v>31.16008250587257</v>
      </c>
      <c r="AL280" s="165">
        <f>[1]побуд.звіт!AL280+'[2]звіт 2018+01.2019'!AL280</f>
        <v>0</v>
      </c>
      <c r="AM280" s="166">
        <f t="shared" si="175"/>
        <v>-31.16008250587257</v>
      </c>
      <c r="AN280" s="167">
        <f t="shared" si="176"/>
        <v>0</v>
      </c>
      <c r="AO280" s="165">
        <f>[1]побуд.звіт!AO280+'[2]звіт 2018+01.2019'!AO280</f>
        <v>6132.8536270277182</v>
      </c>
      <c r="AP280" s="165">
        <f>[1]побуд.звіт!AP280+'[2]звіт 2018+01.2019'!AP280</f>
        <v>8036.7130788504783</v>
      </c>
      <c r="AQ280" s="166">
        <f t="shared" si="177"/>
        <v>0</v>
      </c>
      <c r="AR280" s="167">
        <f t="shared" si="178"/>
        <v>1903.8594518227601</v>
      </c>
      <c r="AS280" s="165">
        <f>[1]побуд.звіт!AS280+'[2]звіт 2018+01.2019'!AS280</f>
        <v>3287.168363315172</v>
      </c>
      <c r="AT280" s="165">
        <f>[1]побуд.звіт!AT280+'[2]звіт 2018+01.2019'!AT280</f>
        <v>2759.2364315520344</v>
      </c>
      <c r="AU280" s="166">
        <f t="shared" si="179"/>
        <v>-527.93193176313753</v>
      </c>
      <c r="AV280" s="167">
        <f t="shared" si="180"/>
        <v>0</v>
      </c>
      <c r="AW280" s="165">
        <f>[1]побуд.звіт!AW280+'[2]звіт 2018+01.2019'!AW280</f>
        <v>18373.101282542008</v>
      </c>
      <c r="AX280" s="165">
        <f>[1]побуд.звіт!AX280+'[2]звіт 2018+01.2019'!AX280</f>
        <v>24813.647396704553</v>
      </c>
      <c r="AY280" s="166">
        <f t="shared" si="181"/>
        <v>0</v>
      </c>
      <c r="AZ280" s="167">
        <f t="shared" si="182"/>
        <v>6440.5461141625456</v>
      </c>
      <c r="BA280" s="38">
        <v>0</v>
      </c>
      <c r="BB280" s="36"/>
      <c r="BC280" s="36">
        <f t="shared" si="192"/>
        <v>0</v>
      </c>
      <c r="BD280" s="37">
        <f t="shared" si="193"/>
        <v>0</v>
      </c>
      <c r="BE280" s="165">
        <f>[1]побуд.звіт!BE280+'[2]звіт 2018+01.2019'!BE280</f>
        <v>17.569712103523536</v>
      </c>
      <c r="BF280" s="165">
        <f>[1]побуд.звіт!BF280+'[2]звіт 2018+01.2019'!BF280</f>
        <v>0</v>
      </c>
      <c r="BG280" s="166">
        <f t="shared" si="183"/>
        <v>-17.569712103523536</v>
      </c>
      <c r="BH280" s="167">
        <f t="shared" si="184"/>
        <v>0</v>
      </c>
      <c r="BI280" s="165">
        <f>[1]побуд.звіт!BI280+'[2]звіт 2018+01.2019'!BI280</f>
        <v>5189.1033513864313</v>
      </c>
      <c r="BJ280" s="165">
        <f>[1]побуд.звіт!BJ280+'[2]звіт 2018+01.2019'!BJ280</f>
        <v>4706.8866008548994</v>
      </c>
      <c r="BK280" s="166">
        <f t="shared" si="185"/>
        <v>-482.21675053153194</v>
      </c>
      <c r="BL280" s="167">
        <f t="shared" si="186"/>
        <v>0</v>
      </c>
      <c r="BM280" s="165">
        <f>[1]побуд.звіт!BM280+'[2]звіт 2018+01.2019'!BM280</f>
        <v>0</v>
      </c>
      <c r="BN280" s="165">
        <f>[1]побуд.звіт!BN280+'[2]звіт 2018+01.2019'!BN280</f>
        <v>0</v>
      </c>
      <c r="BO280" s="166">
        <f t="shared" si="187"/>
        <v>0</v>
      </c>
      <c r="BP280" s="167">
        <f t="shared" si="188"/>
        <v>0</v>
      </c>
      <c r="BQ280" s="168">
        <f t="shared" si="156"/>
        <v>71753.734858207201</v>
      </c>
      <c r="BR280" s="166">
        <f t="shared" si="156"/>
        <v>79765.643451288066</v>
      </c>
      <c r="BS280" s="166">
        <f t="shared" si="189"/>
        <v>0</v>
      </c>
      <c r="BT280" s="167">
        <f t="shared" si="190"/>
        <v>8011.9085930808651</v>
      </c>
      <c r="BU280" s="169">
        <f t="shared" si="194"/>
        <v>1.1116584190204626</v>
      </c>
      <c r="BV280" s="131">
        <v>4440</v>
      </c>
      <c r="BW280" s="170">
        <f t="shared" si="191"/>
        <v>0</v>
      </c>
      <c r="BX280" s="131">
        <f t="shared" si="157"/>
        <v>5125.2667755862285</v>
      </c>
      <c r="BY280" s="171">
        <v>2</v>
      </c>
      <c r="CA280" s="39"/>
    </row>
    <row r="281" spans="1:79" x14ac:dyDescent="0.3">
      <c r="A281" s="137">
        <f t="shared" si="162"/>
        <v>273</v>
      </c>
      <c r="B281" s="146" t="s">
        <v>373</v>
      </c>
      <c r="C281" s="188">
        <v>4122.32</v>
      </c>
      <c r="D281" s="185">
        <v>9</v>
      </c>
      <c r="E281" s="147">
        <f>[1]побуд.звіт!E281+'[2]звіт 2018+01.2019'!E281</f>
        <v>28041.250968000008</v>
      </c>
      <c r="F281" s="147">
        <f>[1]побуд.звіт!F281+'[2]звіт 2018+01.2019'!F281</f>
        <v>26795.511362001267</v>
      </c>
      <c r="G281" s="140">
        <f t="shared" si="158"/>
        <v>-1245.7396059987404</v>
      </c>
      <c r="H281" s="141">
        <f t="shared" si="159"/>
        <v>0</v>
      </c>
      <c r="I281" s="147">
        <f>[1]побуд.звіт!I281+'[2]звіт 2018+01.2019'!I281</f>
        <v>60805.297725597477</v>
      </c>
      <c r="J281" s="147">
        <f>[1]побуд.звіт!J281+'[2]звіт 2018+01.2019'!J281</f>
        <v>63512.358438990108</v>
      </c>
      <c r="K281" s="140">
        <f t="shared" si="160"/>
        <v>0</v>
      </c>
      <c r="L281" s="141">
        <f t="shared" si="161"/>
        <v>2707.0607133926314</v>
      </c>
      <c r="M281" s="147">
        <f>[1]побуд.звіт!M281+'[2]звіт 2018+01.2019'!M281</f>
        <v>6726.5935317563435</v>
      </c>
      <c r="N281" s="147">
        <f>[1]побуд.звіт!N281+'[2]звіт 2018+01.2019'!N281</f>
        <v>7015.1441139887402</v>
      </c>
      <c r="O281" s="140">
        <f t="shared" si="163"/>
        <v>0</v>
      </c>
      <c r="P281" s="141">
        <f t="shared" si="164"/>
        <v>288.55058223239666</v>
      </c>
      <c r="Q281" s="147">
        <f>[1]побуд.звіт!Q281+'[2]звіт 2018+01.2019'!Q281</f>
        <v>975.08662321818224</v>
      </c>
      <c r="R281" s="147">
        <f>[1]побуд.звіт!R281+'[2]звіт 2018+01.2019'!R281</f>
        <v>734.29632114991432</v>
      </c>
      <c r="S281" s="140">
        <f t="shared" si="165"/>
        <v>-240.79030206826792</v>
      </c>
      <c r="T281" s="141">
        <f t="shared" si="166"/>
        <v>0</v>
      </c>
      <c r="U281" s="147">
        <f>[1]побуд.звіт!U281+'[2]звіт 2018+01.2019'!U281</f>
        <v>29933.779675073878</v>
      </c>
      <c r="V281" s="147">
        <f>[1]побуд.звіт!V281+'[2]звіт 2018+01.2019'!V281</f>
        <v>29646.315989360453</v>
      </c>
      <c r="W281" s="140">
        <f t="shared" si="167"/>
        <v>-287.46368571342464</v>
      </c>
      <c r="X281" s="141">
        <f t="shared" si="168"/>
        <v>0</v>
      </c>
      <c r="Y281" s="147">
        <f>[1]побуд.звіт!Y281+'[2]звіт 2018+01.2019'!Y281</f>
        <v>0</v>
      </c>
      <c r="Z281" s="147">
        <f>[1]побуд.звіт!Z281+'[2]звіт 2018+01.2019'!Z281</f>
        <v>0</v>
      </c>
      <c r="AA281" s="140">
        <f t="shared" si="169"/>
        <v>0</v>
      </c>
      <c r="AB281" s="141">
        <f t="shared" si="170"/>
        <v>0</v>
      </c>
      <c r="AC281" s="147">
        <f>[1]побуд.звіт!AC281+'[2]звіт 2018+01.2019'!AC281</f>
        <v>47285.540961489045</v>
      </c>
      <c r="AD281" s="147">
        <f>[1]побуд.звіт!AD281+'[2]звіт 2018+01.2019'!AD281</f>
        <v>47893.932800812421</v>
      </c>
      <c r="AE281" s="140">
        <f t="shared" si="171"/>
        <v>0</v>
      </c>
      <c r="AF281" s="141">
        <f t="shared" si="172"/>
        <v>608.39183932337619</v>
      </c>
      <c r="AG281" s="147">
        <f>[1]побуд.звіт!AG281+'[2]звіт 2018+01.2019'!AG281</f>
        <v>1343.8554303937194</v>
      </c>
      <c r="AH281" s="147">
        <f>[1]побуд.звіт!AH281+'[2]звіт 2018+01.2019'!AH281</f>
        <v>1322.5223126247565</v>
      </c>
      <c r="AI281" s="140">
        <f t="shared" si="173"/>
        <v>-21.333117768962893</v>
      </c>
      <c r="AJ281" s="141">
        <f t="shared" si="174"/>
        <v>0</v>
      </c>
      <c r="AK281" s="147">
        <f>[1]побуд.звіт!AK281+'[2]звіт 2018+01.2019'!AK281</f>
        <v>44.221594256576594</v>
      </c>
      <c r="AL281" s="147">
        <f>[1]побуд.звіт!AL281+'[2]звіт 2018+01.2019'!AL281</f>
        <v>967.3030319747977</v>
      </c>
      <c r="AM281" s="140">
        <f t="shared" si="175"/>
        <v>0</v>
      </c>
      <c r="AN281" s="141">
        <f t="shared" si="176"/>
        <v>923.08143771822108</v>
      </c>
      <c r="AO281" s="147">
        <f>[1]побуд.звіт!AO281+'[2]звіт 2018+01.2019'!AO281</f>
        <v>3048.9832877363624</v>
      </c>
      <c r="AP281" s="147">
        <f>[1]побуд.звіт!AP281+'[2]звіт 2018+01.2019'!AP281</f>
        <v>5022.242339293698</v>
      </c>
      <c r="AQ281" s="140">
        <f t="shared" si="177"/>
        <v>0</v>
      </c>
      <c r="AR281" s="141">
        <f t="shared" si="178"/>
        <v>1973.2590515573356</v>
      </c>
      <c r="AS281" s="147">
        <f>[1]побуд.звіт!AS281+'[2]звіт 2018+01.2019'!AS281</f>
        <v>5388.8912372655777</v>
      </c>
      <c r="AT281" s="147">
        <f>[1]побуд.звіт!AT281+'[2]звіт 2018+01.2019'!AT281</f>
        <v>4655.0709142639398</v>
      </c>
      <c r="AU281" s="140">
        <f t="shared" si="179"/>
        <v>-733.82032300163792</v>
      </c>
      <c r="AV281" s="141">
        <f t="shared" si="180"/>
        <v>0</v>
      </c>
      <c r="AW281" s="147">
        <f>[1]побуд.звіт!AW281+'[2]звіт 2018+01.2019'!AW281</f>
        <v>52864.782123660923</v>
      </c>
      <c r="AX281" s="147">
        <f>[1]побуд.звіт!AX281+'[2]звіт 2018+01.2019'!AX281</f>
        <v>77123.226914925457</v>
      </c>
      <c r="AY281" s="140">
        <f t="shared" si="181"/>
        <v>0</v>
      </c>
      <c r="AZ281" s="141">
        <f t="shared" si="182"/>
        <v>24258.444791264534</v>
      </c>
      <c r="BA281" s="38">
        <v>0</v>
      </c>
      <c r="BB281" s="36"/>
      <c r="BC281" s="36">
        <f t="shared" si="192"/>
        <v>0</v>
      </c>
      <c r="BD281" s="37">
        <f t="shared" si="193"/>
        <v>0</v>
      </c>
      <c r="BE281" s="147">
        <f>[1]побуд.звіт!BE281+'[2]звіт 2018+01.2019'!BE281</f>
        <v>11.574716073307599</v>
      </c>
      <c r="BF281" s="147">
        <f>[1]побуд.звіт!BF281+'[2]звіт 2018+01.2019'!BF281</f>
        <v>0</v>
      </c>
      <c r="BG281" s="140">
        <f t="shared" si="183"/>
        <v>-11.574716073307599</v>
      </c>
      <c r="BH281" s="141">
        <f t="shared" si="184"/>
        <v>0</v>
      </c>
      <c r="BI281" s="147">
        <f>[1]побуд.звіт!BI281+'[2]звіт 2018+01.2019'!BI281</f>
        <v>21417.03911509219</v>
      </c>
      <c r="BJ281" s="147">
        <f>[1]побуд.звіт!BJ281+'[2]звіт 2018+01.2019'!BJ281</f>
        <v>20630.604414650075</v>
      </c>
      <c r="BK281" s="140">
        <f t="shared" si="185"/>
        <v>-786.43470044211426</v>
      </c>
      <c r="BL281" s="141">
        <f t="shared" si="186"/>
        <v>0</v>
      </c>
      <c r="BM281" s="147">
        <f>[1]побуд.звіт!BM281+'[2]звіт 2018+01.2019'!BM281</f>
        <v>14676.146800741693</v>
      </c>
      <c r="BN281" s="147">
        <f>[1]побуд.звіт!BN281+'[2]звіт 2018+01.2019'!BN281</f>
        <v>11529.063940482269</v>
      </c>
      <c r="BO281" s="140">
        <f t="shared" si="187"/>
        <v>-3147.0828602594247</v>
      </c>
      <c r="BP281" s="141">
        <f t="shared" si="188"/>
        <v>0</v>
      </c>
      <c r="BQ281" s="142">
        <f t="shared" si="156"/>
        <v>272563.04379035532</v>
      </c>
      <c r="BR281" s="140">
        <f t="shared" si="156"/>
        <v>296847.59289451793</v>
      </c>
      <c r="BS281" s="140">
        <f t="shared" si="189"/>
        <v>0</v>
      </c>
      <c r="BT281" s="141">
        <f t="shared" si="190"/>
        <v>24284.549104162608</v>
      </c>
      <c r="BU281" s="148">
        <f t="shared" si="194"/>
        <v>1.0890969985015331</v>
      </c>
      <c r="BV281" s="132">
        <v>28067</v>
      </c>
      <c r="BW281" s="144">
        <f t="shared" si="191"/>
        <v>8598.2111578317636</v>
      </c>
      <c r="BX281" s="132">
        <f t="shared" si="157"/>
        <v>19468.788842168236</v>
      </c>
      <c r="BY281" s="145">
        <v>3</v>
      </c>
      <c r="CA281" s="39"/>
    </row>
    <row r="282" spans="1:79" x14ac:dyDescent="0.3">
      <c r="A282" s="137">
        <f t="shared" si="162"/>
        <v>274</v>
      </c>
      <c r="B282" s="146" t="s">
        <v>374</v>
      </c>
      <c r="C282" s="188">
        <v>4775</v>
      </c>
      <c r="D282" s="185">
        <v>5</v>
      </c>
      <c r="E282" s="147">
        <f>[1]побуд.звіт!E282+'[2]звіт 2018+01.2019'!E282</f>
        <v>16585.161000000004</v>
      </c>
      <c r="F282" s="147">
        <f>[1]побуд.звіт!F282+'[2]звіт 2018+01.2019'!F282</f>
        <v>16452.546449711168</v>
      </c>
      <c r="G282" s="140">
        <f t="shared" si="158"/>
        <v>-132.61455028883574</v>
      </c>
      <c r="H282" s="141">
        <f t="shared" si="159"/>
        <v>0</v>
      </c>
      <c r="I282" s="147">
        <f>[1]побуд.звіт!I282+'[2]звіт 2018+01.2019'!I282</f>
        <v>39337.387391949625</v>
      </c>
      <c r="J282" s="147">
        <f>[1]побуд.звіт!J282+'[2]звіт 2018+01.2019'!J282</f>
        <v>43390.504972419025</v>
      </c>
      <c r="K282" s="140">
        <f t="shared" si="160"/>
        <v>0</v>
      </c>
      <c r="L282" s="141">
        <f t="shared" si="161"/>
        <v>4053.1175804693994</v>
      </c>
      <c r="M282" s="147">
        <f>[1]побуд.звіт!M282+'[2]звіт 2018+01.2019'!M282</f>
        <v>6627.8278741391914</v>
      </c>
      <c r="N282" s="147">
        <f>[1]побуд.звіт!N282+'[2]звіт 2018+01.2019'!N282</f>
        <v>6722.394752764113</v>
      </c>
      <c r="O282" s="140">
        <f t="shared" si="163"/>
        <v>0</v>
      </c>
      <c r="P282" s="141">
        <f t="shared" si="164"/>
        <v>94.566878624921628</v>
      </c>
      <c r="Q282" s="147">
        <f>[1]побуд.звіт!Q282+'[2]звіт 2018+01.2019'!Q282</f>
        <v>1506.3695410667149</v>
      </c>
      <c r="R282" s="147">
        <f>[1]побуд.звіт!R282+'[2]звіт 2018+01.2019'!R282</f>
        <v>1131.297774213017</v>
      </c>
      <c r="S282" s="140">
        <f t="shared" si="165"/>
        <v>-375.07176685369791</v>
      </c>
      <c r="T282" s="141">
        <f t="shared" si="166"/>
        <v>0</v>
      </c>
      <c r="U282" s="147">
        <f>[1]побуд.звіт!U282+'[2]звіт 2018+01.2019'!U282</f>
        <v>0</v>
      </c>
      <c r="V282" s="147">
        <f>[1]побуд.звіт!V282+'[2]звіт 2018+01.2019'!V282</f>
        <v>0</v>
      </c>
      <c r="W282" s="140">
        <f t="shared" si="167"/>
        <v>0</v>
      </c>
      <c r="X282" s="141">
        <f t="shared" si="168"/>
        <v>0</v>
      </c>
      <c r="Y282" s="147">
        <f>[1]побуд.звіт!Y282+'[2]звіт 2018+01.2019'!Y282</f>
        <v>0</v>
      </c>
      <c r="Z282" s="147">
        <f>[1]побуд.звіт!Z282+'[2]звіт 2018+01.2019'!Z282</f>
        <v>0</v>
      </c>
      <c r="AA282" s="140">
        <f t="shared" si="169"/>
        <v>0</v>
      </c>
      <c r="AB282" s="141">
        <f t="shared" si="170"/>
        <v>0</v>
      </c>
      <c r="AC282" s="147">
        <f>[1]побуд.звіт!AC282+'[2]звіт 2018+01.2019'!AC282</f>
        <v>53607.97801576904</v>
      </c>
      <c r="AD282" s="147">
        <f>[1]побуд.звіт!AD282+'[2]звіт 2018+01.2019'!AD282</f>
        <v>52538.37199851792</v>
      </c>
      <c r="AE282" s="140">
        <f t="shared" si="171"/>
        <v>-1069.6060172511206</v>
      </c>
      <c r="AF282" s="141">
        <f t="shared" si="172"/>
        <v>0</v>
      </c>
      <c r="AG282" s="147">
        <f>[1]побуд.звіт!AG282+'[2]звіт 2018+01.2019'!AG282</f>
        <v>1206.144106681164</v>
      </c>
      <c r="AH282" s="147">
        <f>[1]побуд.звіт!AH282+'[2]звіт 2018+01.2019'!AH282</f>
        <v>1206.8016102700906</v>
      </c>
      <c r="AI282" s="140">
        <f t="shared" si="173"/>
        <v>0</v>
      </c>
      <c r="AJ282" s="141">
        <f t="shared" si="174"/>
        <v>0.65750358892660188</v>
      </c>
      <c r="AK282" s="147">
        <f>[1]побуд.звіт!AK282+'[2]звіт 2018+01.2019'!AK282</f>
        <v>44.519464270151602</v>
      </c>
      <c r="AL282" s="147">
        <f>[1]побуд.звіт!AL282+'[2]звіт 2018+01.2019'!AL282</f>
        <v>0</v>
      </c>
      <c r="AM282" s="140">
        <f t="shared" si="175"/>
        <v>-44.519464270151602</v>
      </c>
      <c r="AN282" s="141">
        <f t="shared" si="176"/>
        <v>0</v>
      </c>
      <c r="AO282" s="147">
        <f>[1]побуд.звіт!AO282+'[2]звіт 2018+01.2019'!AO282</f>
        <v>14117.185948666309</v>
      </c>
      <c r="AP282" s="147">
        <f>[1]побуд.звіт!AP282+'[2]звіт 2018+01.2019'!AP282</f>
        <v>9975.3703886130352</v>
      </c>
      <c r="AQ282" s="140">
        <f t="shared" si="177"/>
        <v>-4141.8155600532737</v>
      </c>
      <c r="AR282" s="141">
        <f t="shared" si="178"/>
        <v>0</v>
      </c>
      <c r="AS282" s="147">
        <f>[1]побуд.звіт!AS282+'[2]звіт 2018+01.2019'!AS282</f>
        <v>13250.982924249896</v>
      </c>
      <c r="AT282" s="147">
        <f>[1]побуд.звіт!AT282+'[2]звіт 2018+01.2019'!AT282</f>
        <v>11475.804296185474</v>
      </c>
      <c r="AU282" s="140">
        <f t="shared" si="179"/>
        <v>-1775.1786280644228</v>
      </c>
      <c r="AV282" s="141">
        <f t="shared" si="180"/>
        <v>0</v>
      </c>
      <c r="AW282" s="147">
        <f>[1]побуд.звіт!AW282+'[2]звіт 2018+01.2019'!AW282</f>
        <v>64665.899688335674</v>
      </c>
      <c r="AX282" s="147">
        <f>[1]побуд.звіт!AX282+'[2]звіт 2018+01.2019'!AX282</f>
        <v>126117.16221837729</v>
      </c>
      <c r="AY282" s="140">
        <f t="shared" si="181"/>
        <v>0</v>
      </c>
      <c r="AZ282" s="141">
        <f t="shared" si="182"/>
        <v>61451.262530041611</v>
      </c>
      <c r="BA282" s="38">
        <v>0</v>
      </c>
      <c r="BB282" s="36"/>
      <c r="BC282" s="36">
        <f t="shared" si="192"/>
        <v>0</v>
      </c>
      <c r="BD282" s="37">
        <f t="shared" si="193"/>
        <v>0</v>
      </c>
      <c r="BE282" s="147">
        <f>[1]побуд.звіт!BE282+'[2]звіт 2018+01.2019'!BE282</f>
        <v>13.407321423383866</v>
      </c>
      <c r="BF282" s="147">
        <f>[1]побуд.звіт!BF282+'[2]звіт 2018+01.2019'!BF282</f>
        <v>0</v>
      </c>
      <c r="BG282" s="140">
        <f t="shared" si="183"/>
        <v>-13.407321423383866</v>
      </c>
      <c r="BH282" s="141">
        <f t="shared" si="184"/>
        <v>0</v>
      </c>
      <c r="BI282" s="147">
        <f>[1]побуд.звіт!BI282+'[2]звіт 2018+01.2019'!BI282</f>
        <v>13385.724093761555</v>
      </c>
      <c r="BJ282" s="147">
        <f>[1]побуд.звіт!BJ282+'[2]звіт 2018+01.2019'!BJ282</f>
        <v>11885.83469882574</v>
      </c>
      <c r="BK282" s="140">
        <f t="shared" si="185"/>
        <v>-1499.8893949358153</v>
      </c>
      <c r="BL282" s="141">
        <f t="shared" si="186"/>
        <v>0</v>
      </c>
      <c r="BM282" s="147">
        <f>[1]побуд.звіт!BM282+'[2]звіт 2018+01.2019'!BM282</f>
        <v>0</v>
      </c>
      <c r="BN282" s="147">
        <f>[1]побуд.звіт!BN282+'[2]звіт 2018+01.2019'!BN282</f>
        <v>0</v>
      </c>
      <c r="BO282" s="140">
        <f t="shared" si="187"/>
        <v>0</v>
      </c>
      <c r="BP282" s="141">
        <f t="shared" si="188"/>
        <v>0</v>
      </c>
      <c r="BQ282" s="142">
        <f t="shared" ref="BQ282:BR345" si="195">E282+I282+M282+Q282+U282+Y282+AC282+AG282+AK282+AO282+AS282+AW282+BA282+BE282+BI282+BM282</f>
        <v>224348.58737031271</v>
      </c>
      <c r="BR282" s="140">
        <f t="shared" si="195"/>
        <v>280896.08915989683</v>
      </c>
      <c r="BS282" s="140">
        <f t="shared" si="189"/>
        <v>0</v>
      </c>
      <c r="BT282" s="141">
        <f t="shared" si="190"/>
        <v>56547.501789584116</v>
      </c>
      <c r="BU282" s="148">
        <f t="shared" si="194"/>
        <v>1.2520519627620657</v>
      </c>
      <c r="BV282" s="132">
        <v>27518</v>
      </c>
      <c r="BW282" s="144">
        <f t="shared" si="191"/>
        <v>11493.100902120521</v>
      </c>
      <c r="BX282" s="132">
        <f t="shared" si="157"/>
        <v>16024.899097879479</v>
      </c>
      <c r="BY282" s="145">
        <v>3</v>
      </c>
      <c r="CA282" s="39"/>
    </row>
    <row r="283" spans="1:79" x14ac:dyDescent="0.3">
      <c r="A283" s="163">
        <f t="shared" si="162"/>
        <v>275</v>
      </c>
      <c r="B283" s="164" t="s">
        <v>375</v>
      </c>
      <c r="C283" s="189">
        <v>1449.7</v>
      </c>
      <c r="D283" s="185">
        <v>4</v>
      </c>
      <c r="E283" s="165">
        <f>[1]побуд.звіт!E283+'[2]звіт 2018+01.2019'!E283</f>
        <v>5995.0875534762754</v>
      </c>
      <c r="F283" s="165">
        <f>[1]побуд.звіт!F283+'[2]звіт 2018+01.2019'!F283</f>
        <v>5913.3547903773178</v>
      </c>
      <c r="G283" s="166">
        <f t="shared" si="158"/>
        <v>-81.732763098957548</v>
      </c>
      <c r="H283" s="167">
        <f t="shared" si="159"/>
        <v>0</v>
      </c>
      <c r="I283" s="165">
        <f>[1]побуд.звіт!I283+'[2]звіт 2018+01.2019'!I283</f>
        <v>12643.041054288387</v>
      </c>
      <c r="J283" s="165">
        <f>[1]побуд.звіт!J283+'[2]звіт 2018+01.2019'!J283</f>
        <v>12239.647304975859</v>
      </c>
      <c r="K283" s="166">
        <f t="shared" si="160"/>
        <v>-403.3937493125286</v>
      </c>
      <c r="L283" s="167">
        <f t="shared" si="161"/>
        <v>0</v>
      </c>
      <c r="M283" s="165">
        <f>[1]побуд.звіт!M283+'[2]звіт 2018+01.2019'!M283</f>
        <v>2376.1043388225189</v>
      </c>
      <c r="N283" s="165">
        <f>[1]побуд.звіт!N283+'[2]звіт 2018+01.2019'!N283</f>
        <v>2549.2359121551922</v>
      </c>
      <c r="O283" s="166">
        <f t="shared" si="163"/>
        <v>0</v>
      </c>
      <c r="P283" s="167">
        <f t="shared" si="164"/>
        <v>173.13157333267327</v>
      </c>
      <c r="Q283" s="165">
        <f>[1]побуд.звіт!Q283+'[2]звіт 2018+01.2019'!Q283</f>
        <v>331.4039174228501</v>
      </c>
      <c r="R283" s="165">
        <f>[1]побуд.звіт!R283+'[2]звіт 2018+01.2019'!R283</f>
        <v>582.9203105455415</v>
      </c>
      <c r="S283" s="166">
        <f t="shared" si="165"/>
        <v>0</v>
      </c>
      <c r="T283" s="167">
        <f t="shared" si="166"/>
        <v>251.5163931226914</v>
      </c>
      <c r="U283" s="165">
        <f>[1]побуд.звіт!U283+'[2]звіт 2018+01.2019'!U283</f>
        <v>0</v>
      </c>
      <c r="V283" s="165">
        <f>[1]побуд.звіт!V283+'[2]звіт 2018+01.2019'!V283</f>
        <v>0</v>
      </c>
      <c r="W283" s="166">
        <f t="shared" si="167"/>
        <v>0</v>
      </c>
      <c r="X283" s="167">
        <f t="shared" si="168"/>
        <v>0</v>
      </c>
      <c r="Y283" s="165">
        <f>[1]побуд.звіт!Y283+'[2]звіт 2018+01.2019'!Y283</f>
        <v>0</v>
      </c>
      <c r="Z283" s="165">
        <f>[1]побуд.звіт!Z283+'[2]звіт 2018+01.2019'!Z283</f>
        <v>0</v>
      </c>
      <c r="AA283" s="166">
        <f t="shared" si="169"/>
        <v>0</v>
      </c>
      <c r="AB283" s="167">
        <f t="shared" si="170"/>
        <v>0</v>
      </c>
      <c r="AC283" s="165">
        <f>[1]побуд.звіт!AC283+'[2]звіт 2018+01.2019'!AC283</f>
        <v>15320.445946134647</v>
      </c>
      <c r="AD283" s="165">
        <f>[1]побуд.звіт!AD283+'[2]звіт 2018+01.2019'!AD283</f>
        <v>15500.148918886178</v>
      </c>
      <c r="AE283" s="166">
        <f t="shared" si="171"/>
        <v>0</v>
      </c>
      <c r="AF283" s="167">
        <f t="shared" si="172"/>
        <v>179.70297275153098</v>
      </c>
      <c r="AG283" s="165">
        <f>[1]побуд.звіт!AG283+'[2]звіт 2018+01.2019'!AG283</f>
        <v>1629.8679997459603</v>
      </c>
      <c r="AH283" s="165">
        <f>[1]побуд.звіт!AH283+'[2]звіт 2018+01.2019'!AH283</f>
        <v>1628.3555974192313</v>
      </c>
      <c r="AI283" s="166">
        <f t="shared" si="173"/>
        <v>-1.5124023267289886</v>
      </c>
      <c r="AJ283" s="167">
        <f t="shared" si="174"/>
        <v>0</v>
      </c>
      <c r="AK283" s="165">
        <f>[1]побуд.звіт!AK283+'[2]звіт 2018+01.2019'!AK283</f>
        <v>58.135301209892077</v>
      </c>
      <c r="AL283" s="165">
        <f>[1]побуд.звіт!AL283+'[2]звіт 2018+01.2019'!AL283</f>
        <v>0</v>
      </c>
      <c r="AM283" s="166">
        <f t="shared" si="175"/>
        <v>-58.135301209892077</v>
      </c>
      <c r="AN283" s="167">
        <f t="shared" si="176"/>
        <v>0</v>
      </c>
      <c r="AO283" s="165">
        <f>[1]побуд.звіт!AO283+'[2]звіт 2018+01.2019'!AO283</f>
        <v>4872.7773620356884</v>
      </c>
      <c r="AP283" s="165">
        <f>[1]побуд.звіт!AP283+'[2]звіт 2018+01.2019'!AP283</f>
        <v>3360.1179377722715</v>
      </c>
      <c r="AQ283" s="166">
        <f t="shared" si="177"/>
        <v>-1512.6594242634169</v>
      </c>
      <c r="AR283" s="167">
        <f t="shared" si="178"/>
        <v>0</v>
      </c>
      <c r="AS283" s="165">
        <f>[1]побуд.звіт!AS283+'[2]звіт 2018+01.2019'!AS283</f>
        <v>2523.4858188203398</v>
      </c>
      <c r="AT283" s="165">
        <f>[1]побуд.звіт!AT283+'[2]звіт 2018+01.2019'!AT283</f>
        <v>2115.4607202703601</v>
      </c>
      <c r="AU283" s="166">
        <f t="shared" si="179"/>
        <v>-408.0250985499797</v>
      </c>
      <c r="AV283" s="167">
        <f t="shared" si="180"/>
        <v>0</v>
      </c>
      <c r="AW283" s="165">
        <f>[1]побуд.звіт!AW283+'[2]звіт 2018+01.2019'!AW283</f>
        <v>14542.108197678215</v>
      </c>
      <c r="AX283" s="165">
        <f>[1]побуд.звіт!AX283+'[2]звіт 2018+01.2019'!AX283</f>
        <v>35595.966795727982</v>
      </c>
      <c r="AY283" s="166">
        <f t="shared" si="181"/>
        <v>0</v>
      </c>
      <c r="AZ283" s="167">
        <f t="shared" si="182"/>
        <v>21053.858598049766</v>
      </c>
      <c r="BA283" s="38">
        <v>0</v>
      </c>
      <c r="BB283" s="36"/>
      <c r="BC283" s="36">
        <f t="shared" si="192"/>
        <v>0</v>
      </c>
      <c r="BD283" s="37">
        <f t="shared" si="193"/>
        <v>0</v>
      </c>
      <c r="BE283" s="165">
        <f>[1]побуд.звіт!BE283+'[2]звіт 2018+01.2019'!BE283</f>
        <v>15.55144801804787</v>
      </c>
      <c r="BF283" s="165">
        <f>[1]побуд.звіт!BF283+'[2]звіт 2018+01.2019'!BF283</f>
        <v>0</v>
      </c>
      <c r="BG283" s="166">
        <f t="shared" si="183"/>
        <v>-15.55144801804787</v>
      </c>
      <c r="BH283" s="167">
        <f t="shared" si="184"/>
        <v>0</v>
      </c>
      <c r="BI283" s="165">
        <f>[1]побуд.звіт!BI283+'[2]звіт 2018+01.2019'!BI283</f>
        <v>4731.3037564593342</v>
      </c>
      <c r="BJ283" s="165">
        <f>[1]побуд.звіт!BJ283+'[2]звіт 2018+01.2019'!BJ283</f>
        <v>3856.2657039113387</v>
      </c>
      <c r="BK283" s="166">
        <f t="shared" si="185"/>
        <v>-875.03805254799545</v>
      </c>
      <c r="BL283" s="167">
        <f t="shared" si="186"/>
        <v>0</v>
      </c>
      <c r="BM283" s="165">
        <f>[1]побуд.звіт!BM283+'[2]звіт 2018+01.2019'!BM283</f>
        <v>0</v>
      </c>
      <c r="BN283" s="165">
        <f>[1]побуд.звіт!BN283+'[2]звіт 2018+01.2019'!BN283</f>
        <v>0</v>
      </c>
      <c r="BO283" s="166">
        <f t="shared" si="187"/>
        <v>0</v>
      </c>
      <c r="BP283" s="167">
        <f t="shared" si="188"/>
        <v>0</v>
      </c>
      <c r="BQ283" s="168">
        <f t="shared" si="195"/>
        <v>65039.312694112159</v>
      </c>
      <c r="BR283" s="166">
        <f t="shared" si="195"/>
        <v>83341.473992041283</v>
      </c>
      <c r="BS283" s="166">
        <f t="shared" si="189"/>
        <v>0</v>
      </c>
      <c r="BT283" s="167">
        <f t="shared" si="190"/>
        <v>18302.161297929124</v>
      </c>
      <c r="BU283" s="169">
        <f t="shared" si="194"/>
        <v>1.2814015176329803</v>
      </c>
      <c r="BV283" s="131">
        <v>4558</v>
      </c>
      <c r="BW283" s="170">
        <f t="shared" si="191"/>
        <v>0</v>
      </c>
      <c r="BX283" s="131">
        <f t="shared" si="157"/>
        <v>4645.6651924365824</v>
      </c>
      <c r="BY283" s="171">
        <v>2</v>
      </c>
      <c r="CA283" s="39"/>
    </row>
    <row r="284" spans="1:79" x14ac:dyDescent="0.3">
      <c r="A284" s="163">
        <f t="shared" si="162"/>
        <v>276</v>
      </c>
      <c r="B284" s="164" t="s">
        <v>376</v>
      </c>
      <c r="C284" s="189">
        <v>4013.0099999999998</v>
      </c>
      <c r="D284" s="185">
        <v>5</v>
      </c>
      <c r="E284" s="165">
        <f>[1]побуд.звіт!E284+'[2]звіт 2018+01.2019'!E284</f>
        <v>12961.118350000002</v>
      </c>
      <c r="F284" s="165">
        <f>[1]побуд.звіт!F284+'[2]звіт 2018+01.2019'!F284</f>
        <v>13341.809882177897</v>
      </c>
      <c r="G284" s="166">
        <f t="shared" si="158"/>
        <v>0</v>
      </c>
      <c r="H284" s="167">
        <f t="shared" si="159"/>
        <v>380.69153217789426</v>
      </c>
      <c r="I284" s="165">
        <f>[1]побуд.звіт!I284+'[2]звіт 2018+01.2019'!I284</f>
        <v>40867.506763327867</v>
      </c>
      <c r="J284" s="165">
        <f>[1]побуд.звіт!J284+'[2]звіт 2018+01.2019'!J284</f>
        <v>43289.014668579563</v>
      </c>
      <c r="K284" s="166">
        <f t="shared" si="160"/>
        <v>0</v>
      </c>
      <c r="L284" s="167">
        <f t="shared" si="161"/>
        <v>2421.5079052516958</v>
      </c>
      <c r="M284" s="165">
        <f>[1]побуд.звіт!M284+'[2]звіт 2018+01.2019'!M284</f>
        <v>5333.5795706005483</v>
      </c>
      <c r="N284" s="165">
        <f>[1]побуд.звіт!N284+'[2]звіт 2018+01.2019'!N284</f>
        <v>5125.2973965628353</v>
      </c>
      <c r="O284" s="166">
        <f t="shared" si="163"/>
        <v>-208.28217403771305</v>
      </c>
      <c r="P284" s="167">
        <f t="shared" si="164"/>
        <v>0</v>
      </c>
      <c r="Q284" s="165">
        <f>[1]побуд.звіт!Q284+'[2]звіт 2018+01.2019'!Q284</f>
        <v>461.61732546664899</v>
      </c>
      <c r="R284" s="165">
        <f>[1]побуд.звіт!R284+'[2]звіт 2018+01.2019'!R284</f>
        <v>1394.6792308845554</v>
      </c>
      <c r="S284" s="166">
        <f t="shared" si="165"/>
        <v>0</v>
      </c>
      <c r="T284" s="167">
        <f t="shared" si="166"/>
        <v>933.06190541790647</v>
      </c>
      <c r="U284" s="165">
        <f>[1]побуд.звіт!U284+'[2]звіт 2018+01.2019'!U284</f>
        <v>0</v>
      </c>
      <c r="V284" s="165">
        <f>[1]побуд.звіт!V284+'[2]звіт 2018+01.2019'!V284</f>
        <v>0</v>
      </c>
      <c r="W284" s="166">
        <f t="shared" si="167"/>
        <v>0</v>
      </c>
      <c r="X284" s="167">
        <f t="shared" si="168"/>
        <v>0</v>
      </c>
      <c r="Y284" s="165">
        <f>[1]побуд.звіт!Y284+'[2]звіт 2018+01.2019'!Y284</f>
        <v>0</v>
      </c>
      <c r="Z284" s="165">
        <f>[1]побуд.звіт!Z284+'[2]звіт 2018+01.2019'!Z284</f>
        <v>0</v>
      </c>
      <c r="AA284" s="166">
        <f t="shared" si="169"/>
        <v>0</v>
      </c>
      <c r="AB284" s="167">
        <f t="shared" si="170"/>
        <v>0</v>
      </c>
      <c r="AC284" s="165">
        <f>[1]побуд.звіт!AC284+'[2]звіт 2018+01.2019'!AC284</f>
        <v>44487.177683491478</v>
      </c>
      <c r="AD284" s="165">
        <f>[1]побуд.звіт!AD284+'[2]звіт 2018+01.2019'!AD284</f>
        <v>44175.784529535318</v>
      </c>
      <c r="AE284" s="166">
        <f t="shared" si="171"/>
        <v>-311.39315395615995</v>
      </c>
      <c r="AF284" s="167">
        <f t="shared" si="172"/>
        <v>0</v>
      </c>
      <c r="AG284" s="165">
        <f>[1]побуд.звіт!AG284+'[2]звіт 2018+01.2019'!AG284</f>
        <v>870.79915764173381</v>
      </c>
      <c r="AH284" s="165">
        <f>[1]побуд.звіт!AH284+'[2]звіт 2018+01.2019'!AH284</f>
        <v>868.56652881630896</v>
      </c>
      <c r="AI284" s="166">
        <f t="shared" si="173"/>
        <v>-2.2326288254248539</v>
      </c>
      <c r="AJ284" s="167">
        <f t="shared" si="174"/>
        <v>0</v>
      </c>
      <c r="AK284" s="165">
        <f>[1]побуд.звіт!AK284+'[2]звіт 2018+01.2019'!AK284</f>
        <v>31.781193264530732</v>
      </c>
      <c r="AL284" s="165">
        <f>[1]побуд.звіт!AL284+'[2]звіт 2018+01.2019'!AL284</f>
        <v>482.81178287392993</v>
      </c>
      <c r="AM284" s="166">
        <f t="shared" si="175"/>
        <v>0</v>
      </c>
      <c r="AN284" s="167">
        <f t="shared" si="176"/>
        <v>451.03058960939921</v>
      </c>
      <c r="AO284" s="165">
        <f>[1]побуд.звіт!AO284+'[2]звіт 2018+01.2019'!AO284</f>
        <v>16126.680007214702</v>
      </c>
      <c r="AP284" s="165">
        <f>[1]побуд.звіт!AP284+'[2]звіт 2018+01.2019'!AP284</f>
        <v>9555.3539220637049</v>
      </c>
      <c r="AQ284" s="166">
        <f t="shared" si="177"/>
        <v>-6571.3260851509967</v>
      </c>
      <c r="AR284" s="167">
        <f t="shared" si="178"/>
        <v>0</v>
      </c>
      <c r="AS284" s="165">
        <f>[1]побуд.звіт!AS284+'[2]звіт 2018+01.2019'!AS284</f>
        <v>10159.570788382895</v>
      </c>
      <c r="AT284" s="165">
        <f>[1]побуд.звіт!AT284+'[2]звіт 2018+01.2019'!AT284</f>
        <v>8524.2699871468776</v>
      </c>
      <c r="AU284" s="166">
        <f t="shared" si="179"/>
        <v>-1635.3008012360169</v>
      </c>
      <c r="AV284" s="167">
        <f t="shared" si="180"/>
        <v>0</v>
      </c>
      <c r="AW284" s="165">
        <f>[1]побуд.звіт!AW284+'[2]звіт 2018+01.2019'!AW284</f>
        <v>44286.782607619956</v>
      </c>
      <c r="AX284" s="165">
        <f>[1]побуд.звіт!AX284+'[2]звіт 2018+01.2019'!AX284</f>
        <v>3439.3361331341021</v>
      </c>
      <c r="AY284" s="166">
        <f t="shared" si="181"/>
        <v>-40847.446474485856</v>
      </c>
      <c r="AZ284" s="167">
        <f t="shared" si="182"/>
        <v>0</v>
      </c>
      <c r="BA284" s="38">
        <v>0</v>
      </c>
      <c r="BB284" s="36"/>
      <c r="BC284" s="36">
        <f t="shared" si="192"/>
        <v>0</v>
      </c>
      <c r="BD284" s="37">
        <f t="shared" si="193"/>
        <v>0</v>
      </c>
      <c r="BE284" s="165">
        <f>[1]побуд.звіт!BE284+'[2]звіт 2018+01.2019'!BE284</f>
        <v>11.267793705812291</v>
      </c>
      <c r="BF284" s="165">
        <f>[1]побуд.звіт!BF284+'[2]звіт 2018+01.2019'!BF284</f>
        <v>0</v>
      </c>
      <c r="BG284" s="166">
        <f t="shared" si="183"/>
        <v>-11.267793705812291</v>
      </c>
      <c r="BH284" s="167">
        <f t="shared" si="184"/>
        <v>0</v>
      </c>
      <c r="BI284" s="165">
        <f>[1]побуд.звіт!BI284+'[2]звіт 2018+01.2019'!BI284</f>
        <v>9295.9998044845815</v>
      </c>
      <c r="BJ284" s="165">
        <f>[1]побуд.звіт!BJ284+'[2]звіт 2018+01.2019'!BJ284</f>
        <v>5587.9946190534338</v>
      </c>
      <c r="BK284" s="166">
        <f t="shared" si="185"/>
        <v>-3708.0051854311478</v>
      </c>
      <c r="BL284" s="167">
        <f t="shared" si="186"/>
        <v>0</v>
      </c>
      <c r="BM284" s="165">
        <f>[1]побуд.звіт!BM284+'[2]звіт 2018+01.2019'!BM284</f>
        <v>0</v>
      </c>
      <c r="BN284" s="165">
        <f>[1]побуд.звіт!BN284+'[2]звіт 2018+01.2019'!BN284</f>
        <v>0</v>
      </c>
      <c r="BO284" s="166">
        <f t="shared" si="187"/>
        <v>0</v>
      </c>
      <c r="BP284" s="167">
        <f t="shared" si="188"/>
        <v>0</v>
      </c>
      <c r="BQ284" s="168">
        <f t="shared" si="195"/>
        <v>184893.88104520072</v>
      </c>
      <c r="BR284" s="166">
        <f t="shared" si="195"/>
        <v>135784.91868082853</v>
      </c>
      <c r="BS284" s="166">
        <f t="shared" si="189"/>
        <v>-49108.962364372186</v>
      </c>
      <c r="BT284" s="167">
        <f t="shared" si="190"/>
        <v>0</v>
      </c>
      <c r="BU284" s="169">
        <f t="shared" si="194"/>
        <v>0.73439379341944477</v>
      </c>
      <c r="BV284" s="131">
        <v>21926</v>
      </c>
      <c r="BW284" s="170">
        <f t="shared" si="191"/>
        <v>8719.2942110570912</v>
      </c>
      <c r="BX284" s="131">
        <f t="shared" si="157"/>
        <v>13206.705788942909</v>
      </c>
      <c r="BY284" s="171">
        <v>2</v>
      </c>
      <c r="CA284" s="39"/>
    </row>
    <row r="285" spans="1:79" x14ac:dyDescent="0.3">
      <c r="A285" s="163">
        <f t="shared" si="162"/>
        <v>277</v>
      </c>
      <c r="B285" s="164" t="s">
        <v>377</v>
      </c>
      <c r="C285" s="189">
        <v>3205.4</v>
      </c>
      <c r="D285" s="185">
        <v>5</v>
      </c>
      <c r="E285" s="165">
        <f>[1]побуд.звіт!E285+'[2]звіт 2018+01.2019'!E285</f>
        <v>11144.471879999999</v>
      </c>
      <c r="F285" s="165">
        <f>[1]побуд.звіт!F285+'[2]звіт 2018+01.2019'!F285</f>
        <v>10920.304705845043</v>
      </c>
      <c r="G285" s="166">
        <f t="shared" si="158"/>
        <v>-224.16717415495623</v>
      </c>
      <c r="H285" s="167">
        <f t="shared" si="159"/>
        <v>0</v>
      </c>
      <c r="I285" s="165">
        <f>[1]побуд.звіт!I285+'[2]звіт 2018+01.2019'!I285</f>
        <v>37552.638981025877</v>
      </c>
      <c r="J285" s="165">
        <f>[1]побуд.звіт!J285+'[2]звіт 2018+01.2019'!J285</f>
        <v>43894.440756667645</v>
      </c>
      <c r="K285" s="166">
        <f t="shared" si="160"/>
        <v>0</v>
      </c>
      <c r="L285" s="167">
        <f t="shared" si="161"/>
        <v>6341.8017756417685</v>
      </c>
      <c r="M285" s="165">
        <f>[1]побуд.звіт!M285+'[2]звіт 2018+01.2019'!M285</f>
        <v>5195.3958946920238</v>
      </c>
      <c r="N285" s="165">
        <f>[1]побуд.звіт!N285+'[2]звіт 2018+01.2019'!N285</f>
        <v>5109.6090965536414</v>
      </c>
      <c r="O285" s="166">
        <f t="shared" si="163"/>
        <v>-85.786798138382437</v>
      </c>
      <c r="P285" s="167">
        <f t="shared" si="164"/>
        <v>0</v>
      </c>
      <c r="Q285" s="165">
        <f>[1]побуд.звіт!Q285+'[2]звіт 2018+01.2019'!Q285</f>
        <v>476.63771054392407</v>
      </c>
      <c r="R285" s="165">
        <f>[1]побуд.звіт!R285+'[2]звіт 2018+01.2019'!R285</f>
        <v>694.93701781451318</v>
      </c>
      <c r="S285" s="166">
        <f t="shared" si="165"/>
        <v>0</v>
      </c>
      <c r="T285" s="167">
        <f t="shared" si="166"/>
        <v>218.29930727058911</v>
      </c>
      <c r="U285" s="165">
        <f>[1]побуд.звіт!U285+'[2]звіт 2018+01.2019'!U285</f>
        <v>0</v>
      </c>
      <c r="V285" s="165">
        <f>[1]побуд.звіт!V285+'[2]звіт 2018+01.2019'!V285</f>
        <v>0</v>
      </c>
      <c r="W285" s="166">
        <f t="shared" si="167"/>
        <v>0</v>
      </c>
      <c r="X285" s="167">
        <f t="shared" si="168"/>
        <v>0</v>
      </c>
      <c r="Y285" s="165">
        <f>[1]побуд.звіт!Y285+'[2]звіт 2018+01.2019'!Y285</f>
        <v>0</v>
      </c>
      <c r="Z285" s="165">
        <f>[1]побуд.звіт!Z285+'[2]звіт 2018+01.2019'!Z285</f>
        <v>0</v>
      </c>
      <c r="AA285" s="166">
        <f t="shared" si="169"/>
        <v>0</v>
      </c>
      <c r="AB285" s="167">
        <f t="shared" si="170"/>
        <v>0</v>
      </c>
      <c r="AC285" s="165">
        <f>[1]побуд.звіт!AC285+'[2]звіт 2018+01.2019'!AC285</f>
        <v>35622.368322375594</v>
      </c>
      <c r="AD285" s="165">
        <f>[1]побуд.звіт!AD285+'[2]звіт 2018+01.2019'!AD285</f>
        <v>36331.322861837274</v>
      </c>
      <c r="AE285" s="166">
        <f t="shared" si="171"/>
        <v>0</v>
      </c>
      <c r="AF285" s="167">
        <f t="shared" si="172"/>
        <v>708.95453946167981</v>
      </c>
      <c r="AG285" s="165">
        <f>[1]побуд.звіт!AG285+'[2]звіт 2018+01.2019'!AG285</f>
        <v>2338.662716056911</v>
      </c>
      <c r="AH285" s="165">
        <f>[1]побуд.звіт!AH285+'[2]звіт 2018+01.2019'!AH285</f>
        <v>2337.5581875642574</v>
      </c>
      <c r="AI285" s="166">
        <f t="shared" si="173"/>
        <v>-1.1045284926535714</v>
      </c>
      <c r="AJ285" s="167">
        <f t="shared" si="174"/>
        <v>0</v>
      </c>
      <c r="AK285" s="165">
        <f>[1]побуд.звіт!AK285+'[2]звіт 2018+01.2019'!AK285</f>
        <v>82.271194087827112</v>
      </c>
      <c r="AL285" s="165">
        <f>[1]побуд.звіт!AL285+'[2]звіт 2018+01.2019'!AL285</f>
        <v>0</v>
      </c>
      <c r="AM285" s="166">
        <f t="shared" si="175"/>
        <v>-82.271194087827112</v>
      </c>
      <c r="AN285" s="167">
        <f t="shared" si="176"/>
        <v>0</v>
      </c>
      <c r="AO285" s="165">
        <f>[1]побуд.звіт!AO285+'[2]звіт 2018+01.2019'!AO285</f>
        <v>13293.848021813314</v>
      </c>
      <c r="AP285" s="165">
        <f>[1]побуд.звіт!AP285+'[2]звіт 2018+01.2019'!AP285</f>
        <v>8370.4130352718494</v>
      </c>
      <c r="AQ285" s="166">
        <f t="shared" si="177"/>
        <v>-4923.4349865414642</v>
      </c>
      <c r="AR285" s="167">
        <f t="shared" si="178"/>
        <v>0</v>
      </c>
      <c r="AS285" s="165">
        <f>[1]побуд.звіт!AS285+'[2]звіт 2018+01.2019'!AS285</f>
        <v>7078.375890237864</v>
      </c>
      <c r="AT285" s="165">
        <f>[1]побуд.звіт!AT285+'[2]звіт 2018+01.2019'!AT285</f>
        <v>5943.2803573295832</v>
      </c>
      <c r="AU285" s="166">
        <f t="shared" si="179"/>
        <v>-1135.0955329082808</v>
      </c>
      <c r="AV285" s="167">
        <f t="shared" si="180"/>
        <v>0</v>
      </c>
      <c r="AW285" s="165">
        <f>[1]побуд.звіт!AW285+'[2]звіт 2018+01.2019'!AW285</f>
        <v>33230.124215329364</v>
      </c>
      <c r="AX285" s="165">
        <f>[1]побуд.звіт!AX285+'[2]звіт 2018+01.2019'!AX285</f>
        <v>43190.20376935129</v>
      </c>
      <c r="AY285" s="166">
        <f t="shared" si="181"/>
        <v>0</v>
      </c>
      <c r="AZ285" s="167">
        <f t="shared" si="182"/>
        <v>9960.079554021926</v>
      </c>
      <c r="BA285" s="38">
        <v>0</v>
      </c>
      <c r="BB285" s="36"/>
      <c r="BC285" s="36">
        <f t="shared" si="192"/>
        <v>0</v>
      </c>
      <c r="BD285" s="37">
        <f t="shared" si="193"/>
        <v>0</v>
      </c>
      <c r="BE285" s="165">
        <f>[1]побуд.звіт!BE285+'[2]звіт 2018+01.2019'!BE285</f>
        <v>18.000346844194624</v>
      </c>
      <c r="BF285" s="165">
        <f>[1]побуд.звіт!BF285+'[2]звіт 2018+01.2019'!BF285</f>
        <v>0</v>
      </c>
      <c r="BG285" s="166">
        <f t="shared" si="183"/>
        <v>-18.000346844194624</v>
      </c>
      <c r="BH285" s="167">
        <f t="shared" si="184"/>
        <v>0</v>
      </c>
      <c r="BI285" s="165">
        <f>[1]побуд.звіт!BI285+'[2]звіт 2018+01.2019'!BI285</f>
        <v>6908.9070428287805</v>
      </c>
      <c r="BJ285" s="165">
        <f>[1]побуд.звіт!BJ285+'[2]звіт 2018+01.2019'!BJ285</f>
        <v>5450.5723556552393</v>
      </c>
      <c r="BK285" s="166">
        <f t="shared" si="185"/>
        <v>-1458.3346871735412</v>
      </c>
      <c r="BL285" s="167">
        <f t="shared" si="186"/>
        <v>0</v>
      </c>
      <c r="BM285" s="165">
        <f>[1]побуд.звіт!BM285+'[2]звіт 2018+01.2019'!BM285</f>
        <v>0</v>
      </c>
      <c r="BN285" s="165">
        <f>[1]побуд.звіт!BN285+'[2]звіт 2018+01.2019'!BN285</f>
        <v>0</v>
      </c>
      <c r="BO285" s="166">
        <f t="shared" si="187"/>
        <v>0</v>
      </c>
      <c r="BP285" s="167">
        <f t="shared" si="188"/>
        <v>0</v>
      </c>
      <c r="BQ285" s="168">
        <f t="shared" si="195"/>
        <v>152941.70221583566</v>
      </c>
      <c r="BR285" s="166">
        <f t="shared" si="195"/>
        <v>162242.64214389032</v>
      </c>
      <c r="BS285" s="166">
        <f t="shared" si="189"/>
        <v>0</v>
      </c>
      <c r="BT285" s="167">
        <f t="shared" si="190"/>
        <v>9300.9399280546641</v>
      </c>
      <c r="BU285" s="169">
        <f t="shared" si="194"/>
        <v>1.0608136289403194</v>
      </c>
      <c r="BV285" s="131">
        <v>14511</v>
      </c>
      <c r="BW285" s="170">
        <f t="shared" si="191"/>
        <v>3586.5926988688825</v>
      </c>
      <c r="BX285" s="131">
        <f t="shared" si="157"/>
        <v>10924.407301131117</v>
      </c>
      <c r="BY285" s="171">
        <v>2</v>
      </c>
      <c r="CA285" s="39"/>
    </row>
    <row r="286" spans="1:79" x14ac:dyDescent="0.3">
      <c r="A286" s="163">
        <f t="shared" si="162"/>
        <v>278</v>
      </c>
      <c r="B286" s="164" t="s">
        <v>378</v>
      </c>
      <c r="C286" s="189">
        <v>1590.35</v>
      </c>
      <c r="D286" s="185">
        <v>4</v>
      </c>
      <c r="E286" s="165">
        <f>[1]побуд.звіт!E286+'[2]звіт 2018+01.2019'!E286</f>
        <v>6663.8451999999979</v>
      </c>
      <c r="F286" s="165">
        <f>[1]побуд.звіт!F286+'[2]звіт 2018+01.2019'!F286</f>
        <v>6931.3577387804817</v>
      </c>
      <c r="G286" s="166">
        <f t="shared" si="158"/>
        <v>0</v>
      </c>
      <c r="H286" s="167">
        <f t="shared" si="159"/>
        <v>267.51253878048374</v>
      </c>
      <c r="I286" s="165">
        <f>[1]побуд.звіт!I286+'[2]звіт 2018+01.2019'!I286</f>
        <v>6334.0691539682894</v>
      </c>
      <c r="J286" s="165">
        <f>[1]побуд.звіт!J286+'[2]звіт 2018+01.2019'!J286</f>
        <v>6578.4242057843348</v>
      </c>
      <c r="K286" s="166">
        <f t="shared" si="160"/>
        <v>0</v>
      </c>
      <c r="L286" s="167">
        <f t="shared" si="161"/>
        <v>244.35505181604549</v>
      </c>
      <c r="M286" s="165">
        <f>[1]побуд.звіт!M286+'[2]звіт 2018+01.2019'!M286</f>
        <v>1947.4761338779269</v>
      </c>
      <c r="N286" s="165">
        <f>[1]побуд.звіт!N286+'[2]звіт 2018+01.2019'!N286</f>
        <v>2033.3169313916148</v>
      </c>
      <c r="O286" s="166">
        <f t="shared" si="163"/>
        <v>0</v>
      </c>
      <c r="P286" s="167">
        <f t="shared" si="164"/>
        <v>85.840797513687903</v>
      </c>
      <c r="Q286" s="165">
        <f>[1]побуд.звіт!Q286+'[2]звіт 2018+01.2019'!Q286</f>
        <v>336.06972527291185</v>
      </c>
      <c r="R286" s="165">
        <f>[1]побуд.звіт!R286+'[2]звіт 2018+01.2019'!R286</f>
        <v>788.80202214926646</v>
      </c>
      <c r="S286" s="166">
        <f t="shared" si="165"/>
        <v>0</v>
      </c>
      <c r="T286" s="167">
        <f t="shared" si="166"/>
        <v>452.73229687635461</v>
      </c>
      <c r="U286" s="165">
        <f>[1]побуд.звіт!U286+'[2]звіт 2018+01.2019'!U286</f>
        <v>0</v>
      </c>
      <c r="V286" s="165">
        <f>[1]побуд.звіт!V286+'[2]звіт 2018+01.2019'!V286</f>
        <v>0</v>
      </c>
      <c r="W286" s="166">
        <f t="shared" si="167"/>
        <v>0</v>
      </c>
      <c r="X286" s="167">
        <f t="shared" si="168"/>
        <v>0</v>
      </c>
      <c r="Y286" s="165">
        <f>[1]побуд.звіт!Y286+'[2]звіт 2018+01.2019'!Y286</f>
        <v>0</v>
      </c>
      <c r="Z286" s="165">
        <f>[1]побуд.звіт!Z286+'[2]звіт 2018+01.2019'!Z286</f>
        <v>0</v>
      </c>
      <c r="AA286" s="166">
        <f t="shared" si="169"/>
        <v>0</v>
      </c>
      <c r="AB286" s="167">
        <f t="shared" si="170"/>
        <v>0</v>
      </c>
      <c r="AC286" s="165">
        <f>[1]побуд.звіт!AC286+'[2]звіт 2018+01.2019'!AC286</f>
        <v>16744.632166944233</v>
      </c>
      <c r="AD286" s="165">
        <f>[1]побуд.звіт!AD286+'[2]звіт 2018+01.2019'!AD286</f>
        <v>15921.365651917493</v>
      </c>
      <c r="AE286" s="166">
        <f t="shared" si="171"/>
        <v>-823.26651502674031</v>
      </c>
      <c r="AF286" s="167">
        <f t="shared" si="172"/>
        <v>0</v>
      </c>
      <c r="AG286" s="165">
        <f>[1]побуд.звіт!AG286+'[2]звіт 2018+01.2019'!AG286</f>
        <v>1652.7757569366836</v>
      </c>
      <c r="AH286" s="165">
        <f>[1]побуд.звіт!AH286+'[2]звіт 2018+01.2019'!AH286</f>
        <v>1652.1609990464772</v>
      </c>
      <c r="AI286" s="166">
        <f t="shared" si="173"/>
        <v>-0.61475789020641969</v>
      </c>
      <c r="AJ286" s="167">
        <f t="shared" si="174"/>
        <v>0</v>
      </c>
      <c r="AK286" s="165">
        <f>[1]побуд.звіт!AK286+'[2]звіт 2018+01.2019'!AK286</f>
        <v>60.11157229235215</v>
      </c>
      <c r="AL286" s="165">
        <f>[1]побуд.звіт!AL286+'[2]звіт 2018+01.2019'!AL286</f>
        <v>0</v>
      </c>
      <c r="AM286" s="166">
        <f t="shared" si="175"/>
        <v>-60.11157229235215</v>
      </c>
      <c r="AN286" s="167">
        <f t="shared" si="176"/>
        <v>0</v>
      </c>
      <c r="AO286" s="165">
        <f>[1]побуд.звіт!AO286+'[2]звіт 2018+01.2019'!AO286</f>
        <v>4717.2260485430616</v>
      </c>
      <c r="AP286" s="165">
        <f>[1]побуд.звіт!AP286+'[2]звіт 2018+01.2019'!AP286</f>
        <v>3161.3527374309642</v>
      </c>
      <c r="AQ286" s="166">
        <f t="shared" si="177"/>
        <v>-1555.8733111120973</v>
      </c>
      <c r="AR286" s="167">
        <f t="shared" si="178"/>
        <v>0</v>
      </c>
      <c r="AS286" s="165">
        <f>[1]побуд.звіт!AS286+'[2]звіт 2018+01.2019'!AS286</f>
        <v>2342.3512821735326</v>
      </c>
      <c r="AT286" s="165">
        <f>[1]побуд.звіт!AT286+'[2]звіт 2018+01.2019'!AT286</f>
        <v>1993.4203869445867</v>
      </c>
      <c r="AU286" s="166">
        <f t="shared" si="179"/>
        <v>-348.93089522894593</v>
      </c>
      <c r="AV286" s="167">
        <f t="shared" si="180"/>
        <v>0</v>
      </c>
      <c r="AW286" s="165">
        <f>[1]побуд.звіт!AW286+'[2]звіт 2018+01.2019'!AW286</f>
        <v>15716.215664199071</v>
      </c>
      <c r="AX286" s="165">
        <f>[1]побуд.звіт!AX286+'[2]звіт 2018+01.2019'!AX286</f>
        <v>6770.4568904381194</v>
      </c>
      <c r="AY286" s="166">
        <f t="shared" si="181"/>
        <v>-8945.758773760952</v>
      </c>
      <c r="AZ286" s="167">
        <f t="shared" si="182"/>
        <v>0</v>
      </c>
      <c r="BA286" s="38">
        <v>0</v>
      </c>
      <c r="BB286" s="36"/>
      <c r="BC286" s="36">
        <f t="shared" si="192"/>
        <v>0</v>
      </c>
      <c r="BD286" s="37">
        <f t="shared" si="193"/>
        <v>0</v>
      </c>
      <c r="BE286" s="165">
        <f>[1]побуд.звіт!BE286+'[2]звіт 2018+01.2019'!BE286</f>
        <v>15.628935641858602</v>
      </c>
      <c r="BF286" s="165">
        <f>[1]побуд.звіт!BF286+'[2]звіт 2018+01.2019'!BF286</f>
        <v>0</v>
      </c>
      <c r="BG286" s="166">
        <f t="shared" si="183"/>
        <v>-15.628935641858602</v>
      </c>
      <c r="BH286" s="167">
        <f t="shared" si="184"/>
        <v>0</v>
      </c>
      <c r="BI286" s="165">
        <f>[1]побуд.звіт!BI286+'[2]звіт 2018+01.2019'!BI286</f>
        <v>4378.5924251628767</v>
      </c>
      <c r="BJ286" s="165">
        <f>[1]побуд.звіт!BJ286+'[2]звіт 2018+01.2019'!BJ286</f>
        <v>1531.4946996562362</v>
      </c>
      <c r="BK286" s="166">
        <f t="shared" si="185"/>
        <v>-2847.0977255066405</v>
      </c>
      <c r="BL286" s="167">
        <f t="shared" si="186"/>
        <v>0</v>
      </c>
      <c r="BM286" s="165">
        <f>[1]побуд.звіт!BM286+'[2]звіт 2018+01.2019'!BM286</f>
        <v>0</v>
      </c>
      <c r="BN286" s="165">
        <f>[1]побуд.звіт!BN286+'[2]звіт 2018+01.2019'!BN286</f>
        <v>0</v>
      </c>
      <c r="BO286" s="166">
        <f t="shared" si="187"/>
        <v>0</v>
      </c>
      <c r="BP286" s="167">
        <f t="shared" si="188"/>
        <v>0</v>
      </c>
      <c r="BQ286" s="168">
        <f t="shared" si="195"/>
        <v>60908.99406501279</v>
      </c>
      <c r="BR286" s="166">
        <f t="shared" si="195"/>
        <v>47362.152263539567</v>
      </c>
      <c r="BS286" s="166">
        <f t="shared" si="189"/>
        <v>-13546.841801473223</v>
      </c>
      <c r="BT286" s="167">
        <f t="shared" si="190"/>
        <v>0</v>
      </c>
      <c r="BU286" s="169">
        <f t="shared" si="194"/>
        <v>0.77758881082465992</v>
      </c>
      <c r="BV286" s="131">
        <v>14264</v>
      </c>
      <c r="BW286" s="170">
        <f t="shared" si="191"/>
        <v>9913.3575667848017</v>
      </c>
      <c r="BX286" s="131">
        <f t="shared" si="157"/>
        <v>4350.6424332151992</v>
      </c>
      <c r="BY286" s="171">
        <v>2</v>
      </c>
      <c r="CA286" s="39"/>
    </row>
    <row r="287" spans="1:79" x14ac:dyDescent="0.3">
      <c r="A287" s="137">
        <f t="shared" si="162"/>
        <v>279</v>
      </c>
      <c r="B287" s="146" t="s">
        <v>379</v>
      </c>
      <c r="C287" s="188">
        <v>3513.0499999999997</v>
      </c>
      <c r="D287" s="185">
        <v>5</v>
      </c>
      <c r="E287" s="147">
        <f>[1]побуд.звіт!E287+'[2]звіт 2018+01.2019'!E287</f>
        <v>10206.595493664552</v>
      </c>
      <c r="F287" s="147">
        <f>[1]побуд.звіт!F287+'[2]звіт 2018+01.2019'!F287</f>
        <v>9412.6772865983658</v>
      </c>
      <c r="G287" s="140">
        <f t="shared" si="158"/>
        <v>-793.91820706618637</v>
      </c>
      <c r="H287" s="141">
        <f t="shared" si="159"/>
        <v>0</v>
      </c>
      <c r="I287" s="147">
        <f>[1]побуд.звіт!I287+'[2]звіт 2018+01.2019'!I287</f>
        <v>32149.413754765235</v>
      </c>
      <c r="J287" s="147">
        <f>[1]побуд.звіт!J287+'[2]звіт 2018+01.2019'!J287</f>
        <v>29841.004922592114</v>
      </c>
      <c r="K287" s="140">
        <f t="shared" si="160"/>
        <v>-2308.4088321731215</v>
      </c>
      <c r="L287" s="141">
        <f t="shared" si="161"/>
        <v>0</v>
      </c>
      <c r="M287" s="147">
        <f>[1]побуд.звіт!M287+'[2]звіт 2018+01.2019'!M287</f>
        <v>4031.6658354027982</v>
      </c>
      <c r="N287" s="147">
        <f>[1]побуд.звіт!N287+'[2]звіт 2018+01.2019'!N287</f>
        <v>4175.4343544918902</v>
      </c>
      <c r="O287" s="140">
        <f t="shared" si="163"/>
        <v>0</v>
      </c>
      <c r="P287" s="141">
        <f t="shared" si="164"/>
        <v>143.76851908909202</v>
      </c>
      <c r="Q287" s="147">
        <f>[1]побуд.звіт!Q287+'[2]звіт 2018+01.2019'!Q287</f>
        <v>285.82932594174969</v>
      </c>
      <c r="R287" s="147">
        <f>[1]побуд.звіт!R287+'[2]звіт 2018+01.2019'!R287</f>
        <v>785.00188324337853</v>
      </c>
      <c r="S287" s="140">
        <f t="shared" si="165"/>
        <v>0</v>
      </c>
      <c r="T287" s="141">
        <f t="shared" si="166"/>
        <v>499.17255730162884</v>
      </c>
      <c r="U287" s="147">
        <f>[1]побуд.звіт!U287+'[2]звіт 2018+01.2019'!U287</f>
        <v>0</v>
      </c>
      <c r="V287" s="147">
        <f>[1]побуд.звіт!V287+'[2]звіт 2018+01.2019'!V287</f>
        <v>0</v>
      </c>
      <c r="W287" s="140">
        <f t="shared" si="167"/>
        <v>0</v>
      </c>
      <c r="X287" s="141">
        <f t="shared" si="168"/>
        <v>0</v>
      </c>
      <c r="Y287" s="147">
        <f>[1]побуд.звіт!Y287+'[2]звіт 2018+01.2019'!Y287</f>
        <v>0</v>
      </c>
      <c r="Z287" s="147">
        <f>[1]побуд.звіт!Z287+'[2]звіт 2018+01.2019'!Z287</f>
        <v>0</v>
      </c>
      <c r="AA287" s="140">
        <f t="shared" si="169"/>
        <v>0</v>
      </c>
      <c r="AB287" s="141">
        <f t="shared" si="170"/>
        <v>0</v>
      </c>
      <c r="AC287" s="147">
        <f>[1]побуд.звіт!AC287+'[2]звіт 2018+01.2019'!AC287</f>
        <v>37878.439342442609</v>
      </c>
      <c r="AD287" s="147">
        <f>[1]побуд.звіт!AD287+'[2]звіт 2018+01.2019'!AD287</f>
        <v>35132.670274418451</v>
      </c>
      <c r="AE287" s="140">
        <f t="shared" si="171"/>
        <v>-2745.7690680241576</v>
      </c>
      <c r="AF287" s="141">
        <f t="shared" si="172"/>
        <v>0</v>
      </c>
      <c r="AG287" s="147">
        <f>[1]побуд.звіт!AG287+'[2]звіт 2018+01.2019'!AG287</f>
        <v>1404.8621912485496</v>
      </c>
      <c r="AH287" s="147">
        <f>[1]побуд.звіт!AH287+'[2]звіт 2018+01.2019'!AH287</f>
        <v>1403.0308584057889</v>
      </c>
      <c r="AI287" s="140">
        <f t="shared" si="173"/>
        <v>-1.8313328427607303</v>
      </c>
      <c r="AJ287" s="141">
        <f t="shared" si="174"/>
        <v>0</v>
      </c>
      <c r="AK287" s="147">
        <f>[1]побуд.звіт!AK287+'[2]звіт 2018+01.2019'!AK287</f>
        <v>52.48173508001959</v>
      </c>
      <c r="AL287" s="147">
        <f>[1]побуд.звіт!AL287+'[2]звіт 2018+01.2019'!AL287</f>
        <v>0</v>
      </c>
      <c r="AM287" s="140">
        <f t="shared" si="175"/>
        <v>-52.48173508001959</v>
      </c>
      <c r="AN287" s="141">
        <f t="shared" si="176"/>
        <v>0</v>
      </c>
      <c r="AO287" s="147">
        <f>[1]побуд.звіт!AO287+'[2]звіт 2018+01.2019'!AO287</f>
        <v>10185.837958259503</v>
      </c>
      <c r="AP287" s="147">
        <f>[1]побуд.звіт!AP287+'[2]звіт 2018+01.2019'!AP287</f>
        <v>15154.536668987115</v>
      </c>
      <c r="AQ287" s="140">
        <f t="shared" si="177"/>
        <v>0</v>
      </c>
      <c r="AR287" s="141">
        <f t="shared" si="178"/>
        <v>4968.6987107276127</v>
      </c>
      <c r="AS287" s="147">
        <f>[1]побуд.звіт!AS287+'[2]звіт 2018+01.2019'!AS287</f>
        <v>7469.6815542673476</v>
      </c>
      <c r="AT287" s="147">
        <f>[1]побуд.звіт!AT287+'[2]звіт 2018+01.2019'!AT287</f>
        <v>6291.2797105476484</v>
      </c>
      <c r="AU287" s="140">
        <f t="shared" si="179"/>
        <v>-1178.4018437196992</v>
      </c>
      <c r="AV287" s="141">
        <f t="shared" si="180"/>
        <v>0</v>
      </c>
      <c r="AW287" s="147">
        <f>[1]побуд.звіт!AW287+'[2]звіт 2018+01.2019'!AW287</f>
        <v>33564.380431241596</v>
      </c>
      <c r="AX287" s="147">
        <f>[1]побуд.звіт!AX287+'[2]звіт 2018+01.2019'!AX287</f>
        <v>13996.402728241879</v>
      </c>
      <c r="AY287" s="140">
        <f t="shared" si="181"/>
        <v>-19567.977702999717</v>
      </c>
      <c r="AZ287" s="141">
        <f t="shared" si="182"/>
        <v>0</v>
      </c>
      <c r="BA287" s="38">
        <v>0</v>
      </c>
      <c r="BB287" s="36"/>
      <c r="BC287" s="36">
        <f t="shared" si="192"/>
        <v>0</v>
      </c>
      <c r="BD287" s="37">
        <f t="shared" si="193"/>
        <v>0</v>
      </c>
      <c r="BE287" s="147">
        <f>[1]побуд.звіт!BE287+'[2]звіт 2018+01.2019'!BE287</f>
        <v>19.727996032007827</v>
      </c>
      <c r="BF287" s="147">
        <f>[1]побуд.звіт!BF287+'[2]звіт 2018+01.2019'!BF287</f>
        <v>0</v>
      </c>
      <c r="BG287" s="140">
        <f t="shared" si="183"/>
        <v>-19.727996032007827</v>
      </c>
      <c r="BH287" s="141">
        <f t="shared" si="184"/>
        <v>0</v>
      </c>
      <c r="BI287" s="147">
        <f>[1]побуд.звіт!BI287+'[2]звіт 2018+01.2019'!BI287</f>
        <v>8364.4659527571712</v>
      </c>
      <c r="BJ287" s="147">
        <f>[1]побуд.звіт!BJ287+'[2]звіт 2018+01.2019'!BJ287</f>
        <v>4796.9794945740095</v>
      </c>
      <c r="BK287" s="140">
        <f t="shared" si="185"/>
        <v>-3567.4864581831616</v>
      </c>
      <c r="BL287" s="141">
        <f t="shared" si="186"/>
        <v>0</v>
      </c>
      <c r="BM287" s="147">
        <f>[1]побуд.звіт!BM287+'[2]звіт 2018+01.2019'!BM287</f>
        <v>0</v>
      </c>
      <c r="BN287" s="147">
        <f>[1]побуд.звіт!BN287+'[2]звіт 2018+01.2019'!BN287</f>
        <v>0</v>
      </c>
      <c r="BO287" s="140">
        <f t="shared" si="187"/>
        <v>0</v>
      </c>
      <c r="BP287" s="141">
        <f t="shared" si="188"/>
        <v>0</v>
      </c>
      <c r="BQ287" s="142">
        <f t="shared" si="195"/>
        <v>145613.38157110312</v>
      </c>
      <c r="BR287" s="140">
        <f t="shared" si="195"/>
        <v>120989.01818210066</v>
      </c>
      <c r="BS287" s="140">
        <f t="shared" si="189"/>
        <v>-24624.363389002465</v>
      </c>
      <c r="BT287" s="141">
        <f t="shared" si="190"/>
        <v>0</v>
      </c>
      <c r="BU287" s="148">
        <f t="shared" si="194"/>
        <v>0.83089216716680414</v>
      </c>
      <c r="BV287" s="132">
        <v>10577</v>
      </c>
      <c r="BW287" s="144">
        <f t="shared" si="191"/>
        <v>176.04417349263349</v>
      </c>
      <c r="BX287" s="132">
        <f t="shared" si="157"/>
        <v>10400.955826507367</v>
      </c>
      <c r="BY287" s="145">
        <v>3</v>
      </c>
      <c r="CA287" s="39"/>
    </row>
    <row r="288" spans="1:79" x14ac:dyDescent="0.3">
      <c r="A288" s="163">
        <f t="shared" si="162"/>
        <v>280</v>
      </c>
      <c r="B288" s="164" t="s">
        <v>380</v>
      </c>
      <c r="C288" s="189">
        <v>2252</v>
      </c>
      <c r="D288" s="185">
        <v>4</v>
      </c>
      <c r="E288" s="165">
        <f>[1]побуд.звіт!E288+'[2]звіт 2018+01.2019'!E288</f>
        <v>8334.9513200000019</v>
      </c>
      <c r="F288" s="165">
        <f>[1]побуд.звіт!F288+'[2]звіт 2018+01.2019'!F288</f>
        <v>9191.0453776039885</v>
      </c>
      <c r="G288" s="166">
        <f t="shared" si="158"/>
        <v>0</v>
      </c>
      <c r="H288" s="167">
        <f t="shared" si="159"/>
        <v>856.09405760398658</v>
      </c>
      <c r="I288" s="165">
        <f>[1]побуд.звіт!I288+'[2]звіт 2018+01.2019'!I288</f>
        <v>24010.350473135124</v>
      </c>
      <c r="J288" s="165">
        <f>[1]побуд.звіт!J288+'[2]звіт 2018+01.2019'!J288</f>
        <v>24296.056200817387</v>
      </c>
      <c r="K288" s="166">
        <f t="shared" si="160"/>
        <v>0</v>
      </c>
      <c r="L288" s="167">
        <f t="shared" si="161"/>
        <v>285.70572768226339</v>
      </c>
      <c r="M288" s="165">
        <f>[1]побуд.звіт!M288+'[2]звіт 2018+01.2019'!M288</f>
        <v>2034.2691463043766</v>
      </c>
      <c r="N288" s="165">
        <f>[1]побуд.звіт!N288+'[2]звіт 2018+01.2019'!N288</f>
        <v>2033.3169313916148</v>
      </c>
      <c r="O288" s="166">
        <f t="shared" si="163"/>
        <v>-0.95221491276174675</v>
      </c>
      <c r="P288" s="167">
        <f t="shared" si="164"/>
        <v>0</v>
      </c>
      <c r="Q288" s="165">
        <f>[1]побуд.звіт!Q288+'[2]звіт 2018+01.2019'!Q288</f>
        <v>403.35200582849438</v>
      </c>
      <c r="R288" s="165">
        <f>[1]побуд.звіт!R288+'[2]звіт 2018+01.2019'!R288</f>
        <v>842.68478323012232</v>
      </c>
      <c r="S288" s="166">
        <f t="shared" si="165"/>
        <v>0</v>
      </c>
      <c r="T288" s="167">
        <f t="shared" si="166"/>
        <v>439.33277740162794</v>
      </c>
      <c r="U288" s="165">
        <f>[1]побуд.звіт!U288+'[2]звіт 2018+01.2019'!U288</f>
        <v>0</v>
      </c>
      <c r="V288" s="165">
        <f>[1]побуд.звіт!V288+'[2]звіт 2018+01.2019'!V288</f>
        <v>0</v>
      </c>
      <c r="W288" s="166">
        <f t="shared" si="167"/>
        <v>0</v>
      </c>
      <c r="X288" s="167">
        <f t="shared" si="168"/>
        <v>0</v>
      </c>
      <c r="Y288" s="165">
        <f>[1]побуд.звіт!Y288+'[2]звіт 2018+01.2019'!Y288</f>
        <v>0</v>
      </c>
      <c r="Z288" s="165">
        <f>[1]побуд.звіт!Z288+'[2]звіт 2018+01.2019'!Z288</f>
        <v>0</v>
      </c>
      <c r="AA288" s="166">
        <f t="shared" si="169"/>
        <v>0</v>
      </c>
      <c r="AB288" s="167">
        <f t="shared" si="170"/>
        <v>0</v>
      </c>
      <c r="AC288" s="165">
        <f>[1]побуд.звіт!AC288+'[2]звіт 2018+01.2019'!AC288</f>
        <v>25062.857066439781</v>
      </c>
      <c r="AD288" s="165">
        <f>[1]побуд.звіт!AD288+'[2]звіт 2018+01.2019'!AD288</f>
        <v>24070.221499943029</v>
      </c>
      <c r="AE288" s="166">
        <f t="shared" si="171"/>
        <v>-992.63556649675229</v>
      </c>
      <c r="AF288" s="167">
        <f t="shared" si="172"/>
        <v>0</v>
      </c>
      <c r="AG288" s="165">
        <f>[1]побуд.звіт!AG288+'[2]звіт 2018+01.2019'!AG288</f>
        <v>1982.2445076957656</v>
      </c>
      <c r="AH288" s="165">
        <f>[1]побуд.звіт!AH288+'[2]звіт 2018+01.2019'!AH288</f>
        <v>1982.7915772026668</v>
      </c>
      <c r="AI288" s="166">
        <f t="shared" si="173"/>
        <v>0</v>
      </c>
      <c r="AJ288" s="167">
        <f t="shared" si="174"/>
        <v>0.54706950690115264</v>
      </c>
      <c r="AK288" s="165">
        <f>[1]побуд.звіт!AK288+'[2]звіт 2018+01.2019'!AK288</f>
        <v>71.339216430283699</v>
      </c>
      <c r="AL288" s="165">
        <f>[1]побуд.звіт!AL288+'[2]звіт 2018+01.2019'!AL288</f>
        <v>0</v>
      </c>
      <c r="AM288" s="166">
        <f t="shared" si="175"/>
        <v>-71.339216430283699</v>
      </c>
      <c r="AN288" s="167">
        <f t="shared" si="176"/>
        <v>0</v>
      </c>
      <c r="AO288" s="165">
        <f>[1]побуд.звіт!AO288+'[2]звіт 2018+01.2019'!AO288</f>
        <v>7645.0002442309524</v>
      </c>
      <c r="AP288" s="165">
        <f>[1]побуд.звіт!AP288+'[2]звіт 2018+01.2019'!AP288</f>
        <v>3572.842195600881</v>
      </c>
      <c r="AQ288" s="166">
        <f t="shared" si="177"/>
        <v>-4072.1580486300713</v>
      </c>
      <c r="AR288" s="167">
        <f t="shared" si="178"/>
        <v>0</v>
      </c>
      <c r="AS288" s="165">
        <f>[1]побуд.звіт!AS288+'[2]звіт 2018+01.2019'!AS288</f>
        <v>7201.0024621372313</v>
      </c>
      <c r="AT288" s="165">
        <f>[1]побуд.звіт!AT288+'[2]звіт 2018+01.2019'!AT288</f>
        <v>6035.3438410434301</v>
      </c>
      <c r="AU288" s="166">
        <f t="shared" si="179"/>
        <v>-1165.6586210938012</v>
      </c>
      <c r="AV288" s="167">
        <f t="shared" si="180"/>
        <v>0</v>
      </c>
      <c r="AW288" s="165">
        <f>[1]побуд.звіт!AW288+'[2]звіт 2018+01.2019'!AW288</f>
        <v>28153.136146439894</v>
      </c>
      <c r="AX288" s="165">
        <f>[1]побуд.звіт!AX288+'[2]звіт 2018+01.2019'!AX288</f>
        <v>57478.357564088699</v>
      </c>
      <c r="AY288" s="166">
        <f t="shared" si="181"/>
        <v>0</v>
      </c>
      <c r="AZ288" s="167">
        <f t="shared" si="182"/>
        <v>29325.221417648805</v>
      </c>
      <c r="BA288" s="38">
        <v>0</v>
      </c>
      <c r="BB288" s="36"/>
      <c r="BC288" s="36">
        <f t="shared" si="192"/>
        <v>0</v>
      </c>
      <c r="BD288" s="37">
        <f t="shared" si="193"/>
        <v>0</v>
      </c>
      <c r="BE288" s="165">
        <f>[1]побуд.звіт!BE288+'[2]звіт 2018+01.2019'!BE288</f>
        <v>15.80800410757092</v>
      </c>
      <c r="BF288" s="165">
        <f>[1]побуд.звіт!BF288+'[2]звіт 2018+01.2019'!BF288</f>
        <v>0</v>
      </c>
      <c r="BG288" s="166">
        <f t="shared" si="183"/>
        <v>-15.80800410757092</v>
      </c>
      <c r="BH288" s="167">
        <f t="shared" si="184"/>
        <v>0</v>
      </c>
      <c r="BI288" s="165">
        <f>[1]побуд.звіт!BI288+'[2]звіт 2018+01.2019'!BI288</f>
        <v>9087.6569228132048</v>
      </c>
      <c r="BJ288" s="165">
        <f>[1]побуд.звіт!BJ288+'[2]звіт 2018+01.2019'!BJ288</f>
        <v>7821.3057226863421</v>
      </c>
      <c r="BK288" s="166">
        <f t="shared" si="185"/>
        <v>-1266.3512001268628</v>
      </c>
      <c r="BL288" s="167">
        <f t="shared" si="186"/>
        <v>0</v>
      </c>
      <c r="BM288" s="165">
        <f>[1]побуд.звіт!BM288+'[2]звіт 2018+01.2019'!BM288</f>
        <v>0</v>
      </c>
      <c r="BN288" s="165">
        <f>[1]побуд.звіт!BN288+'[2]звіт 2018+01.2019'!BN288</f>
        <v>0</v>
      </c>
      <c r="BO288" s="166">
        <f t="shared" si="187"/>
        <v>0</v>
      </c>
      <c r="BP288" s="167">
        <f t="shared" si="188"/>
        <v>0</v>
      </c>
      <c r="BQ288" s="168">
        <f t="shared" si="195"/>
        <v>114001.96751556268</v>
      </c>
      <c r="BR288" s="166">
        <f t="shared" si="195"/>
        <v>137323.96569360816</v>
      </c>
      <c r="BS288" s="166">
        <f t="shared" si="189"/>
        <v>0</v>
      </c>
      <c r="BT288" s="167">
        <f t="shared" si="190"/>
        <v>23321.998178045484</v>
      </c>
      <c r="BU288" s="169">
        <f t="shared" si="194"/>
        <v>1.2045754006382543</v>
      </c>
      <c r="BV288" s="131">
        <v>29566</v>
      </c>
      <c r="BW288" s="170">
        <f t="shared" si="191"/>
        <v>21423.002320316951</v>
      </c>
      <c r="BX288" s="131">
        <f t="shared" si="157"/>
        <v>8142.9976796830479</v>
      </c>
      <c r="BY288" s="171">
        <v>2</v>
      </c>
      <c r="CA288" s="39"/>
    </row>
    <row r="289" spans="1:79" x14ac:dyDescent="0.3">
      <c r="A289" s="137">
        <f t="shared" si="162"/>
        <v>281</v>
      </c>
      <c r="B289" s="146" t="s">
        <v>381</v>
      </c>
      <c r="C289" s="188">
        <v>293.3</v>
      </c>
      <c r="D289" s="185">
        <v>2</v>
      </c>
      <c r="E289" s="147">
        <f>[1]побуд.звіт!E289+'[2]звіт 2018+01.2019'!E289</f>
        <v>1602.4483899999996</v>
      </c>
      <c r="F289" s="147">
        <f>[1]побуд.звіт!F289+'[2]звіт 2018+01.2019'!F289</f>
        <v>1337.8749944011292</v>
      </c>
      <c r="G289" s="140">
        <f t="shared" si="158"/>
        <v>-264.57339559887032</v>
      </c>
      <c r="H289" s="141">
        <f t="shared" si="159"/>
        <v>0</v>
      </c>
      <c r="I289" s="147">
        <f>[1]побуд.звіт!I289+'[2]звіт 2018+01.2019'!I289</f>
        <v>3316.2316496682597</v>
      </c>
      <c r="J289" s="147">
        <f>[1]побуд.звіт!J289+'[2]звіт 2018+01.2019'!J289</f>
        <v>3415.9197437462453</v>
      </c>
      <c r="K289" s="140">
        <f t="shared" si="160"/>
        <v>0</v>
      </c>
      <c r="L289" s="141">
        <f t="shared" si="161"/>
        <v>99.688094077985625</v>
      </c>
      <c r="M289" s="147">
        <f>[1]побуд.звіт!M289+'[2]звіт 2018+01.2019'!M289</f>
        <v>523.59839595678307</v>
      </c>
      <c r="N289" s="147">
        <f>[1]побуд.звіт!N289+'[2]звіт 2018+01.2019'!N289</f>
        <v>539.45143077736725</v>
      </c>
      <c r="O289" s="140">
        <f t="shared" si="163"/>
        <v>0</v>
      </c>
      <c r="P289" s="141">
        <f t="shared" si="164"/>
        <v>15.853034820584185</v>
      </c>
      <c r="Q289" s="147">
        <f>[1]побуд.звіт!Q289+'[2]звіт 2018+01.2019'!Q289</f>
        <v>0</v>
      </c>
      <c r="R289" s="147">
        <f>[1]побуд.звіт!R289+'[2]звіт 2018+01.2019'!R289</f>
        <v>91.829289530757677</v>
      </c>
      <c r="S289" s="140">
        <f t="shared" si="165"/>
        <v>0</v>
      </c>
      <c r="T289" s="141">
        <f t="shared" si="166"/>
        <v>91.829289530757677</v>
      </c>
      <c r="U289" s="147">
        <f>[1]побуд.звіт!U289+'[2]звіт 2018+01.2019'!U289</f>
        <v>0</v>
      </c>
      <c r="V289" s="147">
        <f>[1]побуд.звіт!V289+'[2]звіт 2018+01.2019'!V289</f>
        <v>0</v>
      </c>
      <c r="W289" s="140">
        <f t="shared" si="167"/>
        <v>0</v>
      </c>
      <c r="X289" s="141">
        <f t="shared" si="168"/>
        <v>0</v>
      </c>
      <c r="Y289" s="147">
        <f>[1]побуд.звіт!Y289+'[2]звіт 2018+01.2019'!Y289</f>
        <v>0</v>
      </c>
      <c r="Z289" s="147">
        <f>[1]побуд.звіт!Z289+'[2]звіт 2018+01.2019'!Z289</f>
        <v>0</v>
      </c>
      <c r="AA289" s="140">
        <f t="shared" si="169"/>
        <v>0</v>
      </c>
      <c r="AB289" s="141">
        <f t="shared" si="170"/>
        <v>0</v>
      </c>
      <c r="AC289" s="147">
        <f>[1]побуд.звіт!AC289+'[2]звіт 2018+01.2019'!AC289</f>
        <v>3527.4971327916669</v>
      </c>
      <c r="AD289" s="147">
        <f>[1]побуд.звіт!AD289+'[2]звіт 2018+01.2019'!AD289</f>
        <v>3794.2993695326036</v>
      </c>
      <c r="AE289" s="140">
        <f t="shared" si="171"/>
        <v>0</v>
      </c>
      <c r="AF289" s="141">
        <f t="shared" si="172"/>
        <v>266.80223674093668</v>
      </c>
      <c r="AG289" s="147">
        <f>[1]побуд.звіт!AG289+'[2]звіт 2018+01.2019'!AG289</f>
        <v>0</v>
      </c>
      <c r="AH289" s="147">
        <f>[1]побуд.звіт!AH289+'[2]звіт 2018+01.2019'!AH289</f>
        <v>0</v>
      </c>
      <c r="AI289" s="140">
        <f t="shared" si="173"/>
        <v>0</v>
      </c>
      <c r="AJ289" s="141">
        <f t="shared" si="174"/>
        <v>0</v>
      </c>
      <c r="AK289" s="147">
        <f>[1]побуд.звіт!AK289+'[2]звіт 2018+01.2019'!AK289</f>
        <v>0</v>
      </c>
      <c r="AL289" s="147">
        <f>[1]побуд.звіт!AL289+'[2]звіт 2018+01.2019'!AL289</f>
        <v>0</v>
      </c>
      <c r="AM289" s="140">
        <f t="shared" si="175"/>
        <v>0</v>
      </c>
      <c r="AN289" s="141">
        <f t="shared" si="176"/>
        <v>0</v>
      </c>
      <c r="AO289" s="147">
        <f>[1]побуд.звіт!AO289+'[2]звіт 2018+01.2019'!AO289</f>
        <v>918.42154659756739</v>
      </c>
      <c r="AP289" s="147">
        <f>[1]побуд.звіт!AP289+'[2]звіт 2018+01.2019'!AP289</f>
        <v>744.67180632300165</v>
      </c>
      <c r="AQ289" s="140">
        <f t="shared" si="177"/>
        <v>-173.74974027456574</v>
      </c>
      <c r="AR289" s="141">
        <f t="shared" si="178"/>
        <v>0</v>
      </c>
      <c r="AS289" s="147">
        <f>[1]побуд.звіт!AS289+'[2]звіт 2018+01.2019'!AS289</f>
        <v>271.59896003603825</v>
      </c>
      <c r="AT289" s="147">
        <f>[1]побуд.звіт!AT289+'[2]звіт 2018+01.2019'!AT289</f>
        <v>226.20977863890965</v>
      </c>
      <c r="AU289" s="140">
        <f t="shared" si="179"/>
        <v>-45.389181397128596</v>
      </c>
      <c r="AV289" s="141">
        <f t="shared" si="180"/>
        <v>0</v>
      </c>
      <c r="AW289" s="147">
        <f>[1]побуд.звіт!AW289+'[2]звіт 2018+01.2019'!AW289</f>
        <v>4139.65424882553</v>
      </c>
      <c r="AX289" s="147">
        <f>[1]побуд.звіт!AX289+'[2]звіт 2018+01.2019'!AX289</f>
        <v>16288.068675681759</v>
      </c>
      <c r="AY289" s="140">
        <f t="shared" si="181"/>
        <v>0</v>
      </c>
      <c r="AZ289" s="141">
        <f t="shared" si="182"/>
        <v>12148.41442685623</v>
      </c>
      <c r="BA289" s="38">
        <v>0</v>
      </c>
      <c r="BB289" s="36"/>
      <c r="BC289" s="36">
        <f t="shared" si="192"/>
        <v>0</v>
      </c>
      <c r="BD289" s="37">
        <f t="shared" si="193"/>
        <v>0</v>
      </c>
      <c r="BE289" s="147">
        <f>[1]побуд.звіт!BE289+'[2]звіт 2018+01.2019'!BE289</f>
        <v>16.175056250490314</v>
      </c>
      <c r="BF289" s="147">
        <f>[1]побуд.звіт!BF289+'[2]звіт 2018+01.2019'!BF289</f>
        <v>0</v>
      </c>
      <c r="BG289" s="140">
        <f t="shared" si="183"/>
        <v>-16.175056250490314</v>
      </c>
      <c r="BH289" s="141">
        <f t="shared" si="184"/>
        <v>0</v>
      </c>
      <c r="BI289" s="147">
        <f>[1]побуд.звіт!BI289+'[2]звіт 2018+01.2019'!BI289</f>
        <v>1147.4466744330623</v>
      </c>
      <c r="BJ289" s="147">
        <f>[1]побуд.звіт!BJ289+'[2]звіт 2018+01.2019'!BJ289</f>
        <v>0</v>
      </c>
      <c r="BK289" s="140">
        <f t="shared" si="185"/>
        <v>-1147.4466744330623</v>
      </c>
      <c r="BL289" s="141">
        <f t="shared" si="186"/>
        <v>0</v>
      </c>
      <c r="BM289" s="147">
        <f>[1]побуд.звіт!BM289+'[2]звіт 2018+01.2019'!BM289</f>
        <v>0</v>
      </c>
      <c r="BN289" s="147">
        <f>[1]побуд.звіт!BN289+'[2]звіт 2018+01.2019'!BN289</f>
        <v>0</v>
      </c>
      <c r="BO289" s="140">
        <f t="shared" si="187"/>
        <v>0</v>
      </c>
      <c r="BP289" s="141">
        <f t="shared" si="188"/>
        <v>0</v>
      </c>
      <c r="BQ289" s="142">
        <f t="shared" si="195"/>
        <v>15463.072054559396</v>
      </c>
      <c r="BR289" s="140">
        <f t="shared" si="195"/>
        <v>26438.325088631776</v>
      </c>
      <c r="BS289" s="140">
        <f t="shared" si="189"/>
        <v>0</v>
      </c>
      <c r="BT289" s="141">
        <f t="shared" si="190"/>
        <v>10975.253034072381</v>
      </c>
      <c r="BU289" s="148">
        <f t="shared" si="194"/>
        <v>1.7097718354637201</v>
      </c>
      <c r="BV289" s="132">
        <v>9710</v>
      </c>
      <c r="BW289" s="144">
        <f t="shared" si="191"/>
        <v>8605.4948532457565</v>
      </c>
      <c r="BX289" s="132">
        <f t="shared" si="157"/>
        <v>1104.5051467542426</v>
      </c>
      <c r="BY289" s="145">
        <v>3</v>
      </c>
      <c r="CA289" s="39"/>
    </row>
    <row r="290" spans="1:79" x14ac:dyDescent="0.3">
      <c r="A290" s="163">
        <f t="shared" si="162"/>
        <v>282</v>
      </c>
      <c r="B290" s="164" t="s">
        <v>382</v>
      </c>
      <c r="C290" s="189">
        <v>1951.7</v>
      </c>
      <c r="D290" s="185">
        <v>5</v>
      </c>
      <c r="E290" s="165">
        <f>[1]побуд.звіт!E290+'[2]звіт 2018+01.2019'!E290</f>
        <v>5781.378749999998</v>
      </c>
      <c r="F290" s="165">
        <f>[1]побуд.звіт!F290+'[2]звіт 2018+01.2019'!F290</f>
        <v>5688.117234338386</v>
      </c>
      <c r="G290" s="166">
        <f t="shared" si="158"/>
        <v>-93.261515661612066</v>
      </c>
      <c r="H290" s="167">
        <f t="shared" si="159"/>
        <v>0</v>
      </c>
      <c r="I290" s="165">
        <f>[1]побуд.звіт!I290+'[2]звіт 2018+01.2019'!I290</f>
        <v>22962.399987760247</v>
      </c>
      <c r="J290" s="165">
        <f>[1]побуд.звіт!J290+'[2]звіт 2018+01.2019'!J290</f>
        <v>23832.927043801683</v>
      </c>
      <c r="K290" s="166">
        <f t="shared" si="160"/>
        <v>0</v>
      </c>
      <c r="L290" s="167">
        <f t="shared" si="161"/>
        <v>870.52705604143557</v>
      </c>
      <c r="M290" s="165">
        <f>[1]побуд.звіт!M290+'[2]звіт 2018+01.2019'!M290</f>
        <v>3158.7741878441125</v>
      </c>
      <c r="N290" s="165">
        <f>[1]побуд.звіт!N290+'[2]звіт 2018+01.2019'!N290</f>
        <v>3011.2634512422856</v>
      </c>
      <c r="O290" s="166">
        <f t="shared" si="163"/>
        <v>-147.51073660182692</v>
      </c>
      <c r="P290" s="167">
        <f t="shared" si="164"/>
        <v>0</v>
      </c>
      <c r="Q290" s="165">
        <f>[1]побуд.звіт!Q290+'[2]звіт 2018+01.2019'!Q290</f>
        <v>190.77127855056466</v>
      </c>
      <c r="R290" s="165">
        <f>[1]побуд.звіт!R290+'[2]звіт 2018+01.2019'!R290</f>
        <v>473.56557513932103</v>
      </c>
      <c r="S290" s="166">
        <f t="shared" si="165"/>
        <v>0</v>
      </c>
      <c r="T290" s="167">
        <f t="shared" si="166"/>
        <v>282.79429658875637</v>
      </c>
      <c r="U290" s="165">
        <f>[1]побуд.звіт!U290+'[2]звіт 2018+01.2019'!U290</f>
        <v>0</v>
      </c>
      <c r="V290" s="165">
        <f>[1]побуд.звіт!V290+'[2]звіт 2018+01.2019'!V290</f>
        <v>0</v>
      </c>
      <c r="W290" s="166">
        <f t="shared" si="167"/>
        <v>0</v>
      </c>
      <c r="X290" s="167">
        <f t="shared" si="168"/>
        <v>0</v>
      </c>
      <c r="Y290" s="165">
        <f>[1]побуд.звіт!Y290+'[2]звіт 2018+01.2019'!Y290</f>
        <v>0</v>
      </c>
      <c r="Z290" s="165">
        <f>[1]побуд.звіт!Z290+'[2]звіт 2018+01.2019'!Z290</f>
        <v>0</v>
      </c>
      <c r="AA290" s="166">
        <f t="shared" si="169"/>
        <v>0</v>
      </c>
      <c r="AB290" s="167">
        <f t="shared" si="170"/>
        <v>0</v>
      </c>
      <c r="AC290" s="165">
        <f>[1]побуд.звіт!AC290+'[2]звіт 2018+01.2019'!AC290</f>
        <v>20510.170958255701</v>
      </c>
      <c r="AD290" s="165">
        <f>[1]побуд.звіт!AD290+'[2]звіт 2018+01.2019'!AD290</f>
        <v>19760.540910920019</v>
      </c>
      <c r="AE290" s="166">
        <f t="shared" si="171"/>
        <v>-749.63004733568232</v>
      </c>
      <c r="AF290" s="167">
        <f t="shared" si="172"/>
        <v>0</v>
      </c>
      <c r="AG290" s="165">
        <f>[1]побуд.звіт!AG290+'[2]звіт 2018+01.2019'!AG290</f>
        <v>934.6946754553029</v>
      </c>
      <c r="AH290" s="165">
        <f>[1]побуд.звіт!AH290+'[2]звіт 2018+01.2019'!AH290</f>
        <v>935.68453618201522</v>
      </c>
      <c r="AI290" s="166">
        <f t="shared" si="173"/>
        <v>0</v>
      </c>
      <c r="AJ290" s="167">
        <f t="shared" si="174"/>
        <v>0.9898607267123225</v>
      </c>
      <c r="AK290" s="165">
        <f>[1]побуд.звіт!AK290+'[2]звіт 2018+01.2019'!AK290</f>
        <v>33.653139732167674</v>
      </c>
      <c r="AL290" s="165">
        <f>[1]побуд.звіт!AL290+'[2]звіт 2018+01.2019'!AL290</f>
        <v>0</v>
      </c>
      <c r="AM290" s="166">
        <f t="shared" si="175"/>
        <v>-33.653139732167674</v>
      </c>
      <c r="AN290" s="167">
        <f t="shared" si="176"/>
        <v>0</v>
      </c>
      <c r="AO290" s="165">
        <f>[1]побуд.звіт!AO290+'[2]звіт 2018+01.2019'!AO290</f>
        <v>6326.0038990398152</v>
      </c>
      <c r="AP290" s="165">
        <f>[1]побуд.звіт!AP290+'[2]звіт 2018+01.2019'!AP290</f>
        <v>3990.142637596266</v>
      </c>
      <c r="AQ290" s="166">
        <f t="shared" si="177"/>
        <v>-2335.8612614435492</v>
      </c>
      <c r="AR290" s="167">
        <f t="shared" si="178"/>
        <v>0</v>
      </c>
      <c r="AS290" s="165">
        <f>[1]побуд.звіт!AS290+'[2]звіт 2018+01.2019'!AS290</f>
        <v>2827.9928164428438</v>
      </c>
      <c r="AT290" s="165">
        <f>[1]побуд.звіт!AT290+'[2]звіт 2018+01.2019'!AT290</f>
        <v>2373.1857229069251</v>
      </c>
      <c r="AU290" s="166">
        <f t="shared" si="179"/>
        <v>-454.80709353591874</v>
      </c>
      <c r="AV290" s="167">
        <f t="shared" si="180"/>
        <v>0</v>
      </c>
      <c r="AW290" s="165">
        <f>[1]побуд.звіт!AW290+'[2]звіт 2018+01.2019'!AW290</f>
        <v>17531.162773729404</v>
      </c>
      <c r="AX290" s="165">
        <f>[1]побуд.звіт!AX290+'[2]звіт 2018+01.2019'!AX290</f>
        <v>174</v>
      </c>
      <c r="AY290" s="166">
        <f t="shared" si="181"/>
        <v>-17357.162773729404</v>
      </c>
      <c r="AZ290" s="167">
        <f t="shared" si="182"/>
        <v>0</v>
      </c>
      <c r="BA290" s="38">
        <v>0</v>
      </c>
      <c r="BB290" s="36"/>
      <c r="BC290" s="36">
        <f t="shared" si="192"/>
        <v>0</v>
      </c>
      <c r="BD290" s="37">
        <f t="shared" si="193"/>
        <v>0</v>
      </c>
      <c r="BE290" s="165">
        <f>[1]побуд.звіт!BE290+'[2]звіт 2018+01.2019'!BE290</f>
        <v>16.440043490273272</v>
      </c>
      <c r="BF290" s="165">
        <f>[1]побуд.звіт!BF290+'[2]звіт 2018+01.2019'!BF290</f>
        <v>0</v>
      </c>
      <c r="BG290" s="166">
        <f t="shared" si="183"/>
        <v>-16.440043490273272</v>
      </c>
      <c r="BH290" s="167">
        <f t="shared" si="184"/>
        <v>0</v>
      </c>
      <c r="BI290" s="165">
        <f>[1]побуд.звіт!BI290+'[2]звіт 2018+01.2019'!BI290</f>
        <v>4814.8253275009083</v>
      </c>
      <c r="BJ290" s="165">
        <f>[1]побуд.звіт!BJ290+'[2]звіт 2018+01.2019'!BJ290</f>
        <v>4335.5568353036906</v>
      </c>
      <c r="BK290" s="166">
        <f t="shared" si="185"/>
        <v>-479.26849219721771</v>
      </c>
      <c r="BL290" s="167">
        <f t="shared" si="186"/>
        <v>0</v>
      </c>
      <c r="BM290" s="165">
        <f>[1]побуд.звіт!BM290+'[2]звіт 2018+01.2019'!BM290</f>
        <v>0</v>
      </c>
      <c r="BN290" s="165">
        <f>[1]побуд.звіт!BN290+'[2]звіт 2018+01.2019'!BN290</f>
        <v>0</v>
      </c>
      <c r="BO290" s="166">
        <f t="shared" si="187"/>
        <v>0</v>
      </c>
      <c r="BP290" s="167">
        <f t="shared" si="188"/>
        <v>0</v>
      </c>
      <c r="BQ290" s="168">
        <f t="shared" si="195"/>
        <v>85088.267837801337</v>
      </c>
      <c r="BR290" s="166">
        <f t="shared" si="195"/>
        <v>64574.983947430606</v>
      </c>
      <c r="BS290" s="166">
        <f t="shared" si="189"/>
        <v>-20513.283890370731</v>
      </c>
      <c r="BT290" s="167">
        <f t="shared" si="190"/>
        <v>0</v>
      </c>
      <c r="BU290" s="169">
        <f t="shared" si="194"/>
        <v>0.75891759919858781</v>
      </c>
      <c r="BV290" s="131">
        <v>5218</v>
      </c>
      <c r="BW290" s="170">
        <f t="shared" si="191"/>
        <v>0</v>
      </c>
      <c r="BX290" s="131">
        <f t="shared" si="157"/>
        <v>6077.7334169858095</v>
      </c>
      <c r="BY290" s="171">
        <v>2</v>
      </c>
      <c r="CA290" s="39"/>
    </row>
    <row r="291" spans="1:79" x14ac:dyDescent="0.3">
      <c r="A291" s="163">
        <f t="shared" si="162"/>
        <v>283</v>
      </c>
      <c r="B291" s="164" t="s">
        <v>383</v>
      </c>
      <c r="C291" s="189">
        <v>3992.7</v>
      </c>
      <c r="D291" s="185">
        <v>5</v>
      </c>
      <c r="E291" s="165">
        <f>[1]побуд.звіт!E291+'[2]звіт 2018+01.2019'!E291</f>
        <v>12904.878920000005</v>
      </c>
      <c r="F291" s="165">
        <f>[1]побуд.звіт!F291+'[2]звіт 2018+01.2019'!F291</f>
        <v>13468.591777505459</v>
      </c>
      <c r="G291" s="166">
        <f t="shared" si="158"/>
        <v>0</v>
      </c>
      <c r="H291" s="167">
        <f t="shared" si="159"/>
        <v>563.71285750545394</v>
      </c>
      <c r="I291" s="165">
        <f>[1]побуд.звіт!I291+'[2]звіт 2018+01.2019'!I291</f>
        <v>39195.060235709039</v>
      </c>
      <c r="J291" s="165">
        <f>[1]побуд.звіт!J291+'[2]звіт 2018+01.2019'!J291</f>
        <v>40340.983004246729</v>
      </c>
      <c r="K291" s="166">
        <f t="shared" si="160"/>
        <v>0</v>
      </c>
      <c r="L291" s="167">
        <f t="shared" si="161"/>
        <v>1145.92276853769</v>
      </c>
      <c r="M291" s="165">
        <f>[1]побуд.звіт!M291+'[2]звіт 2018+01.2019'!M291</f>
        <v>5214.5093469415478</v>
      </c>
      <c r="N291" s="165">
        <f>[1]побуд.звіт!N291+'[2]звіт 2018+01.2019'!N291</f>
        <v>5158.9495104641901</v>
      </c>
      <c r="O291" s="166">
        <f t="shared" si="163"/>
        <v>-55.559836477357749</v>
      </c>
      <c r="P291" s="167">
        <f t="shared" si="164"/>
        <v>0</v>
      </c>
      <c r="Q291" s="165">
        <f>[1]побуд.звіт!Q291+'[2]звіт 2018+01.2019'!Q291</f>
        <v>465.10481560024959</v>
      </c>
      <c r="R291" s="165">
        <f>[1]побуд.звіт!R291+'[2]звіт 2018+01.2019'!R291</f>
        <v>1155.9484539426539</v>
      </c>
      <c r="S291" s="166">
        <f t="shared" si="165"/>
        <v>0</v>
      </c>
      <c r="T291" s="167">
        <f t="shared" si="166"/>
        <v>690.84363834240435</v>
      </c>
      <c r="U291" s="165">
        <f>[1]побуд.звіт!U291+'[2]звіт 2018+01.2019'!U291</f>
        <v>0</v>
      </c>
      <c r="V291" s="165">
        <f>[1]побуд.звіт!V291+'[2]звіт 2018+01.2019'!V291</f>
        <v>0</v>
      </c>
      <c r="W291" s="166">
        <f t="shared" si="167"/>
        <v>0</v>
      </c>
      <c r="X291" s="167">
        <f t="shared" si="168"/>
        <v>0</v>
      </c>
      <c r="Y291" s="165">
        <f>[1]побуд.звіт!Y291+'[2]звіт 2018+01.2019'!Y291</f>
        <v>0</v>
      </c>
      <c r="Z291" s="165">
        <f>[1]побуд.звіт!Z291+'[2]звіт 2018+01.2019'!Z291</f>
        <v>0</v>
      </c>
      <c r="AA291" s="166">
        <f t="shared" si="169"/>
        <v>0</v>
      </c>
      <c r="AB291" s="167">
        <f t="shared" si="170"/>
        <v>0</v>
      </c>
      <c r="AC291" s="165">
        <f>[1]побуд.звіт!AC291+'[2]звіт 2018+01.2019'!AC291</f>
        <v>44746.556276134346</v>
      </c>
      <c r="AD291" s="165">
        <f>[1]побуд.звіт!AD291+'[2]звіт 2018+01.2019'!AD291</f>
        <v>44068.879716402778</v>
      </c>
      <c r="AE291" s="166">
        <f t="shared" si="171"/>
        <v>-677.67655973156798</v>
      </c>
      <c r="AF291" s="167">
        <f t="shared" si="172"/>
        <v>0</v>
      </c>
      <c r="AG291" s="165">
        <f>[1]побуд.звіт!AG291+'[2]звіт 2018+01.2019'!AG291</f>
        <v>2280.0996460319425</v>
      </c>
      <c r="AH291" s="165">
        <f>[1]побуд.звіт!AH291+'[2]звіт 2018+01.2019'!AH291</f>
        <v>2279.0365752306116</v>
      </c>
      <c r="AI291" s="166">
        <f t="shared" si="173"/>
        <v>-1.0630708013309231</v>
      </c>
      <c r="AJ291" s="167">
        <f t="shared" si="174"/>
        <v>0</v>
      </c>
      <c r="AK291" s="165">
        <f>[1]побуд.звіт!AK291+'[2]звіт 2018+01.2019'!AK291</f>
        <v>83.650275257893384</v>
      </c>
      <c r="AL291" s="165">
        <f>[1]побуд.звіт!AL291+'[2]звіт 2018+01.2019'!AL291</f>
        <v>483.65151598739885</v>
      </c>
      <c r="AM291" s="166">
        <f t="shared" si="175"/>
        <v>0</v>
      </c>
      <c r="AN291" s="167">
        <f t="shared" si="176"/>
        <v>400.00124072950547</v>
      </c>
      <c r="AO291" s="165">
        <f>[1]побуд.звіт!AO291+'[2]звіт 2018+01.2019'!AO291</f>
        <v>15468.647294750986</v>
      </c>
      <c r="AP291" s="165">
        <f>[1]побуд.звіт!AP291+'[2]звіт 2018+01.2019'!AP291</f>
        <v>9502.8014447302558</v>
      </c>
      <c r="AQ291" s="166">
        <f t="shared" si="177"/>
        <v>-5965.8458500207307</v>
      </c>
      <c r="AR291" s="167">
        <f t="shared" si="178"/>
        <v>0</v>
      </c>
      <c r="AS291" s="165">
        <f>[1]побуд.звіт!AS291+'[2]звіт 2018+01.2019'!AS291</f>
        <v>9964.8388594981461</v>
      </c>
      <c r="AT291" s="165">
        <f>[1]побуд.звіт!AT291+'[2]звіт 2018+01.2019'!AT291</f>
        <v>8456.5400724880055</v>
      </c>
      <c r="AU291" s="166">
        <f t="shared" si="179"/>
        <v>-1508.2987870101406</v>
      </c>
      <c r="AV291" s="167">
        <f t="shared" si="180"/>
        <v>0</v>
      </c>
      <c r="AW291" s="165">
        <f>[1]побуд.звіт!AW291+'[2]звіт 2018+01.2019'!AW291</f>
        <v>44467.910004115227</v>
      </c>
      <c r="AX291" s="165">
        <f>[1]побуд.звіт!AX291+'[2]звіт 2018+01.2019'!AX291</f>
        <v>84188.616276012137</v>
      </c>
      <c r="AY291" s="166">
        <f t="shared" si="181"/>
        <v>0</v>
      </c>
      <c r="AZ291" s="167">
        <f t="shared" si="182"/>
        <v>39720.70627189691</v>
      </c>
      <c r="BA291" s="38">
        <v>0</v>
      </c>
      <c r="BB291" s="36"/>
      <c r="BC291" s="36">
        <f t="shared" si="192"/>
        <v>0</v>
      </c>
      <c r="BD291" s="37">
        <f t="shared" si="193"/>
        <v>0</v>
      </c>
      <c r="BE291" s="165">
        <f>[1]побуд.звіт!BE291+'[2]звіт 2018+01.2019'!BE291</f>
        <v>11.210766962752828</v>
      </c>
      <c r="BF291" s="165">
        <f>[1]побуд.звіт!BF291+'[2]звіт 2018+01.2019'!BF291</f>
        <v>0</v>
      </c>
      <c r="BG291" s="166">
        <f t="shared" si="183"/>
        <v>-11.210766962752828</v>
      </c>
      <c r="BH291" s="167">
        <f t="shared" si="184"/>
        <v>0</v>
      </c>
      <c r="BI291" s="165">
        <f>[1]побуд.звіт!BI291+'[2]звіт 2018+01.2019'!BI291</f>
        <v>11065.823674402882</v>
      </c>
      <c r="BJ291" s="165">
        <f>[1]побуд.звіт!BJ291+'[2]звіт 2018+01.2019'!BJ291</f>
        <v>9244.4737655401223</v>
      </c>
      <c r="BK291" s="166">
        <f t="shared" si="185"/>
        <v>-1821.3499088627595</v>
      </c>
      <c r="BL291" s="167">
        <f t="shared" si="186"/>
        <v>0</v>
      </c>
      <c r="BM291" s="165">
        <f>[1]побуд.звіт!BM291+'[2]звіт 2018+01.2019'!BM291</f>
        <v>0</v>
      </c>
      <c r="BN291" s="165">
        <f>[1]побуд.звіт!BN291+'[2]звіт 2018+01.2019'!BN291</f>
        <v>0</v>
      </c>
      <c r="BO291" s="166">
        <f t="shared" si="187"/>
        <v>0</v>
      </c>
      <c r="BP291" s="167">
        <f t="shared" si="188"/>
        <v>0</v>
      </c>
      <c r="BQ291" s="168">
        <f t="shared" si="195"/>
        <v>185868.29011540502</v>
      </c>
      <c r="BR291" s="166">
        <f t="shared" si="195"/>
        <v>218348.47211255034</v>
      </c>
      <c r="BS291" s="166">
        <f t="shared" si="189"/>
        <v>0</v>
      </c>
      <c r="BT291" s="167">
        <f t="shared" si="190"/>
        <v>32480.181997145322</v>
      </c>
      <c r="BU291" s="169">
        <f t="shared" si="194"/>
        <v>1.1747483768047711</v>
      </c>
      <c r="BV291" s="131">
        <v>25074</v>
      </c>
      <c r="BW291" s="170">
        <f t="shared" si="191"/>
        <v>11797.693563185356</v>
      </c>
      <c r="BX291" s="131">
        <f t="shared" si="157"/>
        <v>13276.306436814644</v>
      </c>
      <c r="BY291" s="171">
        <v>2</v>
      </c>
      <c r="CA291" s="39"/>
    </row>
    <row r="292" spans="1:79" x14ac:dyDescent="0.3">
      <c r="A292" s="163">
        <f t="shared" si="162"/>
        <v>284</v>
      </c>
      <c r="B292" s="164" t="s">
        <v>384</v>
      </c>
      <c r="C292" s="189">
        <v>2586.35</v>
      </c>
      <c r="D292" s="185">
        <v>5</v>
      </c>
      <c r="E292" s="165">
        <f>[1]побуд.звіт!E292+'[2]звіт 2018+01.2019'!E292</f>
        <v>5920.1778240000003</v>
      </c>
      <c r="F292" s="165">
        <f>[1]побуд.звіт!F292+'[2]звіт 2018+01.2019'!F292</f>
        <v>5916.6815623433595</v>
      </c>
      <c r="G292" s="166">
        <f t="shared" si="158"/>
        <v>-3.4962616566408542</v>
      </c>
      <c r="H292" s="167">
        <f t="shared" si="159"/>
        <v>0</v>
      </c>
      <c r="I292" s="165">
        <f>[1]побуд.звіт!I292+'[2]звіт 2018+01.2019'!I292</f>
        <v>31301.929340515384</v>
      </c>
      <c r="J292" s="165">
        <f>[1]побуд.звіт!J292+'[2]звіт 2018+01.2019'!J292</f>
        <v>32280.11375918124</v>
      </c>
      <c r="K292" s="166">
        <f t="shared" si="160"/>
        <v>0</v>
      </c>
      <c r="L292" s="167">
        <f t="shared" si="161"/>
        <v>978.18441866585636</v>
      </c>
      <c r="M292" s="165">
        <f>[1]побуд.звіт!M292+'[2]звіт 2018+01.2019'!M292</f>
        <v>3333.9560316641891</v>
      </c>
      <c r="N292" s="165">
        <f>[1]побуд.звіт!N292+'[2]звіт 2018+01.2019'!N292</f>
        <v>3268.0851846825899</v>
      </c>
      <c r="O292" s="166">
        <f t="shared" si="163"/>
        <v>-65.870846981599243</v>
      </c>
      <c r="P292" s="167">
        <f t="shared" si="164"/>
        <v>0</v>
      </c>
      <c r="Q292" s="165">
        <f>[1]побуд.звіт!Q292+'[2]звіт 2018+01.2019'!Q292</f>
        <v>0</v>
      </c>
      <c r="R292" s="165">
        <f>[1]побуд.звіт!R292+'[2]звіт 2018+01.2019'!R292</f>
        <v>647.59133132783745</v>
      </c>
      <c r="S292" s="166">
        <f t="shared" si="165"/>
        <v>0</v>
      </c>
      <c r="T292" s="167">
        <f t="shared" si="166"/>
        <v>647.59133132783745</v>
      </c>
      <c r="U292" s="165">
        <f>[1]побуд.звіт!U292+'[2]звіт 2018+01.2019'!U292</f>
        <v>0</v>
      </c>
      <c r="V292" s="165">
        <f>[1]побуд.звіт!V292+'[2]звіт 2018+01.2019'!V292</f>
        <v>0</v>
      </c>
      <c r="W292" s="166">
        <f t="shared" si="167"/>
        <v>0</v>
      </c>
      <c r="X292" s="167">
        <f t="shared" si="168"/>
        <v>0</v>
      </c>
      <c r="Y292" s="165">
        <f>[1]побуд.звіт!Y292+'[2]звіт 2018+01.2019'!Y292</f>
        <v>0</v>
      </c>
      <c r="Z292" s="165">
        <f>[1]побуд.звіт!Z292+'[2]звіт 2018+01.2019'!Z292</f>
        <v>0</v>
      </c>
      <c r="AA292" s="166">
        <f t="shared" si="169"/>
        <v>0</v>
      </c>
      <c r="AB292" s="167">
        <f t="shared" si="170"/>
        <v>0</v>
      </c>
      <c r="AC292" s="165">
        <f>[1]побуд.звіт!AC292+'[2]звіт 2018+01.2019'!AC292</f>
        <v>26998.969393258252</v>
      </c>
      <c r="AD292" s="165">
        <f>[1]побуд.звіт!AD292+'[2]звіт 2018+01.2019'!AD292</f>
        <v>25706.277967331167</v>
      </c>
      <c r="AE292" s="166">
        <f t="shared" si="171"/>
        <v>-1292.6914259270852</v>
      </c>
      <c r="AF292" s="167">
        <f t="shared" si="172"/>
        <v>0</v>
      </c>
      <c r="AG292" s="165">
        <f>[1]побуд.звіт!AG292+'[2]звіт 2018+01.2019'!AG292</f>
        <v>0</v>
      </c>
      <c r="AH292" s="165">
        <f>[1]побуд.звіт!AH292+'[2]звіт 2018+01.2019'!AH292</f>
        <v>0</v>
      </c>
      <c r="AI292" s="166">
        <f t="shared" si="173"/>
        <v>0</v>
      </c>
      <c r="AJ292" s="167">
        <f t="shared" si="174"/>
        <v>0</v>
      </c>
      <c r="AK292" s="165">
        <f>[1]побуд.звіт!AK292+'[2]звіт 2018+01.2019'!AK292</f>
        <v>0</v>
      </c>
      <c r="AL292" s="165">
        <f>[1]побуд.звіт!AL292+'[2]звіт 2018+01.2019'!AL292</f>
        <v>0</v>
      </c>
      <c r="AM292" s="166">
        <f t="shared" si="175"/>
        <v>0</v>
      </c>
      <c r="AN292" s="167">
        <f t="shared" si="176"/>
        <v>0</v>
      </c>
      <c r="AO292" s="165">
        <f>[1]побуд.звіт!AO292+'[2]звіт 2018+01.2019'!AO292</f>
        <v>8621.1401696937792</v>
      </c>
      <c r="AP292" s="165">
        <f>[1]побуд.звіт!AP292+'[2]звіт 2018+01.2019'!AP292</f>
        <v>4988.2534447306725</v>
      </c>
      <c r="AQ292" s="166">
        <f t="shared" si="177"/>
        <v>-3632.8867249631066</v>
      </c>
      <c r="AR292" s="167">
        <f t="shared" si="178"/>
        <v>0</v>
      </c>
      <c r="AS292" s="165">
        <f>[1]побуд.звіт!AS292+'[2]звіт 2018+01.2019'!AS292</f>
        <v>4358.8348881943384</v>
      </c>
      <c r="AT292" s="165">
        <f>[1]побуд.звіт!AT292+'[2]звіт 2018+01.2019'!AT292</f>
        <v>4972.1010797208874</v>
      </c>
      <c r="AU292" s="166">
        <f t="shared" si="179"/>
        <v>0</v>
      </c>
      <c r="AV292" s="167">
        <f t="shared" si="180"/>
        <v>613.26619152654894</v>
      </c>
      <c r="AW292" s="165">
        <f>[1]побуд.звіт!AW292+'[2]звіт 2018+01.2019'!AW292</f>
        <v>29037.216988399752</v>
      </c>
      <c r="AX292" s="165">
        <f>[1]побуд.звіт!AX292+'[2]звіт 2018+01.2019'!AX292</f>
        <v>32309.850753625782</v>
      </c>
      <c r="AY292" s="166">
        <f t="shared" si="181"/>
        <v>0</v>
      </c>
      <c r="AZ292" s="167">
        <f t="shared" si="182"/>
        <v>3272.6337652260299</v>
      </c>
      <c r="BA292" s="38">
        <v>0</v>
      </c>
      <c r="BB292" s="36"/>
      <c r="BC292" s="36">
        <f t="shared" si="192"/>
        <v>0</v>
      </c>
      <c r="BD292" s="37">
        <f t="shared" si="193"/>
        <v>0</v>
      </c>
      <c r="BE292" s="165">
        <f>[1]побуд.звіт!BE292+'[2]звіт 2018+01.2019'!BE292</f>
        <v>0</v>
      </c>
      <c r="BF292" s="165">
        <f>[1]побуд.звіт!BF292+'[2]звіт 2018+01.2019'!BF292</f>
        <v>0</v>
      </c>
      <c r="BG292" s="166">
        <f t="shared" si="183"/>
        <v>0</v>
      </c>
      <c r="BH292" s="167">
        <f t="shared" si="184"/>
        <v>0</v>
      </c>
      <c r="BI292" s="165">
        <f>[1]побуд.звіт!BI292+'[2]звіт 2018+01.2019'!BI292</f>
        <v>7348.7018782106152</v>
      </c>
      <c r="BJ292" s="165">
        <f>[1]побуд.звіт!BJ292+'[2]звіт 2018+01.2019'!BJ292</f>
        <v>9600.7455019887384</v>
      </c>
      <c r="BK292" s="166">
        <f t="shared" si="185"/>
        <v>0</v>
      </c>
      <c r="BL292" s="167">
        <f t="shared" si="186"/>
        <v>2252.0436237781232</v>
      </c>
      <c r="BM292" s="165">
        <f>[1]побуд.звіт!BM292+'[2]звіт 2018+01.2019'!BM292</f>
        <v>0</v>
      </c>
      <c r="BN292" s="165">
        <f>[1]побуд.звіт!BN292+'[2]звіт 2018+01.2019'!BN292</f>
        <v>0</v>
      </c>
      <c r="BO292" s="166">
        <f t="shared" si="187"/>
        <v>0</v>
      </c>
      <c r="BP292" s="167">
        <f t="shared" si="188"/>
        <v>0</v>
      </c>
      <c r="BQ292" s="168">
        <f t="shared" si="195"/>
        <v>116920.92651393631</v>
      </c>
      <c r="BR292" s="166">
        <f t="shared" si="195"/>
        <v>119689.70058493227</v>
      </c>
      <c r="BS292" s="166">
        <f t="shared" si="189"/>
        <v>0</v>
      </c>
      <c r="BT292" s="167">
        <f t="shared" si="190"/>
        <v>2768.7740709959617</v>
      </c>
      <c r="BU292" s="169">
        <f t="shared" si="194"/>
        <v>1.0236807400826227</v>
      </c>
      <c r="BV292" s="131">
        <v>10044</v>
      </c>
      <c r="BW292" s="170">
        <f t="shared" si="191"/>
        <v>1692.5052490045491</v>
      </c>
      <c r="BX292" s="131">
        <f t="shared" si="157"/>
        <v>8351.4947509954509</v>
      </c>
      <c r="BY292" s="171">
        <v>2</v>
      </c>
      <c r="CA292" s="39"/>
    </row>
    <row r="293" spans="1:79" x14ac:dyDescent="0.3">
      <c r="A293" s="163">
        <f t="shared" si="162"/>
        <v>285</v>
      </c>
      <c r="B293" s="164" t="s">
        <v>385</v>
      </c>
      <c r="C293" s="189">
        <v>2554.6</v>
      </c>
      <c r="D293" s="185">
        <v>5</v>
      </c>
      <c r="E293" s="165">
        <f>[1]побуд.звіт!E293+'[2]звіт 2018+01.2019'!E293</f>
        <v>8252.3549199999979</v>
      </c>
      <c r="F293" s="165">
        <f>[1]побуд.звіт!F293+'[2]звіт 2018+01.2019'!F293</f>
        <v>7750.9942374164211</v>
      </c>
      <c r="G293" s="166">
        <f t="shared" si="158"/>
        <v>-501.36068258357682</v>
      </c>
      <c r="H293" s="167">
        <f t="shared" si="159"/>
        <v>0</v>
      </c>
      <c r="I293" s="165">
        <f>[1]побуд.звіт!I293+'[2]звіт 2018+01.2019'!I293</f>
        <v>36071.218788755948</v>
      </c>
      <c r="J293" s="165">
        <f>[1]побуд.звіт!J293+'[2]звіт 2018+01.2019'!J293</f>
        <v>35482.98128350138</v>
      </c>
      <c r="K293" s="166">
        <f t="shared" si="160"/>
        <v>-588.23750525456853</v>
      </c>
      <c r="L293" s="167">
        <f t="shared" si="161"/>
        <v>0</v>
      </c>
      <c r="M293" s="165">
        <f>[1]побуд.звіт!M293+'[2]звіт 2018+01.2019'!M293</f>
        <v>4551.1636170272177</v>
      </c>
      <c r="N293" s="165">
        <f>[1]побуд.звіт!N293+'[2]звіт 2018+01.2019'!N293</f>
        <v>4738.4182352830467</v>
      </c>
      <c r="O293" s="166">
        <f t="shared" si="163"/>
        <v>0</v>
      </c>
      <c r="P293" s="167">
        <f t="shared" si="164"/>
        <v>187.25461825582897</v>
      </c>
      <c r="Q293" s="165">
        <f>[1]побуд.звіт!Q293+'[2]звіт 2018+01.2019'!Q293</f>
        <v>0</v>
      </c>
      <c r="R293" s="165">
        <f>[1]побуд.звіт!R293+'[2]звіт 2018+01.2019'!R293</f>
        <v>693.18618275903373</v>
      </c>
      <c r="S293" s="166">
        <f t="shared" si="165"/>
        <v>0</v>
      </c>
      <c r="T293" s="167">
        <f t="shared" si="166"/>
        <v>693.18618275903373</v>
      </c>
      <c r="U293" s="165">
        <f>[1]побуд.звіт!U293+'[2]звіт 2018+01.2019'!U293</f>
        <v>0</v>
      </c>
      <c r="V293" s="165">
        <f>[1]побуд.звіт!V293+'[2]звіт 2018+01.2019'!V293</f>
        <v>0</v>
      </c>
      <c r="W293" s="166">
        <f t="shared" si="167"/>
        <v>0</v>
      </c>
      <c r="X293" s="167">
        <f t="shared" si="168"/>
        <v>0</v>
      </c>
      <c r="Y293" s="165">
        <f>[1]побуд.звіт!Y293+'[2]звіт 2018+01.2019'!Y293</f>
        <v>0</v>
      </c>
      <c r="Z293" s="165">
        <f>[1]побуд.звіт!Z293+'[2]звіт 2018+01.2019'!Z293</f>
        <v>0</v>
      </c>
      <c r="AA293" s="166">
        <f t="shared" si="169"/>
        <v>0</v>
      </c>
      <c r="AB293" s="167">
        <f t="shared" si="170"/>
        <v>0</v>
      </c>
      <c r="AC293" s="165">
        <f>[1]побуд.звіт!AC293+'[2]звіт 2018+01.2019'!AC293</f>
        <v>29490.941805352948</v>
      </c>
      <c r="AD293" s="165">
        <f>[1]побуд.звіт!AD293+'[2]звіт 2018+01.2019'!AD293</f>
        <v>29883.895365959415</v>
      </c>
      <c r="AE293" s="166">
        <f t="shared" si="171"/>
        <v>0</v>
      </c>
      <c r="AF293" s="167">
        <f t="shared" si="172"/>
        <v>392.95356060646736</v>
      </c>
      <c r="AG293" s="165">
        <f>[1]побуд.звіт!AG293+'[2]звіт 2018+01.2019'!AG293</f>
        <v>0</v>
      </c>
      <c r="AH293" s="165">
        <f>[1]побуд.звіт!AH293+'[2]звіт 2018+01.2019'!AH293</f>
        <v>0</v>
      </c>
      <c r="AI293" s="166">
        <f t="shared" si="173"/>
        <v>0</v>
      </c>
      <c r="AJ293" s="167">
        <f t="shared" si="174"/>
        <v>0</v>
      </c>
      <c r="AK293" s="165">
        <f>[1]побуд.звіт!AK293+'[2]звіт 2018+01.2019'!AK293</f>
        <v>0</v>
      </c>
      <c r="AL293" s="165">
        <f>[1]побуд.звіт!AL293+'[2]звіт 2018+01.2019'!AL293</f>
        <v>0</v>
      </c>
      <c r="AM293" s="166">
        <f t="shared" si="175"/>
        <v>0</v>
      </c>
      <c r="AN293" s="167">
        <f t="shared" si="176"/>
        <v>0</v>
      </c>
      <c r="AO293" s="165">
        <f>[1]побуд.звіт!AO293+'[2]звіт 2018+01.2019'!AO293</f>
        <v>12160.535014544299</v>
      </c>
      <c r="AP293" s="165">
        <f>[1]побуд.звіт!AP293+'[2]звіт 2018+01.2019'!AP293</f>
        <v>6696.3276872827737</v>
      </c>
      <c r="AQ293" s="166">
        <f t="shared" si="177"/>
        <v>-5464.2073272615253</v>
      </c>
      <c r="AR293" s="167">
        <f t="shared" si="178"/>
        <v>0</v>
      </c>
      <c r="AS293" s="165">
        <f>[1]побуд.звіт!AS293+'[2]звіт 2018+01.2019'!AS293</f>
        <v>5974.1263415997146</v>
      </c>
      <c r="AT293" s="165">
        <f>[1]побуд.звіт!AT293+'[2]звіт 2018+01.2019'!AT293</f>
        <v>5188.9296952800041</v>
      </c>
      <c r="AU293" s="166">
        <f t="shared" si="179"/>
        <v>-785.19664631971045</v>
      </c>
      <c r="AV293" s="167">
        <f t="shared" si="180"/>
        <v>0</v>
      </c>
      <c r="AW293" s="165">
        <f>[1]побуд.звіт!AW293+'[2]звіт 2018+01.2019'!AW293</f>
        <v>28683.402340997018</v>
      </c>
      <c r="AX293" s="165">
        <f>[1]побуд.звіт!AX293+'[2]звіт 2018+01.2019'!AX293</f>
        <v>82889.567056251268</v>
      </c>
      <c r="AY293" s="166">
        <f t="shared" si="181"/>
        <v>0</v>
      </c>
      <c r="AZ293" s="167">
        <f t="shared" si="182"/>
        <v>54206.16471525425</v>
      </c>
      <c r="BA293" s="38">
        <v>0</v>
      </c>
      <c r="BB293" s="36"/>
      <c r="BC293" s="36">
        <f t="shared" si="192"/>
        <v>0</v>
      </c>
      <c r="BD293" s="37">
        <f t="shared" si="193"/>
        <v>0</v>
      </c>
      <c r="BE293" s="165">
        <f>[1]побуд.звіт!BE293+'[2]звіт 2018+01.2019'!BE293</f>
        <v>17.932116915275614</v>
      </c>
      <c r="BF293" s="165">
        <f>[1]побуд.звіт!BF293+'[2]звіт 2018+01.2019'!BF293</f>
        <v>0</v>
      </c>
      <c r="BG293" s="166">
        <f t="shared" si="183"/>
        <v>-17.932116915275614</v>
      </c>
      <c r="BH293" s="167">
        <f t="shared" si="184"/>
        <v>0</v>
      </c>
      <c r="BI293" s="165">
        <f>[1]побуд.звіт!BI293+'[2]звіт 2018+01.2019'!BI293</f>
        <v>7022.619237625785</v>
      </c>
      <c r="BJ293" s="165">
        <f>[1]побуд.звіт!BJ293+'[2]звіт 2018+01.2019'!BJ293</f>
        <v>6401.0068542502759</v>
      </c>
      <c r="BK293" s="166">
        <f t="shared" si="185"/>
        <v>-621.61238337550913</v>
      </c>
      <c r="BL293" s="167">
        <f t="shared" si="186"/>
        <v>0</v>
      </c>
      <c r="BM293" s="165">
        <f>[1]побуд.звіт!BM293+'[2]звіт 2018+01.2019'!BM293</f>
        <v>0</v>
      </c>
      <c r="BN293" s="165">
        <f>[1]побуд.звіт!BN293+'[2]звіт 2018+01.2019'!BN293</f>
        <v>0</v>
      </c>
      <c r="BO293" s="166">
        <f t="shared" si="187"/>
        <v>0</v>
      </c>
      <c r="BP293" s="167">
        <f t="shared" si="188"/>
        <v>0</v>
      </c>
      <c r="BQ293" s="168">
        <f t="shared" si="195"/>
        <v>132224.29418281821</v>
      </c>
      <c r="BR293" s="166">
        <f t="shared" si="195"/>
        <v>179725.30659798361</v>
      </c>
      <c r="BS293" s="166">
        <f t="shared" si="189"/>
        <v>0</v>
      </c>
      <c r="BT293" s="167">
        <f t="shared" si="190"/>
        <v>47501.012415165402</v>
      </c>
      <c r="BU293" s="169">
        <f t="shared" si="194"/>
        <v>1.3592457249156402</v>
      </c>
      <c r="BV293" s="131">
        <v>23016</v>
      </c>
      <c r="BW293" s="170">
        <f t="shared" si="191"/>
        <v>13571.407558370129</v>
      </c>
      <c r="BX293" s="131">
        <f t="shared" si="157"/>
        <v>9444.5924416298712</v>
      </c>
      <c r="BY293" s="171">
        <v>2</v>
      </c>
      <c r="CA293" s="39"/>
    </row>
    <row r="294" spans="1:79" x14ac:dyDescent="0.3">
      <c r="A294" s="163">
        <f t="shared" si="162"/>
        <v>286</v>
      </c>
      <c r="B294" s="164" t="s">
        <v>386</v>
      </c>
      <c r="C294" s="189">
        <v>2698.2</v>
      </c>
      <c r="D294" s="185">
        <v>5</v>
      </c>
      <c r="E294" s="165">
        <f>[1]побуд.звіт!E294+'[2]звіт 2018+01.2019'!E294</f>
        <v>8903.1660501024671</v>
      </c>
      <c r="F294" s="165">
        <f>[1]побуд.звіт!F294+'[2]звіт 2018+01.2019'!F294</f>
        <v>8489.5395368867157</v>
      </c>
      <c r="G294" s="166">
        <f t="shared" si="158"/>
        <v>-413.6265132157514</v>
      </c>
      <c r="H294" s="167">
        <f t="shared" si="159"/>
        <v>0</v>
      </c>
      <c r="I294" s="165">
        <f>[1]побуд.звіт!I294+'[2]звіт 2018+01.2019'!I294</f>
        <v>32032.281112671903</v>
      </c>
      <c r="J294" s="165">
        <f>[1]побуд.звіт!J294+'[2]звіт 2018+01.2019'!J294</f>
        <v>31434.25930563335</v>
      </c>
      <c r="K294" s="166">
        <f t="shared" si="160"/>
        <v>-598.02180703855265</v>
      </c>
      <c r="L294" s="167">
        <f t="shared" si="161"/>
        <v>0</v>
      </c>
      <c r="M294" s="165">
        <f>[1]побуд.звіт!M294+'[2]звіт 2018+01.2019'!M294</f>
        <v>4309.8662563699763</v>
      </c>
      <c r="N294" s="165">
        <f>[1]побуд.звіт!N294+'[2]звіт 2018+01.2019'!N294</f>
        <v>4238.1875545286639</v>
      </c>
      <c r="O294" s="166">
        <f t="shared" si="163"/>
        <v>-71.678701841312431</v>
      </c>
      <c r="P294" s="167">
        <f t="shared" si="164"/>
        <v>0</v>
      </c>
      <c r="Q294" s="165">
        <f>[1]побуд.звіт!Q294+'[2]звіт 2018+01.2019'!Q294</f>
        <v>312.61402452002375</v>
      </c>
      <c r="R294" s="165">
        <f>[1]побуд.звіт!R294+'[2]звіт 2018+01.2019'!R294</f>
        <v>741.23452943298798</v>
      </c>
      <c r="S294" s="166">
        <f t="shared" si="165"/>
        <v>0</v>
      </c>
      <c r="T294" s="167">
        <f t="shared" si="166"/>
        <v>428.62050491296424</v>
      </c>
      <c r="U294" s="165">
        <f>[1]побуд.звіт!U294+'[2]звіт 2018+01.2019'!U294</f>
        <v>0</v>
      </c>
      <c r="V294" s="165">
        <f>[1]побуд.звіт!V294+'[2]звіт 2018+01.2019'!V294</f>
        <v>0</v>
      </c>
      <c r="W294" s="166">
        <f t="shared" si="167"/>
        <v>0</v>
      </c>
      <c r="X294" s="167">
        <f t="shared" si="168"/>
        <v>0</v>
      </c>
      <c r="Y294" s="165">
        <f>[1]побуд.звіт!Y294+'[2]звіт 2018+01.2019'!Y294</f>
        <v>0</v>
      </c>
      <c r="Z294" s="165">
        <f>[1]побуд.звіт!Z294+'[2]звіт 2018+01.2019'!Z294</f>
        <v>0</v>
      </c>
      <c r="AA294" s="166">
        <f t="shared" si="169"/>
        <v>0</v>
      </c>
      <c r="AB294" s="167">
        <f t="shared" si="170"/>
        <v>0</v>
      </c>
      <c r="AC294" s="165">
        <f>[1]побуд.звіт!AC294+'[2]звіт 2018+01.2019'!AC294</f>
        <v>28216.865164563802</v>
      </c>
      <c r="AD294" s="165">
        <f>[1]побуд.звіт!AD294+'[2]звіт 2018+01.2019'!AD294</f>
        <v>28450.580049827466</v>
      </c>
      <c r="AE294" s="166">
        <f t="shared" si="171"/>
        <v>0</v>
      </c>
      <c r="AF294" s="167">
        <f t="shared" si="172"/>
        <v>233.71488526366375</v>
      </c>
      <c r="AG294" s="165">
        <f>[1]побуд.звіт!AG294+'[2]звіт 2018+01.2019'!AG294</f>
        <v>1533.6812469661231</v>
      </c>
      <c r="AH294" s="165">
        <f>[1]побуд.звіт!AH294+'[2]звіт 2018+01.2019'!AH294</f>
        <v>1533.1339909102492</v>
      </c>
      <c r="AI294" s="166">
        <f t="shared" si="173"/>
        <v>-0.54725605587395876</v>
      </c>
      <c r="AJ294" s="167">
        <f t="shared" si="174"/>
        <v>0</v>
      </c>
      <c r="AK294" s="165">
        <f>[1]побуд.звіт!AK294+'[2]звіт 2018+01.2019'!AK294</f>
        <v>55.750069221076629</v>
      </c>
      <c r="AL294" s="165">
        <f>[1]побуд.звіт!AL294+'[2]звіт 2018+01.2019'!AL294</f>
        <v>0</v>
      </c>
      <c r="AM294" s="166">
        <f t="shared" si="175"/>
        <v>-55.750069221076629</v>
      </c>
      <c r="AN294" s="167">
        <f t="shared" si="176"/>
        <v>0</v>
      </c>
      <c r="AO294" s="165">
        <f>[1]побуд.звіт!AO294+'[2]звіт 2018+01.2019'!AO294</f>
        <v>7882.4100223312917</v>
      </c>
      <c r="AP294" s="165">
        <f>[1]побуд.звіт!AP294+'[2]звіт 2018+01.2019'!AP294</f>
        <v>6265.0006713198873</v>
      </c>
      <c r="AQ294" s="166">
        <f t="shared" si="177"/>
        <v>-1617.4093510114044</v>
      </c>
      <c r="AR294" s="167">
        <f t="shared" si="178"/>
        <v>0</v>
      </c>
      <c r="AS294" s="165">
        <f>[1]побуд.звіт!AS294+'[2]звіт 2018+01.2019'!AS294</f>
        <v>4742.9234011624112</v>
      </c>
      <c r="AT294" s="165">
        <f>[1]побуд.звіт!AT294+'[2]звіт 2018+01.2019'!AT294</f>
        <v>3983.2216684797859</v>
      </c>
      <c r="AU294" s="166">
        <f t="shared" si="179"/>
        <v>-759.70173268262533</v>
      </c>
      <c r="AV294" s="167">
        <f t="shared" si="180"/>
        <v>0</v>
      </c>
      <c r="AW294" s="165">
        <f>[1]побуд.звіт!AW294+'[2]звіт 2018+01.2019'!AW294</f>
        <v>39937.868031375583</v>
      </c>
      <c r="AX294" s="165">
        <f>[1]побуд.звіт!AX294+'[2]звіт 2018+01.2019'!AX294</f>
        <v>1625</v>
      </c>
      <c r="AY294" s="166">
        <f t="shared" si="181"/>
        <v>-38312.868031375583</v>
      </c>
      <c r="AZ294" s="167">
        <f t="shared" si="182"/>
        <v>0</v>
      </c>
      <c r="BA294" s="38">
        <v>0</v>
      </c>
      <c r="BB294" s="36"/>
      <c r="BC294" s="36">
        <f t="shared" si="192"/>
        <v>0</v>
      </c>
      <c r="BD294" s="37">
        <f t="shared" si="193"/>
        <v>0</v>
      </c>
      <c r="BE294" s="165">
        <f>[1]побуд.звіт!BE294+'[2]звіт 2018+01.2019'!BE294</f>
        <v>18.24027472181308</v>
      </c>
      <c r="BF294" s="165">
        <f>[1]побуд.звіт!BF294+'[2]звіт 2018+01.2019'!BF294</f>
        <v>0</v>
      </c>
      <c r="BG294" s="166">
        <f t="shared" si="183"/>
        <v>-18.24027472181308</v>
      </c>
      <c r="BH294" s="167">
        <f t="shared" si="184"/>
        <v>0</v>
      </c>
      <c r="BI294" s="165">
        <f>[1]побуд.звіт!BI294+'[2]звіт 2018+01.2019'!BI294</f>
        <v>6630.6375771662433</v>
      </c>
      <c r="BJ294" s="165">
        <f>[1]побуд.звіт!BJ294+'[2]звіт 2018+01.2019'!BJ294</f>
        <v>5328.3281664514489</v>
      </c>
      <c r="BK294" s="166">
        <f t="shared" si="185"/>
        <v>-1302.3094107147945</v>
      </c>
      <c r="BL294" s="167">
        <f t="shared" si="186"/>
        <v>0</v>
      </c>
      <c r="BM294" s="165">
        <f>[1]побуд.звіт!BM294+'[2]звіт 2018+01.2019'!BM294</f>
        <v>0</v>
      </c>
      <c r="BN294" s="165">
        <f>[1]побуд.звіт!BN294+'[2]звіт 2018+01.2019'!BN294</f>
        <v>0</v>
      </c>
      <c r="BO294" s="166">
        <f t="shared" si="187"/>
        <v>0</v>
      </c>
      <c r="BP294" s="167">
        <f t="shared" si="188"/>
        <v>0</v>
      </c>
      <c r="BQ294" s="168">
        <f t="shared" si="195"/>
        <v>134576.3032311727</v>
      </c>
      <c r="BR294" s="166">
        <f t="shared" si="195"/>
        <v>92088.485473470559</v>
      </c>
      <c r="BS294" s="166">
        <f t="shared" si="189"/>
        <v>-42487.817757702142</v>
      </c>
      <c r="BT294" s="167">
        <f t="shared" si="190"/>
        <v>0</v>
      </c>
      <c r="BU294" s="169">
        <f t="shared" si="194"/>
        <v>0.68428455279591571</v>
      </c>
      <c r="BV294" s="131">
        <v>15210</v>
      </c>
      <c r="BW294" s="170">
        <f t="shared" si="191"/>
        <v>5597.4069120590921</v>
      </c>
      <c r="BX294" s="131">
        <f t="shared" si="157"/>
        <v>9612.5930879409079</v>
      </c>
      <c r="BY294" s="171">
        <v>2</v>
      </c>
      <c r="CA294" s="39"/>
    </row>
    <row r="295" spans="1:79" x14ac:dyDescent="0.3">
      <c r="A295" s="163">
        <f t="shared" si="162"/>
        <v>287</v>
      </c>
      <c r="B295" s="164" t="s">
        <v>387</v>
      </c>
      <c r="C295" s="189">
        <v>2848.58</v>
      </c>
      <c r="D295" s="185">
        <v>5</v>
      </c>
      <c r="E295" s="165">
        <f>[1]побуд.звіт!E295+'[2]звіт 2018+01.2019'!E295</f>
        <v>7089.0502493999975</v>
      </c>
      <c r="F295" s="165">
        <f>[1]побуд.звіт!F295+'[2]звіт 2018+01.2019'!F295</f>
        <v>7472.3771385749806</v>
      </c>
      <c r="G295" s="166">
        <f t="shared" si="158"/>
        <v>0</v>
      </c>
      <c r="H295" s="167">
        <f t="shared" si="159"/>
        <v>383.32688917498308</v>
      </c>
      <c r="I295" s="165">
        <f>[1]побуд.звіт!I295+'[2]звіт 2018+01.2019'!I295</f>
        <v>47608.983212398081</v>
      </c>
      <c r="J295" s="165">
        <f>[1]побуд.звіт!J295+'[2]звіт 2018+01.2019'!J295</f>
        <v>46196.343912107841</v>
      </c>
      <c r="K295" s="166">
        <f t="shared" si="160"/>
        <v>-1412.6393002902405</v>
      </c>
      <c r="L295" s="167">
        <f t="shared" si="161"/>
        <v>0</v>
      </c>
      <c r="M295" s="165">
        <f>[1]побуд.звіт!M295+'[2]звіт 2018+01.2019'!M295</f>
        <v>6425.1393795592721</v>
      </c>
      <c r="N295" s="165">
        <f>[1]побуд.звіт!N295+'[2]звіт 2018+01.2019'!N295</f>
        <v>6564.2538471449061</v>
      </c>
      <c r="O295" s="166">
        <f t="shared" si="163"/>
        <v>0</v>
      </c>
      <c r="P295" s="167">
        <f t="shared" si="164"/>
        <v>139.11446758563397</v>
      </c>
      <c r="Q295" s="165">
        <f>[1]побуд.звіт!Q295+'[2]звіт 2018+01.2019'!Q295</f>
        <v>0</v>
      </c>
      <c r="R295" s="165">
        <f>[1]побуд.звіт!R295+'[2]звіт 2018+01.2019'!R295</f>
        <v>414.54337135440221</v>
      </c>
      <c r="S295" s="166">
        <f t="shared" si="165"/>
        <v>0</v>
      </c>
      <c r="T295" s="167">
        <f t="shared" si="166"/>
        <v>414.54337135440221</v>
      </c>
      <c r="U295" s="165">
        <f>[1]побуд.звіт!U295+'[2]звіт 2018+01.2019'!U295</f>
        <v>0</v>
      </c>
      <c r="V295" s="165">
        <f>[1]побуд.звіт!V295+'[2]звіт 2018+01.2019'!V295</f>
        <v>0</v>
      </c>
      <c r="W295" s="166">
        <f t="shared" si="167"/>
        <v>0</v>
      </c>
      <c r="X295" s="167">
        <f t="shared" si="168"/>
        <v>0</v>
      </c>
      <c r="Y295" s="165">
        <f>[1]побуд.звіт!Y295+'[2]звіт 2018+01.2019'!Y295</f>
        <v>0</v>
      </c>
      <c r="Z295" s="165">
        <f>[1]побуд.звіт!Z295+'[2]звіт 2018+01.2019'!Z295</f>
        <v>0</v>
      </c>
      <c r="AA295" s="166">
        <f t="shared" si="169"/>
        <v>0</v>
      </c>
      <c r="AB295" s="167">
        <f t="shared" si="170"/>
        <v>0</v>
      </c>
      <c r="AC295" s="165">
        <f>[1]побуд.звіт!AC295+'[2]звіт 2018+01.2019'!AC295</f>
        <v>26503.631886308496</v>
      </c>
      <c r="AD295" s="165">
        <f>[1]побуд.звіт!AD295+'[2]звіт 2018+01.2019'!AD295</f>
        <v>24666.027718678059</v>
      </c>
      <c r="AE295" s="166">
        <f t="shared" si="171"/>
        <v>-1837.6041676304376</v>
      </c>
      <c r="AF295" s="167">
        <f t="shared" si="172"/>
        <v>0</v>
      </c>
      <c r="AG295" s="165">
        <f>[1]побуд.звіт!AG295+'[2]звіт 2018+01.2019'!AG295</f>
        <v>0</v>
      </c>
      <c r="AH295" s="165">
        <f>[1]побуд.звіт!AH295+'[2]звіт 2018+01.2019'!AH295</f>
        <v>0</v>
      </c>
      <c r="AI295" s="166">
        <f t="shared" si="173"/>
        <v>0</v>
      </c>
      <c r="AJ295" s="167">
        <f t="shared" si="174"/>
        <v>0</v>
      </c>
      <c r="AK295" s="165">
        <f>[1]побуд.звіт!AK295+'[2]звіт 2018+01.2019'!AK295</f>
        <v>0</v>
      </c>
      <c r="AL295" s="165">
        <f>[1]побуд.звіт!AL295+'[2]звіт 2018+01.2019'!AL295</f>
        <v>0</v>
      </c>
      <c r="AM295" s="166">
        <f t="shared" si="175"/>
        <v>0</v>
      </c>
      <c r="AN295" s="167">
        <f t="shared" si="176"/>
        <v>0</v>
      </c>
      <c r="AO295" s="165">
        <f>[1]побуд.звіт!AO295+'[2]звіт 2018+01.2019'!AO295</f>
        <v>1700.7591013269152</v>
      </c>
      <c r="AP295" s="165">
        <f>[1]побуд.звіт!AP295+'[2]звіт 2018+01.2019'!AP295</f>
        <v>1287.3752114713875</v>
      </c>
      <c r="AQ295" s="166">
        <f t="shared" si="177"/>
        <v>-413.38388985552774</v>
      </c>
      <c r="AR295" s="167">
        <f t="shared" si="178"/>
        <v>0</v>
      </c>
      <c r="AS295" s="165">
        <f>[1]побуд.звіт!AS295+'[2]звіт 2018+01.2019'!AS295</f>
        <v>4579.6360865398074</v>
      </c>
      <c r="AT295" s="165">
        <f>[1]побуд.звіт!AT295+'[2]звіт 2018+01.2019'!AT295</f>
        <v>3274.0021125810067</v>
      </c>
      <c r="AU295" s="166">
        <f t="shared" si="179"/>
        <v>-1305.6339739588007</v>
      </c>
      <c r="AV295" s="167">
        <f t="shared" si="180"/>
        <v>0</v>
      </c>
      <c r="AW295" s="165">
        <f>[1]побуд.звіт!AW295+'[2]звіт 2018+01.2019'!AW295</f>
        <v>26744.831443325576</v>
      </c>
      <c r="AX295" s="165">
        <f>[1]побуд.звіт!AX295+'[2]звіт 2018+01.2019'!AX295</f>
        <v>15750.296006740944</v>
      </c>
      <c r="AY295" s="166">
        <f t="shared" si="181"/>
        <v>-10994.535436584632</v>
      </c>
      <c r="AZ295" s="167">
        <f t="shared" si="182"/>
        <v>0</v>
      </c>
      <c r="BA295" s="38">
        <v>0</v>
      </c>
      <c r="BB295" s="36"/>
      <c r="BC295" s="36">
        <f t="shared" si="192"/>
        <v>0</v>
      </c>
      <c r="BD295" s="37">
        <f t="shared" si="193"/>
        <v>0</v>
      </c>
      <c r="BE295" s="165">
        <f>[1]побуд.звіт!BE295+'[2]звіт 2018+01.2019'!BE295</f>
        <v>15.996593877355838</v>
      </c>
      <c r="BF295" s="165">
        <f>[1]побуд.звіт!BF295+'[2]звіт 2018+01.2019'!BF295</f>
        <v>0</v>
      </c>
      <c r="BG295" s="166">
        <f t="shared" si="183"/>
        <v>-15.996593877355838</v>
      </c>
      <c r="BH295" s="167">
        <f t="shared" si="184"/>
        <v>0</v>
      </c>
      <c r="BI295" s="165">
        <f>[1]побуд.звіт!BI295+'[2]звіт 2018+01.2019'!BI295</f>
        <v>6908.5135611937776</v>
      </c>
      <c r="BJ295" s="165">
        <f>[1]побуд.звіт!BJ295+'[2]звіт 2018+01.2019'!BJ295</f>
        <v>8165.5256600628663</v>
      </c>
      <c r="BK295" s="166">
        <f t="shared" si="185"/>
        <v>0</v>
      </c>
      <c r="BL295" s="167">
        <f t="shared" si="186"/>
        <v>1257.0120988690887</v>
      </c>
      <c r="BM295" s="165">
        <f>[1]побуд.звіт!BM295+'[2]звіт 2018+01.2019'!BM295</f>
        <v>0</v>
      </c>
      <c r="BN295" s="165">
        <f>[1]побуд.звіт!BN295+'[2]звіт 2018+01.2019'!BN295</f>
        <v>0</v>
      </c>
      <c r="BO295" s="166">
        <f t="shared" si="187"/>
        <v>0</v>
      </c>
      <c r="BP295" s="167">
        <f t="shared" si="188"/>
        <v>0</v>
      </c>
      <c r="BQ295" s="168">
        <f t="shared" si="195"/>
        <v>127576.54151392926</v>
      </c>
      <c r="BR295" s="166">
        <f t="shared" si="195"/>
        <v>113790.74497871638</v>
      </c>
      <c r="BS295" s="166">
        <f t="shared" si="189"/>
        <v>-13785.796535212881</v>
      </c>
      <c r="BT295" s="167">
        <f t="shared" si="190"/>
        <v>0</v>
      </c>
      <c r="BU295" s="169">
        <f t="shared" si="194"/>
        <v>0.89194097620440904</v>
      </c>
      <c r="BV295" s="131">
        <v>22016</v>
      </c>
      <c r="BW295" s="170">
        <f t="shared" si="191"/>
        <v>12903.389891862196</v>
      </c>
      <c r="BX295" s="131">
        <f t="shared" si="157"/>
        <v>9112.6101081378038</v>
      </c>
      <c r="BY295" s="171">
        <v>2</v>
      </c>
      <c r="CA295" s="39"/>
    </row>
    <row r="296" spans="1:79" x14ac:dyDescent="0.3">
      <c r="A296" s="163">
        <f t="shared" si="162"/>
        <v>288</v>
      </c>
      <c r="B296" s="164" t="s">
        <v>388</v>
      </c>
      <c r="C296" s="189">
        <v>2596.48</v>
      </c>
      <c r="D296" s="185">
        <v>5</v>
      </c>
      <c r="E296" s="165">
        <f>[1]побуд.звіт!E296+'[2]звіт 2018+01.2019'!E296</f>
        <v>9163.4263680000004</v>
      </c>
      <c r="F296" s="165">
        <f>[1]побуд.звіт!F296+'[2]звіт 2018+01.2019'!F296</f>
        <v>8762.6029258543167</v>
      </c>
      <c r="G296" s="166">
        <f t="shared" si="158"/>
        <v>-400.82344214568366</v>
      </c>
      <c r="H296" s="167">
        <f t="shared" si="159"/>
        <v>0</v>
      </c>
      <c r="I296" s="165">
        <f>[1]побуд.звіт!I296+'[2]звіт 2018+01.2019'!I296</f>
        <v>26435.005305226274</v>
      </c>
      <c r="J296" s="165">
        <f>[1]побуд.звіт!J296+'[2]звіт 2018+01.2019'!J296</f>
        <v>25137.522011250709</v>
      </c>
      <c r="K296" s="166">
        <f t="shared" si="160"/>
        <v>-1297.4832939755652</v>
      </c>
      <c r="L296" s="167">
        <f t="shared" si="161"/>
        <v>0</v>
      </c>
      <c r="M296" s="165">
        <f>[1]побуд.звіт!M296+'[2]звіт 2018+01.2019'!M296</f>
        <v>4832.4156615987231</v>
      </c>
      <c r="N296" s="165">
        <f>[1]побуд.звіт!N296+'[2]звіт 2018+01.2019'!N296</f>
        <v>4710.3347575033213</v>
      </c>
      <c r="O296" s="166">
        <f t="shared" si="163"/>
        <v>-122.08090409540182</v>
      </c>
      <c r="P296" s="167">
        <f t="shared" si="164"/>
        <v>0</v>
      </c>
      <c r="Q296" s="165">
        <f>[1]побуд.звіт!Q296+'[2]звіт 2018+01.2019'!Q296</f>
        <v>376.18191775462878</v>
      </c>
      <c r="R296" s="165">
        <f>[1]побуд.звіт!R296+'[2]звіт 2018+01.2019'!R296</f>
        <v>551.95380475787692</v>
      </c>
      <c r="S296" s="166">
        <f t="shared" si="165"/>
        <v>0</v>
      </c>
      <c r="T296" s="167">
        <f t="shared" si="166"/>
        <v>175.77188700324814</v>
      </c>
      <c r="U296" s="165">
        <f>[1]побуд.звіт!U296+'[2]звіт 2018+01.2019'!U296</f>
        <v>0</v>
      </c>
      <c r="V296" s="165">
        <f>[1]побуд.звіт!V296+'[2]звіт 2018+01.2019'!V296</f>
        <v>0</v>
      </c>
      <c r="W296" s="166">
        <f t="shared" si="167"/>
        <v>0</v>
      </c>
      <c r="X296" s="167">
        <f t="shared" si="168"/>
        <v>0</v>
      </c>
      <c r="Y296" s="165">
        <f>[1]побуд.звіт!Y296+'[2]звіт 2018+01.2019'!Y296</f>
        <v>0</v>
      </c>
      <c r="Z296" s="165">
        <f>[1]побуд.звіт!Z296+'[2]звіт 2018+01.2019'!Z296</f>
        <v>0</v>
      </c>
      <c r="AA296" s="166">
        <f t="shared" si="169"/>
        <v>0</v>
      </c>
      <c r="AB296" s="167">
        <f t="shared" si="170"/>
        <v>0</v>
      </c>
      <c r="AC296" s="165">
        <f>[1]побуд.звіт!AC296+'[2]звіт 2018+01.2019'!AC296</f>
        <v>28212.442734183856</v>
      </c>
      <c r="AD296" s="165">
        <f>[1]побуд.звіт!AD296+'[2]звіт 2018+01.2019'!AD296</f>
        <v>28667.797451589449</v>
      </c>
      <c r="AE296" s="166">
        <f t="shared" si="171"/>
        <v>0</v>
      </c>
      <c r="AF296" s="167">
        <f t="shared" si="172"/>
        <v>455.35471740559296</v>
      </c>
      <c r="AG296" s="165">
        <f>[1]побуд.звіт!AG296+'[2]звіт 2018+01.2019'!AG296</f>
        <v>1850.6515090988341</v>
      </c>
      <c r="AH296" s="165">
        <f>[1]побуд.звіт!AH296+'[2]звіт 2018+01.2019'!AH296</f>
        <v>1851.134480980872</v>
      </c>
      <c r="AI296" s="166">
        <f t="shared" si="173"/>
        <v>0</v>
      </c>
      <c r="AJ296" s="167">
        <f t="shared" si="174"/>
        <v>0.482971882037873</v>
      </c>
      <c r="AK296" s="165">
        <f>[1]побуд.звіт!AK296+'[2]звіт 2018+01.2019'!AK296</f>
        <v>66.642387853360376</v>
      </c>
      <c r="AL296" s="165">
        <f>[1]побуд.звіт!AL296+'[2]звіт 2018+01.2019'!AL296</f>
        <v>0</v>
      </c>
      <c r="AM296" s="166">
        <f t="shared" si="175"/>
        <v>-66.642387853360376</v>
      </c>
      <c r="AN296" s="167">
        <f t="shared" si="176"/>
        <v>0</v>
      </c>
      <c r="AO296" s="165">
        <f>[1]побуд.звіт!AO296+'[2]звіт 2018+01.2019'!AO296</f>
        <v>9167.0821324358785</v>
      </c>
      <c r="AP296" s="165">
        <f>[1]побуд.звіт!AP296+'[2]звіт 2018+01.2019'!AP296</f>
        <v>6322.6915901642515</v>
      </c>
      <c r="AQ296" s="166">
        <f t="shared" si="177"/>
        <v>-2844.3905422716271</v>
      </c>
      <c r="AR296" s="167">
        <f t="shared" si="178"/>
        <v>0</v>
      </c>
      <c r="AS296" s="165">
        <f>[1]побуд.звіт!AS296+'[2]звіт 2018+01.2019'!AS296</f>
        <v>4713.2355392952722</v>
      </c>
      <c r="AT296" s="165">
        <f>[1]побуд.звіт!AT296+'[2]звіт 2018+01.2019'!AT296</f>
        <v>3959.4571927877014</v>
      </c>
      <c r="AU296" s="166">
        <f t="shared" si="179"/>
        <v>-753.77834650757086</v>
      </c>
      <c r="AV296" s="167">
        <f t="shared" si="180"/>
        <v>0</v>
      </c>
      <c r="AW296" s="165">
        <f>[1]побуд.звіт!AW296+'[2]звіт 2018+01.2019'!AW296</f>
        <v>40254.332132598574</v>
      </c>
      <c r="AX296" s="165">
        <f>[1]побуд.звіт!AX296+'[2]звіт 2018+01.2019'!AX296</f>
        <v>46506.505692911487</v>
      </c>
      <c r="AY296" s="166">
        <f t="shared" si="181"/>
        <v>0</v>
      </c>
      <c r="AZ296" s="167">
        <f t="shared" si="182"/>
        <v>6252.1735603129127</v>
      </c>
      <c r="BA296" s="38">
        <v>0</v>
      </c>
      <c r="BB296" s="36"/>
      <c r="BC296" s="36">
        <f t="shared" si="192"/>
        <v>0</v>
      </c>
      <c r="BD296" s="37">
        <f t="shared" si="193"/>
        <v>0</v>
      </c>
      <c r="BE296" s="165">
        <f>[1]побуд.звіт!BE296+'[2]звіт 2018+01.2019'!BE296</f>
        <v>18.226095250988344</v>
      </c>
      <c r="BF296" s="165">
        <f>[1]побуд.звіт!BF296+'[2]звіт 2018+01.2019'!BF296</f>
        <v>0</v>
      </c>
      <c r="BG296" s="166">
        <f t="shared" si="183"/>
        <v>-18.226095250988344</v>
      </c>
      <c r="BH296" s="167">
        <f t="shared" si="184"/>
        <v>0</v>
      </c>
      <c r="BI296" s="165">
        <f>[1]побуд.звіт!BI296+'[2]звіт 2018+01.2019'!BI296</f>
        <v>7392.986481148796</v>
      </c>
      <c r="BJ296" s="165">
        <f>[1]побуд.звіт!BJ296+'[2]звіт 2018+01.2019'!BJ296</f>
        <v>6889.6484189139765</v>
      </c>
      <c r="BK296" s="166">
        <f t="shared" si="185"/>
        <v>-503.33806223481952</v>
      </c>
      <c r="BL296" s="167">
        <f t="shared" si="186"/>
        <v>0</v>
      </c>
      <c r="BM296" s="165">
        <f>[1]побуд.звіт!BM296+'[2]звіт 2018+01.2019'!BM296</f>
        <v>0</v>
      </c>
      <c r="BN296" s="165">
        <f>[1]побуд.звіт!BN296+'[2]звіт 2018+01.2019'!BN296</f>
        <v>0</v>
      </c>
      <c r="BO296" s="166">
        <f t="shared" si="187"/>
        <v>0</v>
      </c>
      <c r="BP296" s="167">
        <f t="shared" si="188"/>
        <v>0</v>
      </c>
      <c r="BQ296" s="168">
        <f t="shared" si="195"/>
        <v>132482.6282644452</v>
      </c>
      <c r="BR296" s="166">
        <f t="shared" si="195"/>
        <v>133359.64832671394</v>
      </c>
      <c r="BS296" s="166">
        <f t="shared" si="189"/>
        <v>0</v>
      </c>
      <c r="BT296" s="167">
        <f t="shared" si="190"/>
        <v>877.02006226874073</v>
      </c>
      <c r="BU296" s="169">
        <f t="shared" si="194"/>
        <v>1.0066198872543359</v>
      </c>
      <c r="BV296" s="131">
        <v>11785</v>
      </c>
      <c r="BW296" s="170">
        <f t="shared" si="191"/>
        <v>2321.9551239682005</v>
      </c>
      <c r="BX296" s="131">
        <f t="shared" si="157"/>
        <v>9463.0448760317995</v>
      </c>
      <c r="BY296" s="171">
        <v>2</v>
      </c>
      <c r="CA296" s="39"/>
    </row>
    <row r="297" spans="1:79" x14ac:dyDescent="0.3">
      <c r="A297" s="137">
        <f t="shared" si="162"/>
        <v>289</v>
      </c>
      <c r="B297" s="146" t="s">
        <v>389</v>
      </c>
      <c r="C297" s="188">
        <v>373.3</v>
      </c>
      <c r="D297" s="185">
        <v>2</v>
      </c>
      <c r="E297" s="147">
        <f>[1]побуд.звіт!E297+'[2]звіт 2018+01.2019'!E297</f>
        <v>1593.0885966193648</v>
      </c>
      <c r="F297" s="147">
        <f>[1]побуд.звіт!F297+'[2]звіт 2018+01.2019'!F297</f>
        <v>1346.5226088043642</v>
      </c>
      <c r="G297" s="140">
        <f t="shared" si="158"/>
        <v>-246.56598781500065</v>
      </c>
      <c r="H297" s="141">
        <f t="shared" si="159"/>
        <v>0</v>
      </c>
      <c r="I297" s="147">
        <f>[1]побуд.звіт!I297+'[2]звіт 2018+01.2019'!I297</f>
        <v>2030.4722783653197</v>
      </c>
      <c r="J297" s="147">
        <f>[1]побуд.звіт!J297+'[2]звіт 2018+01.2019'!J297</f>
        <v>2373.5507333171804</v>
      </c>
      <c r="K297" s="140">
        <f t="shared" si="160"/>
        <v>0</v>
      </c>
      <c r="L297" s="141">
        <f t="shared" si="161"/>
        <v>343.07845495186075</v>
      </c>
      <c r="M297" s="147">
        <f>[1]побуд.звіт!M297+'[2]звіт 2018+01.2019'!M297</f>
        <v>684.66679059684566</v>
      </c>
      <c r="N297" s="147">
        <f>[1]побуд.звіт!N297+'[2]звіт 2018+01.2019'!N297</f>
        <v>705.43648640117237</v>
      </c>
      <c r="O297" s="140">
        <f t="shared" si="163"/>
        <v>0</v>
      </c>
      <c r="P297" s="141">
        <f t="shared" si="164"/>
        <v>20.769695804326716</v>
      </c>
      <c r="Q297" s="147">
        <f>[1]побуд.звіт!Q297+'[2]звіт 2018+01.2019'!Q297</f>
        <v>0</v>
      </c>
      <c r="R297" s="147">
        <f>[1]побуд.звіт!R297+'[2]звіт 2018+01.2019'!R297</f>
        <v>166.1537772150225</v>
      </c>
      <c r="S297" s="140">
        <f t="shared" si="165"/>
        <v>0</v>
      </c>
      <c r="T297" s="141">
        <f t="shared" si="166"/>
        <v>166.1537772150225</v>
      </c>
      <c r="U297" s="147">
        <f>[1]побуд.звіт!U297+'[2]звіт 2018+01.2019'!U297</f>
        <v>0</v>
      </c>
      <c r="V297" s="147">
        <f>[1]побуд.звіт!V297+'[2]звіт 2018+01.2019'!V297</f>
        <v>0</v>
      </c>
      <c r="W297" s="140">
        <f t="shared" si="167"/>
        <v>0</v>
      </c>
      <c r="X297" s="141">
        <f t="shared" si="168"/>
        <v>0</v>
      </c>
      <c r="Y297" s="147">
        <f>[1]побуд.звіт!Y297+'[2]звіт 2018+01.2019'!Y297</f>
        <v>0</v>
      </c>
      <c r="Z297" s="147">
        <f>[1]побуд.звіт!Z297+'[2]звіт 2018+01.2019'!Z297</f>
        <v>0</v>
      </c>
      <c r="AA297" s="140">
        <f t="shared" si="169"/>
        <v>0</v>
      </c>
      <c r="AB297" s="141">
        <f t="shared" si="170"/>
        <v>0</v>
      </c>
      <c r="AC297" s="147">
        <f>[1]побуд.звіт!AC297+'[2]звіт 2018+01.2019'!AC297</f>
        <v>3976.6458626857329</v>
      </c>
      <c r="AD297" s="147">
        <f>[1]побуд.звіт!AD297+'[2]звіт 2018+01.2019'!AD297</f>
        <v>4338.1386398341647</v>
      </c>
      <c r="AE297" s="140">
        <f t="shared" si="171"/>
        <v>0</v>
      </c>
      <c r="AF297" s="141">
        <f t="shared" si="172"/>
        <v>361.49277714843174</v>
      </c>
      <c r="AG297" s="147">
        <f>[1]побуд.звіт!AG297+'[2]звіт 2018+01.2019'!AG297</f>
        <v>0</v>
      </c>
      <c r="AH297" s="147">
        <f>[1]побуд.звіт!AH297+'[2]звіт 2018+01.2019'!AH297</f>
        <v>0</v>
      </c>
      <c r="AI297" s="140">
        <f t="shared" si="173"/>
        <v>0</v>
      </c>
      <c r="AJ297" s="141">
        <f t="shared" si="174"/>
        <v>0</v>
      </c>
      <c r="AK297" s="147">
        <f>[1]побуд.звіт!AK297+'[2]звіт 2018+01.2019'!AK297</f>
        <v>0</v>
      </c>
      <c r="AL297" s="147">
        <f>[1]побуд.звіт!AL297+'[2]звіт 2018+01.2019'!AL297</f>
        <v>0</v>
      </c>
      <c r="AM297" s="140">
        <f t="shared" si="175"/>
        <v>0</v>
      </c>
      <c r="AN297" s="141">
        <f t="shared" si="176"/>
        <v>0</v>
      </c>
      <c r="AO297" s="147">
        <f>[1]побуд.звіт!AO297+'[2]звіт 2018+01.2019'!AO297</f>
        <v>889.76158545597093</v>
      </c>
      <c r="AP297" s="147">
        <f>[1]побуд.звіт!AP297+'[2]звіт 2018+01.2019'!AP297</f>
        <v>407.15454852630847</v>
      </c>
      <c r="AQ297" s="140">
        <f t="shared" si="177"/>
        <v>-482.60703692966246</v>
      </c>
      <c r="AR297" s="141">
        <f t="shared" si="178"/>
        <v>0</v>
      </c>
      <c r="AS297" s="147">
        <f>[1]побуд.звіт!AS297+'[2]звіт 2018+01.2019'!AS297</f>
        <v>861.38014376030696</v>
      </c>
      <c r="AT297" s="147">
        <f>[1]побуд.звіт!AT297+'[2]звіт 2018+01.2019'!AT297</f>
        <v>720.6239464752764</v>
      </c>
      <c r="AU297" s="140">
        <f t="shared" si="179"/>
        <v>-140.75619728503057</v>
      </c>
      <c r="AV297" s="141">
        <f t="shared" si="180"/>
        <v>0</v>
      </c>
      <c r="AW297" s="147">
        <f>[1]побуд.звіт!AW297+'[2]звіт 2018+01.2019'!AW297</f>
        <v>5109.2224725966789</v>
      </c>
      <c r="AX297" s="147">
        <f>[1]побуд.звіт!AX297+'[2]звіт 2018+01.2019'!AX297</f>
        <v>1855</v>
      </c>
      <c r="AY297" s="140">
        <f t="shared" si="181"/>
        <v>-3254.2224725966789</v>
      </c>
      <c r="AZ297" s="141">
        <f t="shared" si="182"/>
        <v>0</v>
      </c>
      <c r="BA297" s="38">
        <v>0</v>
      </c>
      <c r="BB297" s="36"/>
      <c r="BC297" s="36">
        <f t="shared" si="192"/>
        <v>0</v>
      </c>
      <c r="BD297" s="37">
        <f t="shared" si="193"/>
        <v>0</v>
      </c>
      <c r="BE297" s="147">
        <f>[1]побуд.звіт!BE297+'[2]звіт 2018+01.2019'!BE297</f>
        <v>16.05833571942156</v>
      </c>
      <c r="BF297" s="147">
        <f>[1]побуд.звіт!BF297+'[2]звіт 2018+01.2019'!BF297</f>
        <v>0</v>
      </c>
      <c r="BG297" s="140">
        <f t="shared" si="183"/>
        <v>-16.05833571942156</v>
      </c>
      <c r="BH297" s="141">
        <f t="shared" si="184"/>
        <v>0</v>
      </c>
      <c r="BI297" s="147">
        <f>[1]побуд.звіт!BI297+'[2]звіт 2018+01.2019'!BI297</f>
        <v>1262.5527163975889</v>
      </c>
      <c r="BJ297" s="147">
        <f>[1]побуд.звіт!BJ297+'[2]звіт 2018+01.2019'!BJ297</f>
        <v>1169.2207292432529</v>
      </c>
      <c r="BK297" s="140">
        <f t="shared" si="185"/>
        <v>-93.331987154336048</v>
      </c>
      <c r="BL297" s="141">
        <f t="shared" si="186"/>
        <v>0</v>
      </c>
      <c r="BM297" s="147">
        <f>[1]побуд.звіт!BM297+'[2]звіт 2018+01.2019'!BM297</f>
        <v>0</v>
      </c>
      <c r="BN297" s="147">
        <f>[1]побуд.звіт!BN297+'[2]звіт 2018+01.2019'!BN297</f>
        <v>0</v>
      </c>
      <c r="BO297" s="140">
        <f t="shared" si="187"/>
        <v>0</v>
      </c>
      <c r="BP297" s="141">
        <f t="shared" si="188"/>
        <v>0</v>
      </c>
      <c r="BQ297" s="142">
        <f t="shared" si="195"/>
        <v>16423.84878219723</v>
      </c>
      <c r="BR297" s="140">
        <f t="shared" si="195"/>
        <v>13081.801469816741</v>
      </c>
      <c r="BS297" s="140">
        <f t="shared" si="189"/>
        <v>-3342.0473123804895</v>
      </c>
      <c r="BT297" s="141">
        <f t="shared" si="190"/>
        <v>0</v>
      </c>
      <c r="BU297" s="148">
        <f t="shared" si="194"/>
        <v>0.79651253754825546</v>
      </c>
      <c r="BV297" s="132">
        <v>8972</v>
      </c>
      <c r="BW297" s="144">
        <f t="shared" si="191"/>
        <v>7798.8679441287695</v>
      </c>
      <c r="BX297" s="132">
        <f t="shared" si="157"/>
        <v>1173.1320558712307</v>
      </c>
      <c r="BY297" s="145">
        <v>3</v>
      </c>
      <c r="CA297" s="39"/>
    </row>
    <row r="298" spans="1:79" x14ac:dyDescent="0.3">
      <c r="A298" s="163">
        <f t="shared" si="162"/>
        <v>290</v>
      </c>
      <c r="B298" s="164" t="s">
        <v>390</v>
      </c>
      <c r="C298" s="189">
        <v>2723.69</v>
      </c>
      <c r="D298" s="185">
        <v>5</v>
      </c>
      <c r="E298" s="165">
        <f>[1]побуд.звіт!E298+'[2]звіт 2018+01.2019'!E298</f>
        <v>8538.4490000000005</v>
      </c>
      <c r="F298" s="165">
        <f>[1]побуд.звіт!F298+'[2]звіт 2018+01.2019'!F298</f>
        <v>8181.3943945507772</v>
      </c>
      <c r="G298" s="166">
        <f t="shared" si="158"/>
        <v>-357.05460544922335</v>
      </c>
      <c r="H298" s="167">
        <f t="shared" si="159"/>
        <v>0</v>
      </c>
      <c r="I298" s="165">
        <f>[1]побуд.звіт!I298+'[2]звіт 2018+01.2019'!I298</f>
        <v>36004.532942609287</v>
      </c>
      <c r="J298" s="165">
        <f>[1]побуд.звіт!J298+'[2]звіт 2018+01.2019'!J298</f>
        <v>36863.07032038043</v>
      </c>
      <c r="K298" s="166">
        <f t="shared" si="160"/>
        <v>0</v>
      </c>
      <c r="L298" s="167">
        <f t="shared" si="161"/>
        <v>858.53737777114293</v>
      </c>
      <c r="M298" s="165">
        <f>[1]побуд.звіт!M298+'[2]звіт 2018+01.2019'!M298</f>
        <v>4523.4525983551957</v>
      </c>
      <c r="N298" s="165">
        <f>[1]побуд.звіт!N298+'[2]звіт 2018+01.2019'!N298</f>
        <v>4681.2336713679024</v>
      </c>
      <c r="O298" s="166">
        <f t="shared" si="163"/>
        <v>0</v>
      </c>
      <c r="P298" s="167">
        <f t="shared" si="164"/>
        <v>157.78107301270666</v>
      </c>
      <c r="Q298" s="165">
        <f>[1]побуд.звіт!Q298+'[2]звіт 2018+01.2019'!Q298</f>
        <v>7.9442901716174656</v>
      </c>
      <c r="R298" s="165">
        <f>[1]побуд.звіт!R298+'[2]звіт 2018+01.2019'!R298</f>
        <v>523.62462131649886</v>
      </c>
      <c r="S298" s="166">
        <f t="shared" si="165"/>
        <v>0</v>
      </c>
      <c r="T298" s="167">
        <f t="shared" si="166"/>
        <v>515.68033114488139</v>
      </c>
      <c r="U298" s="165">
        <f>[1]побуд.звіт!U298+'[2]звіт 2018+01.2019'!U298</f>
        <v>0</v>
      </c>
      <c r="V298" s="165">
        <f>[1]побуд.звіт!V298+'[2]звіт 2018+01.2019'!V298</f>
        <v>0</v>
      </c>
      <c r="W298" s="166">
        <f t="shared" si="167"/>
        <v>0</v>
      </c>
      <c r="X298" s="167">
        <f t="shared" si="168"/>
        <v>0</v>
      </c>
      <c r="Y298" s="165">
        <f>[1]побуд.звіт!Y298+'[2]звіт 2018+01.2019'!Y298</f>
        <v>0</v>
      </c>
      <c r="Z298" s="165">
        <f>[1]побуд.звіт!Z298+'[2]звіт 2018+01.2019'!Z298</f>
        <v>0</v>
      </c>
      <c r="AA298" s="166">
        <f t="shared" si="169"/>
        <v>0</v>
      </c>
      <c r="AB298" s="167">
        <f t="shared" si="170"/>
        <v>0</v>
      </c>
      <c r="AC298" s="165">
        <f>[1]побуд.звіт!AC298+'[2]звіт 2018+01.2019'!AC298</f>
        <v>31197.590168671617</v>
      </c>
      <c r="AD298" s="165">
        <f>[1]побуд.звіт!AD298+'[2]звіт 2018+01.2019'!AD298</f>
        <v>30744.340862196659</v>
      </c>
      <c r="AE298" s="166">
        <f t="shared" si="171"/>
        <v>-453.24930647495785</v>
      </c>
      <c r="AF298" s="167">
        <f t="shared" si="172"/>
        <v>0</v>
      </c>
      <c r="AG298" s="165">
        <f>[1]побуд.звіт!AG298+'[2]звіт 2018+01.2019'!AG298</f>
        <v>42.061912059080676</v>
      </c>
      <c r="AH298" s="165">
        <f>[1]побуд.звіт!AH298+'[2]звіт 2018+01.2019'!AH298</f>
        <v>41.328822269523641</v>
      </c>
      <c r="AI298" s="166">
        <f t="shared" si="173"/>
        <v>-0.73308978955703452</v>
      </c>
      <c r="AJ298" s="167">
        <f t="shared" si="174"/>
        <v>0</v>
      </c>
      <c r="AK298" s="165">
        <f>[1]побуд.звіт!AK298+'[2]звіт 2018+01.2019'!AK298</f>
        <v>0</v>
      </c>
      <c r="AL298" s="165">
        <f>[1]побуд.звіт!AL298+'[2]звіт 2018+01.2019'!AL298</f>
        <v>0</v>
      </c>
      <c r="AM298" s="166">
        <f t="shared" si="175"/>
        <v>0</v>
      </c>
      <c r="AN298" s="167">
        <f t="shared" si="176"/>
        <v>0</v>
      </c>
      <c r="AO298" s="165">
        <f>[1]побуд.звіт!AO298+'[2]звіт 2018+01.2019'!AO298</f>
        <v>12157.557218588347</v>
      </c>
      <c r="AP298" s="165">
        <f>[1]побуд.звіт!AP298+'[2]звіт 2018+01.2019'!AP298</f>
        <v>6744.2052884883806</v>
      </c>
      <c r="AQ298" s="166">
        <f t="shared" si="177"/>
        <v>-5413.351930099966</v>
      </c>
      <c r="AR298" s="167">
        <f t="shared" si="178"/>
        <v>0</v>
      </c>
      <c r="AS298" s="165">
        <f>[1]побуд.звіт!AS298+'[2]звіт 2018+01.2019'!AS298</f>
        <v>6166.0842191084612</v>
      </c>
      <c r="AT298" s="165">
        <f>[1]побуд.звіт!AT298+'[2]звіт 2018+01.2019'!AT298</f>
        <v>5180.0840647209561</v>
      </c>
      <c r="AU298" s="166">
        <f t="shared" si="179"/>
        <v>-986.00015438750506</v>
      </c>
      <c r="AV298" s="167">
        <f t="shared" si="180"/>
        <v>0</v>
      </c>
      <c r="AW298" s="165">
        <f>[1]побуд.звіт!AW298+'[2]звіт 2018+01.2019'!AW298</f>
        <v>30601.941026316083</v>
      </c>
      <c r="AX298" s="165">
        <f>[1]побуд.звіт!AX298+'[2]звіт 2018+01.2019'!AX298</f>
        <v>42541.559729813482</v>
      </c>
      <c r="AY298" s="166">
        <f t="shared" si="181"/>
        <v>0</v>
      </c>
      <c r="AZ298" s="167">
        <f t="shared" si="182"/>
        <v>11939.618703497399</v>
      </c>
      <c r="BA298" s="38">
        <v>0</v>
      </c>
      <c r="BB298" s="36"/>
      <c r="BC298" s="36">
        <f t="shared" si="192"/>
        <v>0</v>
      </c>
      <c r="BD298" s="37">
        <f t="shared" si="193"/>
        <v>0</v>
      </c>
      <c r="BE298" s="165">
        <f>[1]побуд.звіт!BE298+'[2]звіт 2018+01.2019'!BE298</f>
        <v>17.746561748756609</v>
      </c>
      <c r="BF298" s="165">
        <f>[1]побуд.звіт!BF298+'[2]звіт 2018+01.2019'!BF298</f>
        <v>0</v>
      </c>
      <c r="BG298" s="166">
        <f t="shared" si="183"/>
        <v>-17.746561748756609</v>
      </c>
      <c r="BH298" s="167">
        <f t="shared" si="184"/>
        <v>0</v>
      </c>
      <c r="BI298" s="165">
        <f>[1]побуд.звіт!BI298+'[2]звіт 2018+01.2019'!BI298</f>
        <v>9669.8142947052711</v>
      </c>
      <c r="BJ298" s="165">
        <f>[1]побуд.звіт!BJ298+'[2]звіт 2018+01.2019'!BJ298</f>
        <v>9382.1551521628899</v>
      </c>
      <c r="BK298" s="166">
        <f t="shared" si="185"/>
        <v>-287.65914254238123</v>
      </c>
      <c r="BL298" s="167">
        <f t="shared" si="186"/>
        <v>0</v>
      </c>
      <c r="BM298" s="165">
        <f>[1]побуд.звіт!BM298+'[2]звіт 2018+01.2019'!BM298</f>
        <v>0</v>
      </c>
      <c r="BN298" s="165">
        <f>[1]побуд.звіт!BN298+'[2]звіт 2018+01.2019'!BN298</f>
        <v>0</v>
      </c>
      <c r="BO298" s="166">
        <f t="shared" si="187"/>
        <v>0</v>
      </c>
      <c r="BP298" s="167">
        <f t="shared" si="188"/>
        <v>0</v>
      </c>
      <c r="BQ298" s="168">
        <f t="shared" si="195"/>
        <v>138927.17423233375</v>
      </c>
      <c r="BR298" s="166">
        <f t="shared" si="195"/>
        <v>144882.99692726749</v>
      </c>
      <c r="BS298" s="166">
        <f t="shared" si="189"/>
        <v>0</v>
      </c>
      <c r="BT298" s="167">
        <f t="shared" si="190"/>
        <v>5955.8226949337404</v>
      </c>
      <c r="BU298" s="169">
        <f t="shared" si="194"/>
        <v>1.042870106067036</v>
      </c>
      <c r="BV298" s="131">
        <v>18561</v>
      </c>
      <c r="BW298" s="170">
        <f t="shared" si="191"/>
        <v>8637.6304119761608</v>
      </c>
      <c r="BX298" s="131">
        <f t="shared" si="157"/>
        <v>9923.3695880238392</v>
      </c>
      <c r="BY298" s="171">
        <v>2</v>
      </c>
      <c r="CA298" s="39"/>
    </row>
    <row r="299" spans="1:79" x14ac:dyDescent="0.3">
      <c r="A299" s="163">
        <f t="shared" si="162"/>
        <v>291</v>
      </c>
      <c r="B299" s="164" t="s">
        <v>391</v>
      </c>
      <c r="C299" s="189">
        <v>2541.86</v>
      </c>
      <c r="D299" s="185">
        <v>4</v>
      </c>
      <c r="E299" s="165">
        <f>[1]побуд.звіт!E299+'[2]звіт 2018+01.2019'!E299</f>
        <v>7471.9715819999983</v>
      </c>
      <c r="F299" s="165">
        <f>[1]побуд.звіт!F299+'[2]звіт 2018+01.2019'!F299</f>
        <v>8469.5708455838248</v>
      </c>
      <c r="G299" s="166">
        <f t="shared" si="158"/>
        <v>0</v>
      </c>
      <c r="H299" s="167">
        <f t="shared" si="159"/>
        <v>997.59926358382654</v>
      </c>
      <c r="I299" s="165">
        <f>[1]побуд.звіт!I299+'[2]звіт 2018+01.2019'!I299</f>
        <v>36724.211483552892</v>
      </c>
      <c r="J299" s="165">
        <f>[1]побуд.звіт!J299+'[2]звіт 2018+01.2019'!J299</f>
        <v>36494.273172595822</v>
      </c>
      <c r="K299" s="166">
        <f t="shared" si="160"/>
        <v>-229.93831095706992</v>
      </c>
      <c r="L299" s="167">
        <f t="shared" si="161"/>
        <v>0</v>
      </c>
      <c r="M299" s="165">
        <f>[1]побуд.звіт!M299+'[2]звіт 2018+01.2019'!M299</f>
        <v>3466.2901543968846</v>
      </c>
      <c r="N299" s="165">
        <f>[1]побуд.звіт!N299+'[2]звіт 2018+01.2019'!N299</f>
        <v>3535.0265820104587</v>
      </c>
      <c r="O299" s="166">
        <f t="shared" si="163"/>
        <v>0</v>
      </c>
      <c r="P299" s="167">
        <f t="shared" si="164"/>
        <v>68.736427613574051</v>
      </c>
      <c r="Q299" s="165">
        <f>[1]побуд.звіт!Q299+'[2]звіт 2018+01.2019'!Q299</f>
        <v>455.26818787586467</v>
      </c>
      <c r="R299" s="165">
        <f>[1]побуд.звіт!R299+'[2]звіт 2018+01.2019'!R299</f>
        <v>812.40645566741512</v>
      </c>
      <c r="S299" s="166">
        <f t="shared" si="165"/>
        <v>0</v>
      </c>
      <c r="T299" s="167">
        <f t="shared" si="166"/>
        <v>357.13826779155045</v>
      </c>
      <c r="U299" s="165">
        <f>[1]побуд.звіт!U299+'[2]звіт 2018+01.2019'!U299</f>
        <v>0</v>
      </c>
      <c r="V299" s="165">
        <f>[1]побуд.звіт!V299+'[2]звіт 2018+01.2019'!V299</f>
        <v>0</v>
      </c>
      <c r="W299" s="166">
        <f t="shared" si="167"/>
        <v>0</v>
      </c>
      <c r="X299" s="167">
        <f t="shared" si="168"/>
        <v>0</v>
      </c>
      <c r="Y299" s="165">
        <f>[1]побуд.звіт!Y299+'[2]звіт 2018+01.2019'!Y299</f>
        <v>0</v>
      </c>
      <c r="Z299" s="165">
        <f>[1]побуд.звіт!Z299+'[2]звіт 2018+01.2019'!Z299</f>
        <v>0</v>
      </c>
      <c r="AA299" s="166">
        <f t="shared" si="169"/>
        <v>0</v>
      </c>
      <c r="AB299" s="167">
        <f t="shared" si="170"/>
        <v>0</v>
      </c>
      <c r="AC299" s="165">
        <f>[1]побуд.звіт!AC299+'[2]звіт 2018+01.2019'!AC299</f>
        <v>29089.684603269623</v>
      </c>
      <c r="AD299" s="165">
        <f>[1]побуд.звіт!AD299+'[2]звіт 2018+01.2019'!AD299</f>
        <v>27262.733519339912</v>
      </c>
      <c r="AE299" s="166">
        <f t="shared" si="171"/>
        <v>-1826.9510839297109</v>
      </c>
      <c r="AF299" s="167">
        <f t="shared" si="172"/>
        <v>0</v>
      </c>
      <c r="AG299" s="165">
        <f>[1]побуд.звіт!AG299+'[2]звіт 2018+01.2019'!AG299</f>
        <v>0</v>
      </c>
      <c r="AH299" s="165">
        <f>[1]побуд.звіт!AH299+'[2]звіт 2018+01.2019'!AH299</f>
        <v>0</v>
      </c>
      <c r="AI299" s="166">
        <f t="shared" si="173"/>
        <v>0</v>
      </c>
      <c r="AJ299" s="167">
        <f t="shared" si="174"/>
        <v>0</v>
      </c>
      <c r="AK299" s="165">
        <f>[1]побуд.звіт!AK299+'[2]звіт 2018+01.2019'!AK299</f>
        <v>0</v>
      </c>
      <c r="AL299" s="165">
        <f>[1]побуд.звіт!AL299+'[2]звіт 2018+01.2019'!AL299</f>
        <v>0</v>
      </c>
      <c r="AM299" s="166">
        <f t="shared" si="175"/>
        <v>0</v>
      </c>
      <c r="AN299" s="167">
        <f t="shared" si="176"/>
        <v>0</v>
      </c>
      <c r="AO299" s="165">
        <f>[1]побуд.звіт!AO299+'[2]звіт 2018+01.2019'!AO299</f>
        <v>1956.9662594296105</v>
      </c>
      <c r="AP299" s="165">
        <f>[1]побуд.звіт!AP299+'[2]звіт 2018+01.2019'!AP299</f>
        <v>1780.0743664789557</v>
      </c>
      <c r="AQ299" s="166">
        <f t="shared" si="177"/>
        <v>-176.89189295065489</v>
      </c>
      <c r="AR299" s="167">
        <f t="shared" si="178"/>
        <v>0</v>
      </c>
      <c r="AS299" s="165">
        <f>[1]побуд.звіт!AS299+'[2]звіт 2018+01.2019'!AS299</f>
        <v>5407.8668342843857</v>
      </c>
      <c r="AT299" s="165">
        <f>[1]побуд.звіт!AT299+'[2]звіт 2018+01.2019'!AT299</f>
        <v>4606.7284666680316</v>
      </c>
      <c r="AU299" s="166">
        <f t="shared" si="179"/>
        <v>-801.13836761635412</v>
      </c>
      <c r="AV299" s="167">
        <f t="shared" si="180"/>
        <v>0</v>
      </c>
      <c r="AW299" s="165">
        <f>[1]побуд.звіт!AW299+'[2]звіт 2018+01.2019'!AW299</f>
        <v>32666.786772125117</v>
      </c>
      <c r="AX299" s="165">
        <f>[1]побуд.звіт!AX299+'[2]звіт 2018+01.2019'!AX299</f>
        <v>331</v>
      </c>
      <c r="AY299" s="166">
        <f t="shared" si="181"/>
        <v>-32335.786772125117</v>
      </c>
      <c r="AZ299" s="167">
        <f t="shared" si="182"/>
        <v>0</v>
      </c>
      <c r="BA299" s="38">
        <v>0</v>
      </c>
      <c r="BB299" s="36"/>
      <c r="BC299" s="36">
        <f t="shared" si="192"/>
        <v>0</v>
      </c>
      <c r="BD299" s="37">
        <f t="shared" si="193"/>
        <v>0</v>
      </c>
      <c r="BE299" s="165">
        <f>[1]побуд.звіт!BE299+'[2]звіт 2018+01.2019'!BE299</f>
        <v>17.842687975519638</v>
      </c>
      <c r="BF299" s="165">
        <f>[1]побуд.звіт!BF299+'[2]звіт 2018+01.2019'!BF299</f>
        <v>0</v>
      </c>
      <c r="BG299" s="166">
        <f t="shared" si="183"/>
        <v>-17.842687975519638</v>
      </c>
      <c r="BH299" s="167">
        <f t="shared" si="184"/>
        <v>0</v>
      </c>
      <c r="BI299" s="165">
        <f>[1]побуд.звіт!BI299+'[2]звіт 2018+01.2019'!BI299</f>
        <v>5268.2184798544004</v>
      </c>
      <c r="BJ299" s="165">
        <f>[1]побуд.звіт!BJ299+'[2]звіт 2018+01.2019'!BJ299</f>
        <v>4497.1981693962953</v>
      </c>
      <c r="BK299" s="166">
        <f t="shared" si="185"/>
        <v>-771.02031045810509</v>
      </c>
      <c r="BL299" s="167">
        <f t="shared" si="186"/>
        <v>0</v>
      </c>
      <c r="BM299" s="165">
        <f>[1]побуд.звіт!BM299+'[2]звіт 2018+01.2019'!BM299</f>
        <v>0</v>
      </c>
      <c r="BN299" s="165">
        <f>[1]побуд.звіт!BN299+'[2]звіт 2018+01.2019'!BN299</f>
        <v>0</v>
      </c>
      <c r="BO299" s="166">
        <f t="shared" si="187"/>
        <v>0</v>
      </c>
      <c r="BP299" s="167">
        <f t="shared" si="188"/>
        <v>0</v>
      </c>
      <c r="BQ299" s="168">
        <f t="shared" si="195"/>
        <v>122525.10704476429</v>
      </c>
      <c r="BR299" s="166">
        <f t="shared" si="195"/>
        <v>87789.011577740719</v>
      </c>
      <c r="BS299" s="166">
        <f t="shared" si="189"/>
        <v>-34736.095467023566</v>
      </c>
      <c r="BT299" s="167">
        <f t="shared" si="190"/>
        <v>0</v>
      </c>
      <c r="BU299" s="169">
        <f t="shared" si="194"/>
        <v>0.71649814225966924</v>
      </c>
      <c r="BV299" s="131">
        <v>7684</v>
      </c>
      <c r="BW299" s="170">
        <f t="shared" si="191"/>
        <v>0</v>
      </c>
      <c r="BX299" s="131">
        <f t="shared" si="157"/>
        <v>8751.7933603403053</v>
      </c>
      <c r="BY299" s="171">
        <v>2</v>
      </c>
      <c r="CA299" s="39"/>
    </row>
    <row r="300" spans="1:79" x14ac:dyDescent="0.3">
      <c r="A300" s="163">
        <f t="shared" si="162"/>
        <v>292</v>
      </c>
      <c r="B300" s="164" t="s">
        <v>392</v>
      </c>
      <c r="C300" s="189">
        <v>2580.8000000000002</v>
      </c>
      <c r="D300" s="185">
        <v>4</v>
      </c>
      <c r="E300" s="165">
        <f>[1]побуд.звіт!E300+'[2]звіт 2018+01.2019'!E300</f>
        <v>8978.8404800000008</v>
      </c>
      <c r="F300" s="165">
        <f>[1]побуд.звіт!F300+'[2]звіт 2018+01.2019'!F300</f>
        <v>8572.8539926124959</v>
      </c>
      <c r="G300" s="166">
        <f t="shared" si="158"/>
        <v>-405.98648738750489</v>
      </c>
      <c r="H300" s="167">
        <f t="shared" si="159"/>
        <v>0</v>
      </c>
      <c r="I300" s="165">
        <f>[1]побуд.звіт!I300+'[2]звіт 2018+01.2019'!I300</f>
        <v>36915.818478200286</v>
      </c>
      <c r="J300" s="165">
        <f>[1]побуд.звіт!J300+'[2]звіт 2018+01.2019'!J300</f>
        <v>34783.40182263562</v>
      </c>
      <c r="K300" s="166">
        <f t="shared" si="160"/>
        <v>-2132.4166555646661</v>
      </c>
      <c r="L300" s="167">
        <f t="shared" si="161"/>
        <v>0</v>
      </c>
      <c r="M300" s="165">
        <f>[1]побуд.звіт!M300+'[2]звіт 2018+01.2019'!M300</f>
        <v>3544.0287977268372</v>
      </c>
      <c r="N300" s="165">
        <f>[1]побуд.звіт!N300+'[2]звіт 2018+01.2019'!N300</f>
        <v>3524.9069181228942</v>
      </c>
      <c r="O300" s="166">
        <f t="shared" si="163"/>
        <v>-19.121879603942944</v>
      </c>
      <c r="P300" s="167">
        <f t="shared" si="164"/>
        <v>0</v>
      </c>
      <c r="Q300" s="165">
        <f>[1]побуд.звіт!Q300+'[2]звіт 2018+01.2019'!Q300</f>
        <v>0</v>
      </c>
      <c r="R300" s="165">
        <f>[1]побуд.звіт!R300+'[2]звіт 2018+01.2019'!R300</f>
        <v>567.66701235810228</v>
      </c>
      <c r="S300" s="166">
        <f t="shared" si="165"/>
        <v>0</v>
      </c>
      <c r="T300" s="167">
        <f t="shared" si="166"/>
        <v>567.66701235810228</v>
      </c>
      <c r="U300" s="165">
        <f>[1]побуд.звіт!U300+'[2]звіт 2018+01.2019'!U300</f>
        <v>0</v>
      </c>
      <c r="V300" s="165">
        <f>[1]побуд.звіт!V300+'[2]звіт 2018+01.2019'!V300</f>
        <v>0</v>
      </c>
      <c r="W300" s="166">
        <f t="shared" si="167"/>
        <v>0</v>
      </c>
      <c r="X300" s="167">
        <f t="shared" si="168"/>
        <v>0</v>
      </c>
      <c r="Y300" s="165">
        <f>[1]побуд.звіт!Y300+'[2]звіт 2018+01.2019'!Y300</f>
        <v>0</v>
      </c>
      <c r="Z300" s="165">
        <f>[1]побуд.звіт!Z300+'[2]звіт 2018+01.2019'!Z300</f>
        <v>0</v>
      </c>
      <c r="AA300" s="166">
        <f t="shared" si="169"/>
        <v>0</v>
      </c>
      <c r="AB300" s="167">
        <f t="shared" si="170"/>
        <v>0</v>
      </c>
      <c r="AC300" s="165">
        <f>[1]побуд.звіт!AC300+'[2]звіт 2018+01.2019'!AC300</f>
        <v>29068.578332058874</v>
      </c>
      <c r="AD300" s="165">
        <f>[1]побуд.звіт!AD300+'[2]звіт 2018+01.2019'!AD300</f>
        <v>29370.311078788156</v>
      </c>
      <c r="AE300" s="166">
        <f t="shared" si="171"/>
        <v>0</v>
      </c>
      <c r="AF300" s="167">
        <f t="shared" si="172"/>
        <v>301.73274672928164</v>
      </c>
      <c r="AG300" s="165">
        <f>[1]побуд.звіт!AG300+'[2]звіт 2018+01.2019'!AG300</f>
        <v>0</v>
      </c>
      <c r="AH300" s="165">
        <f>[1]побуд.звіт!AH300+'[2]звіт 2018+01.2019'!AH300</f>
        <v>0</v>
      </c>
      <c r="AI300" s="166">
        <f t="shared" si="173"/>
        <v>0</v>
      </c>
      <c r="AJ300" s="167">
        <f t="shared" si="174"/>
        <v>0</v>
      </c>
      <c r="AK300" s="165">
        <f>[1]побуд.звіт!AK300+'[2]звіт 2018+01.2019'!AK300</f>
        <v>0</v>
      </c>
      <c r="AL300" s="165">
        <f>[1]побуд.звіт!AL300+'[2]звіт 2018+01.2019'!AL300</f>
        <v>0</v>
      </c>
      <c r="AM300" s="166">
        <f t="shared" si="175"/>
        <v>0</v>
      </c>
      <c r="AN300" s="167">
        <f t="shared" si="176"/>
        <v>0</v>
      </c>
      <c r="AO300" s="165">
        <f>[1]побуд.звіт!AO300+'[2]звіт 2018+01.2019'!AO300</f>
        <v>7725.6255099272284</v>
      </c>
      <c r="AP300" s="165">
        <f>[1]побуд.звіт!AP300+'[2]звіт 2018+01.2019'!AP300</f>
        <v>6638.81992155851</v>
      </c>
      <c r="AQ300" s="166">
        <f t="shared" si="177"/>
        <v>-1086.8055883687184</v>
      </c>
      <c r="AR300" s="167">
        <f t="shared" si="178"/>
        <v>0</v>
      </c>
      <c r="AS300" s="165">
        <f>[1]побуд.звіт!AS300+'[2]звіт 2018+01.2019'!AS300</f>
        <v>5407.9627175908126</v>
      </c>
      <c r="AT300" s="165">
        <f>[1]побуд.звіт!AT300+'[2]звіт 2018+01.2019'!AT300</f>
        <v>4537.0547884224507</v>
      </c>
      <c r="AU300" s="166">
        <f t="shared" si="179"/>
        <v>-870.90792916836199</v>
      </c>
      <c r="AV300" s="167">
        <f t="shared" si="180"/>
        <v>0</v>
      </c>
      <c r="AW300" s="165">
        <f>[1]побуд.звіт!AW300+'[2]звіт 2018+01.2019'!AW300</f>
        <v>27171.852248931282</v>
      </c>
      <c r="AX300" s="165">
        <f>[1]побуд.звіт!AX300+'[2]звіт 2018+01.2019'!AX300</f>
        <v>105992.5361646073</v>
      </c>
      <c r="AY300" s="166">
        <f t="shared" si="181"/>
        <v>0</v>
      </c>
      <c r="AZ300" s="167">
        <f t="shared" si="182"/>
        <v>78820.683915676025</v>
      </c>
      <c r="BA300" s="38">
        <v>0</v>
      </c>
      <c r="BB300" s="36"/>
      <c r="BC300" s="36">
        <f t="shared" si="192"/>
        <v>0</v>
      </c>
      <c r="BD300" s="37">
        <f t="shared" si="193"/>
        <v>0</v>
      </c>
      <c r="BE300" s="165">
        <f>[1]побуд.звіт!BE300+'[2]звіт 2018+01.2019'!BE300</f>
        <v>18.11602886359638</v>
      </c>
      <c r="BF300" s="165">
        <f>[1]побуд.звіт!BF300+'[2]звіт 2018+01.2019'!BF300</f>
        <v>0</v>
      </c>
      <c r="BG300" s="166">
        <f t="shared" si="183"/>
        <v>-18.11602886359638</v>
      </c>
      <c r="BH300" s="167">
        <f t="shared" si="184"/>
        <v>0</v>
      </c>
      <c r="BI300" s="165">
        <f>[1]побуд.звіт!BI300+'[2]звіт 2018+01.2019'!BI300</f>
        <v>8715.2248811966692</v>
      </c>
      <c r="BJ300" s="165">
        <f>[1]побуд.звіт!BJ300+'[2]звіт 2018+01.2019'!BJ300</f>
        <v>8151.4625470947058</v>
      </c>
      <c r="BK300" s="166">
        <f t="shared" si="185"/>
        <v>-563.76233410196346</v>
      </c>
      <c r="BL300" s="167">
        <f t="shared" si="186"/>
        <v>0</v>
      </c>
      <c r="BM300" s="165">
        <f>[1]побуд.звіт!BM300+'[2]звіт 2018+01.2019'!BM300</f>
        <v>0</v>
      </c>
      <c r="BN300" s="165">
        <f>[1]побуд.звіт!BN300+'[2]звіт 2018+01.2019'!BN300</f>
        <v>0</v>
      </c>
      <c r="BO300" s="166">
        <f t="shared" si="187"/>
        <v>0</v>
      </c>
      <c r="BP300" s="167">
        <f t="shared" si="188"/>
        <v>0</v>
      </c>
      <c r="BQ300" s="168">
        <f t="shared" si="195"/>
        <v>127546.0474744956</v>
      </c>
      <c r="BR300" s="166">
        <f t="shared" si="195"/>
        <v>202139.01424620024</v>
      </c>
      <c r="BS300" s="166">
        <f t="shared" si="189"/>
        <v>0</v>
      </c>
      <c r="BT300" s="167">
        <f t="shared" si="190"/>
        <v>74592.96677170464</v>
      </c>
      <c r="BU300" s="169">
        <f t="shared" si="194"/>
        <v>1.5848316607899624</v>
      </c>
      <c r="BV300" s="131">
        <v>11864</v>
      </c>
      <c r="BW300" s="170">
        <f t="shared" si="191"/>
        <v>2753.568037536028</v>
      </c>
      <c r="BX300" s="131">
        <f t="shared" ref="BX300:BX363" si="196">BQ300/14</f>
        <v>9110.431962463972</v>
      </c>
      <c r="BY300" s="171">
        <v>2</v>
      </c>
      <c r="CA300" s="39"/>
    </row>
    <row r="301" spans="1:79" x14ac:dyDescent="0.3">
      <c r="A301" s="163">
        <f t="shared" si="162"/>
        <v>293</v>
      </c>
      <c r="B301" s="164" t="s">
        <v>393</v>
      </c>
      <c r="C301" s="189">
        <v>4173.8999999999996</v>
      </c>
      <c r="D301" s="185">
        <v>4</v>
      </c>
      <c r="E301" s="165">
        <f>[1]побуд.звіт!E301+'[2]звіт 2018+01.2019'!E301</f>
        <v>29713.185460000008</v>
      </c>
      <c r="F301" s="165">
        <f>[1]побуд.звіт!F301+'[2]звіт 2018+01.2019'!F301</f>
        <v>33726.733507280514</v>
      </c>
      <c r="G301" s="166">
        <f t="shared" si="158"/>
        <v>0</v>
      </c>
      <c r="H301" s="167">
        <f t="shared" si="159"/>
        <v>4013.5480472805066</v>
      </c>
      <c r="I301" s="165">
        <f>[1]побуд.звіт!I301+'[2]звіт 2018+01.2019'!I301</f>
        <v>34856.973955562884</v>
      </c>
      <c r="J301" s="165">
        <f>[1]побуд.звіт!J301+'[2]звіт 2018+01.2019'!J301</f>
        <v>38851.311588501463</v>
      </c>
      <c r="K301" s="166">
        <f t="shared" si="160"/>
        <v>0</v>
      </c>
      <c r="L301" s="167">
        <f t="shared" si="161"/>
        <v>3994.3376329385792</v>
      </c>
      <c r="M301" s="165">
        <f>[1]побуд.звіт!M301+'[2]звіт 2018+01.2019'!M301</f>
        <v>3806.3066223130832</v>
      </c>
      <c r="N301" s="165">
        <f>[1]побуд.звіт!N301+'[2]звіт 2018+01.2019'!N301</f>
        <v>3833.3445793567148</v>
      </c>
      <c r="O301" s="166">
        <f t="shared" si="163"/>
        <v>0</v>
      </c>
      <c r="P301" s="167">
        <f t="shared" si="164"/>
        <v>27.03795704363165</v>
      </c>
      <c r="Q301" s="165">
        <f>[1]побуд.звіт!Q301+'[2]звіт 2018+01.2019'!Q301</f>
        <v>186.89542942226802</v>
      </c>
      <c r="R301" s="165">
        <f>[1]побуд.звіт!R301+'[2]звіт 2018+01.2019'!R301</f>
        <v>1840.6082630407016</v>
      </c>
      <c r="S301" s="166">
        <f t="shared" si="165"/>
        <v>0</v>
      </c>
      <c r="T301" s="167">
        <f t="shared" si="166"/>
        <v>1653.7128336184335</v>
      </c>
      <c r="U301" s="165">
        <f>[1]побуд.звіт!U301+'[2]звіт 2018+01.2019'!U301</f>
        <v>0</v>
      </c>
      <c r="V301" s="165">
        <f>[1]побуд.звіт!V301+'[2]звіт 2018+01.2019'!V301</f>
        <v>0</v>
      </c>
      <c r="W301" s="166">
        <f t="shared" si="167"/>
        <v>0</v>
      </c>
      <c r="X301" s="167">
        <f t="shared" si="168"/>
        <v>0</v>
      </c>
      <c r="Y301" s="165">
        <f>[1]побуд.звіт!Y301+'[2]звіт 2018+01.2019'!Y301</f>
        <v>0</v>
      </c>
      <c r="Z301" s="165">
        <f>[1]побуд.звіт!Z301+'[2]звіт 2018+01.2019'!Z301</f>
        <v>0</v>
      </c>
      <c r="AA301" s="166">
        <f t="shared" si="169"/>
        <v>0</v>
      </c>
      <c r="AB301" s="167">
        <f t="shared" si="170"/>
        <v>0</v>
      </c>
      <c r="AC301" s="165">
        <f>[1]побуд.звіт!AC301+'[2]звіт 2018+01.2019'!AC301</f>
        <v>48521.041604166923</v>
      </c>
      <c r="AD301" s="165">
        <f>[1]побуд.звіт!AD301+'[2]звіт 2018+01.2019'!AD301</f>
        <v>48547.891095704384</v>
      </c>
      <c r="AE301" s="166">
        <f t="shared" si="171"/>
        <v>0</v>
      </c>
      <c r="AF301" s="167">
        <f t="shared" si="172"/>
        <v>26.84949153746129</v>
      </c>
      <c r="AG301" s="165">
        <f>[1]побуд.звіт!AG301+'[2]звіт 2018+01.2019'!AG301</f>
        <v>929.15041138153515</v>
      </c>
      <c r="AH301" s="165">
        <f>[1]побуд.звіт!AH301+'[2]звіт 2018+01.2019'!AH301</f>
        <v>925.76561883732961</v>
      </c>
      <c r="AI301" s="166">
        <f t="shared" si="173"/>
        <v>-3.3847925442055384</v>
      </c>
      <c r="AJ301" s="167">
        <f t="shared" si="174"/>
        <v>0</v>
      </c>
      <c r="AK301" s="165">
        <f>[1]побуд.звіт!AK301+'[2]звіт 2018+01.2019'!AK301</f>
        <v>33.055368057100473</v>
      </c>
      <c r="AL301" s="165">
        <f>[1]побуд.звіт!AL301+'[2]звіт 2018+01.2019'!AL301</f>
        <v>0</v>
      </c>
      <c r="AM301" s="166">
        <f t="shared" si="175"/>
        <v>-33.055368057100473</v>
      </c>
      <c r="AN301" s="167">
        <f t="shared" si="176"/>
        <v>0</v>
      </c>
      <c r="AO301" s="165">
        <f>[1]побуд.звіт!AO301+'[2]звіт 2018+01.2019'!AO301</f>
        <v>12142.317455216784</v>
      </c>
      <c r="AP301" s="165">
        <f>[1]побуд.звіт!AP301+'[2]звіт 2018+01.2019'!AP301</f>
        <v>16733.299687504212</v>
      </c>
      <c r="AQ301" s="166">
        <f t="shared" si="177"/>
        <v>0</v>
      </c>
      <c r="AR301" s="167">
        <f t="shared" si="178"/>
        <v>4590.9822322874279</v>
      </c>
      <c r="AS301" s="165">
        <f>[1]побуд.звіт!AS301+'[2]звіт 2018+01.2019'!AS301</f>
        <v>21870.007121293118</v>
      </c>
      <c r="AT301" s="165">
        <f>[1]побуд.звіт!AT301+'[2]звіт 2018+01.2019'!AT301</f>
        <v>18572.461673549784</v>
      </c>
      <c r="AU301" s="166">
        <f t="shared" si="179"/>
        <v>-3297.5454477433341</v>
      </c>
      <c r="AV301" s="167">
        <f t="shared" si="180"/>
        <v>0</v>
      </c>
      <c r="AW301" s="165">
        <f>[1]побуд.звіт!AW301+'[2]звіт 2018+01.2019'!AW301</f>
        <v>64415.383222194811</v>
      </c>
      <c r="AX301" s="165">
        <f>[1]побуд.звіт!AX301+'[2]звіт 2018+01.2019'!AX301</f>
        <v>127370.5094335898</v>
      </c>
      <c r="AY301" s="166">
        <f t="shared" si="181"/>
        <v>0</v>
      </c>
      <c r="AZ301" s="167">
        <f t="shared" si="182"/>
        <v>62955.126211394992</v>
      </c>
      <c r="BA301" s="38">
        <v>0</v>
      </c>
      <c r="BB301" s="36"/>
      <c r="BC301" s="36">
        <f t="shared" si="192"/>
        <v>0</v>
      </c>
      <c r="BD301" s="37">
        <f t="shared" si="193"/>
        <v>0</v>
      </c>
      <c r="BE301" s="165">
        <f>[1]побуд.звіт!BE301+'[2]звіт 2018+01.2019'!BE301</f>
        <v>11.719543222840194</v>
      </c>
      <c r="BF301" s="165">
        <f>[1]побуд.звіт!BF301+'[2]звіт 2018+01.2019'!BF301</f>
        <v>0</v>
      </c>
      <c r="BG301" s="166">
        <f t="shared" si="183"/>
        <v>-11.719543222840194</v>
      </c>
      <c r="BH301" s="167">
        <f t="shared" si="184"/>
        <v>0</v>
      </c>
      <c r="BI301" s="165">
        <f>[1]побуд.звіт!BI301+'[2]звіт 2018+01.2019'!BI301</f>
        <v>10514.719349999996</v>
      </c>
      <c r="BJ301" s="165">
        <f>[1]побуд.звіт!BJ301+'[2]звіт 2018+01.2019'!BJ301</f>
        <v>9845.6760615246822</v>
      </c>
      <c r="BK301" s="166">
        <f t="shared" si="185"/>
        <v>-669.0432884753136</v>
      </c>
      <c r="BL301" s="167">
        <f t="shared" si="186"/>
        <v>0</v>
      </c>
      <c r="BM301" s="165">
        <f>[1]побуд.звіт!BM301+'[2]звіт 2018+01.2019'!BM301</f>
        <v>0</v>
      </c>
      <c r="BN301" s="165">
        <f>[1]побуд.звіт!BN301+'[2]звіт 2018+01.2019'!BN301</f>
        <v>0</v>
      </c>
      <c r="BO301" s="166">
        <f t="shared" si="187"/>
        <v>0</v>
      </c>
      <c r="BP301" s="167">
        <f t="shared" si="188"/>
        <v>0</v>
      </c>
      <c r="BQ301" s="168">
        <f t="shared" si="195"/>
        <v>227000.75554283132</v>
      </c>
      <c r="BR301" s="166">
        <f t="shared" si="195"/>
        <v>300247.60150888958</v>
      </c>
      <c r="BS301" s="166">
        <f t="shared" si="189"/>
        <v>0</v>
      </c>
      <c r="BT301" s="167">
        <f t="shared" si="190"/>
        <v>73246.845966058259</v>
      </c>
      <c r="BU301" s="169">
        <f t="shared" si="194"/>
        <v>1.3226722562702562</v>
      </c>
      <c r="BV301" s="131">
        <v>31351</v>
      </c>
      <c r="BW301" s="170">
        <f t="shared" si="191"/>
        <v>15136.660318369191</v>
      </c>
      <c r="BX301" s="131">
        <f t="shared" si="196"/>
        <v>16214.339681630809</v>
      </c>
      <c r="BY301" s="171">
        <v>2</v>
      </c>
      <c r="CA301" s="39"/>
    </row>
    <row r="302" spans="1:79" s="20" customFormat="1" x14ac:dyDescent="0.3">
      <c r="A302" s="151">
        <f t="shared" si="162"/>
        <v>294</v>
      </c>
      <c r="B302" s="152" t="s">
        <v>394</v>
      </c>
      <c r="C302" s="190">
        <v>146.69999999999999</v>
      </c>
      <c r="D302" s="186">
        <v>1</v>
      </c>
      <c r="E302" s="147">
        <f>[1]побуд.звіт!E302+'[2]звіт 2018+01.2019'!E302</f>
        <v>0</v>
      </c>
      <c r="F302" s="147">
        <f>[1]побуд.звіт!F302+'[2]звіт 2018+01.2019'!F302</f>
        <v>0</v>
      </c>
      <c r="G302" s="140">
        <f t="shared" si="158"/>
        <v>0</v>
      </c>
      <c r="H302" s="141">
        <f t="shared" si="159"/>
        <v>0</v>
      </c>
      <c r="I302" s="147">
        <f>[1]побуд.звіт!I302+'[2]звіт 2018+01.2019'!I302</f>
        <v>0</v>
      </c>
      <c r="J302" s="147">
        <f>[1]побуд.звіт!J302+'[2]звіт 2018+01.2019'!J302</f>
        <v>0</v>
      </c>
      <c r="K302" s="140">
        <f t="shared" si="160"/>
        <v>0</v>
      </c>
      <c r="L302" s="141">
        <f t="shared" si="161"/>
        <v>0</v>
      </c>
      <c r="M302" s="147">
        <f>[1]побуд.звіт!M302+'[2]звіт 2018+01.2019'!M302</f>
        <v>563.9148320214947</v>
      </c>
      <c r="N302" s="147">
        <f>[1]побуд.звіт!N302+'[2]звіт 2018+01.2019'!N302</f>
        <v>580.94769468331845</v>
      </c>
      <c r="O302" s="140">
        <f t="shared" si="163"/>
        <v>0</v>
      </c>
      <c r="P302" s="141">
        <f t="shared" si="164"/>
        <v>17.032862661823742</v>
      </c>
      <c r="Q302" s="147">
        <f>[1]побуд.звіт!Q302+'[2]звіт 2018+01.2019'!Q302</f>
        <v>0</v>
      </c>
      <c r="R302" s="147">
        <f>[1]побуд.звіт!R302+'[2]звіт 2018+01.2019'!R302</f>
        <v>0</v>
      </c>
      <c r="S302" s="140">
        <f t="shared" si="165"/>
        <v>0</v>
      </c>
      <c r="T302" s="141">
        <f t="shared" si="166"/>
        <v>0</v>
      </c>
      <c r="U302" s="147">
        <f>[1]побуд.звіт!U302+'[2]звіт 2018+01.2019'!U302</f>
        <v>0</v>
      </c>
      <c r="V302" s="147">
        <f>[1]побуд.звіт!V302+'[2]звіт 2018+01.2019'!V302</f>
        <v>0</v>
      </c>
      <c r="W302" s="140">
        <f t="shared" si="167"/>
        <v>0</v>
      </c>
      <c r="X302" s="141">
        <f t="shared" si="168"/>
        <v>0</v>
      </c>
      <c r="Y302" s="147">
        <f>[1]побуд.звіт!Y302+'[2]звіт 2018+01.2019'!Y302</f>
        <v>0</v>
      </c>
      <c r="Z302" s="147">
        <f>[1]побуд.звіт!Z302+'[2]звіт 2018+01.2019'!Z302</f>
        <v>0</v>
      </c>
      <c r="AA302" s="140">
        <f t="shared" si="169"/>
        <v>0</v>
      </c>
      <c r="AB302" s="141">
        <f t="shared" si="170"/>
        <v>0</v>
      </c>
      <c r="AC302" s="147">
        <f>[1]побуд.звіт!AC302+'[2]звіт 2018+01.2019'!AC302</f>
        <v>648.52365258971486</v>
      </c>
      <c r="AD302" s="147">
        <f>[1]побуд.звіт!AD302+'[2]звіт 2018+01.2019'!AD302</f>
        <v>817.24060056749181</v>
      </c>
      <c r="AE302" s="140">
        <f t="shared" si="171"/>
        <v>0</v>
      </c>
      <c r="AF302" s="141">
        <f t="shared" si="172"/>
        <v>168.71694797777695</v>
      </c>
      <c r="AG302" s="147">
        <f>[1]побуд.звіт!AG302+'[2]звіт 2018+01.2019'!AG302</f>
        <v>0</v>
      </c>
      <c r="AH302" s="147">
        <f>[1]побуд.звіт!AH302+'[2]звіт 2018+01.2019'!AH302</f>
        <v>0</v>
      </c>
      <c r="AI302" s="140">
        <f t="shared" si="173"/>
        <v>0</v>
      </c>
      <c r="AJ302" s="141">
        <f t="shared" si="174"/>
        <v>0</v>
      </c>
      <c r="AK302" s="147">
        <f>[1]побуд.звіт!AK302+'[2]звіт 2018+01.2019'!AK302</f>
        <v>0</v>
      </c>
      <c r="AL302" s="147">
        <f>[1]побуд.звіт!AL302+'[2]звіт 2018+01.2019'!AL302</f>
        <v>0</v>
      </c>
      <c r="AM302" s="140">
        <f t="shared" si="175"/>
        <v>0</v>
      </c>
      <c r="AN302" s="141">
        <f t="shared" si="176"/>
        <v>0</v>
      </c>
      <c r="AO302" s="147">
        <f>[1]побуд.звіт!AO302+'[2]звіт 2018+01.2019'!AO302</f>
        <v>0</v>
      </c>
      <c r="AP302" s="147">
        <f>[1]побуд.звіт!AP302+'[2]звіт 2018+01.2019'!AP302</f>
        <v>133.75265847844639</v>
      </c>
      <c r="AQ302" s="140">
        <f t="shared" si="177"/>
        <v>0</v>
      </c>
      <c r="AR302" s="141">
        <f t="shared" si="178"/>
        <v>133.75265847844639</v>
      </c>
      <c r="AS302" s="147">
        <f>[1]побуд.звіт!AS302+'[2]звіт 2018+01.2019'!AS302</f>
        <v>0</v>
      </c>
      <c r="AT302" s="147">
        <f>[1]побуд.звіт!AT302+'[2]звіт 2018+01.2019'!AT302</f>
        <v>0</v>
      </c>
      <c r="AU302" s="140">
        <f t="shared" si="179"/>
        <v>0</v>
      </c>
      <c r="AV302" s="141">
        <f t="shared" si="180"/>
        <v>0</v>
      </c>
      <c r="AW302" s="147">
        <f>[1]побуд.звіт!AW302+'[2]звіт 2018+01.2019'!AW302</f>
        <v>0</v>
      </c>
      <c r="AX302" s="147">
        <f>[1]побуд.звіт!AX302+'[2]звіт 2018+01.2019'!AX302</f>
        <v>0</v>
      </c>
      <c r="AY302" s="140">
        <f t="shared" si="181"/>
        <v>0</v>
      </c>
      <c r="AZ302" s="141">
        <f t="shared" si="182"/>
        <v>0</v>
      </c>
      <c r="BA302" s="40">
        <v>0</v>
      </c>
      <c r="BB302" s="41"/>
      <c r="BC302" s="41">
        <f t="shared" si="192"/>
        <v>0</v>
      </c>
      <c r="BD302" s="42">
        <f t="shared" si="193"/>
        <v>0</v>
      </c>
      <c r="BE302" s="147">
        <f>[1]побуд.звіт!BE302+'[2]звіт 2018+01.2019'!BE302</f>
        <v>16.122464404858828</v>
      </c>
      <c r="BF302" s="147">
        <f>[1]побуд.звіт!BF302+'[2]звіт 2018+01.2019'!BF302</f>
        <v>0</v>
      </c>
      <c r="BG302" s="140">
        <f t="shared" si="183"/>
        <v>-16.122464404858828</v>
      </c>
      <c r="BH302" s="141">
        <f t="shared" si="184"/>
        <v>0</v>
      </c>
      <c r="BI302" s="147">
        <f>[1]побуд.звіт!BI302+'[2]звіт 2018+01.2019'!BI302</f>
        <v>0</v>
      </c>
      <c r="BJ302" s="147">
        <f>[1]побуд.звіт!BJ302+'[2]звіт 2018+01.2019'!BJ302</f>
        <v>0</v>
      </c>
      <c r="BK302" s="140">
        <f t="shared" si="185"/>
        <v>0</v>
      </c>
      <c r="BL302" s="141">
        <f t="shared" si="186"/>
        <v>0</v>
      </c>
      <c r="BM302" s="147">
        <f>[1]побуд.звіт!BM302+'[2]звіт 2018+01.2019'!BM302</f>
        <v>0</v>
      </c>
      <c r="BN302" s="147">
        <f>[1]побуд.звіт!BN302+'[2]звіт 2018+01.2019'!BN302</f>
        <v>0</v>
      </c>
      <c r="BO302" s="140">
        <f t="shared" si="187"/>
        <v>0</v>
      </c>
      <c r="BP302" s="141">
        <f t="shared" si="188"/>
        <v>0</v>
      </c>
      <c r="BQ302" s="142">
        <f t="shared" si="195"/>
        <v>1228.5609490160684</v>
      </c>
      <c r="BR302" s="140">
        <f t="shared" si="195"/>
        <v>1531.9409537292568</v>
      </c>
      <c r="BS302" s="140">
        <f t="shared" si="189"/>
        <v>0</v>
      </c>
      <c r="BT302" s="141">
        <f t="shared" si="190"/>
        <v>303.38000471318833</v>
      </c>
      <c r="BU302" s="155">
        <f t="shared" si="194"/>
        <v>1.2469393194990934</v>
      </c>
      <c r="BV302" s="133">
        <v>56</v>
      </c>
      <c r="BW302" s="144">
        <f t="shared" si="191"/>
        <v>0</v>
      </c>
      <c r="BX302" s="132">
        <f t="shared" si="196"/>
        <v>87.754353501147747</v>
      </c>
      <c r="BY302" s="145">
        <v>3</v>
      </c>
      <c r="BZ302" s="15"/>
      <c r="CA302" s="39"/>
    </row>
    <row r="303" spans="1:79" x14ac:dyDescent="0.3">
      <c r="A303" s="137">
        <f t="shared" si="162"/>
        <v>295</v>
      </c>
      <c r="B303" s="153" t="s">
        <v>395</v>
      </c>
      <c r="C303" s="188">
        <v>16.100000000000001</v>
      </c>
      <c r="D303" s="187">
        <v>1</v>
      </c>
      <c r="E303" s="147">
        <f>[1]побуд.звіт!E303+'[2]звіт 2018+01.2019'!E303</f>
        <v>0</v>
      </c>
      <c r="F303" s="147">
        <f>[1]побуд.звіт!F303+'[2]звіт 2018+01.2019'!F303</f>
        <v>0</v>
      </c>
      <c r="G303" s="140">
        <f t="shared" si="158"/>
        <v>0</v>
      </c>
      <c r="H303" s="141">
        <f t="shared" si="159"/>
        <v>0</v>
      </c>
      <c r="I303" s="147">
        <f>[1]побуд.звіт!I303+'[2]звіт 2018+01.2019'!I303</f>
        <v>0</v>
      </c>
      <c r="J303" s="147">
        <f>[1]побуд.звіт!J303+'[2]звіт 2018+01.2019'!J303</f>
        <v>0</v>
      </c>
      <c r="K303" s="140">
        <f t="shared" si="160"/>
        <v>0</v>
      </c>
      <c r="L303" s="141">
        <f t="shared" si="161"/>
        <v>0</v>
      </c>
      <c r="M303" s="147">
        <f>[1]побуд.звіт!M303+'[2]звіт 2018+01.2019'!M303</f>
        <v>40.281897280612412</v>
      </c>
      <c r="N303" s="147">
        <f>[1]побуд.звіт!N303+'[2]звіт 2018+01.2019'!N303</f>
        <v>41.496263905951317</v>
      </c>
      <c r="O303" s="140">
        <f t="shared" si="163"/>
        <v>0</v>
      </c>
      <c r="P303" s="141">
        <f t="shared" si="164"/>
        <v>1.2143666253389043</v>
      </c>
      <c r="Q303" s="147">
        <f>[1]побуд.звіт!Q303+'[2]звіт 2018+01.2019'!Q303</f>
        <v>0</v>
      </c>
      <c r="R303" s="147">
        <f>[1]побуд.звіт!R303+'[2]звіт 2018+01.2019'!R303</f>
        <v>61.482253795209949</v>
      </c>
      <c r="S303" s="140">
        <f t="shared" si="165"/>
        <v>0</v>
      </c>
      <c r="T303" s="141">
        <f t="shared" si="166"/>
        <v>61.482253795209949</v>
      </c>
      <c r="U303" s="147">
        <f>[1]побуд.звіт!U303+'[2]звіт 2018+01.2019'!U303</f>
        <v>0</v>
      </c>
      <c r="V303" s="147">
        <f>[1]побуд.звіт!V303+'[2]звіт 2018+01.2019'!V303</f>
        <v>0</v>
      </c>
      <c r="W303" s="140">
        <f t="shared" si="167"/>
        <v>0</v>
      </c>
      <c r="X303" s="141">
        <f t="shared" si="168"/>
        <v>0</v>
      </c>
      <c r="Y303" s="147">
        <f>[1]побуд.звіт!Y303+'[2]звіт 2018+01.2019'!Y303</f>
        <v>0</v>
      </c>
      <c r="Z303" s="147">
        <f>[1]побуд.звіт!Z303+'[2]звіт 2018+01.2019'!Z303</f>
        <v>0</v>
      </c>
      <c r="AA303" s="140">
        <f t="shared" si="169"/>
        <v>0</v>
      </c>
      <c r="AB303" s="141">
        <f t="shared" si="170"/>
        <v>0</v>
      </c>
      <c r="AC303" s="147">
        <f>[1]побуд.звіт!AC303+'[2]звіт 2018+01.2019'!AC303</f>
        <v>105.29601541290165</v>
      </c>
      <c r="AD303" s="147">
        <f>[1]побуд.звіт!AD303+'[2]звіт 2018+01.2019'!AD303</f>
        <v>89.690345392887664</v>
      </c>
      <c r="AE303" s="140">
        <f t="shared" si="171"/>
        <v>-15.605670020013989</v>
      </c>
      <c r="AF303" s="141">
        <f t="shared" si="172"/>
        <v>0</v>
      </c>
      <c r="AG303" s="147">
        <f>[1]побуд.звіт!AG303+'[2]звіт 2018+01.2019'!AG303</f>
        <v>0</v>
      </c>
      <c r="AH303" s="147">
        <f>[1]побуд.звіт!AH303+'[2]звіт 2018+01.2019'!AH303</f>
        <v>0</v>
      </c>
      <c r="AI303" s="140">
        <f t="shared" si="173"/>
        <v>0</v>
      </c>
      <c r="AJ303" s="141">
        <f t="shared" si="174"/>
        <v>0</v>
      </c>
      <c r="AK303" s="147">
        <f>[1]побуд.звіт!AK303+'[2]звіт 2018+01.2019'!AK303</f>
        <v>0</v>
      </c>
      <c r="AL303" s="147">
        <f>[1]побуд.звіт!AL303+'[2]звіт 2018+01.2019'!AL303</f>
        <v>0</v>
      </c>
      <c r="AM303" s="140">
        <f t="shared" si="175"/>
        <v>0</v>
      </c>
      <c r="AN303" s="141">
        <f t="shared" si="176"/>
        <v>0</v>
      </c>
      <c r="AO303" s="147">
        <f>[1]побуд.звіт!AO303+'[2]звіт 2018+01.2019'!AO303</f>
        <v>84.075239768354692</v>
      </c>
      <c r="AP303" s="147">
        <f>[1]побуд.звіт!AP303+'[2]звіт 2018+01.2019'!AP303</f>
        <v>69.998146217432378</v>
      </c>
      <c r="AQ303" s="140">
        <f t="shared" si="177"/>
        <v>-14.077093550922314</v>
      </c>
      <c r="AR303" s="141">
        <f t="shared" si="178"/>
        <v>0</v>
      </c>
      <c r="AS303" s="147">
        <f>[1]побуд.звіт!AS303+'[2]звіт 2018+01.2019'!AS303</f>
        <v>0</v>
      </c>
      <c r="AT303" s="147">
        <f>[1]побуд.звіт!AT303+'[2]звіт 2018+01.2019'!AT303</f>
        <v>0</v>
      </c>
      <c r="AU303" s="140">
        <f t="shared" si="179"/>
        <v>0</v>
      </c>
      <c r="AV303" s="141">
        <f t="shared" si="180"/>
        <v>0</v>
      </c>
      <c r="AW303" s="147">
        <f>[1]побуд.звіт!AW303+'[2]звіт 2018+01.2019'!AW303</f>
        <v>100.66152636645361</v>
      </c>
      <c r="AX303" s="147">
        <f>[1]побуд.звіт!AX303+'[2]звіт 2018+01.2019'!AX303</f>
        <v>0</v>
      </c>
      <c r="AY303" s="140">
        <f t="shared" si="181"/>
        <v>-100.66152636645361</v>
      </c>
      <c r="AZ303" s="141">
        <f t="shared" si="182"/>
        <v>0</v>
      </c>
      <c r="BA303" s="38">
        <v>0</v>
      </c>
      <c r="BB303" s="36"/>
      <c r="BC303" s="36">
        <f t="shared" si="192"/>
        <v>0</v>
      </c>
      <c r="BD303" s="37">
        <f t="shared" si="193"/>
        <v>0</v>
      </c>
      <c r="BE303" s="147">
        <f>[1]побуд.звіт!BE303+'[2]звіт 2018+01.2019'!BE303</f>
        <v>0</v>
      </c>
      <c r="BF303" s="147">
        <f>[1]побуд.звіт!BF303+'[2]звіт 2018+01.2019'!BF303</f>
        <v>0</v>
      </c>
      <c r="BG303" s="140">
        <f t="shared" si="183"/>
        <v>0</v>
      </c>
      <c r="BH303" s="141">
        <f t="shared" si="184"/>
        <v>0</v>
      </c>
      <c r="BI303" s="147">
        <f>[1]побуд.звіт!BI303+'[2]звіт 2018+01.2019'!BI303</f>
        <v>0</v>
      </c>
      <c r="BJ303" s="147">
        <f>[1]побуд.звіт!BJ303+'[2]звіт 2018+01.2019'!BJ303</f>
        <v>0</v>
      </c>
      <c r="BK303" s="140">
        <f t="shared" si="185"/>
        <v>0</v>
      </c>
      <c r="BL303" s="141">
        <f t="shared" si="186"/>
        <v>0</v>
      </c>
      <c r="BM303" s="147">
        <f>[1]побуд.звіт!BM303+'[2]звіт 2018+01.2019'!BM303</f>
        <v>0</v>
      </c>
      <c r="BN303" s="147">
        <f>[1]побуд.звіт!BN303+'[2]звіт 2018+01.2019'!BN303</f>
        <v>0</v>
      </c>
      <c r="BO303" s="140">
        <f t="shared" si="187"/>
        <v>0</v>
      </c>
      <c r="BP303" s="141">
        <f t="shared" si="188"/>
        <v>0</v>
      </c>
      <c r="BQ303" s="142">
        <f t="shared" si="195"/>
        <v>330.31467882832237</v>
      </c>
      <c r="BR303" s="140">
        <f t="shared" si="195"/>
        <v>262.66700931148131</v>
      </c>
      <c r="BS303" s="140">
        <f t="shared" si="189"/>
        <v>-67.647669516841063</v>
      </c>
      <c r="BT303" s="141">
        <f t="shared" si="190"/>
        <v>0</v>
      </c>
      <c r="BU303" s="148">
        <f t="shared" si="194"/>
        <v>0.79520235141593498</v>
      </c>
      <c r="BV303" s="132">
        <v>67</v>
      </c>
      <c r="BW303" s="144">
        <f t="shared" si="191"/>
        <v>43.406094369405544</v>
      </c>
      <c r="BX303" s="132">
        <f t="shared" si="196"/>
        <v>23.593905630594456</v>
      </c>
      <c r="BY303" s="145">
        <v>3</v>
      </c>
      <c r="CA303" s="39"/>
    </row>
    <row r="304" spans="1:79" x14ac:dyDescent="0.3">
      <c r="A304" s="137">
        <f t="shared" si="162"/>
        <v>296</v>
      </c>
      <c r="B304" s="153" t="s">
        <v>396</v>
      </c>
      <c r="C304" s="188">
        <v>94.2</v>
      </c>
      <c r="D304" s="187">
        <v>1</v>
      </c>
      <c r="E304" s="147">
        <f>[1]побуд.звіт!E304+'[2]звіт 2018+01.2019'!E304</f>
        <v>0</v>
      </c>
      <c r="F304" s="147">
        <f>[1]побуд.звіт!F304+'[2]звіт 2018+01.2019'!F304</f>
        <v>0</v>
      </c>
      <c r="G304" s="140">
        <f t="shared" si="158"/>
        <v>0</v>
      </c>
      <c r="H304" s="141">
        <f t="shared" si="159"/>
        <v>0</v>
      </c>
      <c r="I304" s="147">
        <f>[1]побуд.звіт!I304+'[2]звіт 2018+01.2019'!I304</f>
        <v>0</v>
      </c>
      <c r="J304" s="147">
        <f>[1]побуд.звіт!J304+'[2]звіт 2018+01.2019'!J304</f>
        <v>0</v>
      </c>
      <c r="K304" s="140">
        <f t="shared" si="160"/>
        <v>0</v>
      </c>
      <c r="L304" s="141">
        <f t="shared" si="161"/>
        <v>0</v>
      </c>
      <c r="M304" s="147">
        <f>[1]побуд.звіт!M304+'[2]звіт 2018+01.2019'!M304</f>
        <v>322.69039107101332</v>
      </c>
      <c r="N304" s="147">
        <f>[1]побуд.звіт!N304+'[2]звіт 2018+01.2019'!N304</f>
        <v>331.97011124761053</v>
      </c>
      <c r="O304" s="140">
        <f t="shared" si="163"/>
        <v>0</v>
      </c>
      <c r="P304" s="141">
        <f t="shared" si="164"/>
        <v>9.279720176597209</v>
      </c>
      <c r="Q304" s="147">
        <f>[1]побуд.звіт!Q304+'[2]звіт 2018+01.2019'!Q304</f>
        <v>0</v>
      </c>
      <c r="R304" s="147">
        <f>[1]побуд.звіт!R304+'[2]звіт 2018+01.2019'!R304</f>
        <v>360.34372150698005</v>
      </c>
      <c r="S304" s="140">
        <f t="shared" si="165"/>
        <v>0</v>
      </c>
      <c r="T304" s="141">
        <f t="shared" si="166"/>
        <v>360.34372150698005</v>
      </c>
      <c r="U304" s="147">
        <f>[1]побуд.звіт!U304+'[2]звіт 2018+01.2019'!U304</f>
        <v>0</v>
      </c>
      <c r="V304" s="147">
        <f>[1]побуд.звіт!V304+'[2]звіт 2018+01.2019'!V304</f>
        <v>0</v>
      </c>
      <c r="W304" s="140">
        <f t="shared" si="167"/>
        <v>0</v>
      </c>
      <c r="X304" s="141">
        <f t="shared" si="168"/>
        <v>0</v>
      </c>
      <c r="Y304" s="147">
        <f>[1]побуд.звіт!Y304+'[2]звіт 2018+01.2019'!Y304</f>
        <v>0</v>
      </c>
      <c r="Z304" s="147">
        <f>[1]побуд.звіт!Z304+'[2]звіт 2018+01.2019'!Z304</f>
        <v>0</v>
      </c>
      <c r="AA304" s="140">
        <f t="shared" si="169"/>
        <v>0</v>
      </c>
      <c r="AB304" s="141">
        <f t="shared" si="170"/>
        <v>0</v>
      </c>
      <c r="AC304" s="147">
        <f>[1]побуд.звіт!AC304+'[2]звіт 2018+01.2019'!AC304</f>
        <v>415.33308730748058</v>
      </c>
      <c r="AD304" s="147">
        <f>[1]побуд.звіт!AD304+'[2]звіт 2018+01.2019'!AD304</f>
        <v>524.77208298198877</v>
      </c>
      <c r="AE304" s="140">
        <f t="shared" si="171"/>
        <v>0</v>
      </c>
      <c r="AF304" s="141">
        <f t="shared" si="172"/>
        <v>109.43899567450819</v>
      </c>
      <c r="AG304" s="147">
        <f>[1]побуд.звіт!AG304+'[2]звіт 2018+01.2019'!AG304</f>
        <v>0</v>
      </c>
      <c r="AH304" s="147">
        <f>[1]побуд.звіт!AH304+'[2]звіт 2018+01.2019'!AH304</f>
        <v>0</v>
      </c>
      <c r="AI304" s="140">
        <f t="shared" si="173"/>
        <v>0</v>
      </c>
      <c r="AJ304" s="141">
        <f t="shared" si="174"/>
        <v>0</v>
      </c>
      <c r="AK304" s="147">
        <f>[1]побуд.звіт!AK304+'[2]звіт 2018+01.2019'!AK304</f>
        <v>0</v>
      </c>
      <c r="AL304" s="147">
        <f>[1]побуд.звіт!AL304+'[2]звіт 2018+01.2019'!AL304</f>
        <v>0</v>
      </c>
      <c r="AM304" s="140">
        <f t="shared" si="175"/>
        <v>0</v>
      </c>
      <c r="AN304" s="141">
        <f t="shared" si="176"/>
        <v>0</v>
      </c>
      <c r="AO304" s="147">
        <f>[1]побуд.звіт!AO304+'[2]звіт 2018+01.2019'!AO304</f>
        <v>562.16780250867646</v>
      </c>
      <c r="AP304" s="147">
        <f>[1]побуд.звіт!AP304+'[2]звіт 2018+01.2019'!AP304</f>
        <v>104.99721932614857</v>
      </c>
      <c r="AQ304" s="140">
        <f t="shared" si="177"/>
        <v>-457.17058318252788</v>
      </c>
      <c r="AR304" s="141">
        <f t="shared" si="178"/>
        <v>0</v>
      </c>
      <c r="AS304" s="147">
        <f>[1]побуд.звіт!AS304+'[2]звіт 2018+01.2019'!AS304</f>
        <v>0</v>
      </c>
      <c r="AT304" s="147">
        <f>[1]побуд.звіт!AT304+'[2]звіт 2018+01.2019'!AT304</f>
        <v>0</v>
      </c>
      <c r="AU304" s="140">
        <f t="shared" si="179"/>
        <v>0</v>
      </c>
      <c r="AV304" s="141">
        <f t="shared" si="180"/>
        <v>0</v>
      </c>
      <c r="AW304" s="147">
        <f>[1]побуд.звіт!AW304+'[2]звіт 2018+01.2019'!AW304</f>
        <v>589.94104524284546</v>
      </c>
      <c r="AX304" s="147">
        <f>[1]побуд.звіт!AX304+'[2]звіт 2018+01.2019'!AX304</f>
        <v>0</v>
      </c>
      <c r="AY304" s="140">
        <f t="shared" si="181"/>
        <v>-589.94104524284546</v>
      </c>
      <c r="AZ304" s="141">
        <f t="shared" si="182"/>
        <v>0</v>
      </c>
      <c r="BA304" s="38">
        <v>0</v>
      </c>
      <c r="BB304" s="36"/>
      <c r="BC304" s="36">
        <f t="shared" si="192"/>
        <v>0</v>
      </c>
      <c r="BD304" s="37">
        <f t="shared" si="193"/>
        <v>0</v>
      </c>
      <c r="BE304" s="147">
        <f>[1]побуд.звіт!BE304+'[2]звіт 2018+01.2019'!BE304</f>
        <v>16.039336059678664</v>
      </c>
      <c r="BF304" s="147">
        <f>[1]побуд.звіт!BF304+'[2]звіт 2018+01.2019'!BF304</f>
        <v>0</v>
      </c>
      <c r="BG304" s="140">
        <f t="shared" si="183"/>
        <v>-16.039336059678664</v>
      </c>
      <c r="BH304" s="141">
        <f t="shared" si="184"/>
        <v>0</v>
      </c>
      <c r="BI304" s="147">
        <f>[1]побуд.звіт!BI304+'[2]звіт 2018+01.2019'!BI304</f>
        <v>0</v>
      </c>
      <c r="BJ304" s="147">
        <f>[1]побуд.звіт!BJ304+'[2]звіт 2018+01.2019'!BJ304</f>
        <v>0</v>
      </c>
      <c r="BK304" s="140">
        <f t="shared" si="185"/>
        <v>0</v>
      </c>
      <c r="BL304" s="141">
        <f t="shared" si="186"/>
        <v>0</v>
      </c>
      <c r="BM304" s="147">
        <f>[1]побуд.звіт!BM304+'[2]звіт 2018+01.2019'!BM304</f>
        <v>0</v>
      </c>
      <c r="BN304" s="147">
        <f>[1]побуд.звіт!BN304+'[2]звіт 2018+01.2019'!BN304</f>
        <v>0</v>
      </c>
      <c r="BO304" s="140">
        <f t="shared" si="187"/>
        <v>0</v>
      </c>
      <c r="BP304" s="141">
        <f t="shared" si="188"/>
        <v>0</v>
      </c>
      <c r="BQ304" s="142">
        <f t="shared" si="195"/>
        <v>1906.1716621896944</v>
      </c>
      <c r="BR304" s="140">
        <f t="shared" si="195"/>
        <v>1322.0831350627279</v>
      </c>
      <c r="BS304" s="140">
        <f t="shared" si="189"/>
        <v>-584.08852712696648</v>
      </c>
      <c r="BT304" s="141">
        <f t="shared" si="190"/>
        <v>0</v>
      </c>
      <c r="BU304" s="148">
        <f t="shared" si="194"/>
        <v>0.69358031141014809</v>
      </c>
      <c r="BV304" s="132">
        <v>141</v>
      </c>
      <c r="BW304" s="144">
        <f t="shared" si="191"/>
        <v>4.8448812721646846</v>
      </c>
      <c r="BX304" s="132">
        <f t="shared" si="196"/>
        <v>136.15511872783532</v>
      </c>
      <c r="BY304" s="145">
        <v>3</v>
      </c>
      <c r="CA304" s="39"/>
    </row>
    <row r="305" spans="1:79" x14ac:dyDescent="0.3">
      <c r="A305" s="137">
        <f t="shared" si="162"/>
        <v>297</v>
      </c>
      <c r="B305" s="153" t="s">
        <v>397</v>
      </c>
      <c r="C305" s="188">
        <v>122</v>
      </c>
      <c r="D305" s="187">
        <v>1</v>
      </c>
      <c r="E305" s="147">
        <f>[1]побуд.звіт!E305+'[2]звіт 2018+01.2019'!E305</f>
        <v>0</v>
      </c>
      <c r="F305" s="147">
        <f>[1]побуд.звіт!F305+'[2]звіт 2018+01.2019'!F305</f>
        <v>0</v>
      </c>
      <c r="G305" s="140">
        <f t="shared" si="158"/>
        <v>0</v>
      </c>
      <c r="H305" s="141">
        <f t="shared" si="159"/>
        <v>0</v>
      </c>
      <c r="I305" s="147">
        <f>[1]побуд.звіт!I305+'[2]звіт 2018+01.2019'!I305</f>
        <v>0</v>
      </c>
      <c r="J305" s="147">
        <f>[1]побуд.звіт!J305+'[2]звіт 2018+01.2019'!J305</f>
        <v>0</v>
      </c>
      <c r="K305" s="140">
        <f t="shared" si="160"/>
        <v>0</v>
      </c>
      <c r="L305" s="141">
        <f t="shared" si="161"/>
        <v>0</v>
      </c>
      <c r="M305" s="147">
        <f>[1]побуд.звіт!M305+'[2]звіт 2018+01.2019'!M305</f>
        <v>201.96799032435985</v>
      </c>
      <c r="N305" s="147">
        <f>[1]побуд.звіт!N305+'[2]звіт 2018+01.2019'!N305</f>
        <v>207.4813195297566</v>
      </c>
      <c r="O305" s="140">
        <f t="shared" si="163"/>
        <v>0</v>
      </c>
      <c r="P305" s="141">
        <f t="shared" si="164"/>
        <v>5.513329205396758</v>
      </c>
      <c r="Q305" s="147">
        <f>[1]побуд.звіт!Q305+'[2]звіт 2018+01.2019'!Q305</f>
        <v>0</v>
      </c>
      <c r="R305" s="147">
        <f>[1]побуд.звіт!R305+'[2]звіт 2018+01.2019'!R305</f>
        <v>475.96610804283682</v>
      </c>
      <c r="S305" s="140">
        <f t="shared" si="165"/>
        <v>0</v>
      </c>
      <c r="T305" s="141">
        <f t="shared" si="166"/>
        <v>475.96610804283682</v>
      </c>
      <c r="U305" s="147">
        <f>[1]побуд.звіт!U305+'[2]звіт 2018+01.2019'!U305</f>
        <v>0</v>
      </c>
      <c r="V305" s="147">
        <f>[1]побуд.звіт!V305+'[2]звіт 2018+01.2019'!V305</f>
        <v>0</v>
      </c>
      <c r="W305" s="140">
        <f t="shared" si="167"/>
        <v>0</v>
      </c>
      <c r="X305" s="141">
        <f t="shared" si="168"/>
        <v>0</v>
      </c>
      <c r="Y305" s="147">
        <f>[1]побуд.звіт!Y305+'[2]звіт 2018+01.2019'!Y305</f>
        <v>0</v>
      </c>
      <c r="Z305" s="147">
        <f>[1]побуд.звіт!Z305+'[2]звіт 2018+01.2019'!Z305</f>
        <v>0</v>
      </c>
      <c r="AA305" s="140">
        <f t="shared" si="169"/>
        <v>0</v>
      </c>
      <c r="AB305" s="141">
        <f t="shared" si="170"/>
        <v>0</v>
      </c>
      <c r="AC305" s="147">
        <f>[1]побуд.звіт!AC305+'[2]звіт 2018+01.2019'!AC305</f>
        <v>538.014647680601</v>
      </c>
      <c r="AD305" s="147">
        <f>[1]побуд.звіт!AD305+'[2]звіт 2018+01.2019'!AD305</f>
        <v>679.64112657964552</v>
      </c>
      <c r="AE305" s="140">
        <f t="shared" si="171"/>
        <v>0</v>
      </c>
      <c r="AF305" s="141">
        <f t="shared" si="172"/>
        <v>141.62647889904451</v>
      </c>
      <c r="AG305" s="147">
        <f>[1]побуд.звіт!AG305+'[2]звіт 2018+01.2019'!AG305</f>
        <v>0</v>
      </c>
      <c r="AH305" s="147">
        <f>[1]побуд.звіт!AH305+'[2]звіт 2018+01.2019'!AH305</f>
        <v>0</v>
      </c>
      <c r="AI305" s="140">
        <f t="shared" si="173"/>
        <v>0</v>
      </c>
      <c r="AJ305" s="141">
        <f t="shared" si="174"/>
        <v>0</v>
      </c>
      <c r="AK305" s="147">
        <f>[1]побуд.звіт!AK305+'[2]звіт 2018+01.2019'!AK305</f>
        <v>0</v>
      </c>
      <c r="AL305" s="147">
        <f>[1]побуд.звіт!AL305+'[2]звіт 2018+01.2019'!AL305</f>
        <v>0</v>
      </c>
      <c r="AM305" s="140">
        <f t="shared" si="175"/>
        <v>0</v>
      </c>
      <c r="AN305" s="141">
        <f t="shared" si="176"/>
        <v>0</v>
      </c>
      <c r="AO305" s="147">
        <f>[1]побуд.звіт!AO305+'[2]звіт 2018+01.2019'!AO305</f>
        <v>562.23989098011043</v>
      </c>
      <c r="AP305" s="147">
        <f>[1]побуд.звіт!AP305+'[2]звіт 2018+01.2019'!AP305</f>
        <v>104.99721932614857</v>
      </c>
      <c r="AQ305" s="140">
        <f t="shared" si="177"/>
        <v>-457.24267165396185</v>
      </c>
      <c r="AR305" s="141">
        <f t="shared" si="178"/>
        <v>0</v>
      </c>
      <c r="AS305" s="147">
        <f>[1]побуд.звіт!AS305+'[2]звіт 2018+01.2019'!AS305</f>
        <v>0</v>
      </c>
      <c r="AT305" s="147">
        <f>[1]побуд.звіт!AT305+'[2]звіт 2018+01.2019'!AT305</f>
        <v>0</v>
      </c>
      <c r="AU305" s="140">
        <f t="shared" si="179"/>
        <v>0</v>
      </c>
      <c r="AV305" s="141">
        <f t="shared" si="180"/>
        <v>0</v>
      </c>
      <c r="AW305" s="147">
        <f>[1]побуд.звіт!AW305+'[2]звіт 2018+01.2019'!AW305</f>
        <v>779.27689113112638</v>
      </c>
      <c r="AX305" s="147">
        <f>[1]побуд.звіт!AX305+'[2]звіт 2018+01.2019'!AX305</f>
        <v>0</v>
      </c>
      <c r="AY305" s="140">
        <f t="shared" si="181"/>
        <v>-779.27689113112638</v>
      </c>
      <c r="AZ305" s="141">
        <f t="shared" si="182"/>
        <v>0</v>
      </c>
      <c r="BA305" s="38">
        <v>0</v>
      </c>
      <c r="BB305" s="36"/>
      <c r="BC305" s="36">
        <f t="shared" si="192"/>
        <v>0</v>
      </c>
      <c r="BD305" s="37">
        <f t="shared" si="193"/>
        <v>0</v>
      </c>
      <c r="BE305" s="147">
        <f>[1]побуд.звіт!BE305+'[2]звіт 2018+01.2019'!BE305</f>
        <v>16.086863419482778</v>
      </c>
      <c r="BF305" s="147">
        <f>[1]побуд.звіт!BF305+'[2]звіт 2018+01.2019'!BF305</f>
        <v>0</v>
      </c>
      <c r="BG305" s="140">
        <f t="shared" si="183"/>
        <v>-16.086863419482778</v>
      </c>
      <c r="BH305" s="141">
        <f t="shared" si="184"/>
        <v>0</v>
      </c>
      <c r="BI305" s="147">
        <f>[1]побуд.звіт!BI305+'[2]звіт 2018+01.2019'!BI305</f>
        <v>0</v>
      </c>
      <c r="BJ305" s="147">
        <f>[1]побуд.звіт!BJ305+'[2]звіт 2018+01.2019'!BJ305</f>
        <v>0</v>
      </c>
      <c r="BK305" s="140">
        <f t="shared" si="185"/>
        <v>0</v>
      </c>
      <c r="BL305" s="141">
        <f t="shared" si="186"/>
        <v>0</v>
      </c>
      <c r="BM305" s="147">
        <f>[1]побуд.звіт!BM305+'[2]звіт 2018+01.2019'!BM305</f>
        <v>0</v>
      </c>
      <c r="BN305" s="147">
        <f>[1]побуд.звіт!BN305+'[2]звіт 2018+01.2019'!BN305</f>
        <v>0</v>
      </c>
      <c r="BO305" s="140">
        <f t="shared" si="187"/>
        <v>0</v>
      </c>
      <c r="BP305" s="141">
        <f t="shared" si="188"/>
        <v>0</v>
      </c>
      <c r="BQ305" s="142">
        <f t="shared" si="195"/>
        <v>2097.5862835356802</v>
      </c>
      <c r="BR305" s="140">
        <f t="shared" si="195"/>
        <v>1468.0857734783874</v>
      </c>
      <c r="BS305" s="140">
        <f t="shared" si="189"/>
        <v>-629.50051005729279</v>
      </c>
      <c r="BT305" s="141">
        <f t="shared" si="190"/>
        <v>0</v>
      </c>
      <c r="BU305" s="148">
        <f t="shared" si="194"/>
        <v>0.69989291263088826</v>
      </c>
      <c r="BV305" s="132">
        <v>336</v>
      </c>
      <c r="BW305" s="144">
        <f t="shared" si="191"/>
        <v>186.17240831887997</v>
      </c>
      <c r="BX305" s="132">
        <f t="shared" si="196"/>
        <v>149.82759168112003</v>
      </c>
      <c r="BY305" s="145">
        <v>3</v>
      </c>
      <c r="CA305" s="39"/>
    </row>
    <row r="306" spans="1:79" x14ac:dyDescent="0.3">
      <c r="A306" s="137">
        <f t="shared" si="162"/>
        <v>298</v>
      </c>
      <c r="B306" s="153" t="s">
        <v>398</v>
      </c>
      <c r="C306" s="188">
        <v>166</v>
      </c>
      <c r="D306" s="187">
        <v>1</v>
      </c>
      <c r="E306" s="147">
        <f>[1]побуд.звіт!E306+'[2]звіт 2018+01.2019'!E306</f>
        <v>0</v>
      </c>
      <c r="F306" s="147">
        <f>[1]побуд.звіт!F306+'[2]звіт 2018+01.2019'!F306</f>
        <v>0</v>
      </c>
      <c r="G306" s="140">
        <f t="shared" si="158"/>
        <v>0</v>
      </c>
      <c r="H306" s="141">
        <f t="shared" si="159"/>
        <v>0</v>
      </c>
      <c r="I306" s="147">
        <f>[1]побуд.звіт!I306+'[2]звіт 2018+01.2019'!I306</f>
        <v>0</v>
      </c>
      <c r="J306" s="147">
        <f>[1]побуд.звіт!J306+'[2]звіт 2018+01.2019'!J306</f>
        <v>0</v>
      </c>
      <c r="K306" s="140">
        <f t="shared" si="160"/>
        <v>0</v>
      </c>
      <c r="L306" s="141">
        <f t="shared" si="161"/>
        <v>0</v>
      </c>
      <c r="M306" s="147">
        <f>[1]побуд.звіт!M306+'[2]звіт 2018+01.2019'!M306</f>
        <v>524.43796694514776</v>
      </c>
      <c r="N306" s="147">
        <f>[1]побуд.звіт!N306+'[2]звіт 2018+01.2019'!N306</f>
        <v>539.45143077736725</v>
      </c>
      <c r="O306" s="140">
        <f t="shared" si="163"/>
        <v>0</v>
      </c>
      <c r="P306" s="141">
        <f t="shared" si="164"/>
        <v>15.013463832219486</v>
      </c>
      <c r="Q306" s="147">
        <f>[1]побуд.звіт!Q306+'[2]звіт 2018+01.2019'!Q306</f>
        <v>0</v>
      </c>
      <c r="R306" s="147">
        <f>[1]побуд.звіт!R306+'[2]звіт 2018+01.2019'!R306</f>
        <v>634.80704671400792</v>
      </c>
      <c r="S306" s="140">
        <f t="shared" si="165"/>
        <v>0</v>
      </c>
      <c r="T306" s="141">
        <f t="shared" si="166"/>
        <v>634.80704671400792</v>
      </c>
      <c r="U306" s="147">
        <f>[1]побуд.звіт!U306+'[2]звіт 2018+01.2019'!U306</f>
        <v>0</v>
      </c>
      <c r="V306" s="147">
        <f>[1]побуд.звіт!V306+'[2]звіт 2018+01.2019'!V306</f>
        <v>0</v>
      </c>
      <c r="W306" s="140">
        <f t="shared" si="167"/>
        <v>0</v>
      </c>
      <c r="X306" s="141">
        <f t="shared" si="168"/>
        <v>0</v>
      </c>
      <c r="Y306" s="147">
        <f>[1]побуд.звіт!Y306+'[2]звіт 2018+01.2019'!Y306</f>
        <v>0</v>
      </c>
      <c r="Z306" s="147">
        <f>[1]побуд.звіт!Z306+'[2]звіт 2018+01.2019'!Z306</f>
        <v>0</v>
      </c>
      <c r="AA306" s="140">
        <f t="shared" si="169"/>
        <v>0</v>
      </c>
      <c r="AB306" s="141">
        <f t="shared" si="170"/>
        <v>0</v>
      </c>
      <c r="AC306" s="147">
        <f>[1]побуд.звіт!AC306+'[2]звіт 2018+01.2019'!AC306</f>
        <v>731.99651116308189</v>
      </c>
      <c r="AD306" s="147">
        <f>[1]побуд.звіт!AD306+'[2]звіт 2018+01.2019'!AD306</f>
        <v>924.75759846082917</v>
      </c>
      <c r="AE306" s="140">
        <f t="shared" si="171"/>
        <v>0</v>
      </c>
      <c r="AF306" s="141">
        <f t="shared" si="172"/>
        <v>192.76108729774728</v>
      </c>
      <c r="AG306" s="147">
        <f>[1]побуд.звіт!AG306+'[2]звіт 2018+01.2019'!AG306</f>
        <v>0</v>
      </c>
      <c r="AH306" s="147">
        <f>[1]побуд.звіт!AH306+'[2]звіт 2018+01.2019'!AH306</f>
        <v>0</v>
      </c>
      <c r="AI306" s="140">
        <f t="shared" si="173"/>
        <v>0</v>
      </c>
      <c r="AJ306" s="141">
        <f t="shared" si="174"/>
        <v>0</v>
      </c>
      <c r="AK306" s="147">
        <f>[1]побуд.звіт!AK306+'[2]звіт 2018+01.2019'!AK306</f>
        <v>0</v>
      </c>
      <c r="AL306" s="147">
        <f>[1]побуд.звіт!AL306+'[2]звіт 2018+01.2019'!AL306</f>
        <v>0</v>
      </c>
      <c r="AM306" s="140">
        <f t="shared" si="175"/>
        <v>0</v>
      </c>
      <c r="AN306" s="141">
        <f t="shared" si="176"/>
        <v>0</v>
      </c>
      <c r="AO306" s="147">
        <f>[1]побуд.звіт!AO306+'[2]звіт 2018+01.2019'!AO306</f>
        <v>827.47836512389233</v>
      </c>
      <c r="AP306" s="147">
        <f>[1]побуд.звіт!AP306+'[2]звіт 2018+01.2019'!AP306</f>
        <v>225.90175440394137</v>
      </c>
      <c r="AQ306" s="140">
        <f t="shared" si="177"/>
        <v>-601.57661071995096</v>
      </c>
      <c r="AR306" s="141">
        <f t="shared" si="178"/>
        <v>0</v>
      </c>
      <c r="AS306" s="147">
        <f>[1]побуд.звіт!AS306+'[2]звіт 2018+01.2019'!AS306</f>
        <v>0</v>
      </c>
      <c r="AT306" s="147">
        <f>[1]побуд.звіт!AT306+'[2]звіт 2018+01.2019'!AT306</f>
        <v>0</v>
      </c>
      <c r="AU306" s="140">
        <f t="shared" si="179"/>
        <v>0</v>
      </c>
      <c r="AV306" s="141">
        <f t="shared" si="180"/>
        <v>0</v>
      </c>
      <c r="AW306" s="147">
        <f>[1]побуд.звіт!AW306+'[2]звіт 2018+01.2019'!AW306</f>
        <v>1039.3616258229538</v>
      </c>
      <c r="AX306" s="147">
        <f>[1]побуд.звіт!AX306+'[2]звіт 2018+01.2019'!AX306</f>
        <v>10815.869848310092</v>
      </c>
      <c r="AY306" s="140">
        <f t="shared" si="181"/>
        <v>0</v>
      </c>
      <c r="AZ306" s="141">
        <f t="shared" si="182"/>
        <v>9776.5082224871385</v>
      </c>
      <c r="BA306" s="38">
        <v>0</v>
      </c>
      <c r="BB306" s="36"/>
      <c r="BC306" s="36">
        <f t="shared" si="192"/>
        <v>0</v>
      </c>
      <c r="BD306" s="37">
        <f t="shared" si="193"/>
        <v>0</v>
      </c>
      <c r="BE306" s="147">
        <f>[1]побуд.звіт!BE306+'[2]звіт 2018+01.2019'!BE306</f>
        <v>16.146113531639475</v>
      </c>
      <c r="BF306" s="147">
        <f>[1]побуд.звіт!BF306+'[2]звіт 2018+01.2019'!BF306</f>
        <v>0</v>
      </c>
      <c r="BG306" s="140">
        <f t="shared" si="183"/>
        <v>-16.146113531639475</v>
      </c>
      <c r="BH306" s="141">
        <f t="shared" si="184"/>
        <v>0</v>
      </c>
      <c r="BI306" s="147">
        <f>[1]побуд.звіт!BI306+'[2]звіт 2018+01.2019'!BI306</f>
        <v>0</v>
      </c>
      <c r="BJ306" s="147">
        <f>[1]побуд.звіт!BJ306+'[2]звіт 2018+01.2019'!BJ306</f>
        <v>0</v>
      </c>
      <c r="BK306" s="140">
        <f t="shared" si="185"/>
        <v>0</v>
      </c>
      <c r="BL306" s="141">
        <f t="shared" si="186"/>
        <v>0</v>
      </c>
      <c r="BM306" s="147">
        <f>[1]побуд.звіт!BM306+'[2]звіт 2018+01.2019'!BM306</f>
        <v>0</v>
      </c>
      <c r="BN306" s="147">
        <f>[1]побуд.звіт!BN306+'[2]звіт 2018+01.2019'!BN306</f>
        <v>0</v>
      </c>
      <c r="BO306" s="140">
        <f t="shared" si="187"/>
        <v>0</v>
      </c>
      <c r="BP306" s="141">
        <f t="shared" si="188"/>
        <v>0</v>
      </c>
      <c r="BQ306" s="142">
        <f t="shared" si="195"/>
        <v>3139.4205825867148</v>
      </c>
      <c r="BR306" s="140">
        <f t="shared" si="195"/>
        <v>13140.787678666238</v>
      </c>
      <c r="BS306" s="140">
        <f t="shared" si="189"/>
        <v>0</v>
      </c>
      <c r="BT306" s="141">
        <f t="shared" si="190"/>
        <v>10001.367096079524</v>
      </c>
      <c r="BU306" s="148">
        <f t="shared" si="194"/>
        <v>4.1857366138050009</v>
      </c>
      <c r="BV306" s="132">
        <v>104</v>
      </c>
      <c r="BW306" s="144">
        <f t="shared" si="191"/>
        <v>0</v>
      </c>
      <c r="BX306" s="132">
        <f t="shared" si="196"/>
        <v>224.24432732762247</v>
      </c>
      <c r="BY306" s="145">
        <v>3</v>
      </c>
      <c r="CA306" s="39"/>
    </row>
    <row r="307" spans="1:79" x14ac:dyDescent="0.3">
      <c r="A307" s="137">
        <f t="shared" si="162"/>
        <v>299</v>
      </c>
      <c r="B307" s="153" t="s">
        <v>399</v>
      </c>
      <c r="C307" s="188">
        <v>180.4</v>
      </c>
      <c r="D307" s="187">
        <v>1</v>
      </c>
      <c r="E307" s="147">
        <f>[1]побуд.звіт!E307+'[2]звіт 2018+01.2019'!E307</f>
        <v>0</v>
      </c>
      <c r="F307" s="147">
        <f>[1]побуд.звіт!F307+'[2]звіт 2018+01.2019'!F307</f>
        <v>0</v>
      </c>
      <c r="G307" s="140">
        <f t="shared" si="158"/>
        <v>0</v>
      </c>
      <c r="H307" s="141">
        <f t="shared" si="159"/>
        <v>0</v>
      </c>
      <c r="I307" s="147">
        <f>[1]побуд.звіт!I307+'[2]звіт 2018+01.2019'!I307</f>
        <v>0</v>
      </c>
      <c r="J307" s="147">
        <f>[1]побуд.звіт!J307+'[2]звіт 2018+01.2019'!J307</f>
        <v>0</v>
      </c>
      <c r="K307" s="140">
        <f t="shared" si="160"/>
        <v>0</v>
      </c>
      <c r="L307" s="141">
        <f t="shared" si="161"/>
        <v>0</v>
      </c>
      <c r="M307" s="147">
        <f>[1]побуд.звіт!M307+'[2]звіт 2018+01.2019'!M307</f>
        <v>162.02064232897817</v>
      </c>
      <c r="N307" s="147">
        <f>[1]побуд.звіт!N307+'[2]звіт 2018+01.2019'!N307</f>
        <v>165.98505562380527</v>
      </c>
      <c r="O307" s="140">
        <f t="shared" si="163"/>
        <v>0</v>
      </c>
      <c r="P307" s="141">
        <f t="shared" si="164"/>
        <v>3.9644132948270965</v>
      </c>
      <c r="Q307" s="147">
        <f>[1]побуд.звіт!Q307+'[2]звіт 2018+01.2019'!Q307</f>
        <v>0</v>
      </c>
      <c r="R307" s="147">
        <f>[1]побуд.звіт!R307+'[2]звіт 2018+01.2019'!R307</f>
        <v>688.35786637592332</v>
      </c>
      <c r="S307" s="140">
        <f t="shared" si="165"/>
        <v>0</v>
      </c>
      <c r="T307" s="141">
        <f t="shared" si="166"/>
        <v>688.35786637592332</v>
      </c>
      <c r="U307" s="147">
        <f>[1]побуд.звіт!U307+'[2]звіт 2018+01.2019'!U307</f>
        <v>0</v>
      </c>
      <c r="V307" s="147">
        <f>[1]побуд.звіт!V307+'[2]звіт 2018+01.2019'!V307</f>
        <v>0</v>
      </c>
      <c r="W307" s="140">
        <f t="shared" si="167"/>
        <v>0</v>
      </c>
      <c r="X307" s="141">
        <f t="shared" si="168"/>
        <v>0</v>
      </c>
      <c r="Y307" s="147">
        <f>[1]побуд.звіт!Y307+'[2]звіт 2018+01.2019'!Y307</f>
        <v>0</v>
      </c>
      <c r="Z307" s="147">
        <f>[1]побуд.звіт!Z307+'[2]звіт 2018+01.2019'!Z307</f>
        <v>0</v>
      </c>
      <c r="AA307" s="140">
        <f t="shared" si="169"/>
        <v>0</v>
      </c>
      <c r="AB307" s="141">
        <f t="shared" si="170"/>
        <v>0</v>
      </c>
      <c r="AC307" s="147">
        <f>[1]побуд.звіт!AC307+'[2]звіт 2018+01.2019'!AC307</f>
        <v>795.39372558672505</v>
      </c>
      <c r="AD307" s="147">
        <f>[1]побуд.звіт!AD307+'[2]звіт 2018+01.2019'!AD307</f>
        <v>1004.9775347128532</v>
      </c>
      <c r="AE307" s="140">
        <f t="shared" si="171"/>
        <v>0</v>
      </c>
      <c r="AF307" s="141">
        <f t="shared" si="172"/>
        <v>209.58380912612813</v>
      </c>
      <c r="AG307" s="147">
        <f>[1]побуд.звіт!AG307+'[2]звіт 2018+01.2019'!AG307</f>
        <v>0</v>
      </c>
      <c r="AH307" s="147">
        <f>[1]побуд.звіт!AH307+'[2]звіт 2018+01.2019'!AH307</f>
        <v>0</v>
      </c>
      <c r="AI307" s="140">
        <f t="shared" si="173"/>
        <v>0</v>
      </c>
      <c r="AJ307" s="141">
        <f t="shared" si="174"/>
        <v>0</v>
      </c>
      <c r="AK307" s="147">
        <f>[1]побуд.звіт!AK307+'[2]звіт 2018+01.2019'!AK307</f>
        <v>0</v>
      </c>
      <c r="AL307" s="147">
        <f>[1]побуд.звіт!AL307+'[2]звіт 2018+01.2019'!AL307</f>
        <v>0</v>
      </c>
      <c r="AM307" s="140">
        <f t="shared" si="175"/>
        <v>0</v>
      </c>
      <c r="AN307" s="141">
        <f t="shared" si="176"/>
        <v>0</v>
      </c>
      <c r="AO307" s="147">
        <f>[1]побуд.звіт!AO307+'[2]звіт 2018+01.2019'!AO307</f>
        <v>162.70051196001282</v>
      </c>
      <c r="AP307" s="147">
        <f>[1]побуд.звіт!AP307+'[2]звіт 2018+01.2019'!AP307</f>
        <v>69.998146217432378</v>
      </c>
      <c r="AQ307" s="140">
        <f t="shared" si="177"/>
        <v>-92.70236574258044</v>
      </c>
      <c r="AR307" s="141">
        <f t="shared" si="178"/>
        <v>0</v>
      </c>
      <c r="AS307" s="147">
        <f>[1]побуд.звіт!AS307+'[2]звіт 2018+01.2019'!AS307</f>
        <v>0</v>
      </c>
      <c r="AT307" s="147">
        <f>[1]побуд.звіт!AT307+'[2]звіт 2018+01.2019'!AT307</f>
        <v>0</v>
      </c>
      <c r="AU307" s="140">
        <f t="shared" si="179"/>
        <v>0</v>
      </c>
      <c r="AV307" s="141">
        <f t="shared" si="180"/>
        <v>0</v>
      </c>
      <c r="AW307" s="147">
        <f>[1]побуд.звіт!AW307+'[2]звіт 2018+01.2019'!AW307</f>
        <v>1126.9734451293325</v>
      </c>
      <c r="AX307" s="147">
        <f>[1]побуд.звіт!AX307+'[2]звіт 2018+01.2019'!AX307</f>
        <v>0</v>
      </c>
      <c r="AY307" s="140">
        <f t="shared" si="181"/>
        <v>-1126.9734451293325</v>
      </c>
      <c r="AZ307" s="141">
        <f t="shared" si="182"/>
        <v>0</v>
      </c>
      <c r="BA307" s="38">
        <v>0</v>
      </c>
      <c r="BB307" s="36"/>
      <c r="BC307" s="36">
        <f t="shared" si="192"/>
        <v>0</v>
      </c>
      <c r="BD307" s="37">
        <f t="shared" si="193"/>
        <v>0</v>
      </c>
      <c r="BE307" s="147">
        <f>[1]побуд.звіт!BE307+'[2]звіт 2018+01.2019'!BE307</f>
        <v>16.027150225786791</v>
      </c>
      <c r="BF307" s="147">
        <f>[1]побуд.звіт!BF307+'[2]звіт 2018+01.2019'!BF307</f>
        <v>0</v>
      </c>
      <c r="BG307" s="140">
        <f t="shared" si="183"/>
        <v>-16.027150225786791</v>
      </c>
      <c r="BH307" s="141">
        <f t="shared" si="184"/>
        <v>0</v>
      </c>
      <c r="BI307" s="147">
        <f>[1]побуд.звіт!BI307+'[2]звіт 2018+01.2019'!BI307</f>
        <v>0</v>
      </c>
      <c r="BJ307" s="147">
        <f>[1]побуд.звіт!BJ307+'[2]звіт 2018+01.2019'!BJ307</f>
        <v>0</v>
      </c>
      <c r="BK307" s="140">
        <f t="shared" si="185"/>
        <v>0</v>
      </c>
      <c r="BL307" s="141">
        <f t="shared" si="186"/>
        <v>0</v>
      </c>
      <c r="BM307" s="147">
        <f>[1]побуд.звіт!BM307+'[2]звіт 2018+01.2019'!BM307</f>
        <v>0</v>
      </c>
      <c r="BN307" s="147">
        <f>[1]побуд.звіт!BN307+'[2]звіт 2018+01.2019'!BN307</f>
        <v>0</v>
      </c>
      <c r="BO307" s="140">
        <f t="shared" si="187"/>
        <v>0</v>
      </c>
      <c r="BP307" s="141">
        <f t="shared" si="188"/>
        <v>0</v>
      </c>
      <c r="BQ307" s="142">
        <f t="shared" si="195"/>
        <v>2263.1154752308353</v>
      </c>
      <c r="BR307" s="140">
        <f t="shared" si="195"/>
        <v>1929.3186029300141</v>
      </c>
      <c r="BS307" s="140">
        <f t="shared" si="189"/>
        <v>-333.79687230082118</v>
      </c>
      <c r="BT307" s="141">
        <f t="shared" si="190"/>
        <v>0</v>
      </c>
      <c r="BU307" s="148">
        <f t="shared" si="194"/>
        <v>0.85250559418901317</v>
      </c>
      <c r="BV307" s="132">
        <v>1985</v>
      </c>
      <c r="BW307" s="144">
        <f t="shared" si="191"/>
        <v>1823.348894626369</v>
      </c>
      <c r="BX307" s="132">
        <f t="shared" si="196"/>
        <v>161.65110537363108</v>
      </c>
      <c r="BY307" s="145">
        <v>3</v>
      </c>
      <c r="CA307" s="39"/>
    </row>
    <row r="308" spans="1:79" x14ac:dyDescent="0.3">
      <c r="A308" s="137">
        <f t="shared" si="162"/>
        <v>300</v>
      </c>
      <c r="B308" s="153" t="s">
        <v>400</v>
      </c>
      <c r="C308" s="188">
        <v>183.6</v>
      </c>
      <c r="D308" s="187">
        <v>1</v>
      </c>
      <c r="E308" s="147">
        <f>[1]побуд.звіт!E308+'[2]звіт 2018+01.2019'!E308</f>
        <v>0</v>
      </c>
      <c r="F308" s="147">
        <f>[1]побуд.звіт!F308+'[2]звіт 2018+01.2019'!F308</f>
        <v>0</v>
      </c>
      <c r="G308" s="140">
        <f t="shared" si="158"/>
        <v>0</v>
      </c>
      <c r="H308" s="141">
        <f t="shared" si="159"/>
        <v>0</v>
      </c>
      <c r="I308" s="147">
        <f>[1]побуд.звіт!I308+'[2]звіт 2018+01.2019'!I308</f>
        <v>0</v>
      </c>
      <c r="J308" s="147">
        <f>[1]побуд.звіт!J308+'[2]звіт 2018+01.2019'!J308</f>
        <v>0</v>
      </c>
      <c r="K308" s="140">
        <f t="shared" si="160"/>
        <v>0</v>
      </c>
      <c r="L308" s="141">
        <f t="shared" si="161"/>
        <v>0</v>
      </c>
      <c r="M308" s="147">
        <f>[1]побуд.звіт!M308+'[2]звіт 2018+01.2019'!M308</f>
        <v>202.23583378622033</v>
      </c>
      <c r="N308" s="147">
        <f>[1]побуд.звіт!N308+'[2]звіт 2018+01.2019'!N308</f>
        <v>207.4813195297566</v>
      </c>
      <c r="O308" s="140">
        <f t="shared" si="163"/>
        <v>0</v>
      </c>
      <c r="P308" s="141">
        <f t="shared" si="164"/>
        <v>5.2454857435362783</v>
      </c>
      <c r="Q308" s="147">
        <f>[1]побуд.звіт!Q308+'[2]звіт 2018+01.2019'!Q308</f>
        <v>0</v>
      </c>
      <c r="R308" s="147">
        <f>[1]побуд.звіт!R308+'[2]звіт 2018+01.2019'!R308</f>
        <v>637.75006105186412</v>
      </c>
      <c r="S308" s="140">
        <f t="shared" si="165"/>
        <v>0</v>
      </c>
      <c r="T308" s="141">
        <f t="shared" si="166"/>
        <v>637.75006105186412</v>
      </c>
      <c r="U308" s="147">
        <f>[1]побуд.звіт!U308+'[2]звіт 2018+01.2019'!U308</f>
        <v>0</v>
      </c>
      <c r="V308" s="147">
        <f>[1]побуд.звіт!V308+'[2]звіт 2018+01.2019'!V308</f>
        <v>0</v>
      </c>
      <c r="W308" s="140">
        <f t="shared" si="167"/>
        <v>0</v>
      </c>
      <c r="X308" s="141">
        <f t="shared" si="168"/>
        <v>0</v>
      </c>
      <c r="Y308" s="147">
        <f>[1]побуд.звіт!Y308+'[2]звіт 2018+01.2019'!Y308</f>
        <v>0</v>
      </c>
      <c r="Z308" s="147">
        <f>[1]побуд.звіт!Z308+'[2]звіт 2018+01.2019'!Z308</f>
        <v>0</v>
      </c>
      <c r="AA308" s="140">
        <f t="shared" si="169"/>
        <v>0</v>
      </c>
      <c r="AB308" s="141">
        <f t="shared" si="170"/>
        <v>0</v>
      </c>
      <c r="AC308" s="147">
        <f>[1]побуд.звіт!AC308+'[2]звіт 2018+01.2019'!AC308</f>
        <v>809.50270519801961</v>
      </c>
      <c r="AD308" s="147">
        <f>[1]побуд.звіт!AD308+'[2]звіт 2018+01.2019'!AD308</f>
        <v>1022.8041872133028</v>
      </c>
      <c r="AE308" s="140">
        <f t="shared" si="171"/>
        <v>0</v>
      </c>
      <c r="AF308" s="141">
        <f t="shared" si="172"/>
        <v>213.30148201528323</v>
      </c>
      <c r="AG308" s="147">
        <f>[1]побуд.звіт!AG308+'[2]звіт 2018+01.2019'!AG308</f>
        <v>0</v>
      </c>
      <c r="AH308" s="147">
        <f>[1]побуд.звіт!AH308+'[2]звіт 2018+01.2019'!AH308</f>
        <v>0</v>
      </c>
      <c r="AI308" s="140">
        <f t="shared" si="173"/>
        <v>0</v>
      </c>
      <c r="AJ308" s="141">
        <f t="shared" si="174"/>
        <v>0</v>
      </c>
      <c r="AK308" s="147">
        <f>[1]побуд.звіт!AK308+'[2]звіт 2018+01.2019'!AK308</f>
        <v>0</v>
      </c>
      <c r="AL308" s="147">
        <f>[1]побуд.звіт!AL308+'[2]звіт 2018+01.2019'!AL308</f>
        <v>0</v>
      </c>
      <c r="AM308" s="140">
        <f t="shared" si="175"/>
        <v>0</v>
      </c>
      <c r="AN308" s="141">
        <f t="shared" si="176"/>
        <v>0</v>
      </c>
      <c r="AO308" s="147">
        <f>[1]побуд.звіт!AO308+'[2]звіт 2018+01.2019'!AO308</f>
        <v>639.03474141732659</v>
      </c>
      <c r="AP308" s="147">
        <f>[1]побуд.звіт!AP308+'[2]звіт 2018+01.2019'!AP308</f>
        <v>190.90268129522516</v>
      </c>
      <c r="AQ308" s="140">
        <f t="shared" si="177"/>
        <v>-448.13206012210139</v>
      </c>
      <c r="AR308" s="141">
        <f t="shared" si="178"/>
        <v>0</v>
      </c>
      <c r="AS308" s="147">
        <f>[1]побуд.звіт!AS308+'[2]звіт 2018+01.2019'!AS308</f>
        <v>0</v>
      </c>
      <c r="AT308" s="147">
        <f>[1]побуд.звіт!AT308+'[2]звіт 2018+01.2019'!AT308</f>
        <v>0</v>
      </c>
      <c r="AU308" s="140">
        <f t="shared" si="179"/>
        <v>0</v>
      </c>
      <c r="AV308" s="141">
        <f t="shared" si="180"/>
        <v>0</v>
      </c>
      <c r="AW308" s="147">
        <f>[1]побуд.звіт!AW308+'[2]звіт 2018+01.2019'!AW308</f>
        <v>1044.2858523509251</v>
      </c>
      <c r="AX308" s="147">
        <f>[1]побуд.звіт!AX308+'[2]звіт 2018+01.2019'!AX308</f>
        <v>0</v>
      </c>
      <c r="AY308" s="140">
        <f t="shared" si="181"/>
        <v>-1044.2858523509251</v>
      </c>
      <c r="AZ308" s="141">
        <f t="shared" si="182"/>
        <v>0</v>
      </c>
      <c r="BA308" s="38">
        <v>0</v>
      </c>
      <c r="BB308" s="36"/>
      <c r="BC308" s="36">
        <f t="shared" si="192"/>
        <v>0</v>
      </c>
      <c r="BD308" s="37">
        <f t="shared" si="193"/>
        <v>0</v>
      </c>
      <c r="BE308" s="147">
        <f>[1]побуд.звіт!BE308+'[2]звіт 2018+01.2019'!BE308</f>
        <v>15.888448064223033</v>
      </c>
      <c r="BF308" s="147">
        <f>[1]побуд.звіт!BF308+'[2]звіт 2018+01.2019'!BF308</f>
        <v>0</v>
      </c>
      <c r="BG308" s="140">
        <f t="shared" si="183"/>
        <v>-15.888448064223033</v>
      </c>
      <c r="BH308" s="141">
        <f t="shared" si="184"/>
        <v>0</v>
      </c>
      <c r="BI308" s="147">
        <f>[1]побуд.звіт!BI308+'[2]звіт 2018+01.2019'!BI308</f>
        <v>0</v>
      </c>
      <c r="BJ308" s="147">
        <f>[1]побуд.звіт!BJ308+'[2]звіт 2018+01.2019'!BJ308</f>
        <v>0</v>
      </c>
      <c r="BK308" s="140">
        <f t="shared" si="185"/>
        <v>0</v>
      </c>
      <c r="BL308" s="141">
        <f t="shared" si="186"/>
        <v>0</v>
      </c>
      <c r="BM308" s="147">
        <f>[1]побуд.звіт!BM308+'[2]звіт 2018+01.2019'!BM308</f>
        <v>0</v>
      </c>
      <c r="BN308" s="147">
        <f>[1]побуд.звіт!BN308+'[2]звіт 2018+01.2019'!BN308</f>
        <v>0</v>
      </c>
      <c r="BO308" s="140">
        <f t="shared" si="187"/>
        <v>0</v>
      </c>
      <c r="BP308" s="141">
        <f t="shared" si="188"/>
        <v>0</v>
      </c>
      <c r="BQ308" s="142">
        <f t="shared" si="195"/>
        <v>2710.9475808167149</v>
      </c>
      <c r="BR308" s="140">
        <f t="shared" si="195"/>
        <v>2058.9382490901485</v>
      </c>
      <c r="BS308" s="140">
        <f t="shared" si="189"/>
        <v>-652.00933172656642</v>
      </c>
      <c r="BT308" s="141">
        <f t="shared" si="190"/>
        <v>0</v>
      </c>
      <c r="BU308" s="148">
        <f t="shared" si="194"/>
        <v>0.75949024749119698</v>
      </c>
      <c r="BV308" s="132">
        <v>94</v>
      </c>
      <c r="BW308" s="144">
        <f t="shared" si="191"/>
        <v>0</v>
      </c>
      <c r="BX308" s="132">
        <f t="shared" si="196"/>
        <v>193.63911291547964</v>
      </c>
      <c r="BY308" s="145">
        <v>3</v>
      </c>
      <c r="CA308" s="39"/>
    </row>
    <row r="309" spans="1:79" x14ac:dyDescent="0.3">
      <c r="A309" s="137">
        <f t="shared" si="162"/>
        <v>301</v>
      </c>
      <c r="B309" s="153" t="s">
        <v>401</v>
      </c>
      <c r="C309" s="188">
        <v>47.36</v>
      </c>
      <c r="D309" s="187">
        <v>1</v>
      </c>
      <c r="E309" s="147">
        <f>[1]побуд.звіт!E309+'[2]звіт 2018+01.2019'!E309</f>
        <v>0</v>
      </c>
      <c r="F309" s="147">
        <f>[1]побуд.звіт!F309+'[2]звіт 2018+01.2019'!F309</f>
        <v>0</v>
      </c>
      <c r="G309" s="140">
        <f t="shared" si="158"/>
        <v>0</v>
      </c>
      <c r="H309" s="141">
        <f t="shared" si="159"/>
        <v>0</v>
      </c>
      <c r="I309" s="147">
        <f>[1]побуд.звіт!I309+'[2]звіт 2018+01.2019'!I309</f>
        <v>0</v>
      </c>
      <c r="J309" s="147">
        <f>[1]побуд.звіт!J309+'[2]звіт 2018+01.2019'!J309</f>
        <v>0</v>
      </c>
      <c r="K309" s="140">
        <f t="shared" si="160"/>
        <v>0</v>
      </c>
      <c r="L309" s="141">
        <f t="shared" si="161"/>
        <v>0</v>
      </c>
      <c r="M309" s="147">
        <f>[1]побуд.звіт!M309+'[2]звіт 2018+01.2019'!M309</f>
        <v>40.490213186978721</v>
      </c>
      <c r="N309" s="147">
        <f>[1]побуд.звіт!N309+'[2]звіт 2018+01.2019'!N309</f>
        <v>41.496263905951317</v>
      </c>
      <c r="O309" s="140">
        <f t="shared" si="163"/>
        <v>0</v>
      </c>
      <c r="P309" s="141">
        <f t="shared" si="164"/>
        <v>1.0060507189725953</v>
      </c>
      <c r="Q309" s="147">
        <f>[1]побуд.звіт!Q309+'[2]звіт 2018+01.2019'!Q309</f>
        <v>0</v>
      </c>
      <c r="R309" s="147">
        <f>[1]побуд.звіт!R309+'[2]звіт 2018+01.2019'!R309</f>
        <v>177.36757952632789</v>
      </c>
      <c r="S309" s="140">
        <f t="shared" si="165"/>
        <v>0</v>
      </c>
      <c r="T309" s="141">
        <f t="shared" si="166"/>
        <v>177.36757952632789</v>
      </c>
      <c r="U309" s="147">
        <f>[1]побуд.звіт!U309+'[2]звіт 2018+01.2019'!U309</f>
        <v>0</v>
      </c>
      <c r="V309" s="147">
        <f>[1]побуд.звіт!V309+'[2]звіт 2018+01.2019'!V309</f>
        <v>0</v>
      </c>
      <c r="W309" s="140">
        <f t="shared" si="167"/>
        <v>0</v>
      </c>
      <c r="X309" s="141">
        <f t="shared" si="168"/>
        <v>0</v>
      </c>
      <c r="Y309" s="147">
        <f>[1]побуд.звіт!Y309+'[2]звіт 2018+01.2019'!Y309</f>
        <v>0</v>
      </c>
      <c r="Z309" s="147">
        <f>[1]побуд.звіт!Z309+'[2]звіт 2018+01.2019'!Z309</f>
        <v>0</v>
      </c>
      <c r="AA309" s="140">
        <f t="shared" si="169"/>
        <v>0</v>
      </c>
      <c r="AB309" s="141">
        <f t="shared" si="170"/>
        <v>0</v>
      </c>
      <c r="AC309" s="147">
        <f>[1]побуд.звіт!AC309+'[2]звіт 2018+01.2019'!AC309</f>
        <v>208.88211055833474</v>
      </c>
      <c r="AD309" s="147">
        <f>[1]побуд.звіт!AD309+'[2]звіт 2018+01.2019'!AD309</f>
        <v>263.83445700665595</v>
      </c>
      <c r="AE309" s="140">
        <f t="shared" si="171"/>
        <v>0</v>
      </c>
      <c r="AF309" s="141">
        <f t="shared" si="172"/>
        <v>54.952346448321208</v>
      </c>
      <c r="AG309" s="147">
        <f>[1]побуд.звіт!AG309+'[2]звіт 2018+01.2019'!AG309</f>
        <v>0</v>
      </c>
      <c r="AH309" s="147">
        <f>[1]побуд.звіт!AH309+'[2]звіт 2018+01.2019'!AH309</f>
        <v>0</v>
      </c>
      <c r="AI309" s="140">
        <f t="shared" si="173"/>
        <v>0</v>
      </c>
      <c r="AJ309" s="141">
        <f t="shared" si="174"/>
        <v>0</v>
      </c>
      <c r="AK309" s="147">
        <f>[1]побуд.звіт!AK309+'[2]звіт 2018+01.2019'!AK309</f>
        <v>0</v>
      </c>
      <c r="AL309" s="147">
        <f>[1]побуд.звіт!AL309+'[2]звіт 2018+01.2019'!AL309</f>
        <v>0</v>
      </c>
      <c r="AM309" s="140">
        <f t="shared" si="175"/>
        <v>0</v>
      </c>
      <c r="AN309" s="141">
        <f t="shared" si="176"/>
        <v>0</v>
      </c>
      <c r="AO309" s="147">
        <f>[1]побуд.звіт!AO309+'[2]звіт 2018+01.2019'!AO309</f>
        <v>81.33397205950078</v>
      </c>
      <c r="AP309" s="147">
        <f>[1]побуд.звіт!AP309+'[2]звіт 2018+01.2019'!AP309</f>
        <v>54.104625088155998</v>
      </c>
      <c r="AQ309" s="140">
        <f t="shared" si="177"/>
        <v>-27.229346971344782</v>
      </c>
      <c r="AR309" s="141">
        <f t="shared" si="178"/>
        <v>0</v>
      </c>
      <c r="AS309" s="147">
        <f>[1]побуд.звіт!AS309+'[2]звіт 2018+01.2019'!AS309</f>
        <v>0</v>
      </c>
      <c r="AT309" s="147">
        <f>[1]побуд.звіт!AT309+'[2]звіт 2018+01.2019'!AT309</f>
        <v>0</v>
      </c>
      <c r="AU309" s="140">
        <f t="shared" si="179"/>
        <v>0</v>
      </c>
      <c r="AV309" s="141">
        <f t="shared" si="180"/>
        <v>0</v>
      </c>
      <c r="AW309" s="147">
        <f>[1]побуд.звіт!AW309+'[2]звіт 2018+01.2019'!AW309</f>
        <v>290.43920413228818</v>
      </c>
      <c r="AX309" s="147">
        <f>[1]побуд.звіт!AX309+'[2]звіт 2018+01.2019'!AX309</f>
        <v>0</v>
      </c>
      <c r="AY309" s="140">
        <f t="shared" si="181"/>
        <v>-290.43920413228818</v>
      </c>
      <c r="AZ309" s="141">
        <f t="shared" si="182"/>
        <v>0</v>
      </c>
      <c r="BA309" s="38">
        <v>0</v>
      </c>
      <c r="BB309" s="36"/>
      <c r="BC309" s="36">
        <f t="shared" si="192"/>
        <v>0</v>
      </c>
      <c r="BD309" s="37">
        <f t="shared" si="193"/>
        <v>0</v>
      </c>
      <c r="BE309" s="147">
        <f>[1]побуд.звіт!BE309+'[2]звіт 2018+01.2019'!BE309</f>
        <v>16.080145753039528</v>
      </c>
      <c r="BF309" s="147">
        <f>[1]побуд.звіт!BF309+'[2]звіт 2018+01.2019'!BF309</f>
        <v>0</v>
      </c>
      <c r="BG309" s="140">
        <f t="shared" si="183"/>
        <v>-16.080145753039528</v>
      </c>
      <c r="BH309" s="141">
        <f t="shared" si="184"/>
        <v>0</v>
      </c>
      <c r="BI309" s="147">
        <f>[1]побуд.звіт!BI309+'[2]звіт 2018+01.2019'!BI309</f>
        <v>0</v>
      </c>
      <c r="BJ309" s="147">
        <f>[1]побуд.звіт!BJ309+'[2]звіт 2018+01.2019'!BJ309</f>
        <v>0</v>
      </c>
      <c r="BK309" s="140">
        <f t="shared" si="185"/>
        <v>0</v>
      </c>
      <c r="BL309" s="141">
        <f t="shared" si="186"/>
        <v>0</v>
      </c>
      <c r="BM309" s="147">
        <f>[1]побуд.звіт!BM309+'[2]звіт 2018+01.2019'!BM309</f>
        <v>0</v>
      </c>
      <c r="BN309" s="147">
        <f>[1]побуд.звіт!BN309+'[2]звіт 2018+01.2019'!BN309</f>
        <v>0</v>
      </c>
      <c r="BO309" s="140">
        <f t="shared" si="187"/>
        <v>0</v>
      </c>
      <c r="BP309" s="141">
        <f t="shared" si="188"/>
        <v>0</v>
      </c>
      <c r="BQ309" s="142">
        <f t="shared" si="195"/>
        <v>637.22564569014196</v>
      </c>
      <c r="BR309" s="140">
        <f t="shared" si="195"/>
        <v>536.80292552709113</v>
      </c>
      <c r="BS309" s="140">
        <f t="shared" si="189"/>
        <v>-100.42272016305083</v>
      </c>
      <c r="BT309" s="141">
        <f t="shared" si="190"/>
        <v>0</v>
      </c>
      <c r="BU309" s="148">
        <f t="shared" si="194"/>
        <v>0.84240634249067481</v>
      </c>
      <c r="BV309" s="132">
        <v>46</v>
      </c>
      <c r="BW309" s="144">
        <f t="shared" si="191"/>
        <v>0.48388245070414371</v>
      </c>
      <c r="BX309" s="132">
        <f t="shared" si="196"/>
        <v>45.516117549295856</v>
      </c>
      <c r="BY309" s="145">
        <v>3</v>
      </c>
      <c r="CA309" s="39"/>
    </row>
    <row r="310" spans="1:79" x14ac:dyDescent="0.3">
      <c r="A310" s="137">
        <f t="shared" si="162"/>
        <v>302</v>
      </c>
      <c r="B310" s="154" t="s">
        <v>402</v>
      </c>
      <c r="C310" s="188">
        <v>68.099999999999994</v>
      </c>
      <c r="D310" s="187">
        <v>1</v>
      </c>
      <c r="E310" s="147">
        <f>[1]побуд.звіт!E310+'[2]звіт 2018+01.2019'!E310</f>
        <v>0</v>
      </c>
      <c r="F310" s="147">
        <f>[1]побуд.звіт!F310+'[2]звіт 2018+01.2019'!F310</f>
        <v>0</v>
      </c>
      <c r="G310" s="140">
        <f t="shared" si="158"/>
        <v>0</v>
      </c>
      <c r="H310" s="141">
        <f t="shared" si="159"/>
        <v>0</v>
      </c>
      <c r="I310" s="147">
        <f>[1]побуд.звіт!I310+'[2]звіт 2018+01.2019'!I310</f>
        <v>0</v>
      </c>
      <c r="J310" s="147">
        <f>[1]побуд.звіт!J310+'[2]звіт 2018+01.2019'!J310</f>
        <v>0</v>
      </c>
      <c r="K310" s="140">
        <f t="shared" si="160"/>
        <v>0</v>
      </c>
      <c r="L310" s="141">
        <f t="shared" si="161"/>
        <v>0</v>
      </c>
      <c r="M310" s="147">
        <f>[1]побуд.звіт!M310+'[2]звіт 2018+01.2019'!M310</f>
        <v>201.68517416663479</v>
      </c>
      <c r="N310" s="147">
        <f>[1]побуд.звіт!N310+'[2]звіт 2018+01.2019'!N310</f>
        <v>207.4813195297566</v>
      </c>
      <c r="O310" s="140">
        <f t="shared" si="163"/>
        <v>0</v>
      </c>
      <c r="P310" s="141">
        <f t="shared" si="164"/>
        <v>5.7961453631218092</v>
      </c>
      <c r="Q310" s="147">
        <f>[1]побуд.звіт!Q310+'[2]звіт 2018+01.2019'!Q310</f>
        <v>0</v>
      </c>
      <c r="R310" s="147">
        <f>[1]побуд.звіт!R310+'[2]звіт 2018+01.2019'!R310</f>
        <v>242.10291898883676</v>
      </c>
      <c r="S310" s="140">
        <f t="shared" si="165"/>
        <v>0</v>
      </c>
      <c r="T310" s="141">
        <f t="shared" si="166"/>
        <v>242.10291898883676</v>
      </c>
      <c r="U310" s="147">
        <f>[1]побуд.звіт!U310+'[2]звіт 2018+01.2019'!U310</f>
        <v>0</v>
      </c>
      <c r="V310" s="147">
        <f>[1]побуд.звіт!V310+'[2]звіт 2018+01.2019'!V310</f>
        <v>0</v>
      </c>
      <c r="W310" s="140">
        <f t="shared" si="167"/>
        <v>0</v>
      </c>
      <c r="X310" s="141">
        <f t="shared" si="168"/>
        <v>0</v>
      </c>
      <c r="Y310" s="147">
        <f>[1]побуд.звіт!Y310+'[2]звіт 2018+01.2019'!Y310</f>
        <v>0</v>
      </c>
      <c r="Z310" s="147">
        <f>[1]побуд.звіт!Z310+'[2]звіт 2018+01.2019'!Z310</f>
        <v>0</v>
      </c>
      <c r="AA310" s="140">
        <f t="shared" si="169"/>
        <v>0</v>
      </c>
      <c r="AB310" s="141">
        <f t="shared" si="170"/>
        <v>0</v>
      </c>
      <c r="AC310" s="147">
        <f>[1]побуд.звіт!AC310+'[2]звіт 2018+01.2019'!AC310</f>
        <v>300.27978042737152</v>
      </c>
      <c r="AD310" s="147">
        <f>[1]побуд.звіт!AD310+'[2]звіт 2018+01.2019'!AD310</f>
        <v>379.37344852519567</v>
      </c>
      <c r="AE310" s="140">
        <f t="shared" si="171"/>
        <v>0</v>
      </c>
      <c r="AF310" s="141">
        <f t="shared" si="172"/>
        <v>79.09366809782415</v>
      </c>
      <c r="AG310" s="147">
        <f>[1]побуд.звіт!AG310+'[2]звіт 2018+01.2019'!AG310</f>
        <v>0</v>
      </c>
      <c r="AH310" s="147">
        <f>[1]побуд.звіт!AH310+'[2]звіт 2018+01.2019'!AH310</f>
        <v>0</v>
      </c>
      <c r="AI310" s="140">
        <f t="shared" si="173"/>
        <v>0</v>
      </c>
      <c r="AJ310" s="141">
        <f t="shared" si="174"/>
        <v>0</v>
      </c>
      <c r="AK310" s="147">
        <f>[1]побуд.звіт!AK310+'[2]звіт 2018+01.2019'!AK310</f>
        <v>0</v>
      </c>
      <c r="AL310" s="147">
        <f>[1]побуд.звіт!AL310+'[2]звіт 2018+01.2019'!AL310</f>
        <v>0</v>
      </c>
      <c r="AM310" s="140">
        <f t="shared" si="175"/>
        <v>0</v>
      </c>
      <c r="AN310" s="141">
        <f t="shared" si="176"/>
        <v>0</v>
      </c>
      <c r="AO310" s="147">
        <f>[1]побуд.звіт!AO310+'[2]звіт 2018+01.2019'!AO310</f>
        <v>374.79858956649463</v>
      </c>
      <c r="AP310" s="147">
        <f>[1]побуд.звіт!AP310+'[2]звіт 2018+01.2019'!AP310</f>
        <v>69.998146217432378</v>
      </c>
      <c r="AQ310" s="140">
        <f t="shared" si="177"/>
        <v>-304.80044334906222</v>
      </c>
      <c r="AR310" s="141">
        <f t="shared" si="178"/>
        <v>0</v>
      </c>
      <c r="AS310" s="147">
        <f>[1]побуд.звіт!AS310+'[2]звіт 2018+01.2019'!AS310</f>
        <v>0</v>
      </c>
      <c r="AT310" s="147">
        <f>[1]побуд.звіт!AT310+'[2]звіт 2018+01.2019'!AT310</f>
        <v>0</v>
      </c>
      <c r="AU310" s="140">
        <f t="shared" si="179"/>
        <v>0</v>
      </c>
      <c r="AV310" s="141">
        <f t="shared" si="180"/>
        <v>0</v>
      </c>
      <c r="AW310" s="147">
        <f>[1]побуд.звіт!AW310+'[2]звіт 2018+01.2019'!AW310</f>
        <v>396.35697277178161</v>
      </c>
      <c r="AX310" s="147">
        <f>[1]побуд.звіт!AX310+'[2]звіт 2018+01.2019'!AX310</f>
        <v>0</v>
      </c>
      <c r="AY310" s="140">
        <f t="shared" si="181"/>
        <v>-396.35697277178161</v>
      </c>
      <c r="AZ310" s="141">
        <f t="shared" si="182"/>
        <v>0</v>
      </c>
      <c r="BA310" s="38">
        <v>0</v>
      </c>
      <c r="BB310" s="36"/>
      <c r="BC310" s="36">
        <f t="shared" si="192"/>
        <v>0</v>
      </c>
      <c r="BD310" s="37">
        <f t="shared" si="193"/>
        <v>0</v>
      </c>
      <c r="BE310" s="147">
        <f>[1]побуд.звіт!BE310+'[2]звіт 2018+01.2019'!BE310</f>
        <v>16.054488404480129</v>
      </c>
      <c r="BF310" s="147">
        <f>[1]побуд.звіт!BF310+'[2]звіт 2018+01.2019'!BF310</f>
        <v>0</v>
      </c>
      <c r="BG310" s="140">
        <f t="shared" si="183"/>
        <v>-16.054488404480129</v>
      </c>
      <c r="BH310" s="141">
        <f t="shared" si="184"/>
        <v>0</v>
      </c>
      <c r="BI310" s="147">
        <f>[1]побуд.звіт!BI310+'[2]звіт 2018+01.2019'!BI310</f>
        <v>0</v>
      </c>
      <c r="BJ310" s="147">
        <f>[1]побуд.звіт!BJ310+'[2]звіт 2018+01.2019'!BJ310</f>
        <v>0</v>
      </c>
      <c r="BK310" s="140">
        <f t="shared" si="185"/>
        <v>0</v>
      </c>
      <c r="BL310" s="141">
        <f t="shared" si="186"/>
        <v>0</v>
      </c>
      <c r="BM310" s="147">
        <f>[1]побуд.звіт!BM310+'[2]звіт 2018+01.2019'!BM310</f>
        <v>0</v>
      </c>
      <c r="BN310" s="147">
        <f>[1]побуд.звіт!BN310+'[2]звіт 2018+01.2019'!BN310</f>
        <v>0</v>
      </c>
      <c r="BO310" s="140">
        <f t="shared" si="187"/>
        <v>0</v>
      </c>
      <c r="BP310" s="141">
        <f t="shared" si="188"/>
        <v>0</v>
      </c>
      <c r="BQ310" s="142">
        <f t="shared" si="195"/>
        <v>1289.1750053367625</v>
      </c>
      <c r="BR310" s="140">
        <f t="shared" si="195"/>
        <v>898.95583326122141</v>
      </c>
      <c r="BS310" s="140">
        <f t="shared" si="189"/>
        <v>-390.21917207554111</v>
      </c>
      <c r="BT310" s="141">
        <f t="shared" si="190"/>
        <v>0</v>
      </c>
      <c r="BU310" s="148">
        <f t="shared" si="194"/>
        <v>0.69731093880957862</v>
      </c>
      <c r="BV310" s="132">
        <v>84</v>
      </c>
      <c r="BW310" s="144">
        <f t="shared" si="191"/>
        <v>0</v>
      </c>
      <c r="BX310" s="132">
        <f t="shared" si="196"/>
        <v>92.083928952625897</v>
      </c>
      <c r="BY310" s="145">
        <v>3</v>
      </c>
      <c r="CA310" s="39"/>
    </row>
    <row r="311" spans="1:79" x14ac:dyDescent="0.3">
      <c r="A311" s="163">
        <f t="shared" si="162"/>
        <v>303</v>
      </c>
      <c r="B311" s="174" t="s">
        <v>403</v>
      </c>
      <c r="C311" s="189">
        <v>46.7</v>
      </c>
      <c r="D311" s="187">
        <v>1</v>
      </c>
      <c r="E311" s="165">
        <f>[1]побуд.звіт!E311+'[2]звіт 2018+01.2019'!E311</f>
        <v>0</v>
      </c>
      <c r="F311" s="165">
        <f>[1]побуд.звіт!F311+'[2]звіт 2018+01.2019'!F311</f>
        <v>0</v>
      </c>
      <c r="G311" s="166">
        <f t="shared" si="158"/>
        <v>0</v>
      </c>
      <c r="H311" s="167">
        <f t="shared" si="159"/>
        <v>0</v>
      </c>
      <c r="I311" s="165">
        <f>[1]побуд.звіт!I311+'[2]звіт 2018+01.2019'!I311</f>
        <v>0</v>
      </c>
      <c r="J311" s="165">
        <f>[1]побуд.звіт!J311+'[2]звіт 2018+01.2019'!J311</f>
        <v>0</v>
      </c>
      <c r="K311" s="166">
        <f t="shared" si="160"/>
        <v>0</v>
      </c>
      <c r="L311" s="167">
        <f t="shared" si="161"/>
        <v>0</v>
      </c>
      <c r="M311" s="165">
        <f>[1]побуд.звіт!M311+'[2]звіт 2018+01.2019'!M311</f>
        <v>281.9281308670005</v>
      </c>
      <c r="N311" s="165">
        <f>[1]побуд.звіт!N311+'[2]звіт 2018+01.2019'!N311</f>
        <v>290.47384734165922</v>
      </c>
      <c r="O311" s="166">
        <f t="shared" si="163"/>
        <v>0</v>
      </c>
      <c r="P311" s="167">
        <f t="shared" si="164"/>
        <v>8.5457164746587182</v>
      </c>
      <c r="Q311" s="165">
        <f>[1]побуд.звіт!Q311+'[2]звіт 2018+01.2019'!Q311</f>
        <v>0</v>
      </c>
      <c r="R311" s="165">
        <f>[1]побуд.звіт!R311+'[2]звіт 2018+01.2019'!R311</f>
        <v>0</v>
      </c>
      <c r="S311" s="166">
        <f t="shared" si="165"/>
        <v>0</v>
      </c>
      <c r="T311" s="167">
        <f t="shared" si="166"/>
        <v>0</v>
      </c>
      <c r="U311" s="165">
        <f>[1]побуд.звіт!U311+'[2]звіт 2018+01.2019'!U311</f>
        <v>0</v>
      </c>
      <c r="V311" s="165">
        <f>[1]побуд.звіт!V311+'[2]звіт 2018+01.2019'!V311</f>
        <v>0</v>
      </c>
      <c r="W311" s="166">
        <f t="shared" si="167"/>
        <v>0</v>
      </c>
      <c r="X311" s="167">
        <f t="shared" si="168"/>
        <v>0</v>
      </c>
      <c r="Y311" s="165">
        <f>[1]побуд.звіт!Y311+'[2]звіт 2018+01.2019'!Y311</f>
        <v>0</v>
      </c>
      <c r="Z311" s="165">
        <f>[1]побуд.звіт!Z311+'[2]звіт 2018+01.2019'!Z311</f>
        <v>0</v>
      </c>
      <c r="AA311" s="166">
        <f t="shared" si="169"/>
        <v>0</v>
      </c>
      <c r="AB311" s="167">
        <f t="shared" si="170"/>
        <v>0</v>
      </c>
      <c r="AC311" s="165">
        <f>[1]побуд.звіт!AC311+'[2]звіт 2018+01.2019'!AC311</f>
        <v>220.73431641032397</v>
      </c>
      <c r="AD311" s="165">
        <f>[1]побуд.звіт!AD311+'[2]звіт 2018+01.2019'!AD311</f>
        <v>260.15770992843818</v>
      </c>
      <c r="AE311" s="166">
        <f t="shared" si="171"/>
        <v>0</v>
      </c>
      <c r="AF311" s="167">
        <f t="shared" si="172"/>
        <v>39.42339351811421</v>
      </c>
      <c r="AG311" s="165">
        <f>[1]побуд.звіт!AG311+'[2]звіт 2018+01.2019'!AG311</f>
        <v>0</v>
      </c>
      <c r="AH311" s="165">
        <f>[1]побуд.звіт!AH311+'[2]звіт 2018+01.2019'!AH311</f>
        <v>0</v>
      </c>
      <c r="AI311" s="166">
        <f t="shared" si="173"/>
        <v>0</v>
      </c>
      <c r="AJ311" s="167">
        <f t="shared" si="174"/>
        <v>0</v>
      </c>
      <c r="AK311" s="165">
        <f>[1]побуд.звіт!AK311+'[2]звіт 2018+01.2019'!AK311</f>
        <v>0</v>
      </c>
      <c r="AL311" s="165">
        <f>[1]побуд.звіт!AL311+'[2]звіт 2018+01.2019'!AL311</f>
        <v>0</v>
      </c>
      <c r="AM311" s="166">
        <f t="shared" si="175"/>
        <v>0</v>
      </c>
      <c r="AN311" s="167">
        <f t="shared" si="176"/>
        <v>0</v>
      </c>
      <c r="AO311" s="165">
        <f>[1]побуд.звіт!AO311+'[2]звіт 2018+01.2019'!AO311</f>
        <v>204.30395365460089</v>
      </c>
      <c r="AP311" s="165">
        <f>[1]побуд.звіт!AP311+'[2]звіт 2018+01.2019'!AP311</f>
        <v>108.22304479867981</v>
      </c>
      <c r="AQ311" s="166">
        <f t="shared" si="177"/>
        <v>-96.080908855921081</v>
      </c>
      <c r="AR311" s="167">
        <f t="shared" si="178"/>
        <v>0</v>
      </c>
      <c r="AS311" s="165">
        <f>[1]побуд.звіт!AS311+'[2]звіт 2018+01.2019'!AS311</f>
        <v>0</v>
      </c>
      <c r="AT311" s="165">
        <f>[1]побуд.звіт!AT311+'[2]звіт 2018+01.2019'!AT311</f>
        <v>0</v>
      </c>
      <c r="AU311" s="166">
        <f t="shared" si="179"/>
        <v>0</v>
      </c>
      <c r="AV311" s="167">
        <f t="shared" si="180"/>
        <v>0</v>
      </c>
      <c r="AW311" s="165">
        <f>[1]побуд.звіт!AW311+'[2]звіт 2018+01.2019'!AW311</f>
        <v>381.92811288134084</v>
      </c>
      <c r="AX311" s="165">
        <f>[1]побуд.звіт!AX311+'[2]звіт 2018+01.2019'!AX311</f>
        <v>0</v>
      </c>
      <c r="AY311" s="166">
        <f t="shared" si="181"/>
        <v>-381.92811288134084</v>
      </c>
      <c r="AZ311" s="167">
        <f t="shared" si="182"/>
        <v>0</v>
      </c>
      <c r="BA311" s="38">
        <v>0</v>
      </c>
      <c r="BB311" s="36"/>
      <c r="BC311" s="36">
        <f t="shared" si="192"/>
        <v>0</v>
      </c>
      <c r="BD311" s="37">
        <f t="shared" si="193"/>
        <v>0</v>
      </c>
      <c r="BE311" s="165">
        <f>[1]побуд.звіт!BE311+'[2]звіт 2018+01.2019'!BE311</f>
        <v>16.052743395157947</v>
      </c>
      <c r="BF311" s="165">
        <f>[1]побуд.звіт!BF311+'[2]звіт 2018+01.2019'!BF311</f>
        <v>0</v>
      </c>
      <c r="BG311" s="166">
        <f t="shared" si="183"/>
        <v>-16.052743395157947</v>
      </c>
      <c r="BH311" s="167">
        <f t="shared" si="184"/>
        <v>0</v>
      </c>
      <c r="BI311" s="165">
        <f>[1]побуд.звіт!BI311+'[2]звіт 2018+01.2019'!BI311</f>
        <v>0</v>
      </c>
      <c r="BJ311" s="165">
        <f>[1]побуд.звіт!BJ311+'[2]звіт 2018+01.2019'!BJ311</f>
        <v>0</v>
      </c>
      <c r="BK311" s="166">
        <f t="shared" si="185"/>
        <v>0</v>
      </c>
      <c r="BL311" s="167">
        <f t="shared" si="186"/>
        <v>0</v>
      </c>
      <c r="BM311" s="165">
        <f>[1]побуд.звіт!BM311+'[2]звіт 2018+01.2019'!BM311</f>
        <v>0</v>
      </c>
      <c r="BN311" s="165">
        <f>[1]побуд.звіт!BN311+'[2]звіт 2018+01.2019'!BN311</f>
        <v>0</v>
      </c>
      <c r="BO311" s="166">
        <f t="shared" si="187"/>
        <v>0</v>
      </c>
      <c r="BP311" s="167">
        <f t="shared" si="188"/>
        <v>0</v>
      </c>
      <c r="BQ311" s="168">
        <f t="shared" si="195"/>
        <v>1104.9472572084242</v>
      </c>
      <c r="BR311" s="166">
        <f t="shared" si="195"/>
        <v>658.85460206877713</v>
      </c>
      <c r="BS311" s="166">
        <f t="shared" si="189"/>
        <v>-446.09265513964704</v>
      </c>
      <c r="BT311" s="167">
        <f t="shared" si="190"/>
        <v>0</v>
      </c>
      <c r="BU311" s="169">
        <f t="shared" si="194"/>
        <v>0.59627696957529852</v>
      </c>
      <c r="BV311" s="131">
        <v>1713</v>
      </c>
      <c r="BW311" s="170">
        <f t="shared" si="191"/>
        <v>1634.075195913684</v>
      </c>
      <c r="BX311" s="131">
        <f t="shared" si="196"/>
        <v>78.924804086316016</v>
      </c>
      <c r="BY311" s="171">
        <v>2</v>
      </c>
      <c r="CA311" s="39"/>
    </row>
    <row r="312" spans="1:79" x14ac:dyDescent="0.3">
      <c r="A312" s="137">
        <f t="shared" si="162"/>
        <v>304</v>
      </c>
      <c r="B312" s="153" t="s">
        <v>404</v>
      </c>
      <c r="C312" s="188">
        <v>87.7</v>
      </c>
      <c r="D312" s="187">
        <v>1</v>
      </c>
      <c r="E312" s="147">
        <f>[1]побуд.звіт!E312+'[2]звіт 2018+01.2019'!E312</f>
        <v>0</v>
      </c>
      <c r="F312" s="147">
        <f>[1]побуд.звіт!F312+'[2]звіт 2018+01.2019'!F312</f>
        <v>0</v>
      </c>
      <c r="G312" s="140">
        <f t="shared" si="158"/>
        <v>0</v>
      </c>
      <c r="H312" s="141">
        <f t="shared" si="159"/>
        <v>0</v>
      </c>
      <c r="I312" s="147">
        <f>[1]побуд.звіт!I312+'[2]звіт 2018+01.2019'!I312</f>
        <v>0</v>
      </c>
      <c r="J312" s="147">
        <f>[1]побуд.звіт!J312+'[2]звіт 2018+01.2019'!J312</f>
        <v>0</v>
      </c>
      <c r="K312" s="140">
        <f t="shared" si="160"/>
        <v>0</v>
      </c>
      <c r="L312" s="141">
        <f t="shared" si="161"/>
        <v>0</v>
      </c>
      <c r="M312" s="147">
        <f>[1]побуд.звіт!M312+'[2]звіт 2018+01.2019'!M312</f>
        <v>121.23560867263737</v>
      </c>
      <c r="N312" s="147">
        <f>[1]побуд.звіт!N312+'[2]звіт 2018+01.2019'!N312</f>
        <v>90.836677816499375</v>
      </c>
      <c r="O312" s="140">
        <f t="shared" si="163"/>
        <v>-30.398930856137994</v>
      </c>
      <c r="P312" s="141">
        <f t="shared" si="164"/>
        <v>0</v>
      </c>
      <c r="Q312" s="147">
        <f>[1]побуд.звіт!Q312+'[2]звіт 2018+01.2019'!Q312</f>
        <v>0</v>
      </c>
      <c r="R312" s="147">
        <f>[1]побуд.звіт!R312+'[2]звіт 2018+01.2019'!R312</f>
        <v>335.34173889737957</v>
      </c>
      <c r="S312" s="140">
        <f t="shared" si="165"/>
        <v>0</v>
      </c>
      <c r="T312" s="141">
        <f t="shared" si="166"/>
        <v>335.34173889737957</v>
      </c>
      <c r="U312" s="147">
        <f>[1]побуд.звіт!U312+'[2]звіт 2018+01.2019'!U312</f>
        <v>0</v>
      </c>
      <c r="V312" s="147">
        <f>[1]побуд.звіт!V312+'[2]звіт 2018+01.2019'!V312</f>
        <v>0</v>
      </c>
      <c r="W312" s="140">
        <f t="shared" si="167"/>
        <v>0</v>
      </c>
      <c r="X312" s="141">
        <f t="shared" si="168"/>
        <v>0</v>
      </c>
      <c r="Y312" s="147">
        <f>[1]побуд.звіт!Y312+'[2]звіт 2018+01.2019'!Y312</f>
        <v>0</v>
      </c>
      <c r="Z312" s="147">
        <f>[1]побуд.звіт!Z312+'[2]звіт 2018+01.2019'!Z312</f>
        <v>0</v>
      </c>
      <c r="AA312" s="140">
        <f t="shared" si="169"/>
        <v>0</v>
      </c>
      <c r="AB312" s="141">
        <f t="shared" si="170"/>
        <v>0</v>
      </c>
      <c r="AC312" s="147">
        <f>[1]побуд.звіт!AC312+'[2]звіт 2018+01.2019'!AC312</f>
        <v>386.70391693803941</v>
      </c>
      <c r="AD312" s="147">
        <f>[1]побуд.звіт!AD312+'[2]звіт 2018+01.2019'!AD312</f>
        <v>488.5616950904502</v>
      </c>
      <c r="AE312" s="140">
        <f t="shared" si="171"/>
        <v>0</v>
      </c>
      <c r="AF312" s="141">
        <f t="shared" si="172"/>
        <v>101.85777815241079</v>
      </c>
      <c r="AG312" s="147">
        <f>[1]побуд.звіт!AG312+'[2]звіт 2018+01.2019'!AG312</f>
        <v>0</v>
      </c>
      <c r="AH312" s="147">
        <f>[1]побуд.звіт!AH312+'[2]звіт 2018+01.2019'!AH312</f>
        <v>0</v>
      </c>
      <c r="AI312" s="140">
        <f t="shared" si="173"/>
        <v>0</v>
      </c>
      <c r="AJ312" s="141">
        <f t="shared" si="174"/>
        <v>0</v>
      </c>
      <c r="AK312" s="147">
        <f>[1]побуд.звіт!AK312+'[2]звіт 2018+01.2019'!AK312</f>
        <v>0</v>
      </c>
      <c r="AL312" s="147">
        <f>[1]побуд.звіт!AL312+'[2]звіт 2018+01.2019'!AL312</f>
        <v>0</v>
      </c>
      <c r="AM312" s="140">
        <f t="shared" si="175"/>
        <v>0</v>
      </c>
      <c r="AN312" s="141">
        <f t="shared" si="176"/>
        <v>0</v>
      </c>
      <c r="AO312" s="147">
        <f>[1]побуд.звіт!AO312+'[2]звіт 2018+01.2019'!AO312</f>
        <v>212.01950401428917</v>
      </c>
      <c r="AP312" s="147">
        <f>[1]побуд.звіт!AP312+'[2]звіт 2018+01.2019'!AP312</f>
        <v>38.211103958879605</v>
      </c>
      <c r="AQ312" s="140">
        <f t="shared" si="177"/>
        <v>-173.80840005540955</v>
      </c>
      <c r="AR312" s="141">
        <f t="shared" si="178"/>
        <v>0</v>
      </c>
      <c r="AS312" s="147">
        <f>[1]побуд.звіт!AS312+'[2]звіт 2018+01.2019'!AS312</f>
        <v>0</v>
      </c>
      <c r="AT312" s="147">
        <f>[1]побуд.звіт!AT312+'[2]звіт 2018+01.2019'!AT312</f>
        <v>0</v>
      </c>
      <c r="AU312" s="140">
        <f t="shared" si="179"/>
        <v>0</v>
      </c>
      <c r="AV312" s="141">
        <f t="shared" si="180"/>
        <v>0</v>
      </c>
      <c r="AW312" s="147">
        <f>[1]побуд.звіт!AW312+'[2]звіт 2018+01.2019'!AW312</f>
        <v>549.02959159441605</v>
      </c>
      <c r="AX312" s="147">
        <f>[1]побуд.звіт!AX312+'[2]звіт 2018+01.2019'!AX312</f>
        <v>0</v>
      </c>
      <c r="AY312" s="140">
        <f t="shared" si="181"/>
        <v>-549.02959159441605</v>
      </c>
      <c r="AZ312" s="141">
        <f t="shared" si="182"/>
        <v>0</v>
      </c>
      <c r="BA312" s="38">
        <v>0</v>
      </c>
      <c r="BB312" s="36"/>
      <c r="BC312" s="36">
        <f t="shared" si="192"/>
        <v>0</v>
      </c>
      <c r="BD312" s="37">
        <f t="shared" si="193"/>
        <v>0</v>
      </c>
      <c r="BE312" s="147">
        <f>[1]побуд.звіт!BE312+'[2]звіт 2018+01.2019'!BE312</f>
        <v>16.075429672286695</v>
      </c>
      <c r="BF312" s="147">
        <f>[1]побуд.звіт!BF312+'[2]звіт 2018+01.2019'!BF312</f>
        <v>0</v>
      </c>
      <c r="BG312" s="140">
        <f t="shared" si="183"/>
        <v>-16.075429672286695</v>
      </c>
      <c r="BH312" s="141">
        <f t="shared" si="184"/>
        <v>0</v>
      </c>
      <c r="BI312" s="147">
        <f>[1]побуд.звіт!BI312+'[2]звіт 2018+01.2019'!BI312</f>
        <v>0</v>
      </c>
      <c r="BJ312" s="147">
        <f>[1]побуд.звіт!BJ312+'[2]звіт 2018+01.2019'!BJ312</f>
        <v>0</v>
      </c>
      <c r="BK312" s="140">
        <f t="shared" si="185"/>
        <v>0</v>
      </c>
      <c r="BL312" s="141">
        <f t="shared" si="186"/>
        <v>0</v>
      </c>
      <c r="BM312" s="147">
        <f>[1]побуд.звіт!BM312+'[2]звіт 2018+01.2019'!BM312</f>
        <v>0</v>
      </c>
      <c r="BN312" s="147">
        <f>[1]побуд.звіт!BN312+'[2]звіт 2018+01.2019'!BN312</f>
        <v>0</v>
      </c>
      <c r="BO312" s="140">
        <f t="shared" si="187"/>
        <v>0</v>
      </c>
      <c r="BP312" s="141">
        <f t="shared" si="188"/>
        <v>0</v>
      </c>
      <c r="BQ312" s="142">
        <f t="shared" si="195"/>
        <v>1285.0640508916686</v>
      </c>
      <c r="BR312" s="140">
        <f t="shared" si="195"/>
        <v>952.95121576320878</v>
      </c>
      <c r="BS312" s="140">
        <f t="shared" si="189"/>
        <v>-332.11283512845978</v>
      </c>
      <c r="BT312" s="141">
        <f t="shared" si="190"/>
        <v>0</v>
      </c>
      <c r="BU312" s="148">
        <f t="shared" si="194"/>
        <v>0.74155931379605833</v>
      </c>
      <c r="BV312" s="132">
        <v>75</v>
      </c>
      <c r="BW312" s="144">
        <f t="shared" si="191"/>
        <v>0</v>
      </c>
      <c r="BX312" s="132">
        <f t="shared" si="196"/>
        <v>91.790289349404901</v>
      </c>
      <c r="BY312" s="145">
        <v>3</v>
      </c>
      <c r="CA312" s="39"/>
    </row>
    <row r="313" spans="1:79" s="20" customFormat="1" x14ac:dyDescent="0.3">
      <c r="A313" s="151">
        <f t="shared" si="162"/>
        <v>305</v>
      </c>
      <c r="B313" s="156" t="s">
        <v>405</v>
      </c>
      <c r="C313" s="190"/>
      <c r="D313" s="186"/>
      <c r="E313" s="147">
        <f>[1]побуд.звіт!E313+'[2]звіт 2018+01.2019'!E313</f>
        <v>0</v>
      </c>
      <c r="F313" s="147">
        <f>[1]побуд.звіт!F313+'[2]звіт 2018+01.2019'!F313</f>
        <v>0</v>
      </c>
      <c r="G313" s="140">
        <f t="shared" si="158"/>
        <v>0</v>
      </c>
      <c r="H313" s="141">
        <f t="shared" si="159"/>
        <v>0</v>
      </c>
      <c r="I313" s="147">
        <f>[1]побуд.звіт!I313+'[2]звіт 2018+01.2019'!I313</f>
        <v>0</v>
      </c>
      <c r="J313" s="147">
        <f>[1]побуд.звіт!J313+'[2]звіт 2018+01.2019'!J313</f>
        <v>0</v>
      </c>
      <c r="K313" s="140">
        <f t="shared" si="160"/>
        <v>0</v>
      </c>
      <c r="L313" s="141">
        <f t="shared" si="161"/>
        <v>0</v>
      </c>
      <c r="M313" s="147">
        <f>[1]побуд.звіт!M313+'[2]звіт 2018+01.2019'!M313</f>
        <v>120.99764423631009</v>
      </c>
      <c r="N313" s="147">
        <f>[1]побуд.звіт!N313+'[2]звіт 2018+01.2019'!N313</f>
        <v>0</v>
      </c>
      <c r="O313" s="140">
        <f t="shared" si="163"/>
        <v>-120.99764423631009</v>
      </c>
      <c r="P313" s="141">
        <f t="shared" si="164"/>
        <v>0</v>
      </c>
      <c r="Q313" s="147">
        <f>[1]побуд.звіт!Q313+'[2]звіт 2018+01.2019'!Q313</f>
        <v>0</v>
      </c>
      <c r="R313" s="147">
        <f>[1]побуд.звіт!R313+'[2]звіт 2018+01.2019'!R313</f>
        <v>0</v>
      </c>
      <c r="S313" s="140">
        <f t="shared" si="165"/>
        <v>0</v>
      </c>
      <c r="T313" s="141">
        <f t="shared" si="166"/>
        <v>0</v>
      </c>
      <c r="U313" s="147">
        <f>[1]побуд.звіт!U313+'[2]звіт 2018+01.2019'!U313</f>
        <v>0</v>
      </c>
      <c r="V313" s="147">
        <f>[1]побуд.звіт!V313+'[2]звіт 2018+01.2019'!V313</f>
        <v>0</v>
      </c>
      <c r="W313" s="140">
        <f t="shared" si="167"/>
        <v>0</v>
      </c>
      <c r="X313" s="141">
        <f t="shared" si="168"/>
        <v>0</v>
      </c>
      <c r="Y313" s="147">
        <f>[1]побуд.звіт!Y313+'[2]звіт 2018+01.2019'!Y313</f>
        <v>0</v>
      </c>
      <c r="Z313" s="147">
        <f>[1]побуд.звіт!Z313+'[2]звіт 2018+01.2019'!Z313</f>
        <v>0</v>
      </c>
      <c r="AA313" s="140">
        <f t="shared" si="169"/>
        <v>0</v>
      </c>
      <c r="AB313" s="141">
        <f t="shared" si="170"/>
        <v>0</v>
      </c>
      <c r="AC313" s="147">
        <f>[1]побуд.звіт!AC313+'[2]звіт 2018+01.2019'!AC313</f>
        <v>144.15777734177757</v>
      </c>
      <c r="AD313" s="147">
        <f>[1]побуд.звіт!AD313+'[2]звіт 2018+01.2019'!AD313</f>
        <v>142.34916574080344</v>
      </c>
      <c r="AE313" s="140">
        <f t="shared" si="171"/>
        <v>-1.8086116009741318</v>
      </c>
      <c r="AF313" s="141">
        <f t="shared" si="172"/>
        <v>0</v>
      </c>
      <c r="AG313" s="147">
        <f>[1]побуд.звіт!AG313+'[2]звіт 2018+01.2019'!AG313</f>
        <v>0</v>
      </c>
      <c r="AH313" s="147">
        <f>[1]побуд.звіт!AH313+'[2]звіт 2018+01.2019'!AH313</f>
        <v>0</v>
      </c>
      <c r="AI313" s="140">
        <f t="shared" si="173"/>
        <v>0</v>
      </c>
      <c r="AJ313" s="141">
        <f t="shared" si="174"/>
        <v>0</v>
      </c>
      <c r="AK313" s="147">
        <f>[1]побуд.звіт!AK313+'[2]звіт 2018+01.2019'!AK313</f>
        <v>0</v>
      </c>
      <c r="AL313" s="147">
        <f>[1]побуд.звіт!AL313+'[2]звіт 2018+01.2019'!AL313</f>
        <v>0</v>
      </c>
      <c r="AM313" s="140">
        <f t="shared" si="175"/>
        <v>0</v>
      </c>
      <c r="AN313" s="141">
        <f t="shared" si="176"/>
        <v>0</v>
      </c>
      <c r="AO313" s="147">
        <f>[1]побуд.звіт!AO313+'[2]звіт 2018+01.2019'!AO313</f>
        <v>0</v>
      </c>
      <c r="AP313" s="147">
        <f>[1]побуд.звіт!AP313+'[2]звіт 2018+01.2019'!AP313</f>
        <v>0</v>
      </c>
      <c r="AQ313" s="140">
        <f t="shared" si="177"/>
        <v>0</v>
      </c>
      <c r="AR313" s="141">
        <f t="shared" si="178"/>
        <v>0</v>
      </c>
      <c r="AS313" s="147">
        <f>[1]побуд.звіт!AS313+'[2]звіт 2018+01.2019'!AS313</f>
        <v>0</v>
      </c>
      <c r="AT313" s="147">
        <f>[1]побуд.звіт!AT313+'[2]звіт 2018+01.2019'!AT313</f>
        <v>0</v>
      </c>
      <c r="AU313" s="140">
        <f t="shared" si="179"/>
        <v>0</v>
      </c>
      <c r="AV313" s="141">
        <f t="shared" si="180"/>
        <v>0</v>
      </c>
      <c r="AW313" s="147">
        <f>[1]побуд.звіт!AW313+'[2]звіт 2018+01.2019'!AW313</f>
        <v>0</v>
      </c>
      <c r="AX313" s="147">
        <f>[1]побуд.звіт!AX313+'[2]звіт 2018+01.2019'!AX313</f>
        <v>0</v>
      </c>
      <c r="AY313" s="140">
        <f t="shared" si="181"/>
        <v>0</v>
      </c>
      <c r="AZ313" s="141">
        <f t="shared" si="182"/>
        <v>0</v>
      </c>
      <c r="BA313" s="40"/>
      <c r="BB313" s="41"/>
      <c r="BC313" s="41"/>
      <c r="BD313" s="42"/>
      <c r="BE313" s="147">
        <f>[1]побуд.звіт!BE313+'[2]звіт 2018+01.2019'!BE313</f>
        <v>16.057150337943504</v>
      </c>
      <c r="BF313" s="147">
        <f>[1]побуд.звіт!BF313+'[2]звіт 2018+01.2019'!BF313</f>
        <v>0</v>
      </c>
      <c r="BG313" s="140">
        <f t="shared" si="183"/>
        <v>-16.057150337943504</v>
      </c>
      <c r="BH313" s="141">
        <f t="shared" si="184"/>
        <v>0</v>
      </c>
      <c r="BI313" s="147">
        <f>[1]побуд.звіт!BI313+'[2]звіт 2018+01.2019'!BI313</f>
        <v>0</v>
      </c>
      <c r="BJ313" s="147">
        <f>[1]побуд.звіт!BJ313+'[2]звіт 2018+01.2019'!BJ313</f>
        <v>0</v>
      </c>
      <c r="BK313" s="140">
        <f t="shared" si="185"/>
        <v>0</v>
      </c>
      <c r="BL313" s="141">
        <f t="shared" si="186"/>
        <v>0</v>
      </c>
      <c r="BM313" s="147">
        <f>[1]побуд.звіт!BM313+'[2]звіт 2018+01.2019'!BM313</f>
        <v>0</v>
      </c>
      <c r="BN313" s="147">
        <f>[1]побуд.звіт!BN313+'[2]звіт 2018+01.2019'!BN313</f>
        <v>0</v>
      </c>
      <c r="BO313" s="140">
        <f t="shared" si="187"/>
        <v>0</v>
      </c>
      <c r="BP313" s="141">
        <f t="shared" si="188"/>
        <v>0</v>
      </c>
      <c r="BQ313" s="142">
        <f t="shared" si="195"/>
        <v>281.21257191603115</v>
      </c>
      <c r="BR313" s="140">
        <f t="shared" si="195"/>
        <v>142.34916574080344</v>
      </c>
      <c r="BS313" s="140">
        <f t="shared" si="189"/>
        <v>-138.86340617522771</v>
      </c>
      <c r="BT313" s="141">
        <f t="shared" si="190"/>
        <v>0</v>
      </c>
      <c r="BU313" s="155"/>
      <c r="BV313" s="133">
        <v>982</v>
      </c>
      <c r="BW313" s="144">
        <f t="shared" si="191"/>
        <v>961.91338772028348</v>
      </c>
      <c r="BX313" s="132">
        <f t="shared" si="196"/>
        <v>20.086612279716512</v>
      </c>
      <c r="BY313" s="145">
        <v>3</v>
      </c>
      <c r="BZ313" s="15"/>
      <c r="CA313" s="39"/>
    </row>
    <row r="314" spans="1:79" x14ac:dyDescent="0.3">
      <c r="A314" s="163">
        <f t="shared" si="162"/>
        <v>306</v>
      </c>
      <c r="B314" s="175" t="s">
        <v>406</v>
      </c>
      <c r="C314" s="189">
        <v>115.8</v>
      </c>
      <c r="D314" s="187">
        <v>1</v>
      </c>
      <c r="E314" s="165">
        <f>[1]побуд.звіт!E314+'[2]звіт 2018+01.2019'!E314</f>
        <v>0</v>
      </c>
      <c r="F314" s="165">
        <f>[1]побуд.звіт!F314+'[2]звіт 2018+01.2019'!F314</f>
        <v>0</v>
      </c>
      <c r="G314" s="166">
        <f t="shared" si="158"/>
        <v>0</v>
      </c>
      <c r="H314" s="167">
        <f t="shared" si="159"/>
        <v>0</v>
      </c>
      <c r="I314" s="165">
        <f>[1]побуд.звіт!I314+'[2]звіт 2018+01.2019'!I314</f>
        <v>0</v>
      </c>
      <c r="J314" s="165">
        <f>[1]побуд.звіт!J314+'[2]звіт 2018+01.2019'!J314</f>
        <v>0</v>
      </c>
      <c r="K314" s="166">
        <f t="shared" si="160"/>
        <v>0</v>
      </c>
      <c r="L314" s="167">
        <f t="shared" si="161"/>
        <v>0</v>
      </c>
      <c r="M314" s="165">
        <f>[1]побуд.звіт!M314+'[2]звіт 2018+01.2019'!M314</f>
        <v>80.533937238825757</v>
      </c>
      <c r="N314" s="165">
        <f>[1]побуд.звіт!N314+'[2]звіт 2018+01.2019'!N314</f>
        <v>82.992527811902633</v>
      </c>
      <c r="O314" s="166">
        <f t="shared" si="163"/>
        <v>0</v>
      </c>
      <c r="P314" s="167">
        <f t="shared" si="164"/>
        <v>2.4585905730768758</v>
      </c>
      <c r="Q314" s="165">
        <f>[1]побуд.звіт!Q314+'[2]звіт 2018+01.2019'!Q314</f>
        <v>0</v>
      </c>
      <c r="R314" s="165">
        <f>[1]побуд.звіт!R314+'[2]звіт 2018+01.2019'!R314</f>
        <v>74.609448346501608</v>
      </c>
      <c r="S314" s="166">
        <f t="shared" si="165"/>
        <v>0</v>
      </c>
      <c r="T314" s="167">
        <f t="shared" si="166"/>
        <v>74.609448346501608</v>
      </c>
      <c r="U314" s="165">
        <f>[1]побуд.звіт!U314+'[2]звіт 2018+01.2019'!U314</f>
        <v>0</v>
      </c>
      <c r="V314" s="165">
        <f>[1]побуд.звіт!V314+'[2]звіт 2018+01.2019'!V314</f>
        <v>0</v>
      </c>
      <c r="W314" s="166">
        <f t="shared" si="167"/>
        <v>0</v>
      </c>
      <c r="X314" s="167">
        <f t="shared" si="168"/>
        <v>0</v>
      </c>
      <c r="Y314" s="165">
        <f>[1]побуд.звіт!Y314+'[2]звіт 2018+01.2019'!Y314</f>
        <v>0</v>
      </c>
      <c r="Z314" s="165">
        <f>[1]побуд.звіт!Z314+'[2]звіт 2018+01.2019'!Z314</f>
        <v>0</v>
      </c>
      <c r="AA314" s="166">
        <f t="shared" si="169"/>
        <v>0</v>
      </c>
      <c r="AB314" s="167">
        <f t="shared" si="170"/>
        <v>0</v>
      </c>
      <c r="AC314" s="165">
        <f>[1]побуд.звіт!AC314+'[2]звіт 2018+01.2019'!AC314</f>
        <v>546.83778503258202</v>
      </c>
      <c r="AD314" s="165">
        <f>[1]побуд.звіт!AD314+'[2]звіт 2018+01.2019'!AD314</f>
        <v>645.10198736002428</v>
      </c>
      <c r="AE314" s="166">
        <f t="shared" si="171"/>
        <v>0</v>
      </c>
      <c r="AF314" s="167">
        <f t="shared" si="172"/>
        <v>98.264202327442263</v>
      </c>
      <c r="AG314" s="165">
        <f>[1]побуд.звіт!AG314+'[2]звіт 2018+01.2019'!AG314</f>
        <v>0</v>
      </c>
      <c r="AH314" s="165">
        <f>[1]побуд.звіт!AH314+'[2]звіт 2018+01.2019'!AH314</f>
        <v>0</v>
      </c>
      <c r="AI314" s="166">
        <f t="shared" si="173"/>
        <v>0</v>
      </c>
      <c r="AJ314" s="167">
        <f t="shared" si="174"/>
        <v>0</v>
      </c>
      <c r="AK314" s="165">
        <f>[1]побуд.звіт!AK314+'[2]звіт 2018+01.2019'!AK314</f>
        <v>0</v>
      </c>
      <c r="AL314" s="165">
        <f>[1]побуд.звіт!AL314+'[2]звіт 2018+01.2019'!AL314</f>
        <v>0</v>
      </c>
      <c r="AM314" s="166">
        <f t="shared" si="175"/>
        <v>0</v>
      </c>
      <c r="AN314" s="167">
        <f t="shared" si="176"/>
        <v>0</v>
      </c>
      <c r="AO314" s="165">
        <f>[1]побуд.звіт!AO314+'[2]звіт 2018+01.2019'!AO314</f>
        <v>408.56407331826142</v>
      </c>
      <c r="AP314" s="165">
        <f>[1]побуд.звіт!AP314+'[2]звіт 2018+01.2019'!AP314</f>
        <v>140.01008705723257</v>
      </c>
      <c r="AQ314" s="166">
        <f t="shared" si="177"/>
        <v>-268.55398626102885</v>
      </c>
      <c r="AR314" s="167">
        <f t="shared" si="178"/>
        <v>0</v>
      </c>
      <c r="AS314" s="165">
        <f>[1]побуд.звіт!AS314+'[2]звіт 2018+01.2019'!AS314</f>
        <v>0</v>
      </c>
      <c r="AT314" s="165">
        <f>[1]побуд.звіт!AT314+'[2]звіт 2018+01.2019'!AT314</f>
        <v>0</v>
      </c>
      <c r="AU314" s="166">
        <f t="shared" si="179"/>
        <v>0</v>
      </c>
      <c r="AV314" s="167">
        <f t="shared" si="180"/>
        <v>0</v>
      </c>
      <c r="AW314" s="165">
        <f>[1]побуд.звіт!AW314+'[2]звіт 2018+01.2019'!AW314</f>
        <v>626.18757122827117</v>
      </c>
      <c r="AX314" s="165">
        <f>[1]побуд.звіт!AX314+'[2]звіт 2018+01.2019'!AX314</f>
        <v>0</v>
      </c>
      <c r="AY314" s="166">
        <f t="shared" si="181"/>
        <v>-626.18757122827117</v>
      </c>
      <c r="AZ314" s="167">
        <f t="shared" si="182"/>
        <v>0</v>
      </c>
      <c r="BA314" s="38">
        <v>0</v>
      </c>
      <c r="BB314" s="36"/>
      <c r="BC314" s="36">
        <f t="shared" si="192"/>
        <v>0</v>
      </c>
      <c r="BD314" s="37">
        <f t="shared" si="193"/>
        <v>0</v>
      </c>
      <c r="BE314" s="165">
        <f>[1]побуд.звіт!BE314+'[2]звіт 2018+01.2019'!BE314</f>
        <v>0</v>
      </c>
      <c r="BF314" s="165">
        <f>[1]побуд.звіт!BF314+'[2]звіт 2018+01.2019'!BF314</f>
        <v>0</v>
      </c>
      <c r="BG314" s="166">
        <f t="shared" si="183"/>
        <v>0</v>
      </c>
      <c r="BH314" s="167">
        <f t="shared" si="184"/>
        <v>0</v>
      </c>
      <c r="BI314" s="165">
        <f>[1]побуд.звіт!BI314+'[2]звіт 2018+01.2019'!BI314</f>
        <v>0</v>
      </c>
      <c r="BJ314" s="165">
        <f>[1]побуд.звіт!BJ314+'[2]звіт 2018+01.2019'!BJ314</f>
        <v>0</v>
      </c>
      <c r="BK314" s="166">
        <f t="shared" si="185"/>
        <v>0</v>
      </c>
      <c r="BL314" s="167">
        <f t="shared" si="186"/>
        <v>0</v>
      </c>
      <c r="BM314" s="165">
        <f>[1]побуд.звіт!BM314+'[2]звіт 2018+01.2019'!BM314</f>
        <v>0</v>
      </c>
      <c r="BN314" s="165">
        <f>[1]побуд.звіт!BN314+'[2]звіт 2018+01.2019'!BN314</f>
        <v>0</v>
      </c>
      <c r="BO314" s="166">
        <f t="shared" si="187"/>
        <v>0</v>
      </c>
      <c r="BP314" s="167">
        <f t="shared" si="188"/>
        <v>0</v>
      </c>
      <c r="BQ314" s="168">
        <f t="shared" si="195"/>
        <v>1662.1233668179402</v>
      </c>
      <c r="BR314" s="166">
        <f t="shared" si="195"/>
        <v>942.71405057566108</v>
      </c>
      <c r="BS314" s="166">
        <f t="shared" si="189"/>
        <v>-719.40931624227915</v>
      </c>
      <c r="BT314" s="167">
        <f t="shared" si="190"/>
        <v>0</v>
      </c>
      <c r="BU314" s="169">
        <f t="shared" si="194"/>
        <v>0.56717453673757345</v>
      </c>
      <c r="BV314" s="131">
        <v>151</v>
      </c>
      <c r="BW314" s="170">
        <f t="shared" si="191"/>
        <v>32.276902370147127</v>
      </c>
      <c r="BX314" s="131">
        <f t="shared" si="196"/>
        <v>118.72309762985287</v>
      </c>
      <c r="BY314" s="171">
        <v>2</v>
      </c>
      <c r="CA314" s="39"/>
    </row>
    <row r="315" spans="1:79" x14ac:dyDescent="0.3">
      <c r="A315" s="137">
        <f t="shared" si="162"/>
        <v>307</v>
      </c>
      <c r="B315" s="153" t="s">
        <v>407</v>
      </c>
      <c r="C315" s="188">
        <v>37.6</v>
      </c>
      <c r="D315" s="187">
        <v>1</v>
      </c>
      <c r="E315" s="147">
        <f>[1]побуд.звіт!E315+'[2]звіт 2018+01.2019'!E315</f>
        <v>0</v>
      </c>
      <c r="F315" s="147">
        <f>[1]побуд.звіт!F315+'[2]звіт 2018+01.2019'!F315</f>
        <v>0</v>
      </c>
      <c r="G315" s="140">
        <f t="shared" si="158"/>
        <v>0</v>
      </c>
      <c r="H315" s="141">
        <f t="shared" si="159"/>
        <v>0</v>
      </c>
      <c r="I315" s="147">
        <f>[1]побуд.звіт!I315+'[2]звіт 2018+01.2019'!I315</f>
        <v>0</v>
      </c>
      <c r="J315" s="147">
        <f>[1]побуд.звіт!J315+'[2]звіт 2018+01.2019'!J315</f>
        <v>0</v>
      </c>
      <c r="K315" s="140">
        <f t="shared" si="160"/>
        <v>0</v>
      </c>
      <c r="L315" s="141">
        <f t="shared" si="161"/>
        <v>0</v>
      </c>
      <c r="M315" s="147">
        <f>[1]побуд.звіт!M315+'[2]звіт 2018+01.2019'!M315</f>
        <v>241.82840776738334</v>
      </c>
      <c r="N315" s="147">
        <f>[1]побуд.звіт!N315+'[2]звіт 2018+01.2019'!N315</f>
        <v>215.32546953435337</v>
      </c>
      <c r="O315" s="140">
        <f t="shared" si="163"/>
        <v>-26.502938233029965</v>
      </c>
      <c r="P315" s="141">
        <f t="shared" si="164"/>
        <v>0</v>
      </c>
      <c r="Q315" s="147">
        <f>[1]побуд.звіт!Q315+'[2]звіт 2018+01.2019'!Q315</f>
        <v>0</v>
      </c>
      <c r="R315" s="147">
        <f>[1]побуд.звіт!R315+'[2]звіт 2018+01.2019'!R315</f>
        <v>143.83032267857453</v>
      </c>
      <c r="S315" s="140">
        <f t="shared" si="165"/>
        <v>0</v>
      </c>
      <c r="T315" s="141">
        <f t="shared" si="166"/>
        <v>143.83032267857453</v>
      </c>
      <c r="U315" s="147">
        <f>[1]побуд.звіт!U315+'[2]звіт 2018+01.2019'!U315</f>
        <v>0</v>
      </c>
      <c r="V315" s="147">
        <f>[1]побуд.звіт!V315+'[2]звіт 2018+01.2019'!V315</f>
        <v>0</v>
      </c>
      <c r="W315" s="140">
        <f t="shared" si="167"/>
        <v>0</v>
      </c>
      <c r="X315" s="141">
        <f t="shared" si="168"/>
        <v>0</v>
      </c>
      <c r="Y315" s="147">
        <f>[1]побуд.звіт!Y315+'[2]звіт 2018+01.2019'!Y315</f>
        <v>0</v>
      </c>
      <c r="Z315" s="147">
        <f>[1]побуд.звіт!Z315+'[2]звіт 2018+01.2019'!Z315</f>
        <v>0</v>
      </c>
      <c r="AA315" s="140">
        <f t="shared" si="169"/>
        <v>0</v>
      </c>
      <c r="AB315" s="141">
        <f t="shared" si="170"/>
        <v>0</v>
      </c>
      <c r="AC315" s="147">
        <f>[1]побуд.звіт!AC315+'[2]звіт 2018+01.2019'!AC315</f>
        <v>165.83545939597519</v>
      </c>
      <c r="AD315" s="147">
        <f>[1]побуд.звіт!AD315+'[2]звіт 2018+01.2019'!AD315</f>
        <v>209.46316688028423</v>
      </c>
      <c r="AE315" s="140">
        <f t="shared" si="171"/>
        <v>0</v>
      </c>
      <c r="AF315" s="141">
        <f t="shared" si="172"/>
        <v>43.627707484309042</v>
      </c>
      <c r="AG315" s="147">
        <f>[1]побуд.звіт!AG315+'[2]звіт 2018+01.2019'!AG315</f>
        <v>0</v>
      </c>
      <c r="AH315" s="147">
        <f>[1]побуд.звіт!AH315+'[2]звіт 2018+01.2019'!AH315</f>
        <v>0</v>
      </c>
      <c r="AI315" s="140">
        <f t="shared" si="173"/>
        <v>0</v>
      </c>
      <c r="AJ315" s="141">
        <f t="shared" si="174"/>
        <v>0</v>
      </c>
      <c r="AK315" s="147">
        <f>[1]побуд.звіт!AK315+'[2]звіт 2018+01.2019'!AK315</f>
        <v>0</v>
      </c>
      <c r="AL315" s="147">
        <f>[1]побуд.звіт!AL315+'[2]звіт 2018+01.2019'!AL315</f>
        <v>0</v>
      </c>
      <c r="AM315" s="140">
        <f t="shared" si="175"/>
        <v>0</v>
      </c>
      <c r="AN315" s="141">
        <f t="shared" si="176"/>
        <v>0</v>
      </c>
      <c r="AO315" s="147">
        <f>[1]побуд.звіт!AO315+'[2]звіт 2018+01.2019'!AO315</f>
        <v>187.42859992468107</v>
      </c>
      <c r="AP315" s="147">
        <f>[1]побуд.звіт!AP315+'[2]звіт 2018+01.2019'!AP315</f>
        <v>34.999073108716189</v>
      </c>
      <c r="AQ315" s="140">
        <f t="shared" si="177"/>
        <v>-152.42952681596489</v>
      </c>
      <c r="AR315" s="141">
        <f t="shared" si="178"/>
        <v>0</v>
      </c>
      <c r="AS315" s="147">
        <f>[1]побуд.звіт!AS315+'[2]звіт 2018+01.2019'!AS315</f>
        <v>0</v>
      </c>
      <c r="AT315" s="147">
        <f>[1]побуд.звіт!AT315+'[2]звіт 2018+01.2019'!AT315</f>
        <v>0</v>
      </c>
      <c r="AU315" s="140">
        <f t="shared" si="179"/>
        <v>0</v>
      </c>
      <c r="AV315" s="141">
        <f t="shared" si="180"/>
        <v>0</v>
      </c>
      <c r="AW315" s="147">
        <f>[1]побуд.звіт!AW315+'[2]звіт 2018+01.2019'!AW315</f>
        <v>235.50924659374709</v>
      </c>
      <c r="AX315" s="147">
        <f>[1]побуд.звіт!AX315+'[2]звіт 2018+01.2019'!AX315</f>
        <v>0</v>
      </c>
      <c r="AY315" s="140">
        <f t="shared" si="181"/>
        <v>-235.50924659374709</v>
      </c>
      <c r="AZ315" s="141">
        <f t="shared" si="182"/>
        <v>0</v>
      </c>
      <c r="BA315" s="38">
        <v>0</v>
      </c>
      <c r="BB315" s="36"/>
      <c r="BC315" s="36">
        <f t="shared" si="192"/>
        <v>0</v>
      </c>
      <c r="BD315" s="37">
        <f t="shared" si="193"/>
        <v>0</v>
      </c>
      <c r="BE315" s="147">
        <f>[1]побуд.звіт!BE315+'[2]звіт 2018+01.2019'!BE315</f>
        <v>16.072962267619896</v>
      </c>
      <c r="BF315" s="147">
        <f>[1]побуд.звіт!BF315+'[2]звіт 2018+01.2019'!BF315</f>
        <v>0</v>
      </c>
      <c r="BG315" s="140">
        <f t="shared" si="183"/>
        <v>-16.072962267619896</v>
      </c>
      <c r="BH315" s="141">
        <f t="shared" si="184"/>
        <v>0</v>
      </c>
      <c r="BI315" s="147">
        <f>[1]побуд.звіт!BI315+'[2]звіт 2018+01.2019'!BI315</f>
        <v>0</v>
      </c>
      <c r="BJ315" s="147">
        <f>[1]побуд.звіт!BJ315+'[2]звіт 2018+01.2019'!BJ315</f>
        <v>0</v>
      </c>
      <c r="BK315" s="140">
        <f t="shared" si="185"/>
        <v>0</v>
      </c>
      <c r="BL315" s="141">
        <f t="shared" si="186"/>
        <v>0</v>
      </c>
      <c r="BM315" s="147">
        <f>[1]побуд.звіт!BM315+'[2]звіт 2018+01.2019'!BM315</f>
        <v>0</v>
      </c>
      <c r="BN315" s="147">
        <f>[1]побуд.звіт!BN315+'[2]звіт 2018+01.2019'!BN315</f>
        <v>0</v>
      </c>
      <c r="BO315" s="140">
        <f t="shared" si="187"/>
        <v>0</v>
      </c>
      <c r="BP315" s="141">
        <f t="shared" si="188"/>
        <v>0</v>
      </c>
      <c r="BQ315" s="142">
        <f t="shared" si="195"/>
        <v>846.67467594940661</v>
      </c>
      <c r="BR315" s="140">
        <f t="shared" si="195"/>
        <v>603.61803220192837</v>
      </c>
      <c r="BS315" s="140">
        <f t="shared" si="189"/>
        <v>-243.05664374747823</v>
      </c>
      <c r="BT315" s="141">
        <f t="shared" si="190"/>
        <v>0</v>
      </c>
      <c r="BU315" s="148">
        <f t="shared" si="194"/>
        <v>0.71292793955963063</v>
      </c>
      <c r="BV315" s="134">
        <v>2078</v>
      </c>
      <c r="BW315" s="144">
        <f t="shared" si="191"/>
        <v>2017.5232374321852</v>
      </c>
      <c r="BX315" s="132">
        <f t="shared" si="196"/>
        <v>60.47676256781476</v>
      </c>
      <c r="BY315" s="145">
        <v>3</v>
      </c>
      <c r="CA315" s="39"/>
    </row>
    <row r="316" spans="1:79" x14ac:dyDescent="0.3">
      <c r="A316" s="137">
        <f t="shared" si="162"/>
        <v>308</v>
      </c>
      <c r="B316" s="153" t="s">
        <v>408</v>
      </c>
      <c r="C316" s="188">
        <v>370.55</v>
      </c>
      <c r="D316" s="187">
        <v>1</v>
      </c>
      <c r="E316" s="147">
        <f>[1]побуд.звіт!E316+'[2]звіт 2018+01.2019'!E316</f>
        <v>0</v>
      </c>
      <c r="F316" s="147">
        <f>[1]побуд.звіт!F316+'[2]звіт 2018+01.2019'!F316</f>
        <v>0</v>
      </c>
      <c r="G316" s="140">
        <f t="shared" si="158"/>
        <v>0</v>
      </c>
      <c r="H316" s="141">
        <f t="shared" si="159"/>
        <v>0</v>
      </c>
      <c r="I316" s="147">
        <f>[1]побуд.звіт!I316+'[2]звіт 2018+01.2019'!I316</f>
        <v>0</v>
      </c>
      <c r="J316" s="147">
        <f>[1]побуд.звіт!J316+'[2]звіт 2018+01.2019'!J316</f>
        <v>0</v>
      </c>
      <c r="K316" s="140">
        <f t="shared" si="160"/>
        <v>0</v>
      </c>
      <c r="L316" s="141">
        <f t="shared" si="161"/>
        <v>0</v>
      </c>
      <c r="M316" s="147">
        <f>[1]побуд.звіт!M316+'[2]звіт 2018+01.2019'!M316</f>
        <v>686.48718649487319</v>
      </c>
      <c r="N316" s="147">
        <f>[1]побуд.звіт!N316+'[2]звіт 2018+01.2019'!N316</f>
        <v>780.58486420847828</v>
      </c>
      <c r="O316" s="140">
        <f t="shared" si="163"/>
        <v>0</v>
      </c>
      <c r="P316" s="141">
        <f t="shared" si="164"/>
        <v>94.097677713605094</v>
      </c>
      <c r="Q316" s="147">
        <f>[1]побуд.звіт!Q316+'[2]звіт 2018+01.2019'!Q316</f>
        <v>0</v>
      </c>
      <c r="R316" s="147">
        <f>[1]побуд.звіт!R316+'[2]звіт 2018+01.2019'!R316</f>
        <v>1371.0926432713957</v>
      </c>
      <c r="S316" s="140">
        <f t="shared" si="165"/>
        <v>0</v>
      </c>
      <c r="T316" s="141">
        <f t="shared" si="166"/>
        <v>1371.0926432713957</v>
      </c>
      <c r="U316" s="147">
        <f>[1]побуд.звіт!U316+'[2]звіт 2018+01.2019'!U316</f>
        <v>0</v>
      </c>
      <c r="V316" s="147">
        <f>[1]побуд.звіт!V316+'[2]звіт 2018+01.2019'!V316</f>
        <v>0</v>
      </c>
      <c r="W316" s="140">
        <f t="shared" si="167"/>
        <v>0</v>
      </c>
      <c r="X316" s="141">
        <f t="shared" si="168"/>
        <v>0</v>
      </c>
      <c r="Y316" s="147">
        <f>[1]побуд.звіт!Y316+'[2]звіт 2018+01.2019'!Y316</f>
        <v>0</v>
      </c>
      <c r="Z316" s="147">
        <f>[1]побуд.звіт!Z316+'[2]звіт 2018+01.2019'!Z316</f>
        <v>0</v>
      </c>
      <c r="AA316" s="140">
        <f t="shared" si="169"/>
        <v>0</v>
      </c>
      <c r="AB316" s="141">
        <f t="shared" si="170"/>
        <v>0</v>
      </c>
      <c r="AC316" s="147">
        <f>[1]побуд.звіт!AC316+'[2]звіт 2018+01.2019'!AC316</f>
        <v>1633.7757484266128</v>
      </c>
      <c r="AD316" s="147">
        <f>[1]побуд.звіт!AD316+'[2]звіт 2018+01.2019'!AD316</f>
        <v>2064.2706512630139</v>
      </c>
      <c r="AE316" s="140">
        <f t="shared" si="171"/>
        <v>0</v>
      </c>
      <c r="AF316" s="141">
        <f t="shared" si="172"/>
        <v>430.49490283640102</v>
      </c>
      <c r="AG316" s="147">
        <f>[1]побуд.звіт!AG316+'[2]звіт 2018+01.2019'!AG316</f>
        <v>0</v>
      </c>
      <c r="AH316" s="147">
        <f>[1]побуд.звіт!AH316+'[2]звіт 2018+01.2019'!AH316</f>
        <v>0</v>
      </c>
      <c r="AI316" s="140">
        <f t="shared" si="173"/>
        <v>0</v>
      </c>
      <c r="AJ316" s="141">
        <f t="shared" si="174"/>
        <v>0</v>
      </c>
      <c r="AK316" s="147">
        <f>[1]побуд.звіт!AK316+'[2]звіт 2018+01.2019'!AK316</f>
        <v>0</v>
      </c>
      <c r="AL316" s="147">
        <f>[1]побуд.звіт!AL316+'[2]звіт 2018+01.2019'!AL316</f>
        <v>0</v>
      </c>
      <c r="AM316" s="140">
        <f t="shared" si="175"/>
        <v>0</v>
      </c>
      <c r="AN316" s="141">
        <f t="shared" si="176"/>
        <v>0</v>
      </c>
      <c r="AO316" s="147">
        <f>[1]побуд.звіт!AO316+'[2]звіт 2018+01.2019'!AO316</f>
        <v>1382.2130034295903</v>
      </c>
      <c r="AP316" s="147">
        <f>[1]побуд.звіт!AP316+'[2]звіт 2018+01.2019'!AP316</f>
        <v>346.79249485936634</v>
      </c>
      <c r="AQ316" s="140">
        <f t="shared" si="177"/>
        <v>-1035.420508570224</v>
      </c>
      <c r="AR316" s="141">
        <f t="shared" si="178"/>
        <v>0</v>
      </c>
      <c r="AS316" s="147">
        <f>[1]побуд.звіт!AS316+'[2]звіт 2018+01.2019'!AS316</f>
        <v>0</v>
      </c>
      <c r="AT316" s="147">
        <f>[1]побуд.звіт!AT316+'[2]звіт 2018+01.2019'!AT316</f>
        <v>0</v>
      </c>
      <c r="AU316" s="140">
        <f t="shared" si="179"/>
        <v>0</v>
      </c>
      <c r="AV316" s="141">
        <f t="shared" si="180"/>
        <v>0</v>
      </c>
      <c r="AW316" s="147">
        <f>[1]побуд.звіт!AW316+'[2]звіт 2018+01.2019'!AW316</f>
        <v>2244.8508281577024</v>
      </c>
      <c r="AX316" s="147">
        <f>[1]побуд.звіт!AX316+'[2]звіт 2018+01.2019'!AX316</f>
        <v>513</v>
      </c>
      <c r="AY316" s="140">
        <f t="shared" si="181"/>
        <v>-1731.8508281577024</v>
      </c>
      <c r="AZ316" s="141">
        <f t="shared" si="182"/>
        <v>0</v>
      </c>
      <c r="BA316" s="38">
        <v>0</v>
      </c>
      <c r="BB316" s="36"/>
      <c r="BC316" s="36">
        <f t="shared" si="192"/>
        <v>0</v>
      </c>
      <c r="BD316" s="37">
        <f t="shared" si="193"/>
        <v>0</v>
      </c>
      <c r="BE316" s="147">
        <f>[1]побуд.звіт!BE316+'[2]звіт 2018+01.2019'!BE316</f>
        <v>15.940038309219553</v>
      </c>
      <c r="BF316" s="147">
        <f>[1]побуд.звіт!BF316+'[2]звіт 2018+01.2019'!BF316</f>
        <v>0</v>
      </c>
      <c r="BG316" s="140">
        <f t="shared" si="183"/>
        <v>-15.940038309219553</v>
      </c>
      <c r="BH316" s="141">
        <f t="shared" si="184"/>
        <v>0</v>
      </c>
      <c r="BI316" s="147">
        <f>[1]побуд.звіт!BI316+'[2]звіт 2018+01.2019'!BI316</f>
        <v>0</v>
      </c>
      <c r="BJ316" s="147">
        <f>[1]побуд.звіт!BJ316+'[2]звіт 2018+01.2019'!BJ316</f>
        <v>0</v>
      </c>
      <c r="BK316" s="140">
        <f t="shared" si="185"/>
        <v>0</v>
      </c>
      <c r="BL316" s="141">
        <f t="shared" si="186"/>
        <v>0</v>
      </c>
      <c r="BM316" s="147">
        <f>[1]побуд.звіт!BM316+'[2]звіт 2018+01.2019'!BM316</f>
        <v>0</v>
      </c>
      <c r="BN316" s="147">
        <f>[1]побуд.звіт!BN316+'[2]звіт 2018+01.2019'!BN316</f>
        <v>0</v>
      </c>
      <c r="BO316" s="140">
        <f t="shared" si="187"/>
        <v>0</v>
      </c>
      <c r="BP316" s="141">
        <f t="shared" si="188"/>
        <v>0</v>
      </c>
      <c r="BQ316" s="142">
        <f t="shared" si="195"/>
        <v>5963.2668048179985</v>
      </c>
      <c r="BR316" s="140">
        <f t="shared" si="195"/>
        <v>5075.7406536022536</v>
      </c>
      <c r="BS316" s="140">
        <f t="shared" si="189"/>
        <v>-887.5261512157449</v>
      </c>
      <c r="BT316" s="141">
        <f t="shared" si="190"/>
        <v>0</v>
      </c>
      <c r="BU316" s="148">
        <f t="shared" si="194"/>
        <v>0.85116779438768841</v>
      </c>
      <c r="BV316" s="132">
        <v>5896</v>
      </c>
      <c r="BW316" s="144">
        <f t="shared" si="191"/>
        <v>5470.0523710844291</v>
      </c>
      <c r="BX316" s="132">
        <f t="shared" si="196"/>
        <v>425.94762891557133</v>
      </c>
      <c r="BY316" s="145">
        <v>3</v>
      </c>
      <c r="CA316" s="39"/>
    </row>
    <row r="317" spans="1:79" x14ac:dyDescent="0.3">
      <c r="A317" s="137">
        <f t="shared" si="162"/>
        <v>309</v>
      </c>
      <c r="B317" s="153" t="s">
        <v>409</v>
      </c>
      <c r="C317" s="188">
        <v>263.3</v>
      </c>
      <c r="D317" s="187">
        <v>1</v>
      </c>
      <c r="E317" s="147">
        <f>[1]побуд.звіт!E317+'[2]звіт 2018+01.2019'!E317</f>
        <v>0</v>
      </c>
      <c r="F317" s="147">
        <f>[1]побуд.звіт!F317+'[2]звіт 2018+01.2019'!F317</f>
        <v>0</v>
      </c>
      <c r="G317" s="140">
        <f t="shared" si="158"/>
        <v>0</v>
      </c>
      <c r="H317" s="141">
        <f t="shared" si="159"/>
        <v>0</v>
      </c>
      <c r="I317" s="147">
        <f>[1]побуд.звіт!I317+'[2]звіт 2018+01.2019'!I317</f>
        <v>0</v>
      </c>
      <c r="J317" s="147">
        <f>[1]побуд.звіт!J317+'[2]звіт 2018+01.2019'!J317</f>
        <v>0</v>
      </c>
      <c r="K317" s="140">
        <f t="shared" si="160"/>
        <v>0</v>
      </c>
      <c r="L317" s="141">
        <f t="shared" si="161"/>
        <v>0</v>
      </c>
      <c r="M317" s="147">
        <f>[1]побуд.звіт!M317+'[2]звіт 2018+01.2019'!M317</f>
        <v>484.64397410304548</v>
      </c>
      <c r="N317" s="147">
        <f>[1]побуд.звіт!N317+'[2]звіт 2018+01.2019'!N317</f>
        <v>539.45143077736725</v>
      </c>
      <c r="O317" s="140">
        <f t="shared" si="163"/>
        <v>0</v>
      </c>
      <c r="P317" s="141">
        <f t="shared" si="164"/>
        <v>54.80745667432177</v>
      </c>
      <c r="Q317" s="147">
        <f>[1]побуд.звіт!Q317+'[2]звіт 2018+01.2019'!Q317</f>
        <v>0</v>
      </c>
      <c r="R317" s="147">
        <f>[1]побуд.звіт!R317+'[2]звіт 2018+01.2019'!R317</f>
        <v>1006.9228255724124</v>
      </c>
      <c r="S317" s="140">
        <f t="shared" si="165"/>
        <v>0</v>
      </c>
      <c r="T317" s="141">
        <f t="shared" si="166"/>
        <v>1006.9228255724124</v>
      </c>
      <c r="U317" s="147">
        <f>[1]побуд.звіт!U317+'[2]звіт 2018+01.2019'!U317</f>
        <v>0</v>
      </c>
      <c r="V317" s="147">
        <f>[1]побуд.звіт!V317+'[2]звіт 2018+01.2019'!V317</f>
        <v>0</v>
      </c>
      <c r="W317" s="140">
        <f t="shared" si="167"/>
        <v>0</v>
      </c>
      <c r="X317" s="141">
        <f t="shared" si="168"/>
        <v>0</v>
      </c>
      <c r="Y317" s="147">
        <f>[1]побуд.звіт!Y317+'[2]звіт 2018+01.2019'!Y317</f>
        <v>0</v>
      </c>
      <c r="Z317" s="147">
        <f>[1]побуд.звіт!Z317+'[2]звіт 2018+01.2019'!Z317</f>
        <v>0</v>
      </c>
      <c r="AA317" s="140">
        <f t="shared" si="169"/>
        <v>0</v>
      </c>
      <c r="AB317" s="141">
        <f t="shared" si="170"/>
        <v>0</v>
      </c>
      <c r="AC317" s="147">
        <f>[1]побуд.звіт!AC317+'[2]звіт 2018+01.2019'!AC317</f>
        <v>1160.9044786418222</v>
      </c>
      <c r="AD317" s="147">
        <f>[1]побуд.звіт!AD317+'[2]звіт 2018+01.2019'!AD317</f>
        <v>1466.799251052629</v>
      </c>
      <c r="AE317" s="140">
        <f t="shared" si="171"/>
        <v>0</v>
      </c>
      <c r="AF317" s="141">
        <f t="shared" si="172"/>
        <v>305.89477241080681</v>
      </c>
      <c r="AG317" s="147">
        <f>[1]побуд.звіт!AG317+'[2]звіт 2018+01.2019'!AG317</f>
        <v>0</v>
      </c>
      <c r="AH317" s="147">
        <f>[1]побуд.звіт!AH317+'[2]звіт 2018+01.2019'!AH317</f>
        <v>0</v>
      </c>
      <c r="AI317" s="140">
        <f t="shared" si="173"/>
        <v>0</v>
      </c>
      <c r="AJ317" s="141">
        <f t="shared" si="174"/>
        <v>0</v>
      </c>
      <c r="AK317" s="147">
        <f>[1]побуд.звіт!AK317+'[2]звіт 2018+01.2019'!AK317</f>
        <v>0</v>
      </c>
      <c r="AL317" s="147">
        <f>[1]побуд.звіт!AL317+'[2]звіт 2018+01.2019'!AL317</f>
        <v>0</v>
      </c>
      <c r="AM317" s="140">
        <f t="shared" si="175"/>
        <v>0</v>
      </c>
      <c r="AN317" s="141">
        <f t="shared" si="176"/>
        <v>0</v>
      </c>
      <c r="AO317" s="147">
        <f>[1]побуд.звіт!AO317+'[2]звіт 2018+01.2019'!AO317</f>
        <v>938.4239596030352</v>
      </c>
      <c r="AP317" s="147">
        <f>[1]побуд.звіт!AP317+'[2]звіт 2018+01.2019'!AP317</f>
        <v>315.00545260081356</v>
      </c>
      <c r="AQ317" s="140">
        <f t="shared" si="177"/>
        <v>-623.41850700222165</v>
      </c>
      <c r="AR317" s="141">
        <f t="shared" si="178"/>
        <v>0</v>
      </c>
      <c r="AS317" s="147">
        <f>[1]побуд.звіт!AS317+'[2]звіт 2018+01.2019'!AS317</f>
        <v>0</v>
      </c>
      <c r="AT317" s="147">
        <f>[1]побуд.звіт!AT317+'[2]звіт 2018+01.2019'!AT317</f>
        <v>0</v>
      </c>
      <c r="AU317" s="140">
        <f t="shared" si="179"/>
        <v>0</v>
      </c>
      <c r="AV317" s="141">
        <f t="shared" si="180"/>
        <v>0</v>
      </c>
      <c r="AW317" s="147">
        <f>[1]побуд.звіт!AW317+'[2]звіт 2018+01.2019'!AW317</f>
        <v>1648.5778077059263</v>
      </c>
      <c r="AX317" s="147">
        <f>[1]побуд.звіт!AX317+'[2]звіт 2018+01.2019'!AX317</f>
        <v>0</v>
      </c>
      <c r="AY317" s="140">
        <f t="shared" si="181"/>
        <v>-1648.5778077059263</v>
      </c>
      <c r="AZ317" s="141">
        <f t="shared" si="182"/>
        <v>0</v>
      </c>
      <c r="BA317" s="38">
        <v>0</v>
      </c>
      <c r="BB317" s="36"/>
      <c r="BC317" s="36">
        <f t="shared" si="192"/>
        <v>0</v>
      </c>
      <c r="BD317" s="37">
        <f t="shared" si="193"/>
        <v>0</v>
      </c>
      <c r="BE317" s="147">
        <f>[1]побуд.звіт!BE317+'[2]звіт 2018+01.2019'!BE317</f>
        <v>16.131876012922486</v>
      </c>
      <c r="BF317" s="147">
        <f>[1]побуд.звіт!BF317+'[2]звіт 2018+01.2019'!BF317</f>
        <v>0</v>
      </c>
      <c r="BG317" s="140">
        <f t="shared" si="183"/>
        <v>-16.131876012922486</v>
      </c>
      <c r="BH317" s="141">
        <f t="shared" si="184"/>
        <v>0</v>
      </c>
      <c r="BI317" s="147">
        <f>[1]побуд.звіт!BI317+'[2]звіт 2018+01.2019'!BI317</f>
        <v>0</v>
      </c>
      <c r="BJ317" s="147">
        <f>[1]побуд.звіт!BJ317+'[2]звіт 2018+01.2019'!BJ317</f>
        <v>0</v>
      </c>
      <c r="BK317" s="140">
        <f t="shared" si="185"/>
        <v>0</v>
      </c>
      <c r="BL317" s="141">
        <f t="shared" si="186"/>
        <v>0</v>
      </c>
      <c r="BM317" s="147">
        <f>[1]побуд.звіт!BM317+'[2]звіт 2018+01.2019'!BM317</f>
        <v>0</v>
      </c>
      <c r="BN317" s="147">
        <f>[1]побуд.звіт!BN317+'[2]звіт 2018+01.2019'!BN317</f>
        <v>0</v>
      </c>
      <c r="BO317" s="140">
        <f t="shared" si="187"/>
        <v>0</v>
      </c>
      <c r="BP317" s="141">
        <f t="shared" si="188"/>
        <v>0</v>
      </c>
      <c r="BQ317" s="142">
        <f t="shared" si="195"/>
        <v>4248.682096066751</v>
      </c>
      <c r="BR317" s="140">
        <f t="shared" si="195"/>
        <v>3328.1789600032221</v>
      </c>
      <c r="BS317" s="140">
        <f t="shared" si="189"/>
        <v>-920.50313606352893</v>
      </c>
      <c r="BT317" s="141">
        <f t="shared" si="190"/>
        <v>0</v>
      </c>
      <c r="BU317" s="148">
        <f t="shared" si="194"/>
        <v>0.78334384280817537</v>
      </c>
      <c r="BV317" s="132">
        <v>191</v>
      </c>
      <c r="BW317" s="144">
        <f t="shared" si="191"/>
        <v>0</v>
      </c>
      <c r="BX317" s="132">
        <f t="shared" si="196"/>
        <v>303.47729257619648</v>
      </c>
      <c r="BY317" s="145">
        <v>3</v>
      </c>
      <c r="CA317" s="39"/>
    </row>
    <row r="318" spans="1:79" x14ac:dyDescent="0.3">
      <c r="A318" s="137">
        <f t="shared" si="162"/>
        <v>310</v>
      </c>
      <c r="B318" s="153" t="s">
        <v>410</v>
      </c>
      <c r="C318" s="188">
        <v>98.1</v>
      </c>
      <c r="D318" s="187">
        <v>1</v>
      </c>
      <c r="E318" s="147">
        <f>[1]побуд.звіт!E318+'[2]звіт 2018+01.2019'!E318</f>
        <v>0</v>
      </c>
      <c r="F318" s="147">
        <f>[1]побуд.звіт!F318+'[2]звіт 2018+01.2019'!F318</f>
        <v>0</v>
      </c>
      <c r="G318" s="140">
        <f t="shared" si="158"/>
        <v>0</v>
      </c>
      <c r="H318" s="141">
        <f t="shared" si="159"/>
        <v>0</v>
      </c>
      <c r="I318" s="147">
        <f>[1]побуд.звіт!I318+'[2]звіт 2018+01.2019'!I318</f>
        <v>0</v>
      </c>
      <c r="J318" s="147">
        <f>[1]побуд.звіт!J318+'[2]звіт 2018+01.2019'!J318</f>
        <v>0</v>
      </c>
      <c r="K318" s="140">
        <f t="shared" si="160"/>
        <v>0</v>
      </c>
      <c r="L318" s="141">
        <f t="shared" si="161"/>
        <v>0</v>
      </c>
      <c r="M318" s="147">
        <f>[1]побуд.звіт!M318+'[2]звіт 2018+01.2019'!M318</f>
        <v>201.89774970469421</v>
      </c>
      <c r="N318" s="147">
        <f>[1]побуд.звіт!N318+'[2]звіт 2018+01.2019'!N318</f>
        <v>207.4813195297566</v>
      </c>
      <c r="O318" s="140">
        <f t="shared" si="163"/>
        <v>0</v>
      </c>
      <c r="P318" s="141">
        <f t="shared" si="164"/>
        <v>5.5835698250623977</v>
      </c>
      <c r="Q318" s="147">
        <f>[1]побуд.звіт!Q318+'[2]звіт 2018+01.2019'!Q318</f>
        <v>0</v>
      </c>
      <c r="R318" s="147">
        <f>[1]побуд.звіт!R318+'[2]звіт 2018+01.2019'!R318</f>
        <v>375.07509575028803</v>
      </c>
      <c r="S318" s="140">
        <f t="shared" si="165"/>
        <v>0</v>
      </c>
      <c r="T318" s="141">
        <f t="shared" si="166"/>
        <v>375.07509575028803</v>
      </c>
      <c r="U318" s="147">
        <f>[1]побуд.звіт!U318+'[2]звіт 2018+01.2019'!U318</f>
        <v>0</v>
      </c>
      <c r="V318" s="147">
        <f>[1]побуд.звіт!V318+'[2]звіт 2018+01.2019'!V318</f>
        <v>0</v>
      </c>
      <c r="W318" s="140">
        <f t="shared" si="167"/>
        <v>0</v>
      </c>
      <c r="X318" s="141">
        <f t="shared" si="168"/>
        <v>0</v>
      </c>
      <c r="Y318" s="147">
        <f>[1]побуд.звіт!Y318+'[2]звіт 2018+01.2019'!Y318</f>
        <v>0</v>
      </c>
      <c r="Z318" s="147">
        <f>[1]побуд.звіт!Z318+'[2]звіт 2018+01.2019'!Z318</f>
        <v>0</v>
      </c>
      <c r="AA318" s="140">
        <f t="shared" si="169"/>
        <v>0</v>
      </c>
      <c r="AB318" s="141">
        <f t="shared" si="170"/>
        <v>0</v>
      </c>
      <c r="AC318" s="147">
        <f>[1]побуд.звіт!AC318+'[2]звіт 2018+01.2019'!AC318</f>
        <v>432.4733320253327</v>
      </c>
      <c r="AD318" s="147">
        <f>[1]побуд.звіт!AD318+'[2]звіт 2018+01.2019'!AD318</f>
        <v>546.49831571691186</v>
      </c>
      <c r="AE318" s="140">
        <f t="shared" si="171"/>
        <v>0</v>
      </c>
      <c r="AF318" s="141">
        <f t="shared" si="172"/>
        <v>114.02498369157917</v>
      </c>
      <c r="AG318" s="147">
        <f>[1]побуд.звіт!AG318+'[2]звіт 2018+01.2019'!AG318</f>
        <v>0</v>
      </c>
      <c r="AH318" s="147">
        <f>[1]побуд.звіт!AH318+'[2]звіт 2018+01.2019'!AH318</f>
        <v>0</v>
      </c>
      <c r="AI318" s="140">
        <f t="shared" si="173"/>
        <v>0</v>
      </c>
      <c r="AJ318" s="141">
        <f t="shared" si="174"/>
        <v>0</v>
      </c>
      <c r="AK318" s="147">
        <f>[1]побуд.звіт!AK318+'[2]звіт 2018+01.2019'!AK318</f>
        <v>0</v>
      </c>
      <c r="AL318" s="147">
        <f>[1]побуд.звіт!AL318+'[2]звіт 2018+01.2019'!AL318</f>
        <v>0</v>
      </c>
      <c r="AM318" s="140">
        <f t="shared" si="175"/>
        <v>0</v>
      </c>
      <c r="AN318" s="141">
        <f t="shared" si="176"/>
        <v>0</v>
      </c>
      <c r="AO318" s="147">
        <f>[1]побуд.звіт!AO318+'[2]звіт 2018+01.2019'!AO318</f>
        <v>449.93351686855431</v>
      </c>
      <c r="AP318" s="147">
        <f>[1]побуд.звіт!AP318+'[2]звіт 2018+01.2019'!AP318</f>
        <v>120.89074045542496</v>
      </c>
      <c r="AQ318" s="140">
        <f t="shared" si="177"/>
        <v>-329.04277641312933</v>
      </c>
      <c r="AR318" s="141">
        <f t="shared" si="178"/>
        <v>0</v>
      </c>
      <c r="AS318" s="147">
        <f>[1]побуд.звіт!AS318+'[2]звіт 2018+01.2019'!AS318</f>
        <v>0</v>
      </c>
      <c r="AT318" s="147">
        <f>[1]побуд.звіт!AT318+'[2]звіт 2018+01.2019'!AT318</f>
        <v>0</v>
      </c>
      <c r="AU318" s="140">
        <f t="shared" si="179"/>
        <v>0</v>
      </c>
      <c r="AV318" s="141">
        <f t="shared" si="180"/>
        <v>0</v>
      </c>
      <c r="AW318" s="147">
        <f>[1]побуд.звіт!AW318+'[2]звіт 2018+01.2019'!AW318</f>
        <v>614.08495111421678</v>
      </c>
      <c r="AX318" s="147">
        <f>[1]побуд.звіт!AX318+'[2]звіт 2018+01.2019'!AX318</f>
        <v>0</v>
      </c>
      <c r="AY318" s="140">
        <f t="shared" si="181"/>
        <v>-614.08495111421678</v>
      </c>
      <c r="AZ318" s="141">
        <f t="shared" si="182"/>
        <v>0</v>
      </c>
      <c r="BA318" s="38">
        <v>0</v>
      </c>
      <c r="BB318" s="36"/>
      <c r="BC318" s="36">
        <f t="shared" si="192"/>
        <v>0</v>
      </c>
      <c r="BD318" s="37">
        <f t="shared" si="193"/>
        <v>0</v>
      </c>
      <c r="BE318" s="147">
        <f>[1]побуд.звіт!BE318+'[2]звіт 2018+01.2019'!BE318</f>
        <v>16.103058129623562</v>
      </c>
      <c r="BF318" s="147">
        <f>[1]побуд.звіт!BF318+'[2]звіт 2018+01.2019'!BF318</f>
        <v>0</v>
      </c>
      <c r="BG318" s="140">
        <f t="shared" si="183"/>
        <v>-16.103058129623562</v>
      </c>
      <c r="BH318" s="141">
        <f t="shared" si="184"/>
        <v>0</v>
      </c>
      <c r="BI318" s="147">
        <f>[1]побуд.звіт!BI318+'[2]звіт 2018+01.2019'!BI318</f>
        <v>0</v>
      </c>
      <c r="BJ318" s="147">
        <f>[1]побуд.звіт!BJ318+'[2]звіт 2018+01.2019'!BJ318</f>
        <v>0</v>
      </c>
      <c r="BK318" s="140">
        <f t="shared" si="185"/>
        <v>0</v>
      </c>
      <c r="BL318" s="141">
        <f t="shared" si="186"/>
        <v>0</v>
      </c>
      <c r="BM318" s="147">
        <f>[1]побуд.звіт!BM318+'[2]звіт 2018+01.2019'!BM318</f>
        <v>0</v>
      </c>
      <c r="BN318" s="147">
        <f>[1]побуд.звіт!BN318+'[2]звіт 2018+01.2019'!BN318</f>
        <v>0</v>
      </c>
      <c r="BO318" s="140">
        <f t="shared" si="187"/>
        <v>0</v>
      </c>
      <c r="BP318" s="141">
        <f t="shared" si="188"/>
        <v>0</v>
      </c>
      <c r="BQ318" s="142">
        <f t="shared" si="195"/>
        <v>1714.4926078424214</v>
      </c>
      <c r="BR318" s="140">
        <f t="shared" si="195"/>
        <v>1249.9454714523815</v>
      </c>
      <c r="BS318" s="140">
        <f t="shared" si="189"/>
        <v>-464.5471363900399</v>
      </c>
      <c r="BT318" s="141">
        <f t="shared" si="190"/>
        <v>0</v>
      </c>
      <c r="BU318" s="148">
        <f t="shared" si="194"/>
        <v>0.72904687120544509</v>
      </c>
      <c r="BV318" s="132">
        <v>472</v>
      </c>
      <c r="BW318" s="144">
        <f t="shared" si="191"/>
        <v>349.53624229696993</v>
      </c>
      <c r="BX318" s="132">
        <f t="shared" si="196"/>
        <v>122.4637577030301</v>
      </c>
      <c r="BY318" s="145">
        <v>3</v>
      </c>
      <c r="CA318" s="39"/>
    </row>
    <row r="319" spans="1:79" x14ac:dyDescent="0.3">
      <c r="A319" s="137">
        <f t="shared" si="162"/>
        <v>311</v>
      </c>
      <c r="B319" s="153" t="s">
        <v>411</v>
      </c>
      <c r="C319" s="188">
        <v>44.9</v>
      </c>
      <c r="D319" s="187">
        <v>1</v>
      </c>
      <c r="E319" s="147">
        <f>[1]побуд.звіт!E319+'[2]звіт 2018+01.2019'!E319</f>
        <v>0</v>
      </c>
      <c r="F319" s="147">
        <f>[1]побуд.звіт!F319+'[2]звіт 2018+01.2019'!F319</f>
        <v>0</v>
      </c>
      <c r="G319" s="140">
        <f t="shared" si="158"/>
        <v>0</v>
      </c>
      <c r="H319" s="141">
        <f t="shared" si="159"/>
        <v>0</v>
      </c>
      <c r="I319" s="147">
        <f>[1]побуд.звіт!I319+'[2]звіт 2018+01.2019'!I319</f>
        <v>0</v>
      </c>
      <c r="J319" s="147">
        <f>[1]побуд.звіт!J319+'[2]звіт 2018+01.2019'!J319</f>
        <v>0</v>
      </c>
      <c r="K319" s="140">
        <f t="shared" si="160"/>
        <v>0</v>
      </c>
      <c r="L319" s="141">
        <f t="shared" si="161"/>
        <v>0</v>
      </c>
      <c r="M319" s="147">
        <f>[1]побуд.звіт!M319+'[2]звіт 2018+01.2019'!M319</f>
        <v>121.04142686050156</v>
      </c>
      <c r="N319" s="147">
        <f>[1]побуд.звіт!N319+'[2]звіт 2018+01.2019'!N319</f>
        <v>124.48879171785394</v>
      </c>
      <c r="O319" s="140">
        <f t="shared" si="163"/>
        <v>0</v>
      </c>
      <c r="P319" s="141">
        <f t="shared" si="164"/>
        <v>3.4473648573523832</v>
      </c>
      <c r="Q319" s="147">
        <f>[1]побуд.звіт!Q319+'[2]звіт 2018+01.2019'!Q319</f>
        <v>0</v>
      </c>
      <c r="R319" s="147">
        <f>[1]побуд.звіт!R319+'[2]звіт 2018+01.2019'!R319</f>
        <v>171.7916221800586</v>
      </c>
      <c r="S319" s="140">
        <f t="shared" si="165"/>
        <v>0</v>
      </c>
      <c r="T319" s="141">
        <f t="shared" si="166"/>
        <v>171.7916221800586</v>
      </c>
      <c r="U319" s="147">
        <f>[1]побуд.звіт!U319+'[2]звіт 2018+01.2019'!U319</f>
        <v>0</v>
      </c>
      <c r="V319" s="147">
        <f>[1]побуд.звіт!V319+'[2]звіт 2018+01.2019'!V319</f>
        <v>0</v>
      </c>
      <c r="W319" s="140">
        <f t="shared" si="167"/>
        <v>0</v>
      </c>
      <c r="X319" s="141">
        <f t="shared" si="168"/>
        <v>0</v>
      </c>
      <c r="Y319" s="147">
        <f>[1]побуд.звіт!Y319+'[2]звіт 2018+01.2019'!Y319</f>
        <v>0</v>
      </c>
      <c r="Z319" s="147">
        <f>[1]побуд.звіт!Z319+'[2]звіт 2018+01.2019'!Z319</f>
        <v>0</v>
      </c>
      <c r="AA319" s="140">
        <f t="shared" si="169"/>
        <v>0</v>
      </c>
      <c r="AB319" s="141">
        <f t="shared" si="170"/>
        <v>0</v>
      </c>
      <c r="AC319" s="147">
        <f>[1]побуд.звіт!AC319+'[2]звіт 2018+01.2019'!AC319</f>
        <v>197.91100741700222</v>
      </c>
      <c r="AD319" s="147">
        <f>[1]побуд.звіт!AD319+'[2]звіт 2018+01.2019'!AD319</f>
        <v>250.13021789693514</v>
      </c>
      <c r="AE319" s="140">
        <f t="shared" si="171"/>
        <v>0</v>
      </c>
      <c r="AF319" s="141">
        <f t="shared" si="172"/>
        <v>52.219210479932912</v>
      </c>
      <c r="AG319" s="147">
        <f>[1]побуд.звіт!AG319+'[2]звіт 2018+01.2019'!AG319</f>
        <v>0</v>
      </c>
      <c r="AH319" s="147">
        <f>[1]побуд.звіт!AH319+'[2]звіт 2018+01.2019'!AH319</f>
        <v>0</v>
      </c>
      <c r="AI319" s="140">
        <f t="shared" si="173"/>
        <v>0</v>
      </c>
      <c r="AJ319" s="141">
        <f t="shared" si="174"/>
        <v>0</v>
      </c>
      <c r="AK319" s="147">
        <f>[1]побуд.звіт!AK319+'[2]звіт 2018+01.2019'!AK319</f>
        <v>0</v>
      </c>
      <c r="AL319" s="147">
        <f>[1]побуд.звіт!AL319+'[2]звіт 2018+01.2019'!AL319</f>
        <v>0</v>
      </c>
      <c r="AM319" s="140">
        <f t="shared" si="175"/>
        <v>0</v>
      </c>
      <c r="AN319" s="141">
        <f t="shared" si="176"/>
        <v>0</v>
      </c>
      <c r="AO319" s="147">
        <f>[1]побуд.звіт!AO319+'[2]звіт 2018+01.2019'!AO319</f>
        <v>187.40056630040024</v>
      </c>
      <c r="AP319" s="147">
        <f>[1]побуд.звіт!AP319+'[2]звіт 2018+01.2019'!AP319</f>
        <v>34.999073108716189</v>
      </c>
      <c r="AQ319" s="140">
        <f t="shared" si="177"/>
        <v>-152.40149319168404</v>
      </c>
      <c r="AR319" s="141">
        <f t="shared" si="178"/>
        <v>0</v>
      </c>
      <c r="AS319" s="147">
        <f>[1]побуд.звіт!AS319+'[2]звіт 2018+01.2019'!AS319</f>
        <v>0</v>
      </c>
      <c r="AT319" s="147">
        <f>[1]побуд.звіт!AT319+'[2]звіт 2018+01.2019'!AT319</f>
        <v>0</v>
      </c>
      <c r="AU319" s="140">
        <f t="shared" si="179"/>
        <v>0</v>
      </c>
      <c r="AV319" s="141">
        <f t="shared" si="180"/>
        <v>0</v>
      </c>
      <c r="AW319" s="147">
        <f>[1]побуд.звіт!AW319+'[2]звіт 2018+01.2019'!AW319</f>
        <v>281.25687641507415</v>
      </c>
      <c r="AX319" s="147">
        <f>[1]побуд.звіт!AX319+'[2]звіт 2018+01.2019'!AX319</f>
        <v>0</v>
      </c>
      <c r="AY319" s="140">
        <f t="shared" si="181"/>
        <v>-281.25687641507415</v>
      </c>
      <c r="AZ319" s="141">
        <f t="shared" si="182"/>
        <v>0</v>
      </c>
      <c r="BA319" s="38">
        <v>0</v>
      </c>
      <c r="BB319" s="36"/>
      <c r="BC319" s="36">
        <f t="shared" si="192"/>
        <v>0</v>
      </c>
      <c r="BD319" s="37">
        <f t="shared" si="193"/>
        <v>0</v>
      </c>
      <c r="BE319" s="147">
        <f>[1]побуд.звіт!BE319+'[2]звіт 2018+01.2019'!BE319</f>
        <v>16.064362796795159</v>
      </c>
      <c r="BF319" s="147">
        <f>[1]побуд.звіт!BF319+'[2]звіт 2018+01.2019'!BF319</f>
        <v>0</v>
      </c>
      <c r="BG319" s="140">
        <f t="shared" si="183"/>
        <v>-16.064362796795159</v>
      </c>
      <c r="BH319" s="141">
        <f t="shared" si="184"/>
        <v>0</v>
      </c>
      <c r="BI319" s="147">
        <f>[1]побуд.звіт!BI319+'[2]звіт 2018+01.2019'!BI319</f>
        <v>0</v>
      </c>
      <c r="BJ319" s="147">
        <f>[1]побуд.звіт!BJ319+'[2]звіт 2018+01.2019'!BJ319</f>
        <v>0</v>
      </c>
      <c r="BK319" s="140">
        <f t="shared" si="185"/>
        <v>0</v>
      </c>
      <c r="BL319" s="141">
        <f t="shared" si="186"/>
        <v>0</v>
      </c>
      <c r="BM319" s="147">
        <f>[1]побуд.звіт!BM319+'[2]звіт 2018+01.2019'!BM319</f>
        <v>0</v>
      </c>
      <c r="BN319" s="147">
        <f>[1]побуд.звіт!BN319+'[2]звіт 2018+01.2019'!BN319</f>
        <v>0</v>
      </c>
      <c r="BO319" s="140">
        <f t="shared" si="187"/>
        <v>0</v>
      </c>
      <c r="BP319" s="141">
        <f t="shared" si="188"/>
        <v>0</v>
      </c>
      <c r="BQ319" s="142">
        <f t="shared" si="195"/>
        <v>803.67423978977331</v>
      </c>
      <c r="BR319" s="140">
        <f t="shared" si="195"/>
        <v>581.40970490356381</v>
      </c>
      <c r="BS319" s="140">
        <f t="shared" si="189"/>
        <v>-222.2645348862095</v>
      </c>
      <c r="BT319" s="141">
        <f t="shared" si="190"/>
        <v>0</v>
      </c>
      <c r="BU319" s="148">
        <f t="shared" si="194"/>
        <v>0.72343951829991482</v>
      </c>
      <c r="BV319" s="132">
        <v>31</v>
      </c>
      <c r="BW319" s="144">
        <f t="shared" si="191"/>
        <v>0</v>
      </c>
      <c r="BX319" s="132">
        <f t="shared" si="196"/>
        <v>57.405302842126666</v>
      </c>
      <c r="BY319" s="145">
        <v>3</v>
      </c>
      <c r="CA319" s="39"/>
    </row>
    <row r="320" spans="1:79" x14ac:dyDescent="0.3">
      <c r="A320" s="137">
        <f t="shared" si="162"/>
        <v>312</v>
      </c>
      <c r="B320" s="153" t="s">
        <v>412</v>
      </c>
      <c r="C320" s="188">
        <v>317.88</v>
      </c>
      <c r="D320" s="187">
        <v>1</v>
      </c>
      <c r="E320" s="147">
        <f>[1]побуд.звіт!E320+'[2]звіт 2018+01.2019'!E320</f>
        <v>0</v>
      </c>
      <c r="F320" s="147">
        <f>[1]побуд.звіт!F320+'[2]звіт 2018+01.2019'!F320</f>
        <v>0</v>
      </c>
      <c r="G320" s="140">
        <f t="shared" si="158"/>
        <v>0</v>
      </c>
      <c r="H320" s="141">
        <f t="shared" si="159"/>
        <v>0</v>
      </c>
      <c r="I320" s="147">
        <f>[1]побуд.звіт!I320+'[2]звіт 2018+01.2019'!I320</f>
        <v>0</v>
      </c>
      <c r="J320" s="147">
        <f>[1]побуд.звіт!J320+'[2]звіт 2018+01.2019'!J320</f>
        <v>0</v>
      </c>
      <c r="K320" s="140">
        <f t="shared" si="160"/>
        <v>0</v>
      </c>
      <c r="L320" s="141">
        <f t="shared" si="161"/>
        <v>0</v>
      </c>
      <c r="M320" s="147">
        <f>[1]побуд.звіт!M320+'[2]звіт 2018+01.2019'!M320</f>
        <v>565.43026492663148</v>
      </c>
      <c r="N320" s="147">
        <f>[1]побуд.звіт!N320+'[2]звіт 2018+01.2019'!N320</f>
        <v>547.29558078196396</v>
      </c>
      <c r="O320" s="140">
        <f t="shared" si="163"/>
        <v>-18.134684144667517</v>
      </c>
      <c r="P320" s="141">
        <f t="shared" si="164"/>
        <v>0</v>
      </c>
      <c r="Q320" s="147">
        <f>[1]побуд.звіт!Q320+'[2]звіт 2018+01.2019'!Q320</f>
        <v>0</v>
      </c>
      <c r="R320" s="147">
        <f>[1]побуд.звіт!R320+'[2]звіт 2018+01.2019'!R320</f>
        <v>1215.4739606873688</v>
      </c>
      <c r="S320" s="140">
        <f t="shared" si="165"/>
        <v>0</v>
      </c>
      <c r="T320" s="141">
        <f t="shared" si="166"/>
        <v>1215.4739606873688</v>
      </c>
      <c r="U320" s="147">
        <f>[1]побуд.звіт!U320+'[2]звіт 2018+01.2019'!U320</f>
        <v>0</v>
      </c>
      <c r="V320" s="147">
        <f>[1]побуд.звіт!V320+'[2]звіт 2018+01.2019'!V320</f>
        <v>0</v>
      </c>
      <c r="W320" s="140">
        <f t="shared" si="167"/>
        <v>0</v>
      </c>
      <c r="X320" s="141">
        <f t="shared" si="168"/>
        <v>0</v>
      </c>
      <c r="Y320" s="147">
        <f>[1]побуд.звіт!Y320+'[2]звіт 2018+01.2019'!Y320</f>
        <v>0</v>
      </c>
      <c r="Z320" s="147">
        <f>[1]побуд.звіт!Z320+'[2]звіт 2018+01.2019'!Z320</f>
        <v>0</v>
      </c>
      <c r="AA320" s="140">
        <f t="shared" si="169"/>
        <v>0</v>
      </c>
      <c r="AB320" s="141">
        <f t="shared" si="170"/>
        <v>0</v>
      </c>
      <c r="AC320" s="147">
        <f>[1]побуд.звіт!AC320+'[2]звіт 2018+01.2019'!AC320</f>
        <v>1401.5507621369632</v>
      </c>
      <c r="AD320" s="147">
        <f>[1]побуд.звіт!AD320+'[2]звіт 2018+01.2019'!AD320</f>
        <v>1770.8550927634242</v>
      </c>
      <c r="AE320" s="140">
        <f t="shared" si="171"/>
        <v>0</v>
      </c>
      <c r="AF320" s="141">
        <f t="shared" si="172"/>
        <v>369.30433062646102</v>
      </c>
      <c r="AG320" s="147">
        <f>[1]побуд.звіт!AG320+'[2]звіт 2018+01.2019'!AG320</f>
        <v>0</v>
      </c>
      <c r="AH320" s="147">
        <f>[1]побуд.звіт!AH320+'[2]звіт 2018+01.2019'!AH320</f>
        <v>0</v>
      </c>
      <c r="AI320" s="140">
        <f t="shared" si="173"/>
        <v>0</v>
      </c>
      <c r="AJ320" s="141">
        <f t="shared" si="174"/>
        <v>0</v>
      </c>
      <c r="AK320" s="147">
        <f>[1]побуд.звіт!AK320+'[2]звіт 2018+01.2019'!AK320</f>
        <v>0</v>
      </c>
      <c r="AL320" s="147">
        <f>[1]побуд.звіт!AL320+'[2]звіт 2018+01.2019'!AL320</f>
        <v>0</v>
      </c>
      <c r="AM320" s="140">
        <f t="shared" si="175"/>
        <v>0</v>
      </c>
      <c r="AN320" s="141">
        <f t="shared" si="176"/>
        <v>0</v>
      </c>
      <c r="AO320" s="147">
        <f>[1]побуд.звіт!AO320+'[2]звіт 2018+01.2019'!AO320</f>
        <v>1154.8045834737306</v>
      </c>
      <c r="AP320" s="147">
        <f>[1]побуд.звіт!AP320+'[2]звіт 2018+01.2019'!AP320</f>
        <v>337.33683005278459</v>
      </c>
      <c r="AQ320" s="140">
        <f t="shared" si="177"/>
        <v>-817.46775342094611</v>
      </c>
      <c r="AR320" s="141">
        <f t="shared" si="178"/>
        <v>0</v>
      </c>
      <c r="AS320" s="147">
        <f>[1]побуд.звіт!AS320+'[2]звіт 2018+01.2019'!AS320</f>
        <v>0</v>
      </c>
      <c r="AT320" s="147">
        <f>[1]побуд.звіт!AT320+'[2]звіт 2018+01.2019'!AT320</f>
        <v>0</v>
      </c>
      <c r="AU320" s="140">
        <f t="shared" si="179"/>
        <v>0</v>
      </c>
      <c r="AV320" s="141">
        <f t="shared" si="180"/>
        <v>0</v>
      </c>
      <c r="AW320" s="147">
        <f>[1]побуд.звіт!AW320+'[2]звіт 2018+01.2019'!AW320</f>
        <v>1990.0288093048225</v>
      </c>
      <c r="AX320" s="147">
        <f>[1]побуд.звіт!AX320+'[2]звіт 2018+01.2019'!AX320</f>
        <v>0</v>
      </c>
      <c r="AY320" s="140">
        <f t="shared" si="181"/>
        <v>-1990.0288093048225</v>
      </c>
      <c r="AZ320" s="141">
        <f t="shared" si="182"/>
        <v>0</v>
      </c>
      <c r="BA320" s="38">
        <v>0</v>
      </c>
      <c r="BB320" s="36"/>
      <c r="BC320" s="36">
        <f t="shared" si="192"/>
        <v>0</v>
      </c>
      <c r="BD320" s="37">
        <f t="shared" si="193"/>
        <v>0</v>
      </c>
      <c r="BE320" s="147">
        <f>[1]побуд.звіт!BE320+'[2]звіт 2018+01.2019'!BE320</f>
        <v>16.065873929460679</v>
      </c>
      <c r="BF320" s="147">
        <f>[1]побуд.звіт!BF320+'[2]звіт 2018+01.2019'!BF320</f>
        <v>0</v>
      </c>
      <c r="BG320" s="140">
        <f t="shared" si="183"/>
        <v>-16.065873929460679</v>
      </c>
      <c r="BH320" s="141">
        <f t="shared" si="184"/>
        <v>0</v>
      </c>
      <c r="BI320" s="147">
        <f>[1]побуд.звіт!BI320+'[2]звіт 2018+01.2019'!BI320</f>
        <v>0</v>
      </c>
      <c r="BJ320" s="147">
        <f>[1]побуд.звіт!BJ320+'[2]звіт 2018+01.2019'!BJ320</f>
        <v>0</v>
      </c>
      <c r="BK320" s="140">
        <f t="shared" si="185"/>
        <v>0</v>
      </c>
      <c r="BL320" s="141">
        <f t="shared" si="186"/>
        <v>0</v>
      </c>
      <c r="BM320" s="147">
        <f>[1]побуд.звіт!BM320+'[2]звіт 2018+01.2019'!BM320</f>
        <v>0</v>
      </c>
      <c r="BN320" s="147">
        <f>[1]побуд.звіт!BN320+'[2]звіт 2018+01.2019'!BN320</f>
        <v>0</v>
      </c>
      <c r="BO320" s="140">
        <f t="shared" si="187"/>
        <v>0</v>
      </c>
      <c r="BP320" s="141">
        <f t="shared" si="188"/>
        <v>0</v>
      </c>
      <c r="BQ320" s="142">
        <f t="shared" si="195"/>
        <v>5127.8802937716082</v>
      </c>
      <c r="BR320" s="140">
        <f t="shared" si="195"/>
        <v>3870.9614642855413</v>
      </c>
      <c r="BS320" s="140">
        <f t="shared" si="189"/>
        <v>-1256.9188294860669</v>
      </c>
      <c r="BT320" s="141">
        <f t="shared" si="190"/>
        <v>0</v>
      </c>
      <c r="BU320" s="148">
        <f t="shared" si="194"/>
        <v>0.75488530201987414</v>
      </c>
      <c r="BV320" s="132">
        <v>1558</v>
      </c>
      <c r="BW320" s="144">
        <f t="shared" si="191"/>
        <v>1191.7228361591708</v>
      </c>
      <c r="BX320" s="132">
        <f t="shared" si="196"/>
        <v>366.27716384082913</v>
      </c>
      <c r="BY320" s="145">
        <v>3</v>
      </c>
      <c r="CA320" s="39"/>
    </row>
    <row r="321" spans="1:79" x14ac:dyDescent="0.3">
      <c r="A321" s="137">
        <f t="shared" si="162"/>
        <v>313</v>
      </c>
      <c r="B321" s="153" t="s">
        <v>413</v>
      </c>
      <c r="C321" s="188">
        <v>126.5</v>
      </c>
      <c r="D321" s="187">
        <v>1</v>
      </c>
      <c r="E321" s="147">
        <f>[1]побуд.звіт!E321+'[2]звіт 2018+01.2019'!E321</f>
        <v>0</v>
      </c>
      <c r="F321" s="147">
        <f>[1]побуд.звіт!F321+'[2]звіт 2018+01.2019'!F321</f>
        <v>0</v>
      </c>
      <c r="G321" s="140">
        <f t="shared" si="158"/>
        <v>0</v>
      </c>
      <c r="H321" s="141">
        <f t="shared" si="159"/>
        <v>0</v>
      </c>
      <c r="I321" s="147">
        <f>[1]побуд.звіт!I321+'[2]звіт 2018+01.2019'!I321</f>
        <v>0</v>
      </c>
      <c r="J321" s="147">
        <f>[1]побуд.звіт!J321+'[2]звіт 2018+01.2019'!J321</f>
        <v>0</v>
      </c>
      <c r="K321" s="140">
        <f t="shared" si="160"/>
        <v>0</v>
      </c>
      <c r="L321" s="141">
        <f t="shared" si="161"/>
        <v>0</v>
      </c>
      <c r="M321" s="147">
        <f>[1]побуд.звіт!M321+'[2]звіт 2018+01.2019'!M321</f>
        <v>201.98216772578172</v>
      </c>
      <c r="N321" s="147">
        <f>[1]побуд.звіт!N321+'[2]звіт 2018+01.2019'!N321</f>
        <v>207.4813195297566</v>
      </c>
      <c r="O321" s="140">
        <f t="shared" si="163"/>
        <v>0</v>
      </c>
      <c r="P321" s="141">
        <f t="shared" si="164"/>
        <v>5.4991518039748826</v>
      </c>
      <c r="Q321" s="147">
        <f>[1]побуд.звіт!Q321+'[2]звіт 2018+01.2019'!Q321</f>
        <v>0</v>
      </c>
      <c r="R321" s="147">
        <f>[1]побуд.звіт!R321+'[2]звіт 2018+01.2019'!R321</f>
        <v>441.54576934093649</v>
      </c>
      <c r="S321" s="140">
        <f t="shared" si="165"/>
        <v>0</v>
      </c>
      <c r="T321" s="141">
        <f t="shared" si="166"/>
        <v>441.54576934093649</v>
      </c>
      <c r="U321" s="147">
        <f>[1]побуд.звіт!U321+'[2]звіт 2018+01.2019'!U321</f>
        <v>0</v>
      </c>
      <c r="V321" s="147">
        <f>[1]побуд.звіт!V321+'[2]звіт 2018+01.2019'!V321</f>
        <v>0</v>
      </c>
      <c r="W321" s="140">
        <f t="shared" si="167"/>
        <v>0</v>
      </c>
      <c r="X321" s="141">
        <f t="shared" si="168"/>
        <v>0</v>
      </c>
      <c r="Y321" s="147">
        <f>[1]побуд.звіт!Y321+'[2]звіт 2018+01.2019'!Y321</f>
        <v>0</v>
      </c>
      <c r="Z321" s="147">
        <f>[1]побуд.звіт!Z321+'[2]звіт 2018+01.2019'!Z321</f>
        <v>0</v>
      </c>
      <c r="AA321" s="140">
        <f t="shared" si="169"/>
        <v>0</v>
      </c>
      <c r="AB321" s="141">
        <f t="shared" si="170"/>
        <v>0</v>
      </c>
      <c r="AC321" s="147">
        <f>[1]побуд.звіт!AC321+'[2]звіт 2018+01.2019'!AC321</f>
        <v>557.74560025898381</v>
      </c>
      <c r="AD321" s="147">
        <f>[1]побуд.звіт!AD321+'[2]звіт 2018+01.2019'!AD321</f>
        <v>704.70985665840306</v>
      </c>
      <c r="AE321" s="140">
        <f t="shared" si="171"/>
        <v>0</v>
      </c>
      <c r="AF321" s="141">
        <f t="shared" si="172"/>
        <v>146.96425639941924</v>
      </c>
      <c r="AG321" s="147">
        <f>[1]побуд.звіт!AG321+'[2]звіт 2018+01.2019'!AG321</f>
        <v>0</v>
      </c>
      <c r="AH321" s="147">
        <f>[1]побуд.звіт!AH321+'[2]звіт 2018+01.2019'!AH321</f>
        <v>0</v>
      </c>
      <c r="AI321" s="140">
        <f t="shared" si="173"/>
        <v>0</v>
      </c>
      <c r="AJ321" s="141">
        <f t="shared" si="174"/>
        <v>0</v>
      </c>
      <c r="AK321" s="147">
        <f>[1]побуд.звіт!AK321+'[2]звіт 2018+01.2019'!AK321</f>
        <v>0</v>
      </c>
      <c r="AL321" s="147">
        <f>[1]побуд.звіт!AL321+'[2]звіт 2018+01.2019'!AL321</f>
        <v>0</v>
      </c>
      <c r="AM321" s="140">
        <f t="shared" si="175"/>
        <v>0</v>
      </c>
      <c r="AN321" s="141">
        <f t="shared" si="176"/>
        <v>0</v>
      </c>
      <c r="AO321" s="147">
        <f>[1]побуд.звіт!AO321+'[2]звіт 2018+01.2019'!AO321</f>
        <v>112.26697292116884</v>
      </c>
      <c r="AP321" s="147">
        <f>[1]побуд.звіт!AP321+'[2]звіт 2018+01.2019'!AP321</f>
        <v>104.99721932614857</v>
      </c>
      <c r="AQ321" s="140">
        <f t="shared" si="177"/>
        <v>-7.2697535950202763</v>
      </c>
      <c r="AR321" s="141">
        <f t="shared" si="178"/>
        <v>0</v>
      </c>
      <c r="AS321" s="147">
        <f>[1]побуд.звіт!AS321+'[2]звіт 2018+01.2019'!AS321</f>
        <v>0</v>
      </c>
      <c r="AT321" s="147">
        <f>[1]побуд.звіт!AT321+'[2]звіт 2018+01.2019'!AT321</f>
        <v>0</v>
      </c>
      <c r="AU321" s="140">
        <f t="shared" si="179"/>
        <v>0</v>
      </c>
      <c r="AV321" s="141">
        <f t="shared" si="180"/>
        <v>0</v>
      </c>
      <c r="AW321" s="147">
        <f>[1]побуд.звіт!AW321+'[2]звіт 2018+01.2019'!AW321</f>
        <v>722.90564428137054</v>
      </c>
      <c r="AX321" s="147">
        <f>[1]побуд.звіт!AX321+'[2]звіт 2018+01.2019'!AX321</f>
        <v>0</v>
      </c>
      <c r="AY321" s="140">
        <f t="shared" si="181"/>
        <v>-722.90564428137054</v>
      </c>
      <c r="AZ321" s="141">
        <f t="shared" si="182"/>
        <v>0</v>
      </c>
      <c r="BA321" s="38">
        <v>0</v>
      </c>
      <c r="BB321" s="36"/>
      <c r="BC321" s="36">
        <f t="shared" si="192"/>
        <v>0</v>
      </c>
      <c r="BD321" s="37">
        <f t="shared" si="193"/>
        <v>0</v>
      </c>
      <c r="BE321" s="147">
        <f>[1]побуд.звіт!BE321+'[2]звіт 2018+01.2019'!BE321</f>
        <v>16.033598245567248</v>
      </c>
      <c r="BF321" s="147">
        <f>[1]побуд.звіт!BF321+'[2]звіт 2018+01.2019'!BF321</f>
        <v>0</v>
      </c>
      <c r="BG321" s="140">
        <f t="shared" si="183"/>
        <v>-16.033598245567248</v>
      </c>
      <c r="BH321" s="141">
        <f t="shared" si="184"/>
        <v>0</v>
      </c>
      <c r="BI321" s="147">
        <f>[1]побуд.звіт!BI321+'[2]звіт 2018+01.2019'!BI321</f>
        <v>0</v>
      </c>
      <c r="BJ321" s="147">
        <f>[1]побуд.звіт!BJ321+'[2]звіт 2018+01.2019'!BJ321</f>
        <v>0</v>
      </c>
      <c r="BK321" s="140">
        <f t="shared" si="185"/>
        <v>0</v>
      </c>
      <c r="BL321" s="141">
        <f t="shared" si="186"/>
        <v>0</v>
      </c>
      <c r="BM321" s="147">
        <f>[1]побуд.звіт!BM321+'[2]звіт 2018+01.2019'!BM321</f>
        <v>0</v>
      </c>
      <c r="BN321" s="147">
        <f>[1]побуд.звіт!BN321+'[2]звіт 2018+01.2019'!BN321</f>
        <v>0</v>
      </c>
      <c r="BO321" s="140">
        <f t="shared" si="187"/>
        <v>0</v>
      </c>
      <c r="BP321" s="141">
        <f t="shared" si="188"/>
        <v>0</v>
      </c>
      <c r="BQ321" s="142">
        <f t="shared" si="195"/>
        <v>1610.9339834328721</v>
      </c>
      <c r="BR321" s="140">
        <f t="shared" si="195"/>
        <v>1458.7341648552447</v>
      </c>
      <c r="BS321" s="140">
        <f t="shared" si="189"/>
        <v>-152.19981857762741</v>
      </c>
      <c r="BT321" s="141">
        <f t="shared" si="190"/>
        <v>0</v>
      </c>
      <c r="BU321" s="148">
        <f t="shared" si="194"/>
        <v>0.90552075991761483</v>
      </c>
      <c r="BV321" s="132">
        <v>91</v>
      </c>
      <c r="BW321" s="144">
        <f t="shared" si="191"/>
        <v>0</v>
      </c>
      <c r="BX321" s="132">
        <f t="shared" si="196"/>
        <v>115.066713102348</v>
      </c>
      <c r="BY321" s="145">
        <v>3</v>
      </c>
      <c r="CA321" s="39"/>
    </row>
    <row r="322" spans="1:79" x14ac:dyDescent="0.3">
      <c r="A322" s="137">
        <f t="shared" si="162"/>
        <v>314</v>
      </c>
      <c r="B322" s="153" t="s">
        <v>414</v>
      </c>
      <c r="C322" s="188">
        <v>50.4</v>
      </c>
      <c r="D322" s="187">
        <v>1</v>
      </c>
      <c r="E322" s="147">
        <f>[1]побуд.звіт!E322+'[2]звіт 2018+01.2019'!E322</f>
        <v>0</v>
      </c>
      <c r="F322" s="147">
        <f>[1]побуд.звіт!F322+'[2]звіт 2018+01.2019'!F322</f>
        <v>0</v>
      </c>
      <c r="G322" s="140">
        <f t="shared" si="158"/>
        <v>0</v>
      </c>
      <c r="H322" s="141">
        <f t="shared" si="159"/>
        <v>0</v>
      </c>
      <c r="I322" s="147">
        <f>[1]побуд.звіт!I322+'[2]звіт 2018+01.2019'!I322</f>
        <v>0</v>
      </c>
      <c r="J322" s="147">
        <f>[1]побуд.звіт!J322+'[2]звіт 2018+01.2019'!J322</f>
        <v>0</v>
      </c>
      <c r="K322" s="140">
        <f t="shared" si="160"/>
        <v>0</v>
      </c>
      <c r="L322" s="141">
        <f t="shared" si="161"/>
        <v>0</v>
      </c>
      <c r="M322" s="147">
        <f>[1]побуд.звіт!M322+'[2]звіт 2018+01.2019'!M322</f>
        <v>241.88658194837865</v>
      </c>
      <c r="N322" s="147">
        <f>[1]побуд.звіт!N322+'[2]звіт 2018+01.2019'!N322</f>
        <v>248.97758343570788</v>
      </c>
      <c r="O322" s="140">
        <f t="shared" si="163"/>
        <v>0</v>
      </c>
      <c r="P322" s="141">
        <f t="shared" si="164"/>
        <v>7.0910014873292369</v>
      </c>
      <c r="Q322" s="147">
        <f>[1]побуд.звіт!Q322+'[2]звіт 2018+01.2019'!Q322</f>
        <v>0</v>
      </c>
      <c r="R322" s="147">
        <f>[1]побуд.звіт!R322+'[2]звіт 2018+01.2019'!R322</f>
        <v>174.16162599321061</v>
      </c>
      <c r="S322" s="140">
        <f t="shared" si="165"/>
        <v>0</v>
      </c>
      <c r="T322" s="141">
        <f t="shared" si="166"/>
        <v>174.16162599321061</v>
      </c>
      <c r="U322" s="147">
        <f>[1]побуд.звіт!U322+'[2]звіт 2018+01.2019'!U322</f>
        <v>0</v>
      </c>
      <c r="V322" s="147">
        <f>[1]побуд.звіт!V322+'[2]звіт 2018+01.2019'!V322</f>
        <v>0</v>
      </c>
      <c r="W322" s="140">
        <f t="shared" si="167"/>
        <v>0</v>
      </c>
      <c r="X322" s="141">
        <f t="shared" si="168"/>
        <v>0</v>
      </c>
      <c r="Y322" s="147">
        <f>[1]побуд.звіт!Y322+'[2]звіт 2018+01.2019'!Y322</f>
        <v>0</v>
      </c>
      <c r="Z322" s="147">
        <f>[1]побуд.звіт!Z322+'[2]звіт 2018+01.2019'!Z322</f>
        <v>0</v>
      </c>
      <c r="AA322" s="140">
        <f t="shared" si="169"/>
        <v>0</v>
      </c>
      <c r="AB322" s="141">
        <f t="shared" si="170"/>
        <v>0</v>
      </c>
      <c r="AC322" s="147">
        <f>[1]побуд.звіт!AC322+'[2]звіт 2018+01.2019'!AC322</f>
        <v>222.23349388457447</v>
      </c>
      <c r="AD322" s="147">
        <f>[1]побуд.звіт!AD322+'[2]звіт 2018+01.2019'!AD322</f>
        <v>280.76977688208319</v>
      </c>
      <c r="AE322" s="140">
        <f t="shared" si="171"/>
        <v>0</v>
      </c>
      <c r="AF322" s="141">
        <f t="shared" si="172"/>
        <v>58.536282997508721</v>
      </c>
      <c r="AG322" s="147">
        <f>[1]побуд.звіт!AG322+'[2]звіт 2018+01.2019'!AG322</f>
        <v>0</v>
      </c>
      <c r="AH322" s="147">
        <f>[1]побуд.звіт!AH322+'[2]звіт 2018+01.2019'!AH322</f>
        <v>0</v>
      </c>
      <c r="AI322" s="140">
        <f t="shared" si="173"/>
        <v>0</v>
      </c>
      <c r="AJ322" s="141">
        <f t="shared" si="174"/>
        <v>0</v>
      </c>
      <c r="AK322" s="147">
        <f>[1]побуд.звіт!AK322+'[2]звіт 2018+01.2019'!AK322</f>
        <v>0</v>
      </c>
      <c r="AL322" s="147">
        <f>[1]побуд.звіт!AL322+'[2]звіт 2018+01.2019'!AL322</f>
        <v>0</v>
      </c>
      <c r="AM322" s="140">
        <f t="shared" si="175"/>
        <v>0</v>
      </c>
      <c r="AN322" s="141">
        <f t="shared" si="176"/>
        <v>0</v>
      </c>
      <c r="AO322" s="147">
        <f>[1]побуд.звіт!AO322+'[2]звіт 2018+01.2019'!AO322</f>
        <v>151.40578622579724</v>
      </c>
      <c r="AP322" s="147">
        <f>[1]побуд.звіт!AP322+'[2]звіт 2018+01.2019'!AP322</f>
        <v>101.78518847598517</v>
      </c>
      <c r="AQ322" s="140">
        <f t="shared" si="177"/>
        <v>-49.620597749812077</v>
      </c>
      <c r="AR322" s="141">
        <f t="shared" si="178"/>
        <v>0</v>
      </c>
      <c r="AS322" s="147">
        <f>[1]побуд.звіт!AS322+'[2]звіт 2018+01.2019'!AS322</f>
        <v>0</v>
      </c>
      <c r="AT322" s="147">
        <f>[1]побуд.звіт!AT322+'[2]звіт 2018+01.2019'!AT322</f>
        <v>0</v>
      </c>
      <c r="AU322" s="140">
        <f t="shared" si="179"/>
        <v>0</v>
      </c>
      <c r="AV322" s="141">
        <f t="shared" si="180"/>
        <v>0</v>
      </c>
      <c r="AW322" s="147">
        <f>[1]побуд.звіт!AW322+'[2]звіт 2018+01.2019'!AW322</f>
        <v>285.12466400348677</v>
      </c>
      <c r="AX322" s="147">
        <f>[1]побуд.звіт!AX322+'[2]звіт 2018+01.2019'!AX322</f>
        <v>0</v>
      </c>
      <c r="AY322" s="140">
        <f t="shared" si="181"/>
        <v>-285.12466400348677</v>
      </c>
      <c r="AZ322" s="141">
        <f t="shared" si="182"/>
        <v>0</v>
      </c>
      <c r="BA322" s="38">
        <v>0</v>
      </c>
      <c r="BB322" s="36"/>
      <c r="BC322" s="36">
        <f t="shared" si="192"/>
        <v>0</v>
      </c>
      <c r="BD322" s="37">
        <f t="shared" si="193"/>
        <v>0</v>
      </c>
      <c r="BE322" s="147">
        <f>[1]побуд.звіт!BE322+'[2]звіт 2018+01.2019'!BE322</f>
        <v>16.050962821119999</v>
      </c>
      <c r="BF322" s="147">
        <f>[1]побуд.звіт!BF322+'[2]звіт 2018+01.2019'!BF322</f>
        <v>0</v>
      </c>
      <c r="BG322" s="140">
        <f t="shared" si="183"/>
        <v>-16.050962821119999</v>
      </c>
      <c r="BH322" s="141">
        <f t="shared" si="184"/>
        <v>0</v>
      </c>
      <c r="BI322" s="147">
        <f>[1]побуд.звіт!BI322+'[2]звіт 2018+01.2019'!BI322</f>
        <v>0</v>
      </c>
      <c r="BJ322" s="147">
        <f>[1]побуд.звіт!BJ322+'[2]звіт 2018+01.2019'!BJ322</f>
        <v>0</v>
      </c>
      <c r="BK322" s="140">
        <f t="shared" si="185"/>
        <v>0</v>
      </c>
      <c r="BL322" s="141">
        <f t="shared" si="186"/>
        <v>0</v>
      </c>
      <c r="BM322" s="147">
        <f>[1]побуд.звіт!BM322+'[2]звіт 2018+01.2019'!BM322</f>
        <v>0</v>
      </c>
      <c r="BN322" s="147">
        <f>[1]побуд.звіт!BN322+'[2]звіт 2018+01.2019'!BN322</f>
        <v>0</v>
      </c>
      <c r="BO322" s="140">
        <f t="shared" si="187"/>
        <v>0</v>
      </c>
      <c r="BP322" s="141">
        <f t="shared" si="188"/>
        <v>0</v>
      </c>
      <c r="BQ322" s="142">
        <f t="shared" si="195"/>
        <v>916.70148888335711</v>
      </c>
      <c r="BR322" s="140">
        <f t="shared" si="195"/>
        <v>805.69417478698676</v>
      </c>
      <c r="BS322" s="140">
        <f t="shared" si="189"/>
        <v>-111.00731409637035</v>
      </c>
      <c r="BT322" s="141">
        <f t="shared" si="190"/>
        <v>0</v>
      </c>
      <c r="BU322" s="148">
        <f t="shared" si="194"/>
        <v>0.87890571200927203</v>
      </c>
      <c r="BV322" s="132">
        <v>216</v>
      </c>
      <c r="BW322" s="144">
        <f t="shared" si="191"/>
        <v>150.52132222261736</v>
      </c>
      <c r="BX322" s="132">
        <f t="shared" si="196"/>
        <v>65.478677777382657</v>
      </c>
      <c r="BY322" s="145">
        <v>3</v>
      </c>
      <c r="CA322" s="39"/>
    </row>
    <row r="323" spans="1:79" x14ac:dyDescent="0.3">
      <c r="A323" s="137">
        <f t="shared" si="162"/>
        <v>315</v>
      </c>
      <c r="B323" s="153" t="s">
        <v>415</v>
      </c>
      <c r="C323" s="188">
        <v>95.5</v>
      </c>
      <c r="D323" s="187">
        <v>1</v>
      </c>
      <c r="E323" s="147">
        <f>[1]побуд.звіт!E323+'[2]звіт 2018+01.2019'!E323</f>
        <v>0</v>
      </c>
      <c r="F323" s="147">
        <f>[1]побуд.звіт!F323+'[2]звіт 2018+01.2019'!F323</f>
        <v>0</v>
      </c>
      <c r="G323" s="140">
        <f t="shared" si="158"/>
        <v>0</v>
      </c>
      <c r="H323" s="141">
        <f t="shared" si="159"/>
        <v>0</v>
      </c>
      <c r="I323" s="147">
        <f>[1]побуд.звіт!I323+'[2]звіт 2018+01.2019'!I323</f>
        <v>0</v>
      </c>
      <c r="J323" s="147">
        <f>[1]побуд.звіт!J323+'[2]звіт 2018+01.2019'!J323</f>
        <v>0</v>
      </c>
      <c r="K323" s="140">
        <f t="shared" si="160"/>
        <v>0</v>
      </c>
      <c r="L323" s="141">
        <f t="shared" si="161"/>
        <v>0</v>
      </c>
      <c r="M323" s="147">
        <f>[1]побуд.звіт!M323+'[2]звіт 2018+01.2019'!M323</f>
        <v>282.43569625436402</v>
      </c>
      <c r="N323" s="147">
        <f>[1]побуд.звіт!N323+'[2]звіт 2018+01.2019'!N323</f>
        <v>290.47384734165922</v>
      </c>
      <c r="O323" s="140">
        <f t="shared" si="163"/>
        <v>0</v>
      </c>
      <c r="P323" s="141">
        <f t="shared" si="164"/>
        <v>8.0381510872952049</v>
      </c>
      <c r="Q323" s="147">
        <f>[1]побуд.звіт!Q323+'[2]звіт 2018+01.2019'!Q323</f>
        <v>0</v>
      </c>
      <c r="R323" s="147">
        <f>[1]побуд.звіт!R323+'[2]звіт 2018+01.2019'!R323</f>
        <v>365.34666832854538</v>
      </c>
      <c r="S323" s="140">
        <f t="shared" si="165"/>
        <v>0</v>
      </c>
      <c r="T323" s="141">
        <f t="shared" si="166"/>
        <v>365.34666832854538</v>
      </c>
      <c r="U323" s="147">
        <f>[1]побуд.звіт!U323+'[2]звіт 2018+01.2019'!U323</f>
        <v>0</v>
      </c>
      <c r="V323" s="147">
        <f>[1]побуд.звіт!V323+'[2]звіт 2018+01.2019'!V323</f>
        <v>0</v>
      </c>
      <c r="W323" s="140">
        <f t="shared" si="167"/>
        <v>0</v>
      </c>
      <c r="X323" s="141">
        <f t="shared" si="168"/>
        <v>0</v>
      </c>
      <c r="Y323" s="147">
        <f>[1]побуд.звіт!Y323+'[2]звіт 2018+01.2019'!Y323</f>
        <v>0</v>
      </c>
      <c r="Z323" s="147">
        <f>[1]побуд.звіт!Z323+'[2]звіт 2018+01.2019'!Z323</f>
        <v>0</v>
      </c>
      <c r="AA323" s="140">
        <f t="shared" si="169"/>
        <v>0</v>
      </c>
      <c r="AB323" s="141">
        <f t="shared" si="170"/>
        <v>0</v>
      </c>
      <c r="AC323" s="147">
        <f>[1]побуд.звіт!AC323+'[2]звіт 2018+01.2019'!AC323</f>
        <v>421.15081027456893</v>
      </c>
      <c r="AD323" s="147">
        <f>[1]побуд.звіт!AD323+'[2]звіт 2018+01.2019'!AD323</f>
        <v>532.01416056029643</v>
      </c>
      <c r="AE323" s="140">
        <f t="shared" si="171"/>
        <v>0</v>
      </c>
      <c r="AF323" s="141">
        <f t="shared" si="172"/>
        <v>110.86335028572751</v>
      </c>
      <c r="AG323" s="147">
        <f>[1]побуд.звіт!AG323+'[2]звіт 2018+01.2019'!AG323</f>
        <v>0</v>
      </c>
      <c r="AH323" s="147">
        <f>[1]побуд.звіт!AH323+'[2]звіт 2018+01.2019'!AH323</f>
        <v>0</v>
      </c>
      <c r="AI323" s="140">
        <f t="shared" si="173"/>
        <v>0</v>
      </c>
      <c r="AJ323" s="141">
        <f t="shared" si="174"/>
        <v>0</v>
      </c>
      <c r="AK323" s="147">
        <f>[1]побуд.звіт!AK323+'[2]звіт 2018+01.2019'!AK323</f>
        <v>0</v>
      </c>
      <c r="AL323" s="147">
        <f>[1]побуд.звіт!AL323+'[2]звіт 2018+01.2019'!AL323</f>
        <v>0</v>
      </c>
      <c r="AM323" s="140">
        <f t="shared" si="175"/>
        <v>0</v>
      </c>
      <c r="AN323" s="141">
        <f t="shared" si="176"/>
        <v>0</v>
      </c>
      <c r="AO323" s="147">
        <f>[1]побуд.звіт!AO323+'[2]звіт 2018+01.2019'!AO323</f>
        <v>236.3271681476017</v>
      </c>
      <c r="AP323" s="147">
        <f>[1]побуд.звіт!AP323+'[2]звіт 2018+01.2019'!AP323</f>
        <v>124.11656592795619</v>
      </c>
      <c r="AQ323" s="140">
        <f t="shared" si="177"/>
        <v>-112.21060221964551</v>
      </c>
      <c r="AR323" s="141">
        <f t="shared" si="178"/>
        <v>0</v>
      </c>
      <c r="AS323" s="147">
        <f>[1]побуд.звіт!AS323+'[2]звіт 2018+01.2019'!AS323</f>
        <v>0</v>
      </c>
      <c r="AT323" s="147">
        <f>[1]побуд.звіт!AT323+'[2]звіт 2018+01.2019'!AT323</f>
        <v>0</v>
      </c>
      <c r="AU323" s="140">
        <f t="shared" si="179"/>
        <v>0</v>
      </c>
      <c r="AV323" s="141">
        <f t="shared" si="180"/>
        <v>0</v>
      </c>
      <c r="AW323" s="147">
        <f>[1]побуд.звіт!AW323+'[2]звіт 2018+01.2019'!AW323</f>
        <v>598.16843217294843</v>
      </c>
      <c r="AX323" s="147">
        <f>[1]побуд.звіт!AX323+'[2]звіт 2018+01.2019'!AX323</f>
        <v>0</v>
      </c>
      <c r="AY323" s="140">
        <f t="shared" si="181"/>
        <v>-598.16843217294843</v>
      </c>
      <c r="AZ323" s="141">
        <f t="shared" si="182"/>
        <v>0</v>
      </c>
      <c r="BA323" s="38">
        <v>0</v>
      </c>
      <c r="BB323" s="36"/>
      <c r="BC323" s="36">
        <f t="shared" si="192"/>
        <v>0</v>
      </c>
      <c r="BD323" s="37">
        <f t="shared" si="193"/>
        <v>0</v>
      </c>
      <c r="BE323" s="147">
        <f>[1]побуд.звіт!BE323+'[2]звіт 2018+01.2019'!BE323</f>
        <v>16.078489279592958</v>
      </c>
      <c r="BF323" s="147">
        <f>[1]побуд.звіт!BF323+'[2]звіт 2018+01.2019'!BF323</f>
        <v>0</v>
      </c>
      <c r="BG323" s="140">
        <f t="shared" si="183"/>
        <v>-16.078489279592958</v>
      </c>
      <c r="BH323" s="141">
        <f t="shared" si="184"/>
        <v>0</v>
      </c>
      <c r="BI323" s="147">
        <f>[1]побуд.звіт!BI323+'[2]звіт 2018+01.2019'!BI323</f>
        <v>0</v>
      </c>
      <c r="BJ323" s="147">
        <f>[1]побуд.звіт!BJ323+'[2]звіт 2018+01.2019'!BJ323</f>
        <v>0</v>
      </c>
      <c r="BK323" s="140">
        <f t="shared" si="185"/>
        <v>0</v>
      </c>
      <c r="BL323" s="141">
        <f t="shared" si="186"/>
        <v>0</v>
      </c>
      <c r="BM323" s="147">
        <f>[1]побуд.звіт!BM323+'[2]звіт 2018+01.2019'!BM323</f>
        <v>0</v>
      </c>
      <c r="BN323" s="147">
        <f>[1]побуд.звіт!BN323+'[2]звіт 2018+01.2019'!BN323</f>
        <v>0</v>
      </c>
      <c r="BO323" s="140">
        <f t="shared" si="187"/>
        <v>0</v>
      </c>
      <c r="BP323" s="141">
        <f t="shared" si="188"/>
        <v>0</v>
      </c>
      <c r="BQ323" s="142">
        <f t="shared" si="195"/>
        <v>1554.1605961290759</v>
      </c>
      <c r="BR323" s="140">
        <f t="shared" si="195"/>
        <v>1311.951242158457</v>
      </c>
      <c r="BS323" s="140">
        <f t="shared" si="189"/>
        <v>-242.20935397061885</v>
      </c>
      <c r="BT323" s="141">
        <f t="shared" si="190"/>
        <v>0</v>
      </c>
      <c r="BU323" s="148">
        <f t="shared" si="194"/>
        <v>0.84415423053841021</v>
      </c>
      <c r="BV323" s="132">
        <v>422</v>
      </c>
      <c r="BW323" s="144">
        <f t="shared" si="191"/>
        <v>310.98852884792313</v>
      </c>
      <c r="BX323" s="132">
        <f t="shared" si="196"/>
        <v>111.01147115207685</v>
      </c>
      <c r="BY323" s="145">
        <v>3</v>
      </c>
      <c r="CA323" s="39"/>
    </row>
    <row r="324" spans="1:79" x14ac:dyDescent="0.3">
      <c r="A324" s="137">
        <f t="shared" si="162"/>
        <v>316</v>
      </c>
      <c r="B324" s="153" t="s">
        <v>416</v>
      </c>
      <c r="C324" s="188">
        <v>147.04</v>
      </c>
      <c r="D324" s="187">
        <v>1</v>
      </c>
      <c r="E324" s="147">
        <f>[1]побуд.звіт!E324+'[2]звіт 2018+01.2019'!E324</f>
        <v>0</v>
      </c>
      <c r="F324" s="147">
        <f>[1]побуд.звіт!F324+'[2]звіт 2018+01.2019'!F324</f>
        <v>0</v>
      </c>
      <c r="G324" s="140">
        <f t="shared" si="158"/>
        <v>0</v>
      </c>
      <c r="H324" s="141">
        <f t="shared" si="159"/>
        <v>0</v>
      </c>
      <c r="I324" s="147">
        <f>[1]побуд.звіт!I324+'[2]звіт 2018+01.2019'!I324</f>
        <v>0</v>
      </c>
      <c r="J324" s="147">
        <f>[1]побуд.звіт!J324+'[2]звіт 2018+01.2019'!J324</f>
        <v>0</v>
      </c>
      <c r="K324" s="140">
        <f t="shared" si="160"/>
        <v>0</v>
      </c>
      <c r="L324" s="141">
        <f t="shared" si="161"/>
        <v>0</v>
      </c>
      <c r="M324" s="147">
        <f>[1]побуд.звіт!M324+'[2]звіт 2018+01.2019'!M324</f>
        <v>524.34932566809562</v>
      </c>
      <c r="N324" s="147">
        <f>[1]побуд.звіт!N324+'[2]звіт 2018+01.2019'!N324</f>
        <v>539.45143077736725</v>
      </c>
      <c r="O324" s="140">
        <f t="shared" si="163"/>
        <v>0</v>
      </c>
      <c r="P324" s="141">
        <f t="shared" si="164"/>
        <v>15.102105109271633</v>
      </c>
      <c r="Q324" s="147">
        <f>[1]побуд.звіт!Q324+'[2]звіт 2018+01.2019'!Q324</f>
        <v>0</v>
      </c>
      <c r="R324" s="147">
        <f>[1]побуд.звіт!R324+'[2]звіт 2018+01.2019'!R324</f>
        <v>562.45034444764735</v>
      </c>
      <c r="S324" s="140">
        <f t="shared" si="165"/>
        <v>0</v>
      </c>
      <c r="T324" s="141">
        <f t="shared" si="166"/>
        <v>562.45034444764735</v>
      </c>
      <c r="U324" s="147">
        <f>[1]побуд.звіт!U324+'[2]звіт 2018+01.2019'!U324</f>
        <v>0</v>
      </c>
      <c r="V324" s="147">
        <f>[1]побуд.звіт!V324+'[2]звіт 2018+01.2019'!V324</f>
        <v>0</v>
      </c>
      <c r="W324" s="140">
        <f t="shared" si="167"/>
        <v>0</v>
      </c>
      <c r="X324" s="141">
        <f t="shared" si="168"/>
        <v>0</v>
      </c>
      <c r="Y324" s="147">
        <f>[1]побуд.звіт!Y324+'[2]звіт 2018+01.2019'!Y324</f>
        <v>0</v>
      </c>
      <c r="Z324" s="147">
        <f>[1]побуд.звіт!Z324+'[2]звіт 2018+01.2019'!Z324</f>
        <v>0</v>
      </c>
      <c r="AA324" s="140">
        <f t="shared" si="169"/>
        <v>0</v>
      </c>
      <c r="AB324" s="141">
        <f t="shared" si="170"/>
        <v>0</v>
      </c>
      <c r="AC324" s="147">
        <f>[1]побуд.звіт!AC324+'[2]звіт 2018+01.2019'!AC324</f>
        <v>648.30761313898006</v>
      </c>
      <c r="AD324" s="147">
        <f>[1]побуд.звіт!AD324+'[2]звіт 2018+01.2019'!AD324</f>
        <v>819.13468239566475</v>
      </c>
      <c r="AE324" s="140">
        <f t="shared" si="171"/>
        <v>0</v>
      </c>
      <c r="AF324" s="141">
        <f t="shared" si="172"/>
        <v>170.82706925668469</v>
      </c>
      <c r="AG324" s="147">
        <f>[1]побуд.звіт!AG324+'[2]звіт 2018+01.2019'!AG324</f>
        <v>0</v>
      </c>
      <c r="AH324" s="147">
        <f>[1]побуд.звіт!AH324+'[2]звіт 2018+01.2019'!AH324</f>
        <v>0</v>
      </c>
      <c r="AI324" s="140">
        <f t="shared" si="173"/>
        <v>0</v>
      </c>
      <c r="AJ324" s="141">
        <f t="shared" si="174"/>
        <v>0</v>
      </c>
      <c r="AK324" s="147">
        <f>[1]побуд.звіт!AK324+'[2]звіт 2018+01.2019'!AK324</f>
        <v>0</v>
      </c>
      <c r="AL324" s="147">
        <f>[1]побуд.звіт!AL324+'[2]звіт 2018+01.2019'!AL324</f>
        <v>0</v>
      </c>
      <c r="AM324" s="140">
        <f t="shared" si="175"/>
        <v>0</v>
      </c>
      <c r="AN324" s="141">
        <f t="shared" si="176"/>
        <v>0</v>
      </c>
      <c r="AO324" s="147">
        <f>[1]побуд.звіт!AO324+'[2]звіт 2018+01.2019'!AO324</f>
        <v>1124.3657245335557</v>
      </c>
      <c r="AP324" s="147">
        <f>[1]побуд.звіт!AP324+'[2]звіт 2018+01.2019'!AP324</f>
        <v>210.00823327466497</v>
      </c>
      <c r="AQ324" s="140">
        <f t="shared" si="177"/>
        <v>-914.35749125889083</v>
      </c>
      <c r="AR324" s="141">
        <f t="shared" si="178"/>
        <v>0</v>
      </c>
      <c r="AS324" s="147">
        <f>[1]побуд.звіт!AS324+'[2]звіт 2018+01.2019'!AS324</f>
        <v>0</v>
      </c>
      <c r="AT324" s="147">
        <f>[1]побуд.звіт!AT324+'[2]звіт 2018+01.2019'!AT324</f>
        <v>0</v>
      </c>
      <c r="AU324" s="140">
        <f t="shared" si="179"/>
        <v>0</v>
      </c>
      <c r="AV324" s="141">
        <f t="shared" si="180"/>
        <v>0</v>
      </c>
      <c r="AW324" s="147">
        <f>[1]побуд.звіт!AW324+'[2]звіт 2018+01.2019'!AW324</f>
        <v>920.85914323256873</v>
      </c>
      <c r="AX324" s="147">
        <f>[1]побуд.звіт!AX324+'[2]звіт 2018+01.2019'!AX324</f>
        <v>4474</v>
      </c>
      <c r="AY324" s="140">
        <f t="shared" si="181"/>
        <v>0</v>
      </c>
      <c r="AZ324" s="141">
        <f t="shared" si="182"/>
        <v>3553.1408567674312</v>
      </c>
      <c r="BA324" s="38">
        <v>0</v>
      </c>
      <c r="BB324" s="36"/>
      <c r="BC324" s="36">
        <f t="shared" si="192"/>
        <v>0</v>
      </c>
      <c r="BD324" s="37">
        <f t="shared" si="193"/>
        <v>0</v>
      </c>
      <c r="BE324" s="147">
        <f>[1]побуд.звіт!BE324+'[2]звіт 2018+01.2019'!BE324</f>
        <v>16.027494716362931</v>
      </c>
      <c r="BF324" s="147">
        <f>[1]побуд.звіт!BF324+'[2]звіт 2018+01.2019'!BF324</f>
        <v>0</v>
      </c>
      <c r="BG324" s="140">
        <f t="shared" si="183"/>
        <v>-16.027494716362931</v>
      </c>
      <c r="BH324" s="141">
        <f t="shared" si="184"/>
        <v>0</v>
      </c>
      <c r="BI324" s="147">
        <f>[1]побуд.звіт!BI324+'[2]звіт 2018+01.2019'!BI324</f>
        <v>0</v>
      </c>
      <c r="BJ324" s="147">
        <f>[1]побуд.звіт!BJ324+'[2]звіт 2018+01.2019'!BJ324</f>
        <v>0</v>
      </c>
      <c r="BK324" s="140">
        <f t="shared" si="185"/>
        <v>0</v>
      </c>
      <c r="BL324" s="141">
        <f t="shared" si="186"/>
        <v>0</v>
      </c>
      <c r="BM324" s="147">
        <f>[1]побуд.звіт!BM324+'[2]звіт 2018+01.2019'!BM324</f>
        <v>0</v>
      </c>
      <c r="BN324" s="147">
        <f>[1]побуд.звіт!BN324+'[2]звіт 2018+01.2019'!BN324</f>
        <v>0</v>
      </c>
      <c r="BO324" s="140">
        <f t="shared" si="187"/>
        <v>0</v>
      </c>
      <c r="BP324" s="141">
        <f t="shared" si="188"/>
        <v>0</v>
      </c>
      <c r="BQ324" s="142">
        <f t="shared" si="195"/>
        <v>3233.9093012895632</v>
      </c>
      <c r="BR324" s="140">
        <f t="shared" si="195"/>
        <v>6605.0446908953445</v>
      </c>
      <c r="BS324" s="140">
        <f t="shared" si="189"/>
        <v>0</v>
      </c>
      <c r="BT324" s="141">
        <f t="shared" si="190"/>
        <v>3371.1353896057813</v>
      </c>
      <c r="BU324" s="148">
        <f t="shared" si="194"/>
        <v>2.0424334993753526</v>
      </c>
      <c r="BV324" s="132">
        <v>2442</v>
      </c>
      <c r="BW324" s="144">
        <f t="shared" si="191"/>
        <v>2211.0064784793167</v>
      </c>
      <c r="BX324" s="132">
        <f t="shared" si="196"/>
        <v>230.99352152068309</v>
      </c>
      <c r="BY324" s="145">
        <v>3</v>
      </c>
      <c r="CA324" s="39"/>
    </row>
    <row r="325" spans="1:79" x14ac:dyDescent="0.3">
      <c r="A325" s="137">
        <f t="shared" si="162"/>
        <v>317</v>
      </c>
      <c r="B325" s="153" t="s">
        <v>417</v>
      </c>
      <c r="C325" s="188">
        <v>256.51</v>
      </c>
      <c r="D325" s="187">
        <v>1</v>
      </c>
      <c r="E325" s="147">
        <f>[1]побуд.звіт!E325+'[2]звіт 2018+01.2019'!E325</f>
        <v>0</v>
      </c>
      <c r="F325" s="147">
        <f>[1]побуд.звіт!F325+'[2]звіт 2018+01.2019'!F325</f>
        <v>0</v>
      </c>
      <c r="G325" s="140">
        <f t="shared" si="158"/>
        <v>0</v>
      </c>
      <c r="H325" s="141">
        <f t="shared" si="159"/>
        <v>0</v>
      </c>
      <c r="I325" s="147">
        <f>[1]побуд.звіт!I325+'[2]звіт 2018+01.2019'!I325</f>
        <v>0</v>
      </c>
      <c r="J325" s="147">
        <f>[1]побуд.звіт!J325+'[2]звіт 2018+01.2019'!J325</f>
        <v>0</v>
      </c>
      <c r="K325" s="140">
        <f t="shared" si="160"/>
        <v>0</v>
      </c>
      <c r="L325" s="141">
        <f t="shared" si="161"/>
        <v>0</v>
      </c>
      <c r="M325" s="147">
        <f>[1]побуд.звіт!M325+'[2]звіт 2018+01.2019'!M325</f>
        <v>407.9105323145252</v>
      </c>
      <c r="N325" s="147">
        <f>[1]побуд.звіт!N325+'[2]звіт 2018+01.2019'!N325</f>
        <v>381.31052515815861</v>
      </c>
      <c r="O325" s="140">
        <f t="shared" si="163"/>
        <v>-26.600007156366587</v>
      </c>
      <c r="P325" s="141">
        <f t="shared" si="164"/>
        <v>0</v>
      </c>
      <c r="Q325" s="147">
        <f>[1]побуд.звіт!Q325+'[2]звіт 2018+01.2019'!Q325</f>
        <v>0</v>
      </c>
      <c r="R325" s="147">
        <f>[1]побуд.звіт!R325+'[2]звіт 2018+01.2019'!R325</f>
        <v>1023.5625088811805</v>
      </c>
      <c r="S325" s="140">
        <f t="shared" si="165"/>
        <v>0</v>
      </c>
      <c r="T325" s="141">
        <f t="shared" si="166"/>
        <v>1023.5625088811805</v>
      </c>
      <c r="U325" s="147">
        <f>[1]побуд.звіт!U325+'[2]звіт 2018+01.2019'!U325</f>
        <v>0</v>
      </c>
      <c r="V325" s="147">
        <f>[1]побуд.звіт!V325+'[2]звіт 2018+01.2019'!V325</f>
        <v>0</v>
      </c>
      <c r="W325" s="140">
        <f t="shared" si="167"/>
        <v>0</v>
      </c>
      <c r="X325" s="141">
        <f t="shared" si="168"/>
        <v>0</v>
      </c>
      <c r="Y325" s="147">
        <f>[1]побуд.звіт!Y325+'[2]звіт 2018+01.2019'!Y325</f>
        <v>0</v>
      </c>
      <c r="Z325" s="147">
        <f>[1]побуд.звіт!Z325+'[2]звіт 2018+01.2019'!Z325</f>
        <v>0</v>
      </c>
      <c r="AA325" s="140">
        <f t="shared" si="169"/>
        <v>0</v>
      </c>
      <c r="AB325" s="141">
        <f t="shared" si="170"/>
        <v>0</v>
      </c>
      <c r="AC325" s="147">
        <f>[1]побуд.звіт!AC325+'[2]звіт 2018+01.2019'!AC325</f>
        <v>1132.9618289805182</v>
      </c>
      <c r="AD325" s="147">
        <f>[1]побуд.звіт!AD325+'[2]звіт 2018+01.2019'!AD325</f>
        <v>1152.0474178415634</v>
      </c>
      <c r="AE325" s="140">
        <f t="shared" si="171"/>
        <v>0</v>
      </c>
      <c r="AF325" s="141">
        <f t="shared" si="172"/>
        <v>19.085588861045153</v>
      </c>
      <c r="AG325" s="147">
        <f>[1]побуд.звіт!AG325+'[2]звіт 2018+01.2019'!AG325</f>
        <v>0</v>
      </c>
      <c r="AH325" s="147">
        <f>[1]побуд.звіт!AH325+'[2]звіт 2018+01.2019'!AH325</f>
        <v>0</v>
      </c>
      <c r="AI325" s="140">
        <f t="shared" si="173"/>
        <v>0</v>
      </c>
      <c r="AJ325" s="141">
        <f t="shared" si="174"/>
        <v>0</v>
      </c>
      <c r="AK325" s="147">
        <f>[1]побуд.звіт!AK325+'[2]звіт 2018+01.2019'!AK325</f>
        <v>0</v>
      </c>
      <c r="AL325" s="147">
        <f>[1]побуд.звіт!AL325+'[2]звіт 2018+01.2019'!AL325</f>
        <v>0</v>
      </c>
      <c r="AM325" s="140">
        <f t="shared" si="175"/>
        <v>0</v>
      </c>
      <c r="AN325" s="141">
        <f t="shared" si="176"/>
        <v>0</v>
      </c>
      <c r="AO325" s="147">
        <f>[1]побуд.звіт!AO325+'[2]звіт 2018+01.2019'!AO325</f>
        <v>420.59441176714074</v>
      </c>
      <c r="AP325" s="147">
        <f>[1]побуд.звіт!AP325+'[2]звіт 2018+01.2019'!AP325</f>
        <v>350.0183203318976</v>
      </c>
      <c r="AQ325" s="140">
        <f t="shared" si="177"/>
        <v>-70.576091435243143</v>
      </c>
      <c r="AR325" s="141">
        <f t="shared" si="178"/>
        <v>0</v>
      </c>
      <c r="AS325" s="147">
        <f>[1]побуд.звіт!AS325+'[2]звіт 2018+01.2019'!AS325</f>
        <v>0</v>
      </c>
      <c r="AT325" s="147">
        <f>[1]побуд.звіт!AT325+'[2]звіт 2018+01.2019'!AT325</f>
        <v>0</v>
      </c>
      <c r="AU325" s="140">
        <f t="shared" si="179"/>
        <v>0</v>
      </c>
      <c r="AV325" s="141">
        <f t="shared" si="180"/>
        <v>0</v>
      </c>
      <c r="AW325" s="147">
        <f>[1]побуд.звіт!AW325+'[2]звіт 2018+01.2019'!AW325</f>
        <v>1292.1667840453658</v>
      </c>
      <c r="AX325" s="147">
        <f>[1]побуд.звіт!AX325+'[2]звіт 2018+01.2019'!AX325</f>
        <v>126</v>
      </c>
      <c r="AY325" s="140">
        <f t="shared" si="181"/>
        <v>-1166.1667840453658</v>
      </c>
      <c r="AZ325" s="141">
        <f t="shared" si="182"/>
        <v>0</v>
      </c>
      <c r="BA325" s="38">
        <v>0</v>
      </c>
      <c r="BB325" s="36"/>
      <c r="BC325" s="36">
        <f t="shared" si="192"/>
        <v>0</v>
      </c>
      <c r="BD325" s="37">
        <f t="shared" si="193"/>
        <v>0</v>
      </c>
      <c r="BE325" s="147">
        <f>[1]побуд.звіт!BE325+'[2]звіт 2018+01.2019'!BE325</f>
        <v>15.869832215998763</v>
      </c>
      <c r="BF325" s="147">
        <f>[1]побуд.звіт!BF325+'[2]звіт 2018+01.2019'!BF325</f>
        <v>0</v>
      </c>
      <c r="BG325" s="140">
        <f t="shared" si="183"/>
        <v>-15.869832215998763</v>
      </c>
      <c r="BH325" s="141">
        <f t="shared" si="184"/>
        <v>0</v>
      </c>
      <c r="BI325" s="147">
        <f>[1]побуд.звіт!BI325+'[2]звіт 2018+01.2019'!BI325</f>
        <v>0</v>
      </c>
      <c r="BJ325" s="147">
        <f>[1]побуд.звіт!BJ325+'[2]звіт 2018+01.2019'!BJ325</f>
        <v>0</v>
      </c>
      <c r="BK325" s="140">
        <f t="shared" si="185"/>
        <v>0</v>
      </c>
      <c r="BL325" s="141">
        <f t="shared" si="186"/>
        <v>0</v>
      </c>
      <c r="BM325" s="147">
        <f>[1]побуд.звіт!BM325+'[2]звіт 2018+01.2019'!BM325</f>
        <v>0</v>
      </c>
      <c r="BN325" s="147">
        <f>[1]побуд.звіт!BN325+'[2]звіт 2018+01.2019'!BN325</f>
        <v>0</v>
      </c>
      <c r="BO325" s="140">
        <f t="shared" si="187"/>
        <v>0</v>
      </c>
      <c r="BP325" s="141">
        <f t="shared" si="188"/>
        <v>0</v>
      </c>
      <c r="BQ325" s="142">
        <f t="shared" si="195"/>
        <v>3269.5033893235486</v>
      </c>
      <c r="BR325" s="140">
        <f t="shared" si="195"/>
        <v>3032.9387722127999</v>
      </c>
      <c r="BS325" s="140">
        <f t="shared" si="189"/>
        <v>-236.56461711074871</v>
      </c>
      <c r="BT325" s="141">
        <f t="shared" si="190"/>
        <v>0</v>
      </c>
      <c r="BU325" s="148">
        <f t="shared" si="194"/>
        <v>0.92764509194783451</v>
      </c>
      <c r="BV325" s="132">
        <v>240</v>
      </c>
      <c r="BW325" s="144">
        <f t="shared" si="191"/>
        <v>6.4640436197465192</v>
      </c>
      <c r="BX325" s="132">
        <f t="shared" si="196"/>
        <v>233.53595638025348</v>
      </c>
      <c r="BY325" s="145">
        <v>3</v>
      </c>
      <c r="CA325" s="39"/>
    </row>
    <row r="326" spans="1:79" x14ac:dyDescent="0.3">
      <c r="A326" s="137">
        <f t="shared" si="162"/>
        <v>318</v>
      </c>
      <c r="B326" s="153" t="s">
        <v>418</v>
      </c>
      <c r="C326" s="188">
        <v>191.9</v>
      </c>
      <c r="D326" s="187">
        <v>1</v>
      </c>
      <c r="E326" s="147">
        <f>[1]побуд.звіт!E326+'[2]звіт 2018+01.2019'!E326</f>
        <v>0</v>
      </c>
      <c r="F326" s="147">
        <f>[1]побуд.звіт!F326+'[2]звіт 2018+01.2019'!F326</f>
        <v>0</v>
      </c>
      <c r="G326" s="140">
        <f t="shared" si="158"/>
        <v>0</v>
      </c>
      <c r="H326" s="141">
        <f t="shared" si="159"/>
        <v>0</v>
      </c>
      <c r="I326" s="147">
        <f>[1]побуд.звіт!I326+'[2]звіт 2018+01.2019'!I326</f>
        <v>0</v>
      </c>
      <c r="J326" s="147">
        <f>[1]побуд.звіт!J326+'[2]звіт 2018+01.2019'!J326</f>
        <v>0</v>
      </c>
      <c r="K326" s="140">
        <f t="shared" si="160"/>
        <v>0</v>
      </c>
      <c r="L326" s="141">
        <f t="shared" si="161"/>
        <v>0</v>
      </c>
      <c r="M326" s="147">
        <f>[1]побуд.звіт!M326+'[2]звіт 2018+01.2019'!M326</f>
        <v>363.40289427526648</v>
      </c>
      <c r="N326" s="147">
        <f>[1]побуд.звіт!N326+'[2]звіт 2018+01.2019'!N326</f>
        <v>414.96263905951321</v>
      </c>
      <c r="O326" s="140">
        <f t="shared" si="163"/>
        <v>0</v>
      </c>
      <c r="P326" s="141">
        <f t="shared" si="164"/>
        <v>51.559744784246732</v>
      </c>
      <c r="Q326" s="147">
        <f>[1]побуд.звіт!Q326+'[2]звіт 2018+01.2019'!Q326</f>
        <v>0</v>
      </c>
      <c r="R326" s="147">
        <f>[1]побуд.звіт!R326+'[2]звіт 2018+01.2019'!R326</f>
        <v>949.21754676428543</v>
      </c>
      <c r="S326" s="140">
        <f t="shared" si="165"/>
        <v>0</v>
      </c>
      <c r="T326" s="141">
        <f t="shared" si="166"/>
        <v>949.21754676428543</v>
      </c>
      <c r="U326" s="147">
        <f>[1]побуд.звіт!U326+'[2]звіт 2018+01.2019'!U326</f>
        <v>0</v>
      </c>
      <c r="V326" s="147">
        <f>[1]побуд.звіт!V326+'[2]звіт 2018+01.2019'!V326</f>
        <v>0</v>
      </c>
      <c r="W326" s="140">
        <f t="shared" si="167"/>
        <v>0</v>
      </c>
      <c r="X326" s="141">
        <f t="shared" si="168"/>
        <v>0</v>
      </c>
      <c r="Y326" s="147">
        <f>[1]побуд.звіт!Y326+'[2]звіт 2018+01.2019'!Y326</f>
        <v>0</v>
      </c>
      <c r="Z326" s="147">
        <f>[1]побуд.звіт!Z326+'[2]звіт 2018+01.2019'!Z326</f>
        <v>0</v>
      </c>
      <c r="AA326" s="140">
        <f t="shared" si="169"/>
        <v>0</v>
      </c>
      <c r="AB326" s="141">
        <f t="shared" si="170"/>
        <v>0</v>
      </c>
      <c r="AC326" s="147">
        <f>[1]побуд.звіт!AC326+'[2]звіт 2018+01.2019'!AC326</f>
        <v>846.09787106481417</v>
      </c>
      <c r="AD326" s="147">
        <f>[1]побуд.звіт!AD326+'[2]звіт 2018+01.2019'!AD326</f>
        <v>1069.0420671363443</v>
      </c>
      <c r="AE326" s="140">
        <f t="shared" si="171"/>
        <v>0</v>
      </c>
      <c r="AF326" s="141">
        <f t="shared" si="172"/>
        <v>222.94419607153009</v>
      </c>
      <c r="AG326" s="147">
        <f>[1]побуд.звіт!AG326+'[2]звіт 2018+01.2019'!AG326</f>
        <v>0</v>
      </c>
      <c r="AH326" s="147">
        <f>[1]побуд.звіт!AH326+'[2]звіт 2018+01.2019'!AH326</f>
        <v>0</v>
      </c>
      <c r="AI326" s="140">
        <f t="shared" si="173"/>
        <v>0</v>
      </c>
      <c r="AJ326" s="141">
        <f t="shared" si="174"/>
        <v>0</v>
      </c>
      <c r="AK326" s="147">
        <f>[1]побуд.звіт!AK326+'[2]звіт 2018+01.2019'!AK326</f>
        <v>0</v>
      </c>
      <c r="AL326" s="147">
        <f>[1]побуд.звіт!AL326+'[2]звіт 2018+01.2019'!AL326</f>
        <v>0</v>
      </c>
      <c r="AM326" s="140">
        <f t="shared" si="175"/>
        <v>0</v>
      </c>
      <c r="AN326" s="141">
        <f t="shared" si="176"/>
        <v>0</v>
      </c>
      <c r="AO326" s="147">
        <f>[1]побуд.звіт!AO326+'[2]звіт 2018+01.2019'!AO326</f>
        <v>420.27555371562329</v>
      </c>
      <c r="AP326" s="147">
        <f>[1]побуд.звіт!AP326+'[2]звіт 2018+01.2019'!AP326</f>
        <v>350.0183203318976</v>
      </c>
      <c r="AQ326" s="140">
        <f t="shared" si="177"/>
        <v>-70.257233383725691</v>
      </c>
      <c r="AR326" s="141">
        <f t="shared" si="178"/>
        <v>0</v>
      </c>
      <c r="AS326" s="147">
        <f>[1]побуд.звіт!AS326+'[2]звіт 2018+01.2019'!AS326</f>
        <v>0</v>
      </c>
      <c r="AT326" s="147">
        <f>[1]побуд.звіт!AT326+'[2]звіт 2018+01.2019'!AT326</f>
        <v>101.97914199922209</v>
      </c>
      <c r="AU326" s="140">
        <f t="shared" si="179"/>
        <v>0</v>
      </c>
      <c r="AV326" s="141">
        <f t="shared" si="180"/>
        <v>101.97914199922209</v>
      </c>
      <c r="AW326" s="147">
        <f>[1]побуд.звіт!AW326+'[2]звіт 2018+01.2019'!AW326</f>
        <v>1201.5270843097885</v>
      </c>
      <c r="AX326" s="147">
        <f>[1]побуд.звіт!AX326+'[2]звіт 2018+01.2019'!AX326</f>
        <v>929.6892958704176</v>
      </c>
      <c r="AY326" s="140">
        <f t="shared" si="181"/>
        <v>-271.83778843937091</v>
      </c>
      <c r="AZ326" s="141">
        <f t="shared" si="182"/>
        <v>0</v>
      </c>
      <c r="BA326" s="38">
        <v>0</v>
      </c>
      <c r="BB326" s="36"/>
      <c r="BC326" s="36">
        <f t="shared" si="192"/>
        <v>0</v>
      </c>
      <c r="BD326" s="37">
        <f t="shared" si="193"/>
        <v>0</v>
      </c>
      <c r="BE326" s="147">
        <f>[1]побуд.звіт!BE326+'[2]звіт 2018+01.2019'!BE326</f>
        <v>16.067896794522984</v>
      </c>
      <c r="BF326" s="147">
        <f>[1]побуд.звіт!BF326+'[2]звіт 2018+01.2019'!BF326</f>
        <v>0</v>
      </c>
      <c r="BG326" s="140">
        <f t="shared" si="183"/>
        <v>-16.067896794522984</v>
      </c>
      <c r="BH326" s="141">
        <f t="shared" si="184"/>
        <v>0</v>
      </c>
      <c r="BI326" s="147">
        <f>[1]побуд.звіт!BI326+'[2]звіт 2018+01.2019'!BI326</f>
        <v>122.10597</v>
      </c>
      <c r="BJ326" s="147">
        <f>[1]побуд.звіт!BJ326+'[2]звіт 2018+01.2019'!BJ326</f>
        <v>475.33640143103401</v>
      </c>
      <c r="BK326" s="140">
        <f t="shared" si="185"/>
        <v>0</v>
      </c>
      <c r="BL326" s="141">
        <f t="shared" si="186"/>
        <v>353.23043143103399</v>
      </c>
      <c r="BM326" s="147">
        <f>[1]побуд.звіт!BM326+'[2]звіт 2018+01.2019'!BM326</f>
        <v>0</v>
      </c>
      <c r="BN326" s="147">
        <f>[1]побуд.звіт!BN326+'[2]звіт 2018+01.2019'!BN326</f>
        <v>0</v>
      </c>
      <c r="BO326" s="140">
        <f t="shared" si="187"/>
        <v>0</v>
      </c>
      <c r="BP326" s="141">
        <f t="shared" si="188"/>
        <v>0</v>
      </c>
      <c r="BQ326" s="142">
        <f t="shared" si="195"/>
        <v>2969.4772701600155</v>
      </c>
      <c r="BR326" s="140">
        <f t="shared" si="195"/>
        <v>4290.2454125927143</v>
      </c>
      <c r="BS326" s="140">
        <f t="shared" si="189"/>
        <v>0</v>
      </c>
      <c r="BT326" s="141">
        <f t="shared" si="190"/>
        <v>1320.7681424326988</v>
      </c>
      <c r="BU326" s="148">
        <f t="shared" si="194"/>
        <v>1.4447813612533653</v>
      </c>
      <c r="BV326" s="132">
        <v>556</v>
      </c>
      <c r="BW326" s="144">
        <f t="shared" si="191"/>
        <v>343.89448070285607</v>
      </c>
      <c r="BX326" s="132">
        <f t="shared" si="196"/>
        <v>212.10551929714396</v>
      </c>
      <c r="BY326" s="145">
        <v>3</v>
      </c>
      <c r="CA326" s="39"/>
    </row>
    <row r="327" spans="1:79" x14ac:dyDescent="0.3">
      <c r="A327" s="137">
        <f t="shared" si="162"/>
        <v>319</v>
      </c>
      <c r="B327" s="153" t="s">
        <v>419</v>
      </c>
      <c r="C327" s="188">
        <v>253.3</v>
      </c>
      <c r="D327" s="187">
        <v>1</v>
      </c>
      <c r="E327" s="147">
        <f>[1]побуд.звіт!E327+'[2]звіт 2018+01.2019'!E327</f>
        <v>0</v>
      </c>
      <c r="F327" s="147">
        <f>[1]побуд.звіт!F327+'[2]звіт 2018+01.2019'!F327</f>
        <v>0</v>
      </c>
      <c r="G327" s="140">
        <f t="shared" si="158"/>
        <v>0</v>
      </c>
      <c r="H327" s="141">
        <f t="shared" si="159"/>
        <v>0</v>
      </c>
      <c r="I327" s="147">
        <f>[1]побуд.звіт!I327+'[2]звіт 2018+01.2019'!I327</f>
        <v>0</v>
      </c>
      <c r="J327" s="147">
        <f>[1]побуд.звіт!J327+'[2]звіт 2018+01.2019'!J327</f>
        <v>0</v>
      </c>
      <c r="K327" s="140">
        <f t="shared" si="160"/>
        <v>0</v>
      </c>
      <c r="L327" s="141">
        <f t="shared" si="161"/>
        <v>0</v>
      </c>
      <c r="M327" s="147">
        <f>[1]побуд.звіт!M327+'[2]звіт 2018+01.2019'!M327</f>
        <v>645.69066557827364</v>
      </c>
      <c r="N327" s="147">
        <f>[1]побуд.звіт!N327+'[2]звіт 2018+01.2019'!N327</f>
        <v>697.59233639657566</v>
      </c>
      <c r="O327" s="140">
        <f t="shared" si="163"/>
        <v>0</v>
      </c>
      <c r="P327" s="141">
        <f t="shared" si="164"/>
        <v>51.901670818302023</v>
      </c>
      <c r="Q327" s="147">
        <f>[1]побуд.звіт!Q327+'[2]звіт 2018+01.2019'!Q327</f>
        <v>0</v>
      </c>
      <c r="R327" s="147">
        <f>[1]побуд.звіт!R327+'[2]звіт 2018+01.2019'!R327</f>
        <v>1248.7479094580053</v>
      </c>
      <c r="S327" s="140">
        <f t="shared" si="165"/>
        <v>0</v>
      </c>
      <c r="T327" s="141">
        <f t="shared" si="166"/>
        <v>1248.7479094580053</v>
      </c>
      <c r="U327" s="147">
        <f>[1]побуд.звіт!U327+'[2]звіт 2018+01.2019'!U327</f>
        <v>0</v>
      </c>
      <c r="V327" s="147">
        <f>[1]побуд.звіт!V327+'[2]звіт 2018+01.2019'!V327</f>
        <v>0</v>
      </c>
      <c r="W327" s="140">
        <f t="shared" si="167"/>
        <v>0</v>
      </c>
      <c r="X327" s="141">
        <f t="shared" si="168"/>
        <v>0</v>
      </c>
      <c r="Y327" s="147">
        <f>[1]побуд.звіт!Y327+'[2]звіт 2018+01.2019'!Y327</f>
        <v>0</v>
      </c>
      <c r="Z327" s="147">
        <f>[1]побуд.звіт!Z327+'[2]звіт 2018+01.2019'!Z327</f>
        <v>0</v>
      </c>
      <c r="AA327" s="140">
        <f t="shared" si="169"/>
        <v>0</v>
      </c>
      <c r="AB327" s="141">
        <f t="shared" si="170"/>
        <v>0</v>
      </c>
      <c r="AC327" s="147">
        <f>[1]побуд.звіт!AC327+'[2]звіт 2018+01.2019'!AC327</f>
        <v>1116.8139173565269</v>
      </c>
      <c r="AD327" s="147">
        <f>[1]побуд.звіт!AD327+'[2]звіт 2018+01.2019'!AD327</f>
        <v>1411.0909619887234</v>
      </c>
      <c r="AE327" s="140">
        <f t="shared" si="171"/>
        <v>0</v>
      </c>
      <c r="AF327" s="141">
        <f t="shared" si="172"/>
        <v>294.27704463219652</v>
      </c>
      <c r="AG327" s="147">
        <f>[1]побуд.звіт!AG327+'[2]звіт 2018+01.2019'!AG327</f>
        <v>0</v>
      </c>
      <c r="AH327" s="147">
        <f>[1]побуд.звіт!AH327+'[2]звіт 2018+01.2019'!AH327</f>
        <v>0</v>
      </c>
      <c r="AI327" s="140">
        <f t="shared" si="173"/>
        <v>0</v>
      </c>
      <c r="AJ327" s="141">
        <f t="shared" si="174"/>
        <v>0</v>
      </c>
      <c r="AK327" s="147">
        <f>[1]побуд.звіт!AK327+'[2]звіт 2018+01.2019'!AK327</f>
        <v>0</v>
      </c>
      <c r="AL327" s="147">
        <f>[1]побуд.звіт!AL327+'[2]звіт 2018+01.2019'!AL327</f>
        <v>0</v>
      </c>
      <c r="AM327" s="140">
        <f t="shared" si="175"/>
        <v>0</v>
      </c>
      <c r="AN327" s="141">
        <f t="shared" si="176"/>
        <v>0</v>
      </c>
      <c r="AO327" s="147">
        <f>[1]побуд.звіт!AO327+'[2]звіт 2018+01.2019'!AO327</f>
        <v>504.55318033714934</v>
      </c>
      <c r="AP327" s="147">
        <f>[1]побуд.звіт!AP327+'[2]звіт 2018+01.2019'!AP327</f>
        <v>381.80536259045033</v>
      </c>
      <c r="AQ327" s="140">
        <f t="shared" si="177"/>
        <v>-122.74781774669901</v>
      </c>
      <c r="AR327" s="141">
        <f t="shared" si="178"/>
        <v>0</v>
      </c>
      <c r="AS327" s="147">
        <f>[1]побуд.звіт!AS327+'[2]звіт 2018+01.2019'!AS327</f>
        <v>0</v>
      </c>
      <c r="AT327" s="147">
        <f>[1]побуд.звіт!AT327+'[2]звіт 2018+01.2019'!AT327</f>
        <v>0</v>
      </c>
      <c r="AU327" s="140">
        <f t="shared" si="179"/>
        <v>0</v>
      </c>
      <c r="AV327" s="141">
        <f t="shared" si="180"/>
        <v>0</v>
      </c>
      <c r="AW327" s="147">
        <f>[1]побуд.звіт!AW327+'[2]звіт 2018+01.2019'!AW327</f>
        <v>1585.9656615720135</v>
      </c>
      <c r="AX327" s="147">
        <f>[1]побуд.звіт!AX327+'[2]звіт 2018+01.2019'!AX327</f>
        <v>240.26724025787999</v>
      </c>
      <c r="AY327" s="140">
        <f t="shared" si="181"/>
        <v>-1345.6984213141334</v>
      </c>
      <c r="AZ327" s="141">
        <f t="shared" si="182"/>
        <v>0</v>
      </c>
      <c r="BA327" s="38">
        <v>0</v>
      </c>
      <c r="BB327" s="36"/>
      <c r="BC327" s="36">
        <f t="shared" si="192"/>
        <v>0</v>
      </c>
      <c r="BD327" s="37">
        <f t="shared" si="193"/>
        <v>0</v>
      </c>
      <c r="BE327" s="147">
        <f>[1]побуд.звіт!BE327+'[2]звіт 2018+01.2019'!BE327</f>
        <v>16.102775468889824</v>
      </c>
      <c r="BF327" s="147">
        <f>[1]побуд.звіт!BF327+'[2]звіт 2018+01.2019'!BF327</f>
        <v>0</v>
      </c>
      <c r="BG327" s="140">
        <f t="shared" si="183"/>
        <v>-16.102775468889824</v>
      </c>
      <c r="BH327" s="141">
        <f t="shared" si="184"/>
        <v>0</v>
      </c>
      <c r="BI327" s="147">
        <f>[1]побуд.звіт!BI327+'[2]звіт 2018+01.2019'!BI327</f>
        <v>0</v>
      </c>
      <c r="BJ327" s="147">
        <f>[1]побуд.звіт!BJ327+'[2]звіт 2018+01.2019'!BJ327</f>
        <v>0</v>
      </c>
      <c r="BK327" s="140">
        <f t="shared" si="185"/>
        <v>0</v>
      </c>
      <c r="BL327" s="141">
        <f t="shared" si="186"/>
        <v>0</v>
      </c>
      <c r="BM327" s="147">
        <f>[1]побуд.звіт!BM327+'[2]звіт 2018+01.2019'!BM327</f>
        <v>0</v>
      </c>
      <c r="BN327" s="147">
        <f>[1]побуд.звіт!BN327+'[2]звіт 2018+01.2019'!BN327</f>
        <v>0</v>
      </c>
      <c r="BO327" s="140">
        <f t="shared" si="187"/>
        <v>0</v>
      </c>
      <c r="BP327" s="141">
        <f t="shared" si="188"/>
        <v>0</v>
      </c>
      <c r="BQ327" s="142">
        <f t="shared" si="195"/>
        <v>3869.1262003128527</v>
      </c>
      <c r="BR327" s="140">
        <f t="shared" si="195"/>
        <v>3979.503810691635</v>
      </c>
      <c r="BS327" s="140">
        <f t="shared" si="189"/>
        <v>0</v>
      </c>
      <c r="BT327" s="141">
        <f t="shared" si="190"/>
        <v>110.37761037878226</v>
      </c>
      <c r="BU327" s="148">
        <f t="shared" si="194"/>
        <v>1.0285277875841468</v>
      </c>
      <c r="BV327" s="132">
        <v>308</v>
      </c>
      <c r="BW327" s="144">
        <f t="shared" si="191"/>
        <v>31.633842834796212</v>
      </c>
      <c r="BX327" s="132">
        <f t="shared" si="196"/>
        <v>276.36615716520379</v>
      </c>
      <c r="BY327" s="145">
        <v>3</v>
      </c>
      <c r="CA327" s="39"/>
    </row>
    <row r="328" spans="1:79" x14ac:dyDescent="0.3">
      <c r="A328" s="157">
        <f t="shared" si="162"/>
        <v>320</v>
      </c>
      <c r="B328" s="158" t="s">
        <v>420</v>
      </c>
      <c r="C328" s="188">
        <v>263.5</v>
      </c>
      <c r="D328" s="187">
        <v>1</v>
      </c>
      <c r="E328" s="147">
        <f>[1]побуд.звіт!E328+'[2]звіт 2018+01.2019'!E328</f>
        <v>0</v>
      </c>
      <c r="F328" s="147">
        <f>[1]побуд.звіт!F328+'[2]звіт 2018+01.2019'!F328</f>
        <v>0</v>
      </c>
      <c r="G328" s="140">
        <f t="shared" si="158"/>
        <v>0</v>
      </c>
      <c r="H328" s="141">
        <f t="shared" si="159"/>
        <v>0</v>
      </c>
      <c r="I328" s="147">
        <f>[1]побуд.звіт!I328+'[2]звіт 2018+01.2019'!I328</f>
        <v>0</v>
      </c>
      <c r="J328" s="147">
        <f>[1]побуд.звіт!J328+'[2]звіт 2018+01.2019'!J328</f>
        <v>0</v>
      </c>
      <c r="K328" s="140">
        <f t="shared" si="160"/>
        <v>0</v>
      </c>
      <c r="L328" s="141">
        <f t="shared" si="161"/>
        <v>0</v>
      </c>
      <c r="M328" s="147">
        <f>[1]побуд.звіт!M328+'[2]звіт 2018+01.2019'!M328</f>
        <v>726.37968731556748</v>
      </c>
      <c r="N328" s="147">
        <f>[1]побуд.звіт!N328+'[2]звіт 2018+01.2019'!N328</f>
        <v>739.08860030252708</v>
      </c>
      <c r="O328" s="140">
        <f t="shared" si="163"/>
        <v>0</v>
      </c>
      <c r="P328" s="141">
        <f t="shared" si="164"/>
        <v>12.708912986959604</v>
      </c>
      <c r="Q328" s="147">
        <f>[1]побуд.звіт!Q328+'[2]звіт 2018+01.2019'!Q328</f>
        <v>0</v>
      </c>
      <c r="R328" s="147">
        <f>[1]побуд.звіт!R328+'[2]звіт 2018+01.2019'!R328</f>
        <v>1305.467365995914</v>
      </c>
      <c r="S328" s="140">
        <f t="shared" si="165"/>
        <v>0</v>
      </c>
      <c r="T328" s="141">
        <f t="shared" si="166"/>
        <v>1305.467365995914</v>
      </c>
      <c r="U328" s="147">
        <f>[1]побуд.звіт!U328+'[2]звіт 2018+01.2019'!U328</f>
        <v>0</v>
      </c>
      <c r="V328" s="147">
        <f>[1]побуд.звіт!V328+'[2]звіт 2018+01.2019'!V328</f>
        <v>0</v>
      </c>
      <c r="W328" s="140">
        <f t="shared" si="167"/>
        <v>0</v>
      </c>
      <c r="X328" s="141">
        <f t="shared" si="168"/>
        <v>0</v>
      </c>
      <c r="Y328" s="147">
        <f>[1]побуд.звіт!Y328+'[2]звіт 2018+01.2019'!Y328</f>
        <v>0</v>
      </c>
      <c r="Z328" s="147">
        <f>[1]побуд.звіт!Z328+'[2]звіт 2018+01.2019'!Z328</f>
        <v>0</v>
      </c>
      <c r="AA328" s="140">
        <f t="shared" si="169"/>
        <v>0</v>
      </c>
      <c r="AB328" s="141">
        <f t="shared" si="170"/>
        <v>0</v>
      </c>
      <c r="AC328" s="147">
        <f>[1]побуд.звіт!AC328+'[2]звіт 2018+01.2019'!AC328</f>
        <v>1161.7862898675276</v>
      </c>
      <c r="AD328" s="147">
        <f>[1]побуд.звіт!AD328+'[2]звіт 2018+01.2019'!AD328</f>
        <v>1467.9134168339067</v>
      </c>
      <c r="AE328" s="140">
        <f t="shared" si="171"/>
        <v>0</v>
      </c>
      <c r="AF328" s="141">
        <f t="shared" si="172"/>
        <v>306.12712696637914</v>
      </c>
      <c r="AG328" s="147">
        <f>[1]побуд.звіт!AG328+'[2]звіт 2018+01.2019'!AG328</f>
        <v>0</v>
      </c>
      <c r="AH328" s="147">
        <f>[1]побуд.звіт!AH328+'[2]звіт 2018+01.2019'!AH328</f>
        <v>0</v>
      </c>
      <c r="AI328" s="140">
        <f t="shared" si="173"/>
        <v>0</v>
      </c>
      <c r="AJ328" s="141">
        <f t="shared" si="174"/>
        <v>0</v>
      </c>
      <c r="AK328" s="147">
        <f>[1]побуд.звіт!AK328+'[2]звіт 2018+01.2019'!AK328</f>
        <v>0</v>
      </c>
      <c r="AL328" s="147">
        <f>[1]побуд.звіт!AL328+'[2]звіт 2018+01.2019'!AL328</f>
        <v>0</v>
      </c>
      <c r="AM328" s="140">
        <f t="shared" si="175"/>
        <v>0</v>
      </c>
      <c r="AN328" s="141">
        <f t="shared" si="176"/>
        <v>0</v>
      </c>
      <c r="AO328" s="147">
        <f>[1]побуд.звіт!AO328+'[2]звіт 2018+01.2019'!AO328</f>
        <v>610.85467747762357</v>
      </c>
      <c r="AP328" s="147">
        <f>[1]побуд.звіт!AP328+'[2]звіт 2018+01.2019'!AP328</f>
        <v>381.80536259045033</v>
      </c>
      <c r="AQ328" s="140">
        <f t="shared" si="177"/>
        <v>-229.04931488717324</v>
      </c>
      <c r="AR328" s="141">
        <f t="shared" si="178"/>
        <v>0</v>
      </c>
      <c r="AS328" s="147">
        <f>[1]побуд.звіт!AS328+'[2]звіт 2018+01.2019'!AS328</f>
        <v>0</v>
      </c>
      <c r="AT328" s="147">
        <f>[1]побуд.звіт!AT328+'[2]звіт 2018+01.2019'!AT328</f>
        <v>0</v>
      </c>
      <c r="AU328" s="140">
        <f t="shared" si="179"/>
        <v>0</v>
      </c>
      <c r="AV328" s="141">
        <f t="shared" si="180"/>
        <v>0</v>
      </c>
      <c r="AW328" s="147">
        <f>[1]побуд.звіт!AW328+'[2]звіт 2018+01.2019'!AW328</f>
        <v>1589.866912799517</v>
      </c>
      <c r="AX328" s="147">
        <f>[1]побуд.звіт!AX328+'[2]звіт 2018+01.2019'!AX328</f>
        <v>1012.34480935392</v>
      </c>
      <c r="AY328" s="140">
        <f t="shared" si="181"/>
        <v>-577.52210344559694</v>
      </c>
      <c r="AZ328" s="141">
        <f t="shared" si="182"/>
        <v>0</v>
      </c>
      <c r="BA328" s="38">
        <v>0</v>
      </c>
      <c r="BB328" s="36"/>
      <c r="BC328" s="36">
        <f t="shared" si="192"/>
        <v>0</v>
      </c>
      <c r="BD328" s="37">
        <f t="shared" si="193"/>
        <v>0</v>
      </c>
      <c r="BE328" s="147">
        <f>[1]побуд.звіт!BE328+'[2]звіт 2018+01.2019'!BE328</f>
        <v>15.906979621743552</v>
      </c>
      <c r="BF328" s="147">
        <f>[1]побуд.звіт!BF328+'[2]звіт 2018+01.2019'!BF328</f>
        <v>0</v>
      </c>
      <c r="BG328" s="140">
        <f t="shared" si="183"/>
        <v>-15.906979621743552</v>
      </c>
      <c r="BH328" s="141">
        <f t="shared" si="184"/>
        <v>0</v>
      </c>
      <c r="BI328" s="147">
        <f>[1]побуд.звіт!BI328+'[2]звіт 2018+01.2019'!BI328</f>
        <v>0</v>
      </c>
      <c r="BJ328" s="147">
        <f>[1]побуд.звіт!BJ328+'[2]звіт 2018+01.2019'!BJ328</f>
        <v>0</v>
      </c>
      <c r="BK328" s="140">
        <f t="shared" si="185"/>
        <v>0</v>
      </c>
      <c r="BL328" s="141">
        <f t="shared" si="186"/>
        <v>0</v>
      </c>
      <c r="BM328" s="147">
        <f>[1]побуд.звіт!BM328+'[2]звіт 2018+01.2019'!BM328</f>
        <v>0</v>
      </c>
      <c r="BN328" s="147">
        <f>[1]побуд.звіт!BN328+'[2]звіт 2018+01.2019'!BN328</f>
        <v>0</v>
      </c>
      <c r="BO328" s="140">
        <f t="shared" si="187"/>
        <v>0</v>
      </c>
      <c r="BP328" s="141">
        <f t="shared" si="188"/>
        <v>0</v>
      </c>
      <c r="BQ328" s="142">
        <f t="shared" si="195"/>
        <v>4104.7945470819795</v>
      </c>
      <c r="BR328" s="140">
        <f t="shared" si="195"/>
        <v>4906.6195550767179</v>
      </c>
      <c r="BS328" s="140">
        <f t="shared" si="189"/>
        <v>0</v>
      </c>
      <c r="BT328" s="141">
        <f t="shared" si="190"/>
        <v>801.82500799473837</v>
      </c>
      <c r="BU328" s="148">
        <f t="shared" si="194"/>
        <v>1.1953386457708925</v>
      </c>
      <c r="BV328" s="132">
        <v>265</v>
      </c>
      <c r="BW328" s="144">
        <f t="shared" si="191"/>
        <v>0</v>
      </c>
      <c r="BX328" s="132">
        <f t="shared" si="196"/>
        <v>293.19961050585567</v>
      </c>
      <c r="BY328" s="145">
        <v>3</v>
      </c>
      <c r="CA328" s="39"/>
    </row>
    <row r="329" spans="1:79" x14ac:dyDescent="0.3">
      <c r="A329" s="137">
        <f t="shared" si="162"/>
        <v>321</v>
      </c>
      <c r="B329" s="153" t="s">
        <v>421</v>
      </c>
      <c r="C329" s="188">
        <v>289</v>
      </c>
      <c r="D329" s="187">
        <v>1</v>
      </c>
      <c r="E329" s="147">
        <f>[1]побуд.звіт!E329+'[2]звіт 2018+01.2019'!E329</f>
        <v>0</v>
      </c>
      <c r="F329" s="147">
        <f>[1]побуд.звіт!F329+'[2]звіт 2018+01.2019'!F329</f>
        <v>0</v>
      </c>
      <c r="G329" s="140">
        <f t="shared" si="158"/>
        <v>0</v>
      </c>
      <c r="H329" s="141">
        <f t="shared" si="159"/>
        <v>0</v>
      </c>
      <c r="I329" s="147">
        <f>[1]побуд.звіт!I329+'[2]звіт 2018+01.2019'!I329</f>
        <v>0</v>
      </c>
      <c r="J329" s="147">
        <f>[1]побуд.звіт!J329+'[2]звіт 2018+01.2019'!J329</f>
        <v>0</v>
      </c>
      <c r="K329" s="140">
        <f t="shared" si="160"/>
        <v>0</v>
      </c>
      <c r="L329" s="141">
        <f t="shared" si="161"/>
        <v>0</v>
      </c>
      <c r="M329" s="147">
        <f>[1]побуд.звіт!M329+'[2]звіт 2018+01.2019'!M329</f>
        <v>686.18419720447537</v>
      </c>
      <c r="N329" s="147">
        <f>[1]побуд.звіт!N329+'[2]звіт 2018+01.2019'!N329</f>
        <v>705.43648640117237</v>
      </c>
      <c r="O329" s="140">
        <f t="shared" si="163"/>
        <v>0</v>
      </c>
      <c r="P329" s="141">
        <f t="shared" si="164"/>
        <v>19.252289196697006</v>
      </c>
      <c r="Q329" s="147">
        <f>[1]побуд.звіт!Q329+'[2]звіт 2018+01.2019'!Q329</f>
        <v>0</v>
      </c>
      <c r="R329" s="147">
        <f>[1]побуд.звіт!R329+'[2]звіт 2018+01.2019'!R329</f>
        <v>1343.6389790251862</v>
      </c>
      <c r="S329" s="140">
        <f t="shared" si="165"/>
        <v>0</v>
      </c>
      <c r="T329" s="141">
        <f t="shared" si="166"/>
        <v>1343.6389790251862</v>
      </c>
      <c r="U329" s="147">
        <f>[1]побуд.звіт!U329+'[2]звіт 2018+01.2019'!U329</f>
        <v>0</v>
      </c>
      <c r="V329" s="147">
        <f>[1]побуд.звіт!V329+'[2]звіт 2018+01.2019'!V329</f>
        <v>0</v>
      </c>
      <c r="W329" s="140">
        <f t="shared" si="167"/>
        <v>0</v>
      </c>
      <c r="X329" s="141">
        <f t="shared" si="168"/>
        <v>0</v>
      </c>
      <c r="Y329" s="147">
        <f>[1]побуд.звіт!Y329+'[2]звіт 2018+01.2019'!Y329</f>
        <v>0</v>
      </c>
      <c r="Z329" s="147">
        <f>[1]побуд.звіт!Z329+'[2]звіт 2018+01.2019'!Z329</f>
        <v>0</v>
      </c>
      <c r="AA329" s="140">
        <f t="shared" si="169"/>
        <v>0</v>
      </c>
      <c r="AB329" s="141">
        <f t="shared" si="170"/>
        <v>0</v>
      </c>
      <c r="AC329" s="147">
        <f>[1]побуд.звіт!AC329+'[2]звіт 2018+01.2019'!AC329</f>
        <v>1274.4773211450304</v>
      </c>
      <c r="AD329" s="147">
        <f>[1]побуд.звіт!AD329+'[2]звіт 2018+01.2019'!AD329</f>
        <v>1609.9695539468655</v>
      </c>
      <c r="AE329" s="140">
        <f t="shared" si="171"/>
        <v>0</v>
      </c>
      <c r="AF329" s="141">
        <f t="shared" si="172"/>
        <v>335.49223280183514</v>
      </c>
      <c r="AG329" s="147">
        <f>[1]побуд.звіт!AG329+'[2]звіт 2018+01.2019'!AG329</f>
        <v>0</v>
      </c>
      <c r="AH329" s="147">
        <f>[1]побуд.звіт!AH329+'[2]звіт 2018+01.2019'!AH329</f>
        <v>0</v>
      </c>
      <c r="AI329" s="140">
        <f t="shared" si="173"/>
        <v>0</v>
      </c>
      <c r="AJ329" s="141">
        <f t="shared" si="174"/>
        <v>0</v>
      </c>
      <c r="AK329" s="147">
        <f>[1]побуд.звіт!AK329+'[2]звіт 2018+01.2019'!AK329</f>
        <v>0</v>
      </c>
      <c r="AL329" s="147">
        <f>[1]побуд.звіт!AL329+'[2]звіт 2018+01.2019'!AL329</f>
        <v>0</v>
      </c>
      <c r="AM329" s="140">
        <f t="shared" si="175"/>
        <v>0</v>
      </c>
      <c r="AN329" s="141">
        <f t="shared" si="176"/>
        <v>0</v>
      </c>
      <c r="AO329" s="147">
        <f>[1]побуд.звіт!AO329+'[2]звіт 2018+01.2019'!AO329</f>
        <v>504.4788738785453</v>
      </c>
      <c r="AP329" s="147">
        <f>[1]побуд.звіт!AP329+'[2]звіт 2018+01.2019'!AP329</f>
        <v>420.01646654932995</v>
      </c>
      <c r="AQ329" s="140">
        <f t="shared" si="177"/>
        <v>-84.462407329215353</v>
      </c>
      <c r="AR329" s="141">
        <f t="shared" si="178"/>
        <v>0</v>
      </c>
      <c r="AS329" s="147">
        <f>[1]побуд.звіт!AS329+'[2]звіт 2018+01.2019'!AS329</f>
        <v>0</v>
      </c>
      <c r="AT329" s="147">
        <f>[1]побуд.звіт!AT329+'[2]звіт 2018+01.2019'!AT329</f>
        <v>0</v>
      </c>
      <c r="AU329" s="140">
        <f t="shared" si="179"/>
        <v>0</v>
      </c>
      <c r="AV329" s="141">
        <f t="shared" si="180"/>
        <v>0</v>
      </c>
      <c r="AW329" s="147">
        <f>[1]побуд.звіт!AW329+'[2]звіт 2018+01.2019'!AW329</f>
        <v>1701.6402845673913</v>
      </c>
      <c r="AX329" s="147">
        <f>[1]побуд.звіт!AX329+'[2]звіт 2018+01.2019'!AX329</f>
        <v>671.59051476338004</v>
      </c>
      <c r="AY329" s="140">
        <f t="shared" si="181"/>
        <v>-1030.0497698040112</v>
      </c>
      <c r="AZ329" s="141">
        <f t="shared" si="182"/>
        <v>0</v>
      </c>
      <c r="BA329" s="38">
        <v>0</v>
      </c>
      <c r="BB329" s="36"/>
      <c r="BC329" s="36">
        <f t="shared" si="192"/>
        <v>0</v>
      </c>
      <c r="BD329" s="37">
        <f t="shared" si="193"/>
        <v>0</v>
      </c>
      <c r="BE329" s="147">
        <f>[1]побуд.звіт!BE329+'[2]звіт 2018+01.2019'!BE329</f>
        <v>15.937917682890223</v>
      </c>
      <c r="BF329" s="147">
        <f>[1]побуд.звіт!BF329+'[2]звіт 2018+01.2019'!BF329</f>
        <v>0</v>
      </c>
      <c r="BG329" s="140">
        <f t="shared" si="183"/>
        <v>-15.937917682890223</v>
      </c>
      <c r="BH329" s="141">
        <f t="shared" si="184"/>
        <v>0</v>
      </c>
      <c r="BI329" s="147">
        <f>[1]побуд.звіт!BI329+'[2]звіт 2018+01.2019'!BI329</f>
        <v>0</v>
      </c>
      <c r="BJ329" s="147">
        <f>[1]побуд.звіт!BJ329+'[2]звіт 2018+01.2019'!BJ329</f>
        <v>0</v>
      </c>
      <c r="BK329" s="140">
        <f t="shared" si="185"/>
        <v>0</v>
      </c>
      <c r="BL329" s="141">
        <f t="shared" si="186"/>
        <v>0</v>
      </c>
      <c r="BM329" s="147">
        <f>[1]побуд.звіт!BM329+'[2]звіт 2018+01.2019'!BM329</f>
        <v>0</v>
      </c>
      <c r="BN329" s="147">
        <f>[1]побуд.звіт!BN329+'[2]звіт 2018+01.2019'!BN329</f>
        <v>0</v>
      </c>
      <c r="BO329" s="140">
        <f t="shared" si="187"/>
        <v>0</v>
      </c>
      <c r="BP329" s="141">
        <f t="shared" si="188"/>
        <v>0</v>
      </c>
      <c r="BQ329" s="142">
        <f t="shared" si="195"/>
        <v>4182.7185944783332</v>
      </c>
      <c r="BR329" s="140">
        <f t="shared" si="195"/>
        <v>4750.6520006859337</v>
      </c>
      <c r="BS329" s="140">
        <f t="shared" si="189"/>
        <v>0</v>
      </c>
      <c r="BT329" s="141">
        <f t="shared" si="190"/>
        <v>567.93340620760046</v>
      </c>
      <c r="BU329" s="148">
        <f t="shared" si="194"/>
        <v>1.1357809265383851</v>
      </c>
      <c r="BV329" s="132">
        <v>29</v>
      </c>
      <c r="BW329" s="144">
        <f t="shared" si="191"/>
        <v>0</v>
      </c>
      <c r="BX329" s="132">
        <f t="shared" si="196"/>
        <v>298.7656138913095</v>
      </c>
      <c r="BY329" s="145">
        <v>3</v>
      </c>
      <c r="CA329" s="39"/>
    </row>
    <row r="330" spans="1:79" x14ac:dyDescent="0.3">
      <c r="A330" s="137">
        <f t="shared" si="162"/>
        <v>322</v>
      </c>
      <c r="B330" s="153" t="s">
        <v>422</v>
      </c>
      <c r="C330" s="188">
        <v>238.6</v>
      </c>
      <c r="D330" s="187">
        <v>1</v>
      </c>
      <c r="E330" s="147">
        <f>[1]побуд.звіт!E330+'[2]звіт 2018+01.2019'!E330</f>
        <v>0</v>
      </c>
      <c r="F330" s="147">
        <f>[1]побуд.звіт!F330+'[2]звіт 2018+01.2019'!F330</f>
        <v>0</v>
      </c>
      <c r="G330" s="140">
        <f t="shared" ref="G330:G393" si="197">IF((F330-E330)&lt;0,F330-E330,0)</f>
        <v>0</v>
      </c>
      <c r="H330" s="141">
        <f t="shared" ref="H330:H393" si="198">IF((F330-E330)&gt;0,F330-E330,0)</f>
        <v>0</v>
      </c>
      <c r="I330" s="147">
        <f>[1]побуд.звіт!I330+'[2]звіт 2018+01.2019'!I330</f>
        <v>0</v>
      </c>
      <c r="J330" s="147">
        <f>[1]побуд.звіт!J330+'[2]звіт 2018+01.2019'!J330</f>
        <v>0</v>
      </c>
      <c r="K330" s="140">
        <f t="shared" ref="K330:K393" si="199">IF((J330-I330)&lt;0,J330-I330,0)</f>
        <v>0</v>
      </c>
      <c r="L330" s="141">
        <f t="shared" ref="L330:L393" si="200">IF((J330-I330)&gt;0,J330-I330,0)</f>
        <v>0</v>
      </c>
      <c r="M330" s="147">
        <f>[1]побуд.звіт!M330+'[2]звіт 2018+01.2019'!M330</f>
        <v>403.93238795722073</v>
      </c>
      <c r="N330" s="147">
        <f>[1]побуд.звіт!N330+'[2]звіт 2018+01.2019'!N330</f>
        <v>414.96263905951321</v>
      </c>
      <c r="O330" s="140">
        <f t="shared" si="163"/>
        <v>0</v>
      </c>
      <c r="P330" s="141">
        <f t="shared" si="164"/>
        <v>11.030251102292482</v>
      </c>
      <c r="Q330" s="147">
        <f>[1]побуд.звіт!Q330+'[2]звіт 2018+01.2019'!Q330</f>
        <v>0</v>
      </c>
      <c r="R330" s="147">
        <f>[1]побуд.звіт!R330+'[2]звіт 2018+01.2019'!R330</f>
        <v>1226.7613378958467</v>
      </c>
      <c r="S330" s="140">
        <f t="shared" si="165"/>
        <v>0</v>
      </c>
      <c r="T330" s="141">
        <f t="shared" si="166"/>
        <v>1226.7613378958467</v>
      </c>
      <c r="U330" s="147">
        <f>[1]побуд.звіт!U330+'[2]звіт 2018+01.2019'!U330</f>
        <v>0</v>
      </c>
      <c r="V330" s="147">
        <f>[1]побуд.звіт!V330+'[2]звіт 2018+01.2019'!V330</f>
        <v>0</v>
      </c>
      <c r="W330" s="140">
        <f t="shared" si="167"/>
        <v>0</v>
      </c>
      <c r="X330" s="141">
        <f t="shared" si="168"/>
        <v>0</v>
      </c>
      <c r="Y330" s="147">
        <f>[1]побуд.звіт!Y330+'[2]звіт 2018+01.2019'!Y330</f>
        <v>0</v>
      </c>
      <c r="Z330" s="147">
        <f>[1]побуд.звіт!Z330+'[2]звіт 2018+01.2019'!Z330</f>
        <v>0</v>
      </c>
      <c r="AA330" s="140">
        <f t="shared" si="169"/>
        <v>0</v>
      </c>
      <c r="AB330" s="141">
        <f t="shared" si="170"/>
        <v>0</v>
      </c>
      <c r="AC330" s="147">
        <f>[1]побуд.звіт!AC330+'[2]звіт 2018+01.2019'!AC330</f>
        <v>1052.2155322671426</v>
      </c>
      <c r="AD330" s="147">
        <f>[1]побуд.звіт!AD330+'[2]звіт 2018+01.2019'!AD330</f>
        <v>1329.1997770647824</v>
      </c>
      <c r="AE330" s="140">
        <f t="shared" si="171"/>
        <v>0</v>
      </c>
      <c r="AF330" s="141">
        <f t="shared" si="172"/>
        <v>276.9842447976398</v>
      </c>
      <c r="AG330" s="147">
        <f>[1]побуд.звіт!AG330+'[2]звіт 2018+01.2019'!AG330</f>
        <v>0</v>
      </c>
      <c r="AH330" s="147">
        <f>[1]побуд.звіт!AH330+'[2]звіт 2018+01.2019'!AH330</f>
        <v>0</v>
      </c>
      <c r="AI330" s="140">
        <f t="shared" si="173"/>
        <v>0</v>
      </c>
      <c r="AJ330" s="141">
        <f t="shared" si="174"/>
        <v>0</v>
      </c>
      <c r="AK330" s="147">
        <f>[1]побуд.звіт!AK330+'[2]звіт 2018+01.2019'!AK330</f>
        <v>0</v>
      </c>
      <c r="AL330" s="147">
        <f>[1]побуд.звіт!AL330+'[2]звіт 2018+01.2019'!AL330</f>
        <v>0</v>
      </c>
      <c r="AM330" s="140">
        <f t="shared" si="175"/>
        <v>0</v>
      </c>
      <c r="AN330" s="141">
        <f t="shared" si="176"/>
        <v>0</v>
      </c>
      <c r="AO330" s="147">
        <f>[1]побуд.звіт!AO330+'[2]звіт 2018+01.2019'!AO330</f>
        <v>504.45620936348314</v>
      </c>
      <c r="AP330" s="147">
        <f>[1]побуд.звіт!AP330+'[2]звіт 2018+01.2019'!AP330</f>
        <v>381.80536259045033</v>
      </c>
      <c r="AQ330" s="140">
        <f t="shared" si="177"/>
        <v>-122.65084677303281</v>
      </c>
      <c r="AR330" s="141">
        <f t="shared" si="178"/>
        <v>0</v>
      </c>
      <c r="AS330" s="147">
        <f>[1]побуд.звіт!AS330+'[2]звіт 2018+01.2019'!AS330</f>
        <v>0</v>
      </c>
      <c r="AT330" s="147">
        <f>[1]побуд.звіт!AT330+'[2]звіт 2018+01.2019'!AT330</f>
        <v>101.97914199922209</v>
      </c>
      <c r="AU330" s="140">
        <f t="shared" si="179"/>
        <v>0</v>
      </c>
      <c r="AV330" s="141">
        <f t="shared" si="180"/>
        <v>101.97914199922209</v>
      </c>
      <c r="AW330" s="147">
        <f>[1]побуд.звіт!AW330+'[2]звіт 2018+01.2019'!AW330</f>
        <v>1493.9258067551618</v>
      </c>
      <c r="AX330" s="147">
        <f>[1]побуд.звіт!AX330+'[2]звіт 2018+01.2019'!AX330</f>
        <v>1877.2151473400577</v>
      </c>
      <c r="AY330" s="140">
        <f t="shared" si="181"/>
        <v>0</v>
      </c>
      <c r="AZ330" s="141">
        <f t="shared" si="182"/>
        <v>383.28934058489585</v>
      </c>
      <c r="BA330" s="38">
        <v>0</v>
      </c>
      <c r="BB330" s="36"/>
      <c r="BC330" s="36">
        <f t="shared" si="192"/>
        <v>0</v>
      </c>
      <c r="BD330" s="37">
        <f t="shared" si="193"/>
        <v>0</v>
      </c>
      <c r="BE330" s="147">
        <f>[1]побуд.звіт!BE330+'[2]звіт 2018+01.2019'!BE330</f>
        <v>15.958445121058777</v>
      </c>
      <c r="BF330" s="147">
        <f>[1]побуд.звіт!BF330+'[2]звіт 2018+01.2019'!BF330</f>
        <v>0</v>
      </c>
      <c r="BG330" s="140">
        <f t="shared" si="183"/>
        <v>-15.958445121058777</v>
      </c>
      <c r="BH330" s="141">
        <f t="shared" si="184"/>
        <v>0</v>
      </c>
      <c r="BI330" s="147">
        <f>[1]побуд.звіт!BI330+'[2]звіт 2018+01.2019'!BI330</f>
        <v>122.18706</v>
      </c>
      <c r="BJ330" s="147">
        <f>[1]побуд.звіт!BJ330+'[2]звіт 2018+01.2019'!BJ330</f>
        <v>594.22222723094364</v>
      </c>
      <c r="BK330" s="140">
        <f t="shared" si="185"/>
        <v>0</v>
      </c>
      <c r="BL330" s="141">
        <f t="shared" si="186"/>
        <v>472.03516723094367</v>
      </c>
      <c r="BM330" s="147">
        <f>[1]побуд.звіт!BM330+'[2]звіт 2018+01.2019'!BM330</f>
        <v>0</v>
      </c>
      <c r="BN330" s="147">
        <f>[1]побуд.звіт!BN330+'[2]звіт 2018+01.2019'!BN330</f>
        <v>0</v>
      </c>
      <c r="BO330" s="140">
        <f t="shared" si="187"/>
        <v>0</v>
      </c>
      <c r="BP330" s="141">
        <f t="shared" si="188"/>
        <v>0</v>
      </c>
      <c r="BQ330" s="142">
        <f t="shared" si="195"/>
        <v>3592.6754414640677</v>
      </c>
      <c r="BR330" s="140">
        <f t="shared" si="195"/>
        <v>5926.1456331808158</v>
      </c>
      <c r="BS330" s="140">
        <f t="shared" si="189"/>
        <v>0</v>
      </c>
      <c r="BT330" s="141">
        <f t="shared" si="190"/>
        <v>2333.4701917167481</v>
      </c>
      <c r="BU330" s="148">
        <f t="shared" si="194"/>
        <v>1.6495076523711323</v>
      </c>
      <c r="BV330" s="132">
        <v>2717</v>
      </c>
      <c r="BW330" s="144">
        <f t="shared" si="191"/>
        <v>2460.3803256097094</v>
      </c>
      <c r="BX330" s="132">
        <f t="shared" si="196"/>
        <v>256.61967439029053</v>
      </c>
      <c r="BY330" s="145">
        <v>3</v>
      </c>
      <c r="CA330" s="39"/>
    </row>
    <row r="331" spans="1:79" x14ac:dyDescent="0.3">
      <c r="A331" s="137">
        <f t="shared" ref="A331:A394" si="201">A330+1</f>
        <v>323</v>
      </c>
      <c r="B331" s="153" t="s">
        <v>423</v>
      </c>
      <c r="C331" s="188">
        <v>302.8</v>
      </c>
      <c r="D331" s="187">
        <v>1</v>
      </c>
      <c r="E331" s="147">
        <f>[1]побуд.звіт!E331+'[2]звіт 2018+01.2019'!E331</f>
        <v>0</v>
      </c>
      <c r="F331" s="147">
        <f>[1]побуд.звіт!F331+'[2]звіт 2018+01.2019'!F331</f>
        <v>0</v>
      </c>
      <c r="G331" s="140">
        <f t="shared" si="197"/>
        <v>0</v>
      </c>
      <c r="H331" s="141">
        <f t="shared" si="198"/>
        <v>0</v>
      </c>
      <c r="I331" s="147">
        <f>[1]побуд.звіт!I331+'[2]звіт 2018+01.2019'!I331</f>
        <v>0</v>
      </c>
      <c r="J331" s="147">
        <f>[1]побуд.звіт!J331+'[2]звіт 2018+01.2019'!J331</f>
        <v>0</v>
      </c>
      <c r="K331" s="140">
        <f t="shared" si="199"/>
        <v>0</v>
      </c>
      <c r="L331" s="141">
        <f t="shared" si="200"/>
        <v>0</v>
      </c>
      <c r="M331" s="147">
        <f>[1]побуд.звіт!M331+'[2]звіт 2018+01.2019'!M331</f>
        <v>565.38253756690369</v>
      </c>
      <c r="N331" s="147">
        <f>[1]побуд.звіт!N331+'[2]звіт 2018+01.2019'!N331</f>
        <v>539.45143077736725</v>
      </c>
      <c r="O331" s="140">
        <f t="shared" ref="O331:O394" si="202">IF((N331-M331)&lt;0,N331-M331,0)</f>
        <v>-25.931106789536443</v>
      </c>
      <c r="P331" s="141">
        <f t="shared" ref="P331:P394" si="203">IF((N331-M331)&gt;0,N331-M331,0)</f>
        <v>0</v>
      </c>
      <c r="Q331" s="147">
        <f>[1]побуд.звіт!Q331+'[2]звіт 2018+01.2019'!Q331</f>
        <v>0</v>
      </c>
      <c r="R331" s="147">
        <f>[1]побуд.звіт!R331+'[2]звіт 2018+01.2019'!R331</f>
        <v>1422.9062215525071</v>
      </c>
      <c r="S331" s="140">
        <f t="shared" ref="S331:S394" si="204">IF((R331-Q331)&lt;0,R331-Q331,0)</f>
        <v>0</v>
      </c>
      <c r="T331" s="141">
        <f t="shared" ref="T331:T394" si="205">IF((R331-Q331)&gt;0,R331-Q331,0)</f>
        <v>1422.9062215525071</v>
      </c>
      <c r="U331" s="147">
        <f>[1]побуд.звіт!U331+'[2]звіт 2018+01.2019'!U331</f>
        <v>0</v>
      </c>
      <c r="V331" s="147">
        <f>[1]побуд.звіт!V331+'[2]звіт 2018+01.2019'!V331</f>
        <v>0</v>
      </c>
      <c r="W331" s="140">
        <f t="shared" ref="W331:W394" si="206">IF((V331-U331)&lt;0,V331-U331,0)</f>
        <v>0</v>
      </c>
      <c r="X331" s="141">
        <f t="shared" ref="X331:X394" si="207">IF((V331-U331)&gt;0,V331-U331,0)</f>
        <v>0</v>
      </c>
      <c r="Y331" s="147">
        <f>[1]побуд.звіт!Y331+'[2]звіт 2018+01.2019'!Y331</f>
        <v>0</v>
      </c>
      <c r="Z331" s="147">
        <f>[1]побуд.звіт!Z331+'[2]звіт 2018+01.2019'!Z331</f>
        <v>0</v>
      </c>
      <c r="AA331" s="140">
        <f t="shared" ref="AA331:AA394" si="208">IF((Z331-Y331)&lt;0,Z331-Y331,0)</f>
        <v>0</v>
      </c>
      <c r="AB331" s="141">
        <f t="shared" ref="AB331:AB394" si="209">IF((Z331-Y331)&gt;0,Z331-Y331,0)</f>
        <v>0</v>
      </c>
      <c r="AC331" s="147">
        <f>[1]побуд.звіт!AC331+'[2]звіт 2018+01.2019'!AC331</f>
        <v>1335.3347157187377</v>
      </c>
      <c r="AD331" s="147">
        <f>[1]побуд.звіт!AD331+'[2]звіт 2018+01.2019'!AD331</f>
        <v>1686.8469928550549</v>
      </c>
      <c r="AE331" s="140">
        <f t="shared" ref="AE331:AE394" si="210">IF((AD331-AC331)&lt;0,AD331-AC331,0)</f>
        <v>0</v>
      </c>
      <c r="AF331" s="141">
        <f t="shared" ref="AF331:AF394" si="211">IF((AD331-AC331)&gt;0,AD331-AC331,0)</f>
        <v>351.51227713631715</v>
      </c>
      <c r="AG331" s="147">
        <f>[1]побуд.звіт!AG331+'[2]звіт 2018+01.2019'!AG331</f>
        <v>0</v>
      </c>
      <c r="AH331" s="147">
        <f>[1]побуд.звіт!AH331+'[2]звіт 2018+01.2019'!AH331</f>
        <v>0</v>
      </c>
      <c r="AI331" s="140">
        <f t="shared" ref="AI331:AI394" si="212">IF((AH331-AG331)&lt;0,AH331-AG331,0)</f>
        <v>0</v>
      </c>
      <c r="AJ331" s="141">
        <f t="shared" ref="AJ331:AJ394" si="213">IF((AH331-AG331)&gt;0,AH331-AG331,0)</f>
        <v>0</v>
      </c>
      <c r="AK331" s="147">
        <f>[1]побуд.звіт!AK331+'[2]звіт 2018+01.2019'!AK331</f>
        <v>0</v>
      </c>
      <c r="AL331" s="147">
        <f>[1]побуд.звіт!AL331+'[2]звіт 2018+01.2019'!AL331</f>
        <v>0</v>
      </c>
      <c r="AM331" s="140">
        <f t="shared" ref="AM331:AM394" si="214">IF((AL331-AK331)&lt;0,AL331-AK331,0)</f>
        <v>0</v>
      </c>
      <c r="AN331" s="141">
        <f t="shared" ref="AN331:AN394" si="215">IF((AL331-AK331)&gt;0,AL331-AK331,0)</f>
        <v>0</v>
      </c>
      <c r="AO331" s="147">
        <f>[1]побуд.звіт!AO331+'[2]звіт 2018+01.2019'!AO331</f>
        <v>504.88775098356098</v>
      </c>
      <c r="AP331" s="147">
        <f>[1]побуд.звіт!AP331+'[2]звіт 2018+01.2019'!AP331</f>
        <v>400.91091456989011</v>
      </c>
      <c r="AQ331" s="140">
        <f t="shared" ref="AQ331:AQ394" si="216">IF((AP331-AO331)&lt;0,AP331-AO331,0)</f>
        <v>-103.97683641367087</v>
      </c>
      <c r="AR331" s="141">
        <f t="shared" ref="AR331:AR394" si="217">IF((AP331-AO331)&gt;0,AP331-AO331,0)</f>
        <v>0</v>
      </c>
      <c r="AS331" s="147">
        <f>[1]побуд.звіт!AS331+'[2]звіт 2018+01.2019'!AS331</f>
        <v>0</v>
      </c>
      <c r="AT331" s="147">
        <f>[1]побуд.звіт!AT331+'[2]звіт 2018+01.2019'!AT331</f>
        <v>0</v>
      </c>
      <c r="AU331" s="140">
        <f t="shared" ref="AU331:AU394" si="218">IF((AT331-AS331)&lt;0,AT331-AS331,0)</f>
        <v>0</v>
      </c>
      <c r="AV331" s="141">
        <f t="shared" ref="AV331:AV394" si="219">IF((AT331-AS331)&gt;0,AT331-AS331,0)</f>
        <v>0</v>
      </c>
      <c r="AW331" s="147">
        <f>[1]побуд.звіт!AW331+'[2]звіт 2018+01.2019'!AW331</f>
        <v>1732.8381079748324</v>
      </c>
      <c r="AX331" s="147">
        <f>[1]побуд.звіт!AX331+'[2]звіт 2018+01.2019'!AX331</f>
        <v>1134.4053772078091</v>
      </c>
      <c r="AY331" s="140">
        <f t="shared" ref="AY331:AY394" si="220">IF((AX331-AW331)&lt;0,AX331-AW331,0)</f>
        <v>-598.43273076702326</v>
      </c>
      <c r="AZ331" s="141">
        <f t="shared" ref="AZ331:AZ394" si="221">IF((AX331-AW331)&gt;0,AX331-AW331,0)</f>
        <v>0</v>
      </c>
      <c r="BA331" s="38">
        <v>0</v>
      </c>
      <c r="BB331" s="36"/>
      <c r="BC331" s="36">
        <f t="shared" si="192"/>
        <v>0</v>
      </c>
      <c r="BD331" s="37">
        <f t="shared" si="193"/>
        <v>0</v>
      </c>
      <c r="BE331" s="147">
        <f>[1]побуд.звіт!BE331+'[2]звіт 2018+01.2019'!BE331</f>
        <v>16.001343696232819</v>
      </c>
      <c r="BF331" s="147">
        <f>[1]побуд.звіт!BF331+'[2]звіт 2018+01.2019'!BF331</f>
        <v>0</v>
      </c>
      <c r="BG331" s="140">
        <f t="shared" ref="BG331:BG394" si="222">IF((BF331-BE331)&lt;0,BF331-BE331,0)</f>
        <v>-16.001343696232819</v>
      </c>
      <c r="BH331" s="141">
        <f t="shared" ref="BH331:BH394" si="223">IF((BF331-BE331)&gt;0,BF331-BE331,0)</f>
        <v>0</v>
      </c>
      <c r="BI331" s="147">
        <f>[1]побуд.звіт!BI331+'[2]звіт 2018+01.2019'!BI331</f>
        <v>0</v>
      </c>
      <c r="BJ331" s="147">
        <f>[1]побуд.звіт!BJ331+'[2]звіт 2018+01.2019'!BJ331</f>
        <v>0</v>
      </c>
      <c r="BK331" s="140">
        <f t="shared" ref="BK331:BK394" si="224">IF((BJ331-BI331)&lt;0,BJ331-BI331,0)</f>
        <v>0</v>
      </c>
      <c r="BL331" s="141">
        <f t="shared" ref="BL331:BL394" si="225">IF((BJ331-BI331)&gt;0,BJ331-BI331,0)</f>
        <v>0</v>
      </c>
      <c r="BM331" s="147">
        <f>[1]побуд.звіт!BM331+'[2]звіт 2018+01.2019'!BM331</f>
        <v>0</v>
      </c>
      <c r="BN331" s="147">
        <f>[1]побуд.звіт!BN331+'[2]звіт 2018+01.2019'!BN331</f>
        <v>0</v>
      </c>
      <c r="BO331" s="140">
        <f t="shared" ref="BO331:BO394" si="226">IF((BN331-BM331)&lt;0,BN331-BM331,0)</f>
        <v>0</v>
      </c>
      <c r="BP331" s="141">
        <f t="shared" ref="BP331:BP394" si="227">IF((BN331-BM331)&gt;0,BN331-BM331,0)</f>
        <v>0</v>
      </c>
      <c r="BQ331" s="142">
        <f t="shared" si="195"/>
        <v>4154.4444559402673</v>
      </c>
      <c r="BR331" s="140">
        <f t="shared" si="195"/>
        <v>5184.5209369626282</v>
      </c>
      <c r="BS331" s="140">
        <f t="shared" ref="BS331:BS394" si="228">IF((BR331-BQ331)&lt;0,BR331-BQ331,0)</f>
        <v>0</v>
      </c>
      <c r="BT331" s="141">
        <f t="shared" ref="BT331:BT394" si="229">IF((BR331-BQ331)&gt;0,BR331-BQ331,0)</f>
        <v>1030.0764810223609</v>
      </c>
      <c r="BU331" s="148">
        <f t="shared" si="194"/>
        <v>1.2479456620365925</v>
      </c>
      <c r="BV331" s="132">
        <v>1228</v>
      </c>
      <c r="BW331" s="144">
        <f t="shared" ref="BW331:BW394" si="230">IF((BV331-BX331)&lt;0,0,BV331-BX331)</f>
        <v>931.25396743283807</v>
      </c>
      <c r="BX331" s="132">
        <f t="shared" si="196"/>
        <v>296.74603256716193</v>
      </c>
      <c r="BY331" s="145">
        <v>3</v>
      </c>
      <c r="CA331" s="39"/>
    </row>
    <row r="332" spans="1:79" x14ac:dyDescent="0.3">
      <c r="A332" s="137">
        <f t="shared" si="201"/>
        <v>324</v>
      </c>
      <c r="B332" s="153" t="s">
        <v>424</v>
      </c>
      <c r="C332" s="188">
        <v>239.9</v>
      </c>
      <c r="D332" s="187">
        <v>1</v>
      </c>
      <c r="E332" s="147">
        <f>[1]побуд.звіт!E332+'[2]звіт 2018+01.2019'!E332</f>
        <v>0</v>
      </c>
      <c r="F332" s="147">
        <f>[1]побуд.звіт!F332+'[2]звіт 2018+01.2019'!F332</f>
        <v>0</v>
      </c>
      <c r="G332" s="140">
        <f t="shared" si="197"/>
        <v>0</v>
      </c>
      <c r="H332" s="141">
        <f t="shared" si="198"/>
        <v>0</v>
      </c>
      <c r="I332" s="147">
        <f>[1]побуд.звіт!I332+'[2]звіт 2018+01.2019'!I332</f>
        <v>0</v>
      </c>
      <c r="J332" s="147">
        <f>[1]побуд.звіт!J332+'[2]звіт 2018+01.2019'!J332</f>
        <v>0</v>
      </c>
      <c r="K332" s="140">
        <f t="shared" si="199"/>
        <v>0</v>
      </c>
      <c r="L332" s="141">
        <f t="shared" si="200"/>
        <v>0</v>
      </c>
      <c r="M332" s="147">
        <f>[1]побуд.звіт!M332+'[2]звіт 2018+01.2019'!M332</f>
        <v>564.98699626324913</v>
      </c>
      <c r="N332" s="147">
        <f>[1]побуд.звіт!N332+'[2]звіт 2018+01.2019'!N332</f>
        <v>479.99135297925477</v>
      </c>
      <c r="O332" s="140">
        <f t="shared" si="202"/>
        <v>-84.995643283994355</v>
      </c>
      <c r="P332" s="141">
        <f t="shared" si="203"/>
        <v>0</v>
      </c>
      <c r="Q332" s="147">
        <f>[1]побуд.звіт!Q332+'[2]звіт 2018+01.2019'!Q332</f>
        <v>0</v>
      </c>
      <c r="R332" s="147">
        <f>[1]побуд.звіт!R332+'[2]звіт 2018+01.2019'!R332</f>
        <v>1179.9036236865202</v>
      </c>
      <c r="S332" s="140">
        <f t="shared" si="204"/>
        <v>0</v>
      </c>
      <c r="T332" s="141">
        <f t="shared" si="205"/>
        <v>1179.9036236865202</v>
      </c>
      <c r="U332" s="147">
        <f>[1]побуд.звіт!U332+'[2]звіт 2018+01.2019'!U332</f>
        <v>0</v>
      </c>
      <c r="V332" s="147">
        <f>[1]побуд.звіт!V332+'[2]звіт 2018+01.2019'!V332</f>
        <v>0</v>
      </c>
      <c r="W332" s="140">
        <f t="shared" si="206"/>
        <v>0</v>
      </c>
      <c r="X332" s="141">
        <f t="shared" si="207"/>
        <v>0</v>
      </c>
      <c r="Y332" s="147">
        <f>[1]побуд.звіт!Y332+'[2]звіт 2018+01.2019'!Y332</f>
        <v>0</v>
      </c>
      <c r="Z332" s="147">
        <f>[1]побуд.звіт!Z332+'[2]звіт 2018+01.2019'!Z332</f>
        <v>0</v>
      </c>
      <c r="AA332" s="140">
        <f t="shared" si="208"/>
        <v>0</v>
      </c>
      <c r="AB332" s="141">
        <f t="shared" si="209"/>
        <v>0</v>
      </c>
      <c r="AC332" s="147">
        <f>[1]побуд.звіт!AC332+'[2]звіт 2018+01.2019'!AC332</f>
        <v>1057.9484752342314</v>
      </c>
      <c r="AD332" s="147">
        <f>[1]побуд.звіт!AD332+'[2]звіт 2018+01.2019'!AD332</f>
        <v>1336.4418546430902</v>
      </c>
      <c r="AE332" s="140">
        <f t="shared" si="210"/>
        <v>0</v>
      </c>
      <c r="AF332" s="141">
        <f t="shared" si="211"/>
        <v>278.4933794088588</v>
      </c>
      <c r="AG332" s="147">
        <f>[1]побуд.звіт!AG332+'[2]звіт 2018+01.2019'!AG332</f>
        <v>0</v>
      </c>
      <c r="AH332" s="147">
        <f>[1]побуд.звіт!AH332+'[2]звіт 2018+01.2019'!AH332</f>
        <v>0</v>
      </c>
      <c r="AI332" s="140">
        <f t="shared" si="212"/>
        <v>0</v>
      </c>
      <c r="AJ332" s="141">
        <f t="shared" si="213"/>
        <v>0</v>
      </c>
      <c r="AK332" s="147">
        <f>[1]побуд.звіт!AK332+'[2]звіт 2018+01.2019'!AK332</f>
        <v>0</v>
      </c>
      <c r="AL332" s="147">
        <f>[1]побуд.звіт!AL332+'[2]звіт 2018+01.2019'!AL332</f>
        <v>0</v>
      </c>
      <c r="AM332" s="140">
        <f t="shared" si="214"/>
        <v>0</v>
      </c>
      <c r="AN332" s="141">
        <f t="shared" si="215"/>
        <v>0</v>
      </c>
      <c r="AO332" s="147">
        <f>[1]побуд.звіт!AO332+'[2]звіт 2018+01.2019'!AO332</f>
        <v>504.45128049474692</v>
      </c>
      <c r="AP332" s="147">
        <f>[1]побуд.звіт!AP332+'[2]звіт 2018+01.2019'!AP332</f>
        <v>420.01646654932995</v>
      </c>
      <c r="AQ332" s="140">
        <f t="shared" si="216"/>
        <v>-84.434813945416977</v>
      </c>
      <c r="AR332" s="141">
        <f t="shared" si="217"/>
        <v>0</v>
      </c>
      <c r="AS332" s="147">
        <f>[1]побуд.звіт!AS332+'[2]звіт 2018+01.2019'!AS332</f>
        <v>0</v>
      </c>
      <c r="AT332" s="147">
        <f>[1]побуд.звіт!AT332+'[2]звіт 2018+01.2019'!AT332</f>
        <v>0</v>
      </c>
      <c r="AU332" s="140">
        <f t="shared" si="218"/>
        <v>0</v>
      </c>
      <c r="AV332" s="141">
        <f t="shared" si="219"/>
        <v>0</v>
      </c>
      <c r="AW332" s="147">
        <f>[1]побуд.звіт!AW332+'[2]звіт 2018+01.2019'!AW332</f>
        <v>1502.0653857525699</v>
      </c>
      <c r="AX332" s="147">
        <f>[1]побуд.звіт!AX332+'[2]звіт 2018+01.2019'!AX332</f>
        <v>1172.1467062333913</v>
      </c>
      <c r="AY332" s="140">
        <f t="shared" si="220"/>
        <v>-329.91867951917857</v>
      </c>
      <c r="AZ332" s="141">
        <f t="shared" si="221"/>
        <v>0</v>
      </c>
      <c r="BA332" s="38">
        <v>0</v>
      </c>
      <c r="BB332" s="36"/>
      <c r="BC332" s="36">
        <f t="shared" si="192"/>
        <v>0</v>
      </c>
      <c r="BD332" s="37">
        <f t="shared" si="193"/>
        <v>0</v>
      </c>
      <c r="BE332" s="147">
        <f>[1]побуд.звіт!BE332+'[2]звіт 2018+01.2019'!BE332</f>
        <v>16.045393900008385</v>
      </c>
      <c r="BF332" s="147">
        <f>[1]побуд.звіт!BF332+'[2]звіт 2018+01.2019'!BF332</f>
        <v>0</v>
      </c>
      <c r="BG332" s="140">
        <f t="shared" si="222"/>
        <v>-16.045393900008385</v>
      </c>
      <c r="BH332" s="141">
        <f t="shared" si="223"/>
        <v>0</v>
      </c>
      <c r="BI332" s="147">
        <f>[1]побуд.звіт!BI332+'[2]звіт 2018+01.2019'!BI332</f>
        <v>610.37757000000011</v>
      </c>
      <c r="BJ332" s="147">
        <f>[1]побуд.звіт!BJ332+'[2]звіт 2018+01.2019'!BJ332</f>
        <v>568.30754444926185</v>
      </c>
      <c r="BK332" s="140">
        <f t="shared" si="224"/>
        <v>-42.070025550738251</v>
      </c>
      <c r="BL332" s="141">
        <f t="shared" si="225"/>
        <v>0</v>
      </c>
      <c r="BM332" s="147">
        <f>[1]побуд.звіт!BM332+'[2]звіт 2018+01.2019'!BM332</f>
        <v>0</v>
      </c>
      <c r="BN332" s="147">
        <f>[1]побуд.звіт!BN332+'[2]звіт 2018+01.2019'!BN332</f>
        <v>0</v>
      </c>
      <c r="BO332" s="140">
        <f t="shared" si="226"/>
        <v>0</v>
      </c>
      <c r="BP332" s="141">
        <f t="shared" si="227"/>
        <v>0</v>
      </c>
      <c r="BQ332" s="142">
        <f t="shared" si="195"/>
        <v>4255.8751016448059</v>
      </c>
      <c r="BR332" s="140">
        <f t="shared" si="195"/>
        <v>5156.8075485408472</v>
      </c>
      <c r="BS332" s="140">
        <f t="shared" si="228"/>
        <v>0</v>
      </c>
      <c r="BT332" s="141">
        <f t="shared" si="229"/>
        <v>900.93244689604126</v>
      </c>
      <c r="BU332" s="148">
        <f t="shared" si="194"/>
        <v>1.2116914677660182</v>
      </c>
      <c r="BV332" s="132">
        <v>297</v>
      </c>
      <c r="BW332" s="144">
        <f t="shared" si="230"/>
        <v>0</v>
      </c>
      <c r="BX332" s="132">
        <f t="shared" si="196"/>
        <v>303.99107868891468</v>
      </c>
      <c r="BY332" s="145">
        <v>3</v>
      </c>
      <c r="CA332" s="39"/>
    </row>
    <row r="333" spans="1:79" x14ac:dyDescent="0.3">
      <c r="A333" s="137">
        <f t="shared" si="201"/>
        <v>325</v>
      </c>
      <c r="B333" s="153" t="s">
        <v>425</v>
      </c>
      <c r="C333" s="188">
        <v>240.67</v>
      </c>
      <c r="D333" s="187">
        <v>1</v>
      </c>
      <c r="E333" s="147">
        <f>[1]побуд.звіт!E333+'[2]звіт 2018+01.2019'!E333</f>
        <v>0</v>
      </c>
      <c r="F333" s="147">
        <f>[1]побуд.звіт!F333+'[2]звіт 2018+01.2019'!F333</f>
        <v>0</v>
      </c>
      <c r="G333" s="140">
        <f t="shared" si="197"/>
        <v>0</v>
      </c>
      <c r="H333" s="141">
        <f t="shared" si="198"/>
        <v>0</v>
      </c>
      <c r="I333" s="147">
        <f>[1]побуд.звіт!I333+'[2]звіт 2018+01.2019'!I333</f>
        <v>0</v>
      </c>
      <c r="J333" s="147">
        <f>[1]побуд.звіт!J333+'[2]звіт 2018+01.2019'!J333</f>
        <v>0</v>
      </c>
      <c r="K333" s="140">
        <f t="shared" si="199"/>
        <v>0</v>
      </c>
      <c r="L333" s="141">
        <f t="shared" si="200"/>
        <v>0</v>
      </c>
      <c r="M333" s="147">
        <f>[1]побуд.звіт!M333+'[2]звіт 2018+01.2019'!M333</f>
        <v>846.97001546602996</v>
      </c>
      <c r="N333" s="147">
        <f>[1]побуд.звіт!N333+'[2]звіт 2018+01.2019'!N333</f>
        <v>871.42154202497773</v>
      </c>
      <c r="O333" s="140">
        <f t="shared" si="202"/>
        <v>0</v>
      </c>
      <c r="P333" s="141">
        <f t="shared" si="203"/>
        <v>24.451526558947762</v>
      </c>
      <c r="Q333" s="147">
        <f>[1]побуд.звіт!Q333+'[2]звіт 2018+01.2019'!Q333</f>
        <v>0</v>
      </c>
      <c r="R333" s="147">
        <f>[1]побуд.звіт!R333+'[2]звіт 2018+01.2019'!R333</f>
        <v>1237.4457030175508</v>
      </c>
      <c r="S333" s="140">
        <f t="shared" si="204"/>
        <v>0</v>
      </c>
      <c r="T333" s="141">
        <f t="shared" si="205"/>
        <v>1237.4457030175508</v>
      </c>
      <c r="U333" s="147">
        <f>[1]побуд.звіт!U333+'[2]звіт 2018+01.2019'!U333</f>
        <v>0</v>
      </c>
      <c r="V333" s="147">
        <f>[1]побуд.звіт!V333+'[2]звіт 2018+01.2019'!V333</f>
        <v>0</v>
      </c>
      <c r="W333" s="140">
        <f t="shared" si="206"/>
        <v>0</v>
      </c>
      <c r="X333" s="141">
        <f t="shared" si="207"/>
        <v>0</v>
      </c>
      <c r="Y333" s="147">
        <f>[1]побуд.звіт!Y333+'[2]звіт 2018+01.2019'!Y333</f>
        <v>0</v>
      </c>
      <c r="Z333" s="147">
        <f>[1]побуд.звіт!Z333+'[2]звіт 2018+01.2019'!Z333</f>
        <v>0</v>
      </c>
      <c r="AA333" s="140">
        <f t="shared" si="208"/>
        <v>0</v>
      </c>
      <c r="AB333" s="141">
        <f t="shared" si="209"/>
        <v>0</v>
      </c>
      <c r="AC333" s="147">
        <f>[1]побуд.звіт!AC333+'[2]звіт 2018+01.2019'!AC333</f>
        <v>1061.1275384531987</v>
      </c>
      <c r="AD333" s="147">
        <f>[1]побуд.звіт!AD333+'[2]звіт 2018+01.2019'!AD333</f>
        <v>1340.7313929010106</v>
      </c>
      <c r="AE333" s="140">
        <f t="shared" si="210"/>
        <v>0</v>
      </c>
      <c r="AF333" s="141">
        <f t="shared" si="211"/>
        <v>279.60385444781195</v>
      </c>
      <c r="AG333" s="147">
        <f>[1]побуд.звіт!AG333+'[2]звіт 2018+01.2019'!AG333</f>
        <v>0</v>
      </c>
      <c r="AH333" s="147">
        <f>[1]побуд.звіт!AH333+'[2]звіт 2018+01.2019'!AH333</f>
        <v>0</v>
      </c>
      <c r="AI333" s="140">
        <f t="shared" si="212"/>
        <v>0</v>
      </c>
      <c r="AJ333" s="141">
        <f t="shared" si="213"/>
        <v>0</v>
      </c>
      <c r="AK333" s="147">
        <f>[1]побуд.звіт!AK333+'[2]звіт 2018+01.2019'!AK333</f>
        <v>0</v>
      </c>
      <c r="AL333" s="147">
        <f>[1]побуд.звіт!AL333+'[2]звіт 2018+01.2019'!AL333</f>
        <v>0</v>
      </c>
      <c r="AM333" s="140">
        <f t="shared" si="214"/>
        <v>0</v>
      </c>
      <c r="AN333" s="141">
        <f t="shared" si="215"/>
        <v>0</v>
      </c>
      <c r="AO333" s="147">
        <f>[1]побуд.звіт!AO333+'[2]звіт 2018+01.2019'!AO333</f>
        <v>504.44549228320295</v>
      </c>
      <c r="AP333" s="147">
        <f>[1]побуд.звіт!AP333+'[2]звіт 2018+01.2019'!AP333</f>
        <v>400.91091456989011</v>
      </c>
      <c r="AQ333" s="140">
        <f t="shared" si="216"/>
        <v>-103.53457771331284</v>
      </c>
      <c r="AR333" s="141">
        <f t="shared" si="217"/>
        <v>0</v>
      </c>
      <c r="AS333" s="147">
        <f>[1]побуд.звіт!AS333+'[2]звіт 2018+01.2019'!AS333</f>
        <v>0</v>
      </c>
      <c r="AT333" s="147">
        <f>[1]побуд.звіт!AT333+'[2]звіт 2018+01.2019'!AT333</f>
        <v>0</v>
      </c>
      <c r="AU333" s="140">
        <f t="shared" si="218"/>
        <v>0</v>
      </c>
      <c r="AV333" s="141">
        <f t="shared" si="219"/>
        <v>0</v>
      </c>
      <c r="AW333" s="147">
        <f>[1]побуд.звіт!AW333+'[2]звіт 2018+01.2019'!AW333</f>
        <v>1506.8865210048816</v>
      </c>
      <c r="AX333" s="147">
        <f>[1]побуд.звіт!AX333+'[2]звіт 2018+01.2019'!AX333</f>
        <v>0</v>
      </c>
      <c r="AY333" s="140">
        <f t="shared" si="220"/>
        <v>-1506.8865210048816</v>
      </c>
      <c r="AZ333" s="141">
        <f t="shared" si="221"/>
        <v>0</v>
      </c>
      <c r="BA333" s="38">
        <v>0</v>
      </c>
      <c r="BB333" s="36"/>
      <c r="BC333" s="36">
        <f t="shared" ref="BC333:BC396" si="231">IF((BB333-BA333)&lt;0,BB333-BA333,0)</f>
        <v>0</v>
      </c>
      <c r="BD333" s="37">
        <f t="shared" ref="BD333:BD396" si="232">IF((BB333-BA333)&gt;0,BB333-BA333,0)</f>
        <v>0</v>
      </c>
      <c r="BE333" s="147">
        <f>[1]побуд.звіт!BE333+'[2]звіт 2018+01.2019'!BE333</f>
        <v>16.096894330616998</v>
      </c>
      <c r="BF333" s="147">
        <f>[1]побуд.звіт!BF333+'[2]звіт 2018+01.2019'!BF333</f>
        <v>0</v>
      </c>
      <c r="BG333" s="140">
        <f t="shared" si="222"/>
        <v>-16.096894330616998</v>
      </c>
      <c r="BH333" s="141">
        <f t="shared" si="223"/>
        <v>0</v>
      </c>
      <c r="BI333" s="147">
        <f>[1]побуд.звіт!BI333+'[2]звіт 2018+01.2019'!BI333</f>
        <v>436.02183899999994</v>
      </c>
      <c r="BJ333" s="147">
        <f>[1]побуд.звіт!BJ333+'[2]звіт 2018+01.2019'!BJ333</f>
        <v>219.7383494471469</v>
      </c>
      <c r="BK333" s="140">
        <f t="shared" si="224"/>
        <v>-216.28348955285304</v>
      </c>
      <c r="BL333" s="141">
        <f t="shared" si="225"/>
        <v>0</v>
      </c>
      <c r="BM333" s="147">
        <f>[1]побуд.звіт!BM333+'[2]звіт 2018+01.2019'!BM333</f>
        <v>0</v>
      </c>
      <c r="BN333" s="147">
        <f>[1]побуд.звіт!BN333+'[2]звіт 2018+01.2019'!BN333</f>
        <v>0</v>
      </c>
      <c r="BO333" s="140">
        <f t="shared" si="226"/>
        <v>0</v>
      </c>
      <c r="BP333" s="141">
        <f t="shared" si="227"/>
        <v>0</v>
      </c>
      <c r="BQ333" s="142">
        <f t="shared" si="195"/>
        <v>4371.5483005379301</v>
      </c>
      <c r="BR333" s="140">
        <f t="shared" si="195"/>
        <v>4070.2479019605762</v>
      </c>
      <c r="BS333" s="140">
        <f t="shared" si="228"/>
        <v>-301.30039857735392</v>
      </c>
      <c r="BT333" s="141">
        <f t="shared" si="229"/>
        <v>0</v>
      </c>
      <c r="BU333" s="148">
        <f t="shared" ref="BU333:BU396" si="233">BR333/BQ333</f>
        <v>0.93107695995483386</v>
      </c>
      <c r="BV333" s="132">
        <v>1945</v>
      </c>
      <c r="BW333" s="144">
        <f t="shared" si="230"/>
        <v>1632.7465499615764</v>
      </c>
      <c r="BX333" s="132">
        <f t="shared" si="196"/>
        <v>312.25345003842358</v>
      </c>
      <c r="BY333" s="145">
        <v>3</v>
      </c>
      <c r="CA333" s="39"/>
    </row>
    <row r="334" spans="1:79" x14ac:dyDescent="0.3">
      <c r="A334" s="137">
        <f t="shared" si="201"/>
        <v>326</v>
      </c>
      <c r="B334" s="153" t="s">
        <v>426</v>
      </c>
      <c r="C334" s="188">
        <v>242.2</v>
      </c>
      <c r="D334" s="187">
        <v>1</v>
      </c>
      <c r="E334" s="147">
        <f>[1]побуд.звіт!E334+'[2]звіт 2018+01.2019'!E334</f>
        <v>0</v>
      </c>
      <c r="F334" s="147">
        <f>[1]побуд.звіт!F334+'[2]звіт 2018+01.2019'!F334</f>
        <v>0</v>
      </c>
      <c r="G334" s="140">
        <f t="shared" si="197"/>
        <v>0</v>
      </c>
      <c r="H334" s="141">
        <f t="shared" si="198"/>
        <v>0</v>
      </c>
      <c r="I334" s="147">
        <f>[1]побуд.звіт!I334+'[2]звіт 2018+01.2019'!I334</f>
        <v>0</v>
      </c>
      <c r="J334" s="147">
        <f>[1]побуд.звіт!J334+'[2]звіт 2018+01.2019'!J334</f>
        <v>0</v>
      </c>
      <c r="K334" s="140">
        <f t="shared" si="199"/>
        <v>0</v>
      </c>
      <c r="L334" s="141">
        <f t="shared" si="200"/>
        <v>0</v>
      </c>
      <c r="M334" s="147">
        <f>[1]побуд.звіт!M334+'[2]звіт 2018+01.2019'!M334</f>
        <v>484.48307680625976</v>
      </c>
      <c r="N334" s="147">
        <f>[1]побуд.звіт!N334+'[2]звіт 2018+01.2019'!N334</f>
        <v>539.45143077736725</v>
      </c>
      <c r="O334" s="140">
        <f t="shared" si="202"/>
        <v>0</v>
      </c>
      <c r="P334" s="141">
        <f t="shared" si="203"/>
        <v>54.96835397110749</v>
      </c>
      <c r="Q334" s="147">
        <f>[1]побуд.звіт!Q334+'[2]звіт 2018+01.2019'!Q334</f>
        <v>0</v>
      </c>
      <c r="R334" s="147">
        <f>[1]побуд.звіт!R334+'[2]звіт 2018+01.2019'!R334</f>
        <v>1245.355141680225</v>
      </c>
      <c r="S334" s="140">
        <f t="shared" si="204"/>
        <v>0</v>
      </c>
      <c r="T334" s="141">
        <f t="shared" si="205"/>
        <v>1245.355141680225</v>
      </c>
      <c r="U334" s="147">
        <f>[1]побуд.звіт!U334+'[2]звіт 2018+01.2019'!U334</f>
        <v>0</v>
      </c>
      <c r="V334" s="147">
        <f>[1]побуд.звіт!V334+'[2]звіт 2018+01.2019'!V334</f>
        <v>0</v>
      </c>
      <c r="W334" s="140">
        <f t="shared" si="206"/>
        <v>0</v>
      </c>
      <c r="X334" s="141">
        <f t="shared" si="207"/>
        <v>0</v>
      </c>
      <c r="Y334" s="147">
        <f>[1]побуд.звіт!Y334+'[2]звіт 2018+01.2019'!Y334</f>
        <v>0</v>
      </c>
      <c r="Z334" s="147">
        <f>[1]побуд.звіт!Z334+'[2]звіт 2018+01.2019'!Z334</f>
        <v>0</v>
      </c>
      <c r="AA334" s="140">
        <f t="shared" si="208"/>
        <v>0</v>
      </c>
      <c r="AB334" s="141">
        <f t="shared" si="209"/>
        <v>0</v>
      </c>
      <c r="AC334" s="147">
        <f>[1]побуд.звіт!AC334+'[2]звіт 2018+01.2019'!AC334</f>
        <v>1067.7374211675387</v>
      </c>
      <c r="AD334" s="147">
        <f>[1]побуд.звіт!AD334+'[2]звіт 2018+01.2019'!AD334</f>
        <v>1349.2547611277882</v>
      </c>
      <c r="AE334" s="140">
        <f t="shared" si="210"/>
        <v>0</v>
      </c>
      <c r="AF334" s="141">
        <f t="shared" si="211"/>
        <v>281.5173399602495</v>
      </c>
      <c r="AG334" s="147">
        <f>[1]побуд.звіт!AG334+'[2]звіт 2018+01.2019'!AG334</f>
        <v>0</v>
      </c>
      <c r="AH334" s="147">
        <f>[1]побуд.звіт!AH334+'[2]звіт 2018+01.2019'!AH334</f>
        <v>0</v>
      </c>
      <c r="AI334" s="140">
        <f t="shared" si="212"/>
        <v>0</v>
      </c>
      <c r="AJ334" s="141">
        <f t="shared" si="213"/>
        <v>0</v>
      </c>
      <c r="AK334" s="147">
        <f>[1]побуд.звіт!AK334+'[2]звіт 2018+01.2019'!AK334</f>
        <v>0</v>
      </c>
      <c r="AL334" s="147">
        <f>[1]побуд.звіт!AL334+'[2]звіт 2018+01.2019'!AL334</f>
        <v>0</v>
      </c>
      <c r="AM334" s="140">
        <f t="shared" si="214"/>
        <v>0</v>
      </c>
      <c r="AN334" s="141">
        <f t="shared" si="215"/>
        <v>0</v>
      </c>
      <c r="AO334" s="147">
        <f>[1]побуд.звіт!AO334+'[2]звіт 2018+01.2019'!AO334</f>
        <v>738.62017182145644</v>
      </c>
      <c r="AP334" s="147">
        <f>[1]побуд.звіт!AP334+'[2]звіт 2018+01.2019'!AP334</f>
        <v>330.89897373008995</v>
      </c>
      <c r="AQ334" s="140">
        <f t="shared" si="216"/>
        <v>-407.72119809136649</v>
      </c>
      <c r="AR334" s="141">
        <f t="shared" si="217"/>
        <v>0</v>
      </c>
      <c r="AS334" s="147">
        <f>[1]побуд.звіт!AS334+'[2]звіт 2018+01.2019'!AS334</f>
        <v>0</v>
      </c>
      <c r="AT334" s="147">
        <f>[1]побуд.звіт!AT334+'[2]звіт 2018+01.2019'!AT334</f>
        <v>0</v>
      </c>
      <c r="AU334" s="140">
        <f t="shared" si="218"/>
        <v>0</v>
      </c>
      <c r="AV334" s="141">
        <f t="shared" si="219"/>
        <v>0</v>
      </c>
      <c r="AW334" s="147">
        <f>[1]побуд.звіт!AW334+'[2]звіт 2018+01.2019'!AW334</f>
        <v>1516.4661793633697</v>
      </c>
      <c r="AX334" s="147">
        <f>[1]побуд.звіт!AX334+'[2]звіт 2018+01.2019'!AX334</f>
        <v>0</v>
      </c>
      <c r="AY334" s="140">
        <f t="shared" si="220"/>
        <v>-1516.4661793633697</v>
      </c>
      <c r="AZ334" s="141">
        <f t="shared" si="221"/>
        <v>0</v>
      </c>
      <c r="BA334" s="38">
        <v>0</v>
      </c>
      <c r="BB334" s="36"/>
      <c r="BC334" s="36">
        <f t="shared" si="231"/>
        <v>0</v>
      </c>
      <c r="BD334" s="37">
        <f t="shared" si="232"/>
        <v>0</v>
      </c>
      <c r="BE334" s="147">
        <f>[1]побуд.звіт!BE334+'[2]звіт 2018+01.2019'!BE334</f>
        <v>16.199226355073073</v>
      </c>
      <c r="BF334" s="147">
        <f>[1]побуд.звіт!BF334+'[2]звіт 2018+01.2019'!BF334</f>
        <v>0</v>
      </c>
      <c r="BG334" s="140">
        <f t="shared" si="222"/>
        <v>-16.199226355073073</v>
      </c>
      <c r="BH334" s="141">
        <f t="shared" si="223"/>
        <v>0</v>
      </c>
      <c r="BI334" s="147">
        <f>[1]побуд.звіт!BI334+'[2]звіт 2018+01.2019'!BI334</f>
        <v>0</v>
      </c>
      <c r="BJ334" s="147">
        <f>[1]побуд.звіт!BJ334+'[2]звіт 2018+01.2019'!BJ334</f>
        <v>0</v>
      </c>
      <c r="BK334" s="140">
        <f t="shared" si="224"/>
        <v>0</v>
      </c>
      <c r="BL334" s="141">
        <f t="shared" si="225"/>
        <v>0</v>
      </c>
      <c r="BM334" s="147">
        <f>[1]побуд.звіт!BM334+'[2]звіт 2018+01.2019'!BM334</f>
        <v>0</v>
      </c>
      <c r="BN334" s="147">
        <f>[1]побуд.звіт!BN334+'[2]звіт 2018+01.2019'!BN334</f>
        <v>0</v>
      </c>
      <c r="BO334" s="140">
        <f t="shared" si="226"/>
        <v>0</v>
      </c>
      <c r="BP334" s="141">
        <f t="shared" si="227"/>
        <v>0</v>
      </c>
      <c r="BQ334" s="142">
        <f t="shared" si="195"/>
        <v>3823.5060755136979</v>
      </c>
      <c r="BR334" s="140">
        <f t="shared" si="195"/>
        <v>3464.9603073154703</v>
      </c>
      <c r="BS334" s="140">
        <f t="shared" si="228"/>
        <v>-358.54576819822751</v>
      </c>
      <c r="BT334" s="141">
        <f t="shared" si="229"/>
        <v>0</v>
      </c>
      <c r="BU334" s="148">
        <f t="shared" si="233"/>
        <v>0.90622591906041217</v>
      </c>
      <c r="BV334" s="132">
        <v>1182</v>
      </c>
      <c r="BW334" s="144">
        <f t="shared" si="230"/>
        <v>908.89242317759295</v>
      </c>
      <c r="BX334" s="132">
        <f t="shared" si="196"/>
        <v>273.107576822407</v>
      </c>
      <c r="BY334" s="145">
        <v>3</v>
      </c>
      <c r="CA334" s="39"/>
    </row>
    <row r="335" spans="1:79" x14ac:dyDescent="0.3">
      <c r="A335" s="137">
        <f t="shared" si="201"/>
        <v>327</v>
      </c>
      <c r="B335" s="153" t="s">
        <v>427</v>
      </c>
      <c r="C335" s="188">
        <v>135.6</v>
      </c>
      <c r="D335" s="187">
        <v>1</v>
      </c>
      <c r="E335" s="147">
        <f>[1]побуд.звіт!E335+'[2]звіт 2018+01.2019'!E335</f>
        <v>0</v>
      </c>
      <c r="F335" s="147">
        <f>[1]побуд.звіт!F335+'[2]звіт 2018+01.2019'!F335</f>
        <v>0</v>
      </c>
      <c r="G335" s="140">
        <f t="shared" si="197"/>
        <v>0</v>
      </c>
      <c r="H335" s="141">
        <f t="shared" si="198"/>
        <v>0</v>
      </c>
      <c r="I335" s="147">
        <f>[1]побуд.звіт!I335+'[2]звіт 2018+01.2019'!I335</f>
        <v>0</v>
      </c>
      <c r="J335" s="147">
        <f>[1]побуд.звіт!J335+'[2]звіт 2018+01.2019'!J335</f>
        <v>0</v>
      </c>
      <c r="K335" s="140">
        <f t="shared" si="199"/>
        <v>0</v>
      </c>
      <c r="L335" s="141">
        <f t="shared" si="200"/>
        <v>0</v>
      </c>
      <c r="M335" s="147">
        <f>[1]побуд.звіт!M335+'[2]звіт 2018+01.2019'!M335</f>
        <v>242.32756262581933</v>
      </c>
      <c r="N335" s="147">
        <f>[1]побуд.звіт!N335+'[2]звіт 2018+01.2019'!N335</f>
        <v>282.62969733706245</v>
      </c>
      <c r="O335" s="140">
        <f t="shared" si="202"/>
        <v>0</v>
      </c>
      <c r="P335" s="141">
        <f t="shared" si="203"/>
        <v>40.302134711243127</v>
      </c>
      <c r="Q335" s="147">
        <f>[1]побуд.звіт!Q335+'[2]звіт 2018+01.2019'!Q335</f>
        <v>0</v>
      </c>
      <c r="R335" s="147">
        <f>[1]побуд.звіт!R335+'[2]звіт 2018+01.2019'!R335</f>
        <v>643.64592810675379</v>
      </c>
      <c r="S335" s="140">
        <f t="shared" si="204"/>
        <v>0</v>
      </c>
      <c r="T335" s="141">
        <f t="shared" si="205"/>
        <v>643.64592810675379</v>
      </c>
      <c r="U335" s="147">
        <f>[1]побуд.звіт!U335+'[2]звіт 2018+01.2019'!U335</f>
        <v>0</v>
      </c>
      <c r="V335" s="147">
        <f>[1]побуд.звіт!V335+'[2]звіт 2018+01.2019'!V335</f>
        <v>0</v>
      </c>
      <c r="W335" s="140">
        <f t="shared" si="206"/>
        <v>0</v>
      </c>
      <c r="X335" s="141">
        <f t="shared" si="207"/>
        <v>0</v>
      </c>
      <c r="Y335" s="147">
        <f>[1]побуд.звіт!Y335+'[2]звіт 2018+01.2019'!Y335</f>
        <v>0</v>
      </c>
      <c r="Z335" s="147">
        <f>[1]побуд.звіт!Z335+'[2]звіт 2018+01.2019'!Z335</f>
        <v>0</v>
      </c>
      <c r="AA335" s="140">
        <f t="shared" si="208"/>
        <v>0</v>
      </c>
      <c r="AB335" s="141">
        <f t="shared" si="209"/>
        <v>0</v>
      </c>
      <c r="AC335" s="147">
        <f>[1]побуд.звіт!AC335+'[2]звіт 2018+01.2019'!AC335</f>
        <v>597.99005102860258</v>
      </c>
      <c r="AD335" s="147">
        <f>[1]побуд.звіт!AD335+'[2]звіт 2018+01.2019'!AD335</f>
        <v>755.40439970655711</v>
      </c>
      <c r="AE335" s="140">
        <f t="shared" si="210"/>
        <v>0</v>
      </c>
      <c r="AF335" s="141">
        <f t="shared" si="211"/>
        <v>157.41434867795454</v>
      </c>
      <c r="AG335" s="147">
        <f>[1]побуд.звіт!AG335+'[2]звіт 2018+01.2019'!AG335</f>
        <v>0</v>
      </c>
      <c r="AH335" s="147">
        <f>[1]побуд.звіт!AH335+'[2]звіт 2018+01.2019'!AH335</f>
        <v>0</v>
      </c>
      <c r="AI335" s="140">
        <f t="shared" si="212"/>
        <v>0</v>
      </c>
      <c r="AJ335" s="141">
        <f t="shared" si="213"/>
        <v>0</v>
      </c>
      <c r="AK335" s="147">
        <f>[1]побуд.звіт!AK335+'[2]звіт 2018+01.2019'!AK335</f>
        <v>0</v>
      </c>
      <c r="AL335" s="147">
        <f>[1]побуд.звіт!AL335+'[2]звіт 2018+01.2019'!AL335</f>
        <v>0</v>
      </c>
      <c r="AM335" s="140">
        <f t="shared" si="214"/>
        <v>0</v>
      </c>
      <c r="AN335" s="141">
        <f t="shared" si="215"/>
        <v>0</v>
      </c>
      <c r="AO335" s="147">
        <f>[1]побуд.звіт!AO335+'[2]звіт 2018+01.2019'!AO335</f>
        <v>336.35624282244669</v>
      </c>
      <c r="AP335" s="147">
        <f>[1]побуд.звіт!AP335+'[2]звіт 2018+01.2019'!AP335</f>
        <v>241.79527553321776</v>
      </c>
      <c r="AQ335" s="140">
        <f t="shared" si="216"/>
        <v>-94.560967289228927</v>
      </c>
      <c r="AR335" s="141">
        <f t="shared" si="217"/>
        <v>0</v>
      </c>
      <c r="AS335" s="147">
        <f>[1]побуд.звіт!AS335+'[2]звіт 2018+01.2019'!AS335</f>
        <v>0</v>
      </c>
      <c r="AT335" s="147">
        <f>[1]побуд.звіт!AT335+'[2]звіт 2018+01.2019'!AT335</f>
        <v>0</v>
      </c>
      <c r="AU335" s="140">
        <f t="shared" si="218"/>
        <v>0</v>
      </c>
      <c r="AV335" s="141">
        <f t="shared" si="219"/>
        <v>0</v>
      </c>
      <c r="AW335" s="147">
        <f>[1]побуд.звіт!AW335+'[2]звіт 2018+01.2019'!AW335</f>
        <v>849.02070157585877</v>
      </c>
      <c r="AX335" s="147">
        <f>[1]побуд.звіт!AX335+'[2]звіт 2018+01.2019'!AX335</f>
        <v>178</v>
      </c>
      <c r="AY335" s="140">
        <f t="shared" si="220"/>
        <v>-671.02070157585877</v>
      </c>
      <c r="AZ335" s="141">
        <f t="shared" si="221"/>
        <v>0</v>
      </c>
      <c r="BA335" s="38">
        <v>0</v>
      </c>
      <c r="BB335" s="36"/>
      <c r="BC335" s="36">
        <f t="shared" si="231"/>
        <v>0</v>
      </c>
      <c r="BD335" s="37">
        <f t="shared" si="232"/>
        <v>0</v>
      </c>
      <c r="BE335" s="147">
        <f>[1]побуд.звіт!BE335+'[2]звіт 2018+01.2019'!BE335</f>
        <v>16.044783785958188</v>
      </c>
      <c r="BF335" s="147">
        <f>[1]побуд.звіт!BF335+'[2]звіт 2018+01.2019'!BF335</f>
        <v>0</v>
      </c>
      <c r="BG335" s="140">
        <f t="shared" si="222"/>
        <v>-16.044783785958188</v>
      </c>
      <c r="BH335" s="141">
        <f t="shared" si="223"/>
        <v>0</v>
      </c>
      <c r="BI335" s="147">
        <f>[1]побуд.звіт!BI335+'[2]звіт 2018+01.2019'!BI335</f>
        <v>244.20203999999995</v>
      </c>
      <c r="BJ335" s="147">
        <f>[1]побуд.звіт!BJ335+'[2]звіт 2018+01.2019'!BJ335</f>
        <v>533.2323703478861</v>
      </c>
      <c r="BK335" s="140">
        <f t="shared" si="224"/>
        <v>0</v>
      </c>
      <c r="BL335" s="141">
        <f t="shared" si="225"/>
        <v>289.03033034788615</v>
      </c>
      <c r="BM335" s="147">
        <f>[1]побуд.звіт!BM335+'[2]звіт 2018+01.2019'!BM335</f>
        <v>0</v>
      </c>
      <c r="BN335" s="147">
        <f>[1]побуд.звіт!BN335+'[2]звіт 2018+01.2019'!BN335</f>
        <v>0</v>
      </c>
      <c r="BO335" s="140">
        <f t="shared" si="226"/>
        <v>0</v>
      </c>
      <c r="BP335" s="141">
        <f t="shared" si="227"/>
        <v>0</v>
      </c>
      <c r="BQ335" s="142">
        <f t="shared" si="195"/>
        <v>2285.9413818386852</v>
      </c>
      <c r="BR335" s="140">
        <f t="shared" si="195"/>
        <v>2634.7076710314768</v>
      </c>
      <c r="BS335" s="140">
        <f t="shared" si="228"/>
        <v>0</v>
      </c>
      <c r="BT335" s="141">
        <f t="shared" si="229"/>
        <v>348.76628919279165</v>
      </c>
      <c r="BU335" s="148">
        <f t="shared" si="233"/>
        <v>1.152570092988239</v>
      </c>
      <c r="BV335" s="132">
        <v>143</v>
      </c>
      <c r="BW335" s="144">
        <f t="shared" si="230"/>
        <v>0</v>
      </c>
      <c r="BX335" s="132">
        <f t="shared" si="196"/>
        <v>163.2815272741918</v>
      </c>
      <c r="BY335" s="145">
        <v>3</v>
      </c>
      <c r="CA335" s="39"/>
    </row>
    <row r="336" spans="1:79" x14ac:dyDescent="0.3">
      <c r="A336" s="137">
        <f t="shared" si="201"/>
        <v>328</v>
      </c>
      <c r="B336" s="153" t="s">
        <v>428</v>
      </c>
      <c r="C336" s="188">
        <v>229.9</v>
      </c>
      <c r="D336" s="187">
        <v>1</v>
      </c>
      <c r="E336" s="147">
        <f>[1]побуд.звіт!E336+'[2]звіт 2018+01.2019'!E336</f>
        <v>0</v>
      </c>
      <c r="F336" s="147">
        <f>[1]побуд.звіт!F336+'[2]звіт 2018+01.2019'!F336</f>
        <v>0</v>
      </c>
      <c r="G336" s="140">
        <f t="shared" si="197"/>
        <v>0</v>
      </c>
      <c r="H336" s="141">
        <f t="shared" si="198"/>
        <v>0</v>
      </c>
      <c r="I336" s="147">
        <f>[1]побуд.звіт!I336+'[2]звіт 2018+01.2019'!I336</f>
        <v>0</v>
      </c>
      <c r="J336" s="147">
        <f>[1]побуд.звіт!J336+'[2]звіт 2018+01.2019'!J336</f>
        <v>0</v>
      </c>
      <c r="K336" s="140">
        <f t="shared" si="199"/>
        <v>0</v>
      </c>
      <c r="L336" s="141">
        <f t="shared" si="200"/>
        <v>0</v>
      </c>
      <c r="M336" s="147">
        <f>[1]побуд.звіт!M336+'[2]звіт 2018+01.2019'!M336</f>
        <v>524.81369650179136</v>
      </c>
      <c r="N336" s="147">
        <f>[1]побуд.звіт!N336+'[2]звіт 2018+01.2019'!N336</f>
        <v>531.60728077277042</v>
      </c>
      <c r="O336" s="140">
        <f t="shared" si="202"/>
        <v>0</v>
      </c>
      <c r="P336" s="141">
        <f t="shared" si="203"/>
        <v>6.7935842709790677</v>
      </c>
      <c r="Q336" s="147">
        <f>[1]побуд.звіт!Q336+'[2]звіт 2018+01.2019'!Q336</f>
        <v>0</v>
      </c>
      <c r="R336" s="147">
        <f>[1]побуд.звіт!R336+'[2]звіт 2018+01.2019'!R336</f>
        <v>1182.0835163109148</v>
      </c>
      <c r="S336" s="140">
        <f t="shared" si="204"/>
        <v>0</v>
      </c>
      <c r="T336" s="141">
        <f t="shared" si="205"/>
        <v>1182.0835163109148</v>
      </c>
      <c r="U336" s="147">
        <f>[1]побуд.звіт!U336+'[2]звіт 2018+01.2019'!U336</f>
        <v>0</v>
      </c>
      <c r="V336" s="147">
        <f>[1]побуд.звіт!V336+'[2]звіт 2018+01.2019'!V336</f>
        <v>0</v>
      </c>
      <c r="W336" s="140">
        <f t="shared" si="206"/>
        <v>0</v>
      </c>
      <c r="X336" s="141">
        <f t="shared" si="207"/>
        <v>0</v>
      </c>
      <c r="Y336" s="147">
        <f>[1]побуд.звіт!Y336+'[2]звіт 2018+01.2019'!Y336</f>
        <v>0</v>
      </c>
      <c r="Z336" s="147">
        <f>[1]побуд.звіт!Z336+'[2]звіт 2018+01.2019'!Z336</f>
        <v>0</v>
      </c>
      <c r="AA336" s="140">
        <f t="shared" si="208"/>
        <v>0</v>
      </c>
      <c r="AB336" s="141">
        <f t="shared" si="209"/>
        <v>0</v>
      </c>
      <c r="AC336" s="147">
        <f>[1]побуд.звіт!AC336+'[2]звіт 2018+01.2019'!AC336</f>
        <v>1013.6420039489362</v>
      </c>
      <c r="AD336" s="147">
        <f>[1]побуд.звіт!AD336+'[2]звіт 2018+01.2019'!AD336</f>
        <v>1280.7335655791849</v>
      </c>
      <c r="AE336" s="140">
        <f t="shared" si="210"/>
        <v>0</v>
      </c>
      <c r="AF336" s="141">
        <f t="shared" si="211"/>
        <v>267.09156163024863</v>
      </c>
      <c r="AG336" s="147">
        <f>[1]побуд.звіт!AG336+'[2]звіт 2018+01.2019'!AG336</f>
        <v>0</v>
      </c>
      <c r="AH336" s="147">
        <f>[1]побуд.звіт!AH336+'[2]звіт 2018+01.2019'!AH336</f>
        <v>0</v>
      </c>
      <c r="AI336" s="140">
        <f t="shared" si="212"/>
        <v>0</v>
      </c>
      <c r="AJ336" s="141">
        <f t="shared" si="213"/>
        <v>0</v>
      </c>
      <c r="AK336" s="147">
        <f>[1]побуд.звіт!AK336+'[2]звіт 2018+01.2019'!AK336</f>
        <v>0</v>
      </c>
      <c r="AL336" s="147">
        <f>[1]побуд.звіт!AL336+'[2]звіт 2018+01.2019'!AL336</f>
        <v>0</v>
      </c>
      <c r="AM336" s="140">
        <f t="shared" si="214"/>
        <v>0</v>
      </c>
      <c r="AN336" s="141">
        <f t="shared" si="215"/>
        <v>0</v>
      </c>
      <c r="AO336" s="147">
        <f>[1]побуд.звіт!AO336+'[2]звіт 2018+01.2019'!AO336</f>
        <v>504.37798855551159</v>
      </c>
      <c r="AP336" s="147">
        <f>[1]побуд.звіт!AP336+'[2]звіт 2018+01.2019'!AP336</f>
        <v>381.80536259045033</v>
      </c>
      <c r="AQ336" s="140">
        <f t="shared" si="216"/>
        <v>-122.57262596506126</v>
      </c>
      <c r="AR336" s="141">
        <f t="shared" si="217"/>
        <v>0</v>
      </c>
      <c r="AS336" s="147">
        <f>[1]побуд.звіт!AS336+'[2]звіт 2018+01.2019'!AS336</f>
        <v>0</v>
      </c>
      <c r="AT336" s="147">
        <f>[1]побуд.звіт!AT336+'[2]звіт 2018+01.2019'!AT336</f>
        <v>0</v>
      </c>
      <c r="AU336" s="140">
        <f t="shared" si="218"/>
        <v>0</v>
      </c>
      <c r="AV336" s="141">
        <f t="shared" si="219"/>
        <v>0</v>
      </c>
      <c r="AW336" s="147">
        <f>[1]побуд.звіт!AW336+'[2]звіт 2018+01.2019'!AW336</f>
        <v>1439.4532396186573</v>
      </c>
      <c r="AX336" s="147">
        <f>[1]побуд.звіт!AX336+'[2]звіт 2018+01.2019'!AX336</f>
        <v>1866</v>
      </c>
      <c r="AY336" s="140">
        <f t="shared" si="220"/>
        <v>0</v>
      </c>
      <c r="AZ336" s="141">
        <f t="shared" si="221"/>
        <v>426.54676038134266</v>
      </c>
      <c r="BA336" s="38">
        <v>0</v>
      </c>
      <c r="BB336" s="36"/>
      <c r="BC336" s="36">
        <f t="shared" si="231"/>
        <v>0</v>
      </c>
      <c r="BD336" s="37">
        <f t="shared" si="232"/>
        <v>0</v>
      </c>
      <c r="BE336" s="147">
        <f>[1]побуд.звіт!BE336+'[2]звіт 2018+01.2019'!BE336</f>
        <v>16.022074038383412</v>
      </c>
      <c r="BF336" s="147">
        <f>[1]побуд.звіт!BF336+'[2]звіт 2018+01.2019'!BF336</f>
        <v>0</v>
      </c>
      <c r="BG336" s="140">
        <f t="shared" si="222"/>
        <v>-16.022074038383412</v>
      </c>
      <c r="BH336" s="141">
        <f t="shared" si="223"/>
        <v>0</v>
      </c>
      <c r="BI336" s="147">
        <f>[1]побуд.звіт!BI336+'[2]звіт 2018+01.2019'!BI336</f>
        <v>523.27539000000002</v>
      </c>
      <c r="BJ336" s="147">
        <f>[1]побуд.звіт!BJ336+'[2]звіт 2018+01.2019'!BJ336</f>
        <v>823.92225574311976</v>
      </c>
      <c r="BK336" s="140">
        <f t="shared" si="224"/>
        <v>0</v>
      </c>
      <c r="BL336" s="141">
        <f t="shared" si="225"/>
        <v>300.64686574311975</v>
      </c>
      <c r="BM336" s="147">
        <f>[1]побуд.звіт!BM336+'[2]звіт 2018+01.2019'!BM336</f>
        <v>0</v>
      </c>
      <c r="BN336" s="147">
        <f>[1]побуд.звіт!BN336+'[2]звіт 2018+01.2019'!BN336</f>
        <v>0</v>
      </c>
      <c r="BO336" s="140">
        <f t="shared" si="226"/>
        <v>0</v>
      </c>
      <c r="BP336" s="141">
        <f t="shared" si="227"/>
        <v>0</v>
      </c>
      <c r="BQ336" s="142">
        <f t="shared" si="195"/>
        <v>4021.5843926632797</v>
      </c>
      <c r="BR336" s="140">
        <f t="shared" si="195"/>
        <v>6066.1519809964402</v>
      </c>
      <c r="BS336" s="140">
        <f t="shared" si="228"/>
        <v>0</v>
      </c>
      <c r="BT336" s="141">
        <f t="shared" si="229"/>
        <v>2044.5675883331605</v>
      </c>
      <c r="BU336" s="148">
        <f t="shared" si="233"/>
        <v>1.5083985287149857</v>
      </c>
      <c r="BV336" s="132">
        <v>226</v>
      </c>
      <c r="BW336" s="144">
        <f t="shared" si="230"/>
        <v>0</v>
      </c>
      <c r="BX336" s="132">
        <f t="shared" si="196"/>
        <v>287.25602804737713</v>
      </c>
      <c r="BY336" s="145">
        <v>3</v>
      </c>
      <c r="CA336" s="39"/>
    </row>
    <row r="337" spans="1:79" x14ac:dyDescent="0.3">
      <c r="A337" s="163">
        <f t="shared" si="201"/>
        <v>329</v>
      </c>
      <c r="B337" s="175" t="s">
        <v>429</v>
      </c>
      <c r="C337" s="189">
        <v>132.19999999999999</v>
      </c>
      <c r="D337" s="187">
        <v>1</v>
      </c>
      <c r="E337" s="165">
        <f>[1]побуд.звіт!E337+'[2]звіт 2018+01.2019'!E337</f>
        <v>0</v>
      </c>
      <c r="F337" s="165">
        <f>[1]побуд.звіт!F337+'[2]звіт 2018+01.2019'!F337</f>
        <v>0</v>
      </c>
      <c r="G337" s="166">
        <f t="shared" si="197"/>
        <v>0</v>
      </c>
      <c r="H337" s="167">
        <f t="shared" si="198"/>
        <v>0</v>
      </c>
      <c r="I337" s="165">
        <f>[1]побуд.звіт!I337+'[2]звіт 2018+01.2019'!I337</f>
        <v>0</v>
      </c>
      <c r="J337" s="165">
        <f>[1]побуд.звіт!J337+'[2]звіт 2018+01.2019'!J337</f>
        <v>0</v>
      </c>
      <c r="K337" s="166">
        <f t="shared" si="199"/>
        <v>0</v>
      </c>
      <c r="L337" s="167">
        <f t="shared" si="200"/>
        <v>0</v>
      </c>
      <c r="M337" s="165">
        <f>[1]побуд.звіт!M337+'[2]звіт 2018+01.2019'!M337</f>
        <v>563.87686016548184</v>
      </c>
      <c r="N337" s="165">
        <f>[1]побуд.звіт!N337+'[2]звіт 2018+01.2019'!N337</f>
        <v>588.79184468791516</v>
      </c>
      <c r="O337" s="166">
        <f t="shared" si="202"/>
        <v>0</v>
      </c>
      <c r="P337" s="167">
        <f t="shared" si="203"/>
        <v>24.914984522433315</v>
      </c>
      <c r="Q337" s="165">
        <f>[1]побуд.звіт!Q337+'[2]звіт 2018+01.2019'!Q337</f>
        <v>0</v>
      </c>
      <c r="R337" s="165">
        <f>[1]побуд.звіт!R337+'[2]звіт 2018+01.2019'!R337</f>
        <v>643.0278112838314</v>
      </c>
      <c r="S337" s="166">
        <f t="shared" si="204"/>
        <v>0</v>
      </c>
      <c r="T337" s="167">
        <f t="shared" si="205"/>
        <v>643.0278112838314</v>
      </c>
      <c r="U337" s="165">
        <f>[1]побуд.звіт!U337+'[2]звіт 2018+01.2019'!U337</f>
        <v>0</v>
      </c>
      <c r="V337" s="165">
        <f>[1]побуд.звіт!V337+'[2]звіт 2018+01.2019'!V337</f>
        <v>0</v>
      </c>
      <c r="W337" s="166">
        <f t="shared" si="206"/>
        <v>0</v>
      </c>
      <c r="X337" s="167">
        <f t="shared" si="207"/>
        <v>0</v>
      </c>
      <c r="Y337" s="165">
        <f>[1]побуд.звіт!Y337+'[2]звіт 2018+01.2019'!Y337</f>
        <v>0</v>
      </c>
      <c r="Z337" s="165">
        <f>[1]побуд.звіт!Z337+'[2]звіт 2018+01.2019'!Z337</f>
        <v>0</v>
      </c>
      <c r="AA337" s="166">
        <f t="shared" si="208"/>
        <v>0</v>
      </c>
      <c r="AB337" s="167">
        <f t="shared" si="209"/>
        <v>0</v>
      </c>
      <c r="AC337" s="165">
        <f>[1]побуд.звіт!AC337+'[2]звіт 2018+01.2019'!AC337</f>
        <v>624.28285994220494</v>
      </c>
      <c r="AD337" s="165">
        <f>[1]побуд.звіт!AD337+'[2]звіт 2018+01.2019'!AD337</f>
        <v>736.46358142482904</v>
      </c>
      <c r="AE337" s="166">
        <f t="shared" si="210"/>
        <v>0</v>
      </c>
      <c r="AF337" s="167">
        <f t="shared" si="211"/>
        <v>112.18072148262411</v>
      </c>
      <c r="AG337" s="165">
        <f>[1]побуд.звіт!AG337+'[2]звіт 2018+01.2019'!AG337</f>
        <v>0</v>
      </c>
      <c r="AH337" s="165">
        <f>[1]побуд.звіт!AH337+'[2]звіт 2018+01.2019'!AH337</f>
        <v>0</v>
      </c>
      <c r="AI337" s="166">
        <f t="shared" si="212"/>
        <v>0</v>
      </c>
      <c r="AJ337" s="167">
        <f t="shared" si="213"/>
        <v>0</v>
      </c>
      <c r="AK337" s="165">
        <f>[1]побуд.звіт!AK337+'[2]звіт 2018+01.2019'!AK337</f>
        <v>0</v>
      </c>
      <c r="AL337" s="165">
        <f>[1]побуд.звіт!AL337+'[2]звіт 2018+01.2019'!AL337</f>
        <v>0</v>
      </c>
      <c r="AM337" s="166">
        <f t="shared" si="214"/>
        <v>0</v>
      </c>
      <c r="AN337" s="167">
        <f t="shared" si="215"/>
        <v>0</v>
      </c>
      <c r="AO337" s="165">
        <f>[1]побуд.звіт!AO337+'[2]звіт 2018+01.2019'!AO337</f>
        <v>890.72335649401828</v>
      </c>
      <c r="AP337" s="165">
        <f>[1]побуд.звіт!AP337+'[2]звіт 2018+01.2019'!AP337</f>
        <v>270.55071468551563</v>
      </c>
      <c r="AQ337" s="166">
        <f t="shared" si="216"/>
        <v>-620.1726418085027</v>
      </c>
      <c r="AR337" s="167">
        <f t="shared" si="217"/>
        <v>0</v>
      </c>
      <c r="AS337" s="165">
        <f>[1]побуд.звіт!AS337+'[2]звіт 2018+01.2019'!AS337</f>
        <v>0</v>
      </c>
      <c r="AT337" s="165">
        <f>[1]побуд.звіт!AT337+'[2]звіт 2018+01.2019'!AT337</f>
        <v>0</v>
      </c>
      <c r="AU337" s="166">
        <f t="shared" si="218"/>
        <v>0</v>
      </c>
      <c r="AV337" s="167">
        <f t="shared" si="219"/>
        <v>0</v>
      </c>
      <c r="AW337" s="165">
        <f>[1]побуд.звіт!AW337+'[2]звіт 2018+01.2019'!AW337</f>
        <v>998.39735496656635</v>
      </c>
      <c r="AX337" s="165">
        <f>[1]побуд.звіт!AX337+'[2]звіт 2018+01.2019'!AX337</f>
        <v>0</v>
      </c>
      <c r="AY337" s="166">
        <f t="shared" si="220"/>
        <v>-998.39735496656635</v>
      </c>
      <c r="AZ337" s="167">
        <f t="shared" si="221"/>
        <v>0</v>
      </c>
      <c r="BA337" s="38">
        <v>0</v>
      </c>
      <c r="BB337" s="36"/>
      <c r="BC337" s="36">
        <f t="shared" si="231"/>
        <v>0</v>
      </c>
      <c r="BD337" s="37">
        <f t="shared" si="232"/>
        <v>0</v>
      </c>
      <c r="BE337" s="165">
        <f>[1]побуд.звіт!BE337+'[2]звіт 2018+01.2019'!BE337</f>
        <v>16.13265422351461</v>
      </c>
      <c r="BF337" s="165">
        <f>[1]побуд.звіт!BF337+'[2]звіт 2018+01.2019'!BF337</f>
        <v>0</v>
      </c>
      <c r="BG337" s="166">
        <f t="shared" si="222"/>
        <v>-16.13265422351461</v>
      </c>
      <c r="BH337" s="167">
        <f t="shared" si="223"/>
        <v>0</v>
      </c>
      <c r="BI337" s="165">
        <f>[1]побуд.звіт!BI337+'[2]звіт 2018+01.2019'!BI337</f>
        <v>0</v>
      </c>
      <c r="BJ337" s="165">
        <f>[1]побуд.звіт!BJ337+'[2]звіт 2018+01.2019'!BJ337</f>
        <v>0</v>
      </c>
      <c r="BK337" s="166">
        <f t="shared" si="224"/>
        <v>0</v>
      </c>
      <c r="BL337" s="167">
        <f t="shared" si="225"/>
        <v>0</v>
      </c>
      <c r="BM337" s="165">
        <f>[1]побуд.звіт!BM337+'[2]звіт 2018+01.2019'!BM337</f>
        <v>0</v>
      </c>
      <c r="BN337" s="165">
        <f>[1]побуд.звіт!BN337+'[2]звіт 2018+01.2019'!BN337</f>
        <v>0</v>
      </c>
      <c r="BO337" s="166">
        <f t="shared" si="226"/>
        <v>0</v>
      </c>
      <c r="BP337" s="167">
        <f t="shared" si="227"/>
        <v>0</v>
      </c>
      <c r="BQ337" s="168">
        <f t="shared" si="195"/>
        <v>3093.4130857917862</v>
      </c>
      <c r="BR337" s="166">
        <f t="shared" si="195"/>
        <v>2238.8339520820914</v>
      </c>
      <c r="BS337" s="166">
        <f t="shared" si="228"/>
        <v>-854.57913370969482</v>
      </c>
      <c r="BT337" s="167">
        <f t="shared" si="229"/>
        <v>0</v>
      </c>
      <c r="BU337" s="169">
        <f t="shared" si="233"/>
        <v>0.72374231633181385</v>
      </c>
      <c r="BV337" s="131">
        <v>522</v>
      </c>
      <c r="BW337" s="170">
        <f t="shared" si="230"/>
        <v>301.04192244344381</v>
      </c>
      <c r="BX337" s="131">
        <f t="shared" si="196"/>
        <v>220.95807755655616</v>
      </c>
      <c r="BY337" s="171">
        <v>2</v>
      </c>
      <c r="CA337" s="39"/>
    </row>
    <row r="338" spans="1:79" x14ac:dyDescent="0.3">
      <c r="A338" s="137">
        <f t="shared" si="201"/>
        <v>330</v>
      </c>
      <c r="B338" s="153" t="s">
        <v>430</v>
      </c>
      <c r="C338" s="188">
        <v>44.3</v>
      </c>
      <c r="D338" s="187">
        <v>1</v>
      </c>
      <c r="E338" s="147">
        <f>[1]побуд.звіт!E338+'[2]звіт 2018+01.2019'!E338</f>
        <v>0</v>
      </c>
      <c r="F338" s="147">
        <f>[1]побуд.звіт!F338+'[2]звіт 2018+01.2019'!F338</f>
        <v>0</v>
      </c>
      <c r="G338" s="140">
        <f t="shared" si="197"/>
        <v>0</v>
      </c>
      <c r="H338" s="141">
        <f t="shared" si="198"/>
        <v>0</v>
      </c>
      <c r="I338" s="147">
        <f>[1]побуд.звіт!I338+'[2]звіт 2018+01.2019'!I338</f>
        <v>0</v>
      </c>
      <c r="J338" s="147">
        <f>[1]побуд.звіт!J338+'[2]звіт 2018+01.2019'!J338</f>
        <v>0</v>
      </c>
      <c r="K338" s="140">
        <f t="shared" si="199"/>
        <v>0</v>
      </c>
      <c r="L338" s="141">
        <f t="shared" si="200"/>
        <v>0</v>
      </c>
      <c r="M338" s="147">
        <f>[1]побуд.звіт!M338+'[2]звіт 2018+01.2019'!M338</f>
        <v>40.501004533521197</v>
      </c>
      <c r="N338" s="147">
        <f>[1]побуд.звіт!N338+'[2]звіт 2018+01.2019'!N338</f>
        <v>41.496263905951317</v>
      </c>
      <c r="O338" s="140">
        <f t="shared" si="202"/>
        <v>0</v>
      </c>
      <c r="P338" s="141">
        <f t="shared" si="203"/>
        <v>0.99525937243011953</v>
      </c>
      <c r="Q338" s="147">
        <f>[1]побуд.звіт!Q338+'[2]звіт 2018+01.2019'!Q338</f>
        <v>0</v>
      </c>
      <c r="R338" s="147">
        <f>[1]побуд.звіт!R338+'[2]звіт 2018+01.2019'!R338</f>
        <v>169.45244794706073</v>
      </c>
      <c r="S338" s="140">
        <f t="shared" si="204"/>
        <v>0</v>
      </c>
      <c r="T338" s="141">
        <f t="shared" si="205"/>
        <v>169.45244794706073</v>
      </c>
      <c r="U338" s="147">
        <f>[1]побуд.звіт!U338+'[2]звіт 2018+01.2019'!U338</f>
        <v>0</v>
      </c>
      <c r="V338" s="147">
        <f>[1]побуд.звіт!V338+'[2]звіт 2018+01.2019'!V338</f>
        <v>0</v>
      </c>
      <c r="W338" s="140">
        <f t="shared" si="206"/>
        <v>0</v>
      </c>
      <c r="X338" s="141">
        <f t="shared" si="207"/>
        <v>0</v>
      </c>
      <c r="Y338" s="147">
        <f>[1]побуд.звіт!Y338+'[2]звіт 2018+01.2019'!Y338</f>
        <v>0</v>
      </c>
      <c r="Z338" s="147">
        <f>[1]побуд.звіт!Z338+'[2]звіт 2018+01.2019'!Z338</f>
        <v>0</v>
      </c>
      <c r="AA338" s="140">
        <f t="shared" si="208"/>
        <v>0</v>
      </c>
      <c r="AB338" s="141">
        <f t="shared" si="209"/>
        <v>0</v>
      </c>
      <c r="AC338" s="147">
        <f>[1]побуд.звіт!AC338+'[2]звіт 2018+01.2019'!AC338</f>
        <v>195.35118569212068</v>
      </c>
      <c r="AD338" s="147">
        <f>[1]побуд.звіт!AD338+'[2]звіт 2018+01.2019'!AD338</f>
        <v>246.78772055310083</v>
      </c>
      <c r="AE338" s="140">
        <f t="shared" si="210"/>
        <v>0</v>
      </c>
      <c r="AF338" s="141">
        <f t="shared" si="211"/>
        <v>51.436534860980146</v>
      </c>
      <c r="AG338" s="147">
        <f>[1]побуд.звіт!AG338+'[2]звіт 2018+01.2019'!AG338</f>
        <v>0</v>
      </c>
      <c r="AH338" s="147">
        <f>[1]побуд.звіт!AH338+'[2]звіт 2018+01.2019'!AH338</f>
        <v>0</v>
      </c>
      <c r="AI338" s="140">
        <f t="shared" si="212"/>
        <v>0</v>
      </c>
      <c r="AJ338" s="141">
        <f t="shared" si="213"/>
        <v>0</v>
      </c>
      <c r="AK338" s="147">
        <f>[1]побуд.звіт!AK338+'[2]звіт 2018+01.2019'!AK338</f>
        <v>0</v>
      </c>
      <c r="AL338" s="147">
        <f>[1]побуд.звіт!AL338+'[2]звіт 2018+01.2019'!AL338</f>
        <v>0</v>
      </c>
      <c r="AM338" s="140">
        <f t="shared" si="214"/>
        <v>0</v>
      </c>
      <c r="AN338" s="141">
        <f t="shared" si="215"/>
        <v>0</v>
      </c>
      <c r="AO338" s="147">
        <f>[1]побуд.звіт!AO338+'[2]звіт 2018+01.2019'!AO338</f>
        <v>84.074684607478773</v>
      </c>
      <c r="AP338" s="147">
        <f>[1]побуд.звіт!AP338+'[2]звіт 2018+01.2019'!AP338</f>
        <v>69.998146217432378</v>
      </c>
      <c r="AQ338" s="140">
        <f t="shared" si="216"/>
        <v>-14.076538390046395</v>
      </c>
      <c r="AR338" s="141">
        <f t="shared" si="217"/>
        <v>0</v>
      </c>
      <c r="AS338" s="147">
        <f>[1]побуд.звіт!AS338+'[2]звіт 2018+01.2019'!AS338</f>
        <v>0</v>
      </c>
      <c r="AT338" s="147">
        <f>[1]побуд.звіт!AT338+'[2]звіт 2018+01.2019'!AT338</f>
        <v>0</v>
      </c>
      <c r="AU338" s="140">
        <f t="shared" si="218"/>
        <v>0</v>
      </c>
      <c r="AV338" s="141">
        <f t="shared" si="219"/>
        <v>0</v>
      </c>
      <c r="AW338" s="147">
        <f>[1]побуд.звіт!AW338+'[2]звіт 2018+01.2019'!AW338</f>
        <v>277.43512000273932</v>
      </c>
      <c r="AX338" s="147">
        <f>[1]побуд.звіт!AX338+'[2]звіт 2018+01.2019'!AX338</f>
        <v>46.198275030040001</v>
      </c>
      <c r="AY338" s="140">
        <f t="shared" si="220"/>
        <v>-231.23684497269932</v>
      </c>
      <c r="AZ338" s="141">
        <f t="shared" si="221"/>
        <v>0</v>
      </c>
      <c r="BA338" s="38">
        <v>0</v>
      </c>
      <c r="BB338" s="36"/>
      <c r="BC338" s="36">
        <f t="shared" si="231"/>
        <v>0</v>
      </c>
      <c r="BD338" s="37">
        <f t="shared" si="232"/>
        <v>0</v>
      </c>
      <c r="BE338" s="147">
        <f>[1]побуд.звіт!BE338+'[2]звіт 2018+01.2019'!BE338</f>
        <v>16.036273625151825</v>
      </c>
      <c r="BF338" s="147">
        <f>[1]побуд.звіт!BF338+'[2]звіт 2018+01.2019'!BF338</f>
        <v>0</v>
      </c>
      <c r="BG338" s="140">
        <f t="shared" si="222"/>
        <v>-16.036273625151825</v>
      </c>
      <c r="BH338" s="141">
        <f t="shared" si="223"/>
        <v>0</v>
      </c>
      <c r="BI338" s="147">
        <f>[1]побуд.звіт!BI338+'[2]звіт 2018+01.2019'!BI338</f>
        <v>0</v>
      </c>
      <c r="BJ338" s="147">
        <f>[1]побуд.звіт!BJ338+'[2]звіт 2018+01.2019'!BJ338</f>
        <v>0</v>
      </c>
      <c r="BK338" s="140">
        <f t="shared" si="224"/>
        <v>0</v>
      </c>
      <c r="BL338" s="141">
        <f t="shared" si="225"/>
        <v>0</v>
      </c>
      <c r="BM338" s="147">
        <f>[1]побуд.звіт!BM338+'[2]звіт 2018+01.2019'!BM338</f>
        <v>0</v>
      </c>
      <c r="BN338" s="147">
        <f>[1]побуд.звіт!BN338+'[2]звіт 2018+01.2019'!BN338</f>
        <v>0</v>
      </c>
      <c r="BO338" s="140">
        <f t="shared" si="226"/>
        <v>0</v>
      </c>
      <c r="BP338" s="141">
        <f t="shared" si="227"/>
        <v>0</v>
      </c>
      <c r="BQ338" s="142">
        <f t="shared" si="195"/>
        <v>613.39826846101187</v>
      </c>
      <c r="BR338" s="140">
        <f t="shared" si="195"/>
        <v>573.9328536535852</v>
      </c>
      <c r="BS338" s="140">
        <f t="shared" si="228"/>
        <v>-39.465414807426669</v>
      </c>
      <c r="BT338" s="141">
        <f t="shared" si="229"/>
        <v>0</v>
      </c>
      <c r="BU338" s="148">
        <f t="shared" si="233"/>
        <v>0.9356610267152472</v>
      </c>
      <c r="BV338" s="132">
        <v>83</v>
      </c>
      <c r="BW338" s="144">
        <f t="shared" si="230"/>
        <v>39.185837967070583</v>
      </c>
      <c r="BX338" s="132">
        <f t="shared" si="196"/>
        <v>43.814162032929417</v>
      </c>
      <c r="BY338" s="145">
        <v>3</v>
      </c>
      <c r="CA338" s="39"/>
    </row>
    <row r="339" spans="1:79" x14ac:dyDescent="0.3">
      <c r="A339" s="137">
        <f t="shared" si="201"/>
        <v>331</v>
      </c>
      <c r="B339" s="153" t="s">
        <v>431</v>
      </c>
      <c r="C339" s="188">
        <v>58.1</v>
      </c>
      <c r="D339" s="187">
        <v>1</v>
      </c>
      <c r="E339" s="147">
        <f>[1]побуд.звіт!E339+'[2]звіт 2018+01.2019'!E339</f>
        <v>0</v>
      </c>
      <c r="F339" s="147">
        <f>[1]побуд.звіт!F339+'[2]звіт 2018+01.2019'!F339</f>
        <v>0</v>
      </c>
      <c r="G339" s="140">
        <f t="shared" si="197"/>
        <v>0</v>
      </c>
      <c r="H339" s="141">
        <f t="shared" si="198"/>
        <v>0</v>
      </c>
      <c r="I339" s="147">
        <f>[1]побуд.звіт!I339+'[2]звіт 2018+01.2019'!I339</f>
        <v>0</v>
      </c>
      <c r="J339" s="147">
        <f>[1]побуд.звіт!J339+'[2]звіт 2018+01.2019'!J339</f>
        <v>0</v>
      </c>
      <c r="K339" s="140">
        <f t="shared" si="199"/>
        <v>0</v>
      </c>
      <c r="L339" s="141">
        <f t="shared" si="200"/>
        <v>0</v>
      </c>
      <c r="M339" s="147">
        <f>[1]побуд.звіт!M339+'[2]звіт 2018+01.2019'!M339</f>
        <v>195</v>
      </c>
      <c r="N339" s="147">
        <f>[1]побуд.звіт!N339+'[2]звіт 2018+01.2019'!N339</f>
        <v>165.98505562380527</v>
      </c>
      <c r="O339" s="140">
        <f t="shared" si="202"/>
        <v>-29.014944376194734</v>
      </c>
      <c r="P339" s="141">
        <f t="shared" si="203"/>
        <v>0</v>
      </c>
      <c r="Q339" s="147">
        <f>[1]побуд.звіт!Q339+'[2]звіт 2018+01.2019'!Q339</f>
        <v>0</v>
      </c>
      <c r="R339" s="147">
        <f>[1]побуд.звіт!R339+'[2]звіт 2018+01.2019'!R339</f>
        <v>222.08935617467492</v>
      </c>
      <c r="S339" s="140">
        <f t="shared" si="204"/>
        <v>0</v>
      </c>
      <c r="T339" s="141">
        <f t="shared" si="205"/>
        <v>222.08935617467492</v>
      </c>
      <c r="U339" s="147">
        <f>[1]побуд.звіт!U339+'[2]звіт 2018+01.2019'!U339</f>
        <v>0</v>
      </c>
      <c r="V339" s="147">
        <f>[1]побуд.звіт!V339+'[2]звіт 2018+01.2019'!V339</f>
        <v>0</v>
      </c>
      <c r="W339" s="140">
        <f t="shared" si="206"/>
        <v>0</v>
      </c>
      <c r="X339" s="141">
        <f t="shared" si="207"/>
        <v>0</v>
      </c>
      <c r="Y339" s="147">
        <f>[1]побуд.звіт!Y339+'[2]звіт 2018+01.2019'!Y339</f>
        <v>0</v>
      </c>
      <c r="Z339" s="147">
        <f>[1]побуд.звіт!Z339+'[2]звіт 2018+01.2019'!Z339</f>
        <v>0</v>
      </c>
      <c r="AA339" s="140">
        <f t="shared" si="208"/>
        <v>0</v>
      </c>
      <c r="AB339" s="141">
        <f t="shared" si="209"/>
        <v>0</v>
      </c>
      <c r="AC339" s="147">
        <f>[1]побуд.звіт!AC339+'[2]звіт 2018+01.2019'!AC339</f>
        <v>0</v>
      </c>
      <c r="AD339" s="147">
        <f>[1]побуд.звіт!AD339+'[2]звіт 2018+01.2019'!AD339</f>
        <v>323.66515946129033</v>
      </c>
      <c r="AE339" s="140">
        <f t="shared" si="210"/>
        <v>0</v>
      </c>
      <c r="AF339" s="141">
        <f t="shared" si="211"/>
        <v>323.66515946129033</v>
      </c>
      <c r="AG339" s="147">
        <f>[1]побуд.звіт!AG339+'[2]звіт 2018+01.2019'!AG339</f>
        <v>0</v>
      </c>
      <c r="AH339" s="147">
        <f>[1]побуд.звіт!AH339+'[2]звіт 2018+01.2019'!AH339</f>
        <v>0</v>
      </c>
      <c r="AI339" s="140">
        <f t="shared" si="212"/>
        <v>0</v>
      </c>
      <c r="AJ339" s="141">
        <f t="shared" si="213"/>
        <v>0</v>
      </c>
      <c r="AK339" s="147">
        <f>[1]побуд.звіт!AK339+'[2]звіт 2018+01.2019'!AK339</f>
        <v>0</v>
      </c>
      <c r="AL339" s="147">
        <f>[1]побуд.звіт!AL339+'[2]звіт 2018+01.2019'!AL339</f>
        <v>0</v>
      </c>
      <c r="AM339" s="140">
        <f t="shared" si="214"/>
        <v>0</v>
      </c>
      <c r="AN339" s="141">
        <f t="shared" si="215"/>
        <v>0</v>
      </c>
      <c r="AO339" s="147">
        <f>[1]побуд.звіт!AO339+'[2]звіт 2018+01.2019'!AO339</f>
        <v>199.05171999999996</v>
      </c>
      <c r="AP339" s="147">
        <f>[1]побуд.звіт!AP339+'[2]звіт 2018+01.2019'!AP339</f>
        <v>34.999073108716189</v>
      </c>
      <c r="AQ339" s="140">
        <f t="shared" si="216"/>
        <v>-164.05264689128376</v>
      </c>
      <c r="AR339" s="141">
        <f t="shared" si="217"/>
        <v>0</v>
      </c>
      <c r="AS339" s="147">
        <f>[1]побуд.звіт!AS339+'[2]звіт 2018+01.2019'!AS339</f>
        <v>0</v>
      </c>
      <c r="AT339" s="147">
        <f>[1]побуд.звіт!AT339+'[2]звіт 2018+01.2019'!AT339</f>
        <v>0</v>
      </c>
      <c r="AU339" s="140">
        <f t="shared" si="218"/>
        <v>0</v>
      </c>
      <c r="AV339" s="141">
        <f t="shared" si="219"/>
        <v>0</v>
      </c>
      <c r="AW339" s="147">
        <f>[1]побуд.звіт!AW339+'[2]звіт 2018+01.2019'!AW339</f>
        <v>0</v>
      </c>
      <c r="AX339" s="147">
        <f>[1]побуд.звіт!AX339+'[2]звіт 2018+01.2019'!AX339</f>
        <v>0</v>
      </c>
      <c r="AY339" s="140">
        <f t="shared" si="220"/>
        <v>0</v>
      </c>
      <c r="AZ339" s="141">
        <f t="shared" si="221"/>
        <v>0</v>
      </c>
      <c r="BA339" s="38">
        <v>0</v>
      </c>
      <c r="BB339" s="36"/>
      <c r="BC339" s="36">
        <f t="shared" si="231"/>
        <v>0</v>
      </c>
      <c r="BD339" s="37">
        <f t="shared" si="232"/>
        <v>0</v>
      </c>
      <c r="BE339" s="147">
        <f>[1]побуд.звіт!BE339+'[2]звіт 2018+01.2019'!BE339</f>
        <v>16.033168658798839</v>
      </c>
      <c r="BF339" s="147">
        <f>[1]побуд.звіт!BF339+'[2]звіт 2018+01.2019'!BF339</f>
        <v>0</v>
      </c>
      <c r="BG339" s="140">
        <f t="shared" si="222"/>
        <v>-16.033168658798839</v>
      </c>
      <c r="BH339" s="141">
        <f t="shared" si="223"/>
        <v>0</v>
      </c>
      <c r="BI339" s="147">
        <f>[1]побуд.звіт!BI339+'[2]звіт 2018+01.2019'!BI339</f>
        <v>0</v>
      </c>
      <c r="BJ339" s="147">
        <f>[1]побуд.звіт!BJ339+'[2]звіт 2018+01.2019'!BJ339</f>
        <v>0</v>
      </c>
      <c r="BK339" s="140">
        <f t="shared" si="224"/>
        <v>0</v>
      </c>
      <c r="BL339" s="141">
        <f t="shared" si="225"/>
        <v>0</v>
      </c>
      <c r="BM339" s="147">
        <f>[1]побуд.звіт!BM339+'[2]звіт 2018+01.2019'!BM339</f>
        <v>0</v>
      </c>
      <c r="BN339" s="147">
        <f>[1]побуд.звіт!BN339+'[2]звіт 2018+01.2019'!BN339</f>
        <v>0</v>
      </c>
      <c r="BO339" s="140">
        <f t="shared" si="226"/>
        <v>0</v>
      </c>
      <c r="BP339" s="141">
        <f t="shared" si="227"/>
        <v>0</v>
      </c>
      <c r="BQ339" s="142">
        <f t="shared" si="195"/>
        <v>410.08488865879877</v>
      </c>
      <c r="BR339" s="140">
        <f t="shared" si="195"/>
        <v>746.73864436848669</v>
      </c>
      <c r="BS339" s="140">
        <f t="shared" si="228"/>
        <v>0</v>
      </c>
      <c r="BT339" s="141">
        <f t="shared" si="229"/>
        <v>336.65375570968791</v>
      </c>
      <c r="BU339" s="148">
        <f t="shared" si="233"/>
        <v>1.8209367499756679</v>
      </c>
      <c r="BV339" s="132">
        <v>19</v>
      </c>
      <c r="BW339" s="144">
        <f t="shared" si="230"/>
        <v>0</v>
      </c>
      <c r="BX339" s="132">
        <f t="shared" si="196"/>
        <v>29.291777761342768</v>
      </c>
      <c r="BY339" s="145">
        <v>3</v>
      </c>
      <c r="CA339" s="39"/>
    </row>
    <row r="340" spans="1:79" x14ac:dyDescent="0.3">
      <c r="A340" s="137">
        <f t="shared" si="201"/>
        <v>332</v>
      </c>
      <c r="B340" s="153" t="s">
        <v>432</v>
      </c>
      <c r="C340" s="188">
        <v>55.4</v>
      </c>
      <c r="D340" s="187">
        <v>1</v>
      </c>
      <c r="E340" s="147">
        <f>[1]побуд.звіт!E340+'[2]звіт 2018+01.2019'!E340</f>
        <v>0</v>
      </c>
      <c r="F340" s="147">
        <f>[1]побуд.звіт!F340+'[2]звіт 2018+01.2019'!F340</f>
        <v>0</v>
      </c>
      <c r="G340" s="140">
        <f t="shared" si="197"/>
        <v>0</v>
      </c>
      <c r="H340" s="141">
        <f t="shared" si="198"/>
        <v>0</v>
      </c>
      <c r="I340" s="147">
        <f>[1]побуд.звіт!I340+'[2]звіт 2018+01.2019'!I340</f>
        <v>0</v>
      </c>
      <c r="J340" s="147">
        <f>[1]побуд.звіт!J340+'[2]звіт 2018+01.2019'!J340</f>
        <v>0</v>
      </c>
      <c r="K340" s="140">
        <f t="shared" si="199"/>
        <v>0</v>
      </c>
      <c r="L340" s="141">
        <f t="shared" si="200"/>
        <v>0</v>
      </c>
      <c r="M340" s="147">
        <f>[1]побуд.звіт!M340+'[2]звіт 2018+01.2019'!M340</f>
        <v>80.820508227190629</v>
      </c>
      <c r="N340" s="147">
        <f>[1]побуд.звіт!N340+'[2]звіт 2018+01.2019'!N340</f>
        <v>82.992527811902633</v>
      </c>
      <c r="O340" s="140">
        <f t="shared" si="202"/>
        <v>0</v>
      </c>
      <c r="P340" s="141">
        <f t="shared" si="203"/>
        <v>2.1720195847120038</v>
      </c>
      <c r="Q340" s="147">
        <f>[1]побуд.звіт!Q340+'[2]звіт 2018+01.2019'!Q340</f>
        <v>0</v>
      </c>
      <c r="R340" s="147">
        <f>[1]побуд.звіт!R340+'[2]звіт 2018+01.2019'!R340</f>
        <v>211.78791822822819</v>
      </c>
      <c r="S340" s="140">
        <f t="shared" si="204"/>
        <v>0</v>
      </c>
      <c r="T340" s="141">
        <f t="shared" si="205"/>
        <v>211.78791822822819</v>
      </c>
      <c r="U340" s="147">
        <f>[1]побуд.звіт!U340+'[2]звіт 2018+01.2019'!U340</f>
        <v>0</v>
      </c>
      <c r="V340" s="147">
        <f>[1]побуд.звіт!V340+'[2]звіт 2018+01.2019'!V340</f>
        <v>0</v>
      </c>
      <c r="W340" s="140">
        <f t="shared" si="206"/>
        <v>0</v>
      </c>
      <c r="X340" s="141">
        <f t="shared" si="207"/>
        <v>0</v>
      </c>
      <c r="Y340" s="147">
        <f>[1]побуд.звіт!Y340+'[2]звіт 2018+01.2019'!Y340</f>
        <v>0</v>
      </c>
      <c r="Z340" s="147">
        <f>[1]побуд.звіт!Z340+'[2]звіт 2018+01.2019'!Z340</f>
        <v>0</v>
      </c>
      <c r="AA340" s="140">
        <f t="shared" si="208"/>
        <v>0</v>
      </c>
      <c r="AB340" s="141">
        <f t="shared" si="209"/>
        <v>0</v>
      </c>
      <c r="AC340" s="147">
        <f>[1]побуд.звіт!AC340+'[2]звіт 2018+01.2019'!AC340</f>
        <v>244.29281155683574</v>
      </c>
      <c r="AD340" s="147">
        <f>[1]побуд.звіт!AD340+'[2]звіт 2018+01.2019'!AD340</f>
        <v>308.62392141403581</v>
      </c>
      <c r="AE340" s="140">
        <f t="shared" si="210"/>
        <v>0</v>
      </c>
      <c r="AF340" s="141">
        <f t="shared" si="211"/>
        <v>64.331109857200062</v>
      </c>
      <c r="AG340" s="147">
        <f>[1]побуд.звіт!AG340+'[2]звіт 2018+01.2019'!AG340</f>
        <v>0</v>
      </c>
      <c r="AH340" s="147">
        <f>[1]побуд.звіт!AH340+'[2]звіт 2018+01.2019'!AH340</f>
        <v>0</v>
      </c>
      <c r="AI340" s="140">
        <f t="shared" si="212"/>
        <v>0</v>
      </c>
      <c r="AJ340" s="141">
        <f t="shared" si="213"/>
        <v>0</v>
      </c>
      <c r="AK340" s="147">
        <f>[1]побуд.звіт!AK340+'[2]звіт 2018+01.2019'!AK340</f>
        <v>0</v>
      </c>
      <c r="AL340" s="147">
        <f>[1]побуд.звіт!AL340+'[2]звіт 2018+01.2019'!AL340</f>
        <v>0</v>
      </c>
      <c r="AM340" s="140">
        <f t="shared" si="214"/>
        <v>0</v>
      </c>
      <c r="AN340" s="141">
        <f t="shared" si="215"/>
        <v>0</v>
      </c>
      <c r="AO340" s="147">
        <f>[1]побуд.звіт!AO340+'[2]звіт 2018+01.2019'!AO340</f>
        <v>88.789189140910551</v>
      </c>
      <c r="AP340" s="147">
        <f>[1]побуд.звіт!AP340+'[2]звіт 2018+01.2019'!AP340</f>
        <v>34.999073108716189</v>
      </c>
      <c r="AQ340" s="140">
        <f t="shared" si="216"/>
        <v>-53.790116032194362</v>
      </c>
      <c r="AR340" s="141">
        <f t="shared" si="217"/>
        <v>0</v>
      </c>
      <c r="AS340" s="147">
        <f>[1]побуд.звіт!AS340+'[2]звіт 2018+01.2019'!AS340</f>
        <v>0</v>
      </c>
      <c r="AT340" s="147">
        <f>[1]побуд.звіт!AT340+'[2]звіт 2018+01.2019'!AT340</f>
        <v>0</v>
      </c>
      <c r="AU340" s="140">
        <f t="shared" si="218"/>
        <v>0</v>
      </c>
      <c r="AV340" s="141">
        <f t="shared" si="219"/>
        <v>0</v>
      </c>
      <c r="AW340" s="147">
        <f>[1]побуд.звіт!AW340+'[2]звіт 2018+01.2019'!AW340</f>
        <v>346.79211306552094</v>
      </c>
      <c r="AX340" s="147">
        <f>[1]побуд.звіт!AX340+'[2]звіт 2018+01.2019'!AX340</f>
        <v>0</v>
      </c>
      <c r="AY340" s="140">
        <f t="shared" si="220"/>
        <v>-346.79211306552094</v>
      </c>
      <c r="AZ340" s="141">
        <f t="shared" si="221"/>
        <v>0</v>
      </c>
      <c r="BA340" s="38">
        <v>0</v>
      </c>
      <c r="BB340" s="36"/>
      <c r="BC340" s="36">
        <f t="shared" si="231"/>
        <v>0</v>
      </c>
      <c r="BD340" s="37">
        <f t="shared" si="232"/>
        <v>0</v>
      </c>
      <c r="BE340" s="147">
        <f>[1]побуд.звіт!BE340+'[2]звіт 2018+01.2019'!BE340</f>
        <v>16.08779017713713</v>
      </c>
      <c r="BF340" s="147">
        <f>[1]побуд.звіт!BF340+'[2]звіт 2018+01.2019'!BF340</f>
        <v>0</v>
      </c>
      <c r="BG340" s="140">
        <f t="shared" si="222"/>
        <v>-16.08779017713713</v>
      </c>
      <c r="BH340" s="141">
        <f t="shared" si="223"/>
        <v>0</v>
      </c>
      <c r="BI340" s="147">
        <f>[1]побуд.звіт!BI340+'[2]звіт 2018+01.2019'!BI340</f>
        <v>0</v>
      </c>
      <c r="BJ340" s="147">
        <f>[1]побуд.звіт!BJ340+'[2]звіт 2018+01.2019'!BJ340</f>
        <v>0</v>
      </c>
      <c r="BK340" s="140">
        <f t="shared" si="224"/>
        <v>0</v>
      </c>
      <c r="BL340" s="141">
        <f t="shared" si="225"/>
        <v>0</v>
      </c>
      <c r="BM340" s="147">
        <f>[1]побуд.звіт!BM340+'[2]звіт 2018+01.2019'!BM340</f>
        <v>0</v>
      </c>
      <c r="BN340" s="147">
        <f>[1]побуд.звіт!BN340+'[2]звіт 2018+01.2019'!BN340</f>
        <v>0</v>
      </c>
      <c r="BO340" s="140">
        <f t="shared" si="226"/>
        <v>0</v>
      </c>
      <c r="BP340" s="141">
        <f t="shared" si="227"/>
        <v>0</v>
      </c>
      <c r="BQ340" s="142">
        <f t="shared" si="195"/>
        <v>776.78241216759488</v>
      </c>
      <c r="BR340" s="140">
        <f t="shared" si="195"/>
        <v>638.40344056288279</v>
      </c>
      <c r="BS340" s="140">
        <f t="shared" si="228"/>
        <v>-138.37897160471209</v>
      </c>
      <c r="BT340" s="141">
        <f t="shared" si="229"/>
        <v>0</v>
      </c>
      <c r="BU340" s="148">
        <f t="shared" si="233"/>
        <v>0.82185619880531469</v>
      </c>
      <c r="BV340" s="132">
        <v>269</v>
      </c>
      <c r="BW340" s="144">
        <f t="shared" si="230"/>
        <v>213.51554198802893</v>
      </c>
      <c r="BX340" s="132">
        <f t="shared" si="196"/>
        <v>55.484458011971064</v>
      </c>
      <c r="BY340" s="145">
        <v>3</v>
      </c>
      <c r="CA340" s="39"/>
    </row>
    <row r="341" spans="1:79" x14ac:dyDescent="0.3">
      <c r="A341" s="137">
        <f t="shared" si="201"/>
        <v>333</v>
      </c>
      <c r="B341" s="153" t="s">
        <v>433</v>
      </c>
      <c r="C341" s="188">
        <v>73.099999999999994</v>
      </c>
      <c r="D341" s="187">
        <v>1</v>
      </c>
      <c r="E341" s="147">
        <f>[1]побуд.звіт!E341+'[2]звіт 2018+01.2019'!E341</f>
        <v>0</v>
      </c>
      <c r="F341" s="147">
        <f>[1]побуд.звіт!F341+'[2]звіт 2018+01.2019'!F341</f>
        <v>0</v>
      </c>
      <c r="G341" s="140">
        <f t="shared" si="197"/>
        <v>0</v>
      </c>
      <c r="H341" s="141">
        <f t="shared" si="198"/>
        <v>0</v>
      </c>
      <c r="I341" s="147">
        <f>[1]побуд.звіт!I341+'[2]звіт 2018+01.2019'!I341</f>
        <v>0</v>
      </c>
      <c r="J341" s="147">
        <f>[1]побуд.звіт!J341+'[2]звіт 2018+01.2019'!J341</f>
        <v>0</v>
      </c>
      <c r="K341" s="140">
        <f t="shared" si="199"/>
        <v>0</v>
      </c>
      <c r="L341" s="141">
        <f t="shared" si="200"/>
        <v>0</v>
      </c>
      <c r="M341" s="147">
        <f>[1]побуд.звіт!M341+'[2]звіт 2018+01.2019'!M341</f>
        <v>80.900061433719117</v>
      </c>
      <c r="N341" s="147">
        <f>[1]побуд.звіт!N341+'[2]звіт 2018+01.2019'!N341</f>
        <v>82.992527811902633</v>
      </c>
      <c r="O341" s="140">
        <f t="shared" si="202"/>
        <v>0</v>
      </c>
      <c r="P341" s="141">
        <f t="shared" si="203"/>
        <v>2.0924663781835164</v>
      </c>
      <c r="Q341" s="147">
        <f>[1]побуд.звіт!Q341+'[2]звіт 2018+01.2019'!Q341</f>
        <v>0</v>
      </c>
      <c r="R341" s="147">
        <f>[1]побуд.звіт!R341+'[2]звіт 2018+01.2019'!R341</f>
        <v>280.31852430258584</v>
      </c>
      <c r="S341" s="140">
        <f t="shared" si="204"/>
        <v>0</v>
      </c>
      <c r="T341" s="141">
        <f t="shared" si="205"/>
        <v>280.31852430258584</v>
      </c>
      <c r="U341" s="147">
        <f>[1]побуд.звіт!U341+'[2]звіт 2018+01.2019'!U341</f>
        <v>0</v>
      </c>
      <c r="V341" s="147">
        <f>[1]побуд.звіт!V341+'[2]звіт 2018+01.2019'!V341</f>
        <v>0</v>
      </c>
      <c r="W341" s="140">
        <f t="shared" si="206"/>
        <v>0</v>
      </c>
      <c r="X341" s="141">
        <f t="shared" si="207"/>
        <v>0</v>
      </c>
      <c r="Y341" s="147">
        <f>[1]побуд.звіт!Y341+'[2]звіт 2018+01.2019'!Y341</f>
        <v>0</v>
      </c>
      <c r="Z341" s="147">
        <f>[1]побуд.звіт!Z341+'[2]звіт 2018+01.2019'!Z341</f>
        <v>0</v>
      </c>
      <c r="AA341" s="140">
        <f t="shared" si="208"/>
        <v>0</v>
      </c>
      <c r="AB341" s="141">
        <f t="shared" si="209"/>
        <v>0</v>
      </c>
      <c r="AC341" s="147">
        <f>[1]побуд.звіт!AC341+'[2]звіт 2018+01.2019'!AC341</f>
        <v>322.36779299550756</v>
      </c>
      <c r="AD341" s="147">
        <f>[1]побуд.звіт!AD341+'[2]звіт 2018+01.2019'!AD341</f>
        <v>407.22759305714834</v>
      </c>
      <c r="AE341" s="140">
        <f t="shared" si="210"/>
        <v>0</v>
      </c>
      <c r="AF341" s="141">
        <f t="shared" si="211"/>
        <v>84.859800061640783</v>
      </c>
      <c r="AG341" s="147">
        <f>[1]побуд.звіт!AG341+'[2]звіт 2018+01.2019'!AG341</f>
        <v>0</v>
      </c>
      <c r="AH341" s="147">
        <f>[1]побуд.звіт!AH341+'[2]звіт 2018+01.2019'!AH341</f>
        <v>0</v>
      </c>
      <c r="AI341" s="140">
        <f t="shared" si="212"/>
        <v>0</v>
      </c>
      <c r="AJ341" s="141">
        <f t="shared" si="213"/>
        <v>0</v>
      </c>
      <c r="AK341" s="147">
        <f>[1]побуд.звіт!AK341+'[2]звіт 2018+01.2019'!AK341</f>
        <v>0</v>
      </c>
      <c r="AL341" s="147">
        <f>[1]побуд.звіт!AL341+'[2]звіт 2018+01.2019'!AL341</f>
        <v>0</v>
      </c>
      <c r="AM341" s="140">
        <f t="shared" si="214"/>
        <v>0</v>
      </c>
      <c r="AN341" s="141">
        <f t="shared" si="215"/>
        <v>0</v>
      </c>
      <c r="AO341" s="147">
        <f>[1]побуд.звіт!AO341+'[2]звіт 2018+01.2019'!AO341</f>
        <v>271.51609498527716</v>
      </c>
      <c r="AP341" s="147">
        <f>[1]побуд.звіт!AP341+'[2]звіт 2018+01.2019'!AP341</f>
        <v>104.99721932614857</v>
      </c>
      <c r="AQ341" s="140">
        <f t="shared" si="216"/>
        <v>-166.51887565912858</v>
      </c>
      <c r="AR341" s="141">
        <f t="shared" si="217"/>
        <v>0</v>
      </c>
      <c r="AS341" s="147">
        <f>[1]побуд.звіт!AS341+'[2]звіт 2018+01.2019'!AS341</f>
        <v>0</v>
      </c>
      <c r="AT341" s="147">
        <f>[1]побуд.звіт!AT341+'[2]звіт 2018+01.2019'!AT341</f>
        <v>0</v>
      </c>
      <c r="AU341" s="140">
        <f t="shared" si="218"/>
        <v>0</v>
      </c>
      <c r="AV341" s="141">
        <f t="shared" si="219"/>
        <v>0</v>
      </c>
      <c r="AW341" s="147">
        <f>[1]побуд.звіт!AW341+'[2]звіт 2018+01.2019'!AW341</f>
        <v>459.00267808468999</v>
      </c>
      <c r="AX341" s="147">
        <f>[1]побуд.звіт!AX341+'[2]звіт 2018+01.2019'!AX341</f>
        <v>0</v>
      </c>
      <c r="AY341" s="140">
        <f t="shared" si="220"/>
        <v>-459.00267808468999</v>
      </c>
      <c r="AZ341" s="141">
        <f t="shared" si="221"/>
        <v>0</v>
      </c>
      <c r="BA341" s="38">
        <v>0</v>
      </c>
      <c r="BB341" s="36"/>
      <c r="BC341" s="36">
        <f t="shared" si="231"/>
        <v>0</v>
      </c>
      <c r="BD341" s="37">
        <f t="shared" si="232"/>
        <v>0</v>
      </c>
      <c r="BE341" s="147">
        <f>[1]побуд.звіт!BE341+'[2]звіт 2018+01.2019'!BE341</f>
        <v>16.067513946764556</v>
      </c>
      <c r="BF341" s="147">
        <f>[1]побуд.звіт!BF341+'[2]звіт 2018+01.2019'!BF341</f>
        <v>0</v>
      </c>
      <c r="BG341" s="140">
        <f t="shared" si="222"/>
        <v>-16.067513946764556</v>
      </c>
      <c r="BH341" s="141">
        <f t="shared" si="223"/>
        <v>0</v>
      </c>
      <c r="BI341" s="147">
        <f>[1]побуд.звіт!BI341+'[2]звіт 2018+01.2019'!BI341</f>
        <v>0</v>
      </c>
      <c r="BJ341" s="147">
        <f>[1]побуд.звіт!BJ341+'[2]звіт 2018+01.2019'!BJ341</f>
        <v>0</v>
      </c>
      <c r="BK341" s="140">
        <f t="shared" si="224"/>
        <v>0</v>
      </c>
      <c r="BL341" s="141">
        <f t="shared" si="225"/>
        <v>0</v>
      </c>
      <c r="BM341" s="147">
        <f>[1]побуд.звіт!BM341+'[2]звіт 2018+01.2019'!BM341</f>
        <v>0</v>
      </c>
      <c r="BN341" s="147">
        <f>[1]побуд.звіт!BN341+'[2]звіт 2018+01.2019'!BN341</f>
        <v>0</v>
      </c>
      <c r="BO341" s="140">
        <f t="shared" si="226"/>
        <v>0</v>
      </c>
      <c r="BP341" s="141">
        <f t="shared" si="227"/>
        <v>0</v>
      </c>
      <c r="BQ341" s="142">
        <f t="shared" si="195"/>
        <v>1149.8541414459585</v>
      </c>
      <c r="BR341" s="140">
        <f t="shared" si="195"/>
        <v>875.53586449778527</v>
      </c>
      <c r="BS341" s="140">
        <f t="shared" si="228"/>
        <v>-274.31827694817321</v>
      </c>
      <c r="BT341" s="141">
        <f t="shared" si="229"/>
        <v>0</v>
      </c>
      <c r="BU341" s="148">
        <f t="shared" si="233"/>
        <v>0.76143210946458484</v>
      </c>
      <c r="BV341" s="132">
        <v>165</v>
      </c>
      <c r="BW341" s="144">
        <f t="shared" si="230"/>
        <v>82.867561325288676</v>
      </c>
      <c r="BX341" s="132">
        <f t="shared" si="196"/>
        <v>82.132438674711324</v>
      </c>
      <c r="BY341" s="145">
        <v>3</v>
      </c>
      <c r="CA341" s="39"/>
    </row>
    <row r="342" spans="1:79" x14ac:dyDescent="0.3">
      <c r="A342" s="137">
        <f t="shared" si="201"/>
        <v>334</v>
      </c>
      <c r="B342" s="153" t="s">
        <v>434</v>
      </c>
      <c r="C342" s="188">
        <v>31.7</v>
      </c>
      <c r="D342" s="187">
        <v>1</v>
      </c>
      <c r="E342" s="147">
        <f>[1]побуд.звіт!E342+'[2]звіт 2018+01.2019'!E342</f>
        <v>0</v>
      </c>
      <c r="F342" s="147">
        <f>[1]побуд.звіт!F342+'[2]звіт 2018+01.2019'!F342</f>
        <v>0</v>
      </c>
      <c r="G342" s="140">
        <f t="shared" si="197"/>
        <v>0</v>
      </c>
      <c r="H342" s="141">
        <f t="shared" si="198"/>
        <v>0</v>
      </c>
      <c r="I342" s="147">
        <f>[1]побуд.звіт!I342+'[2]звіт 2018+01.2019'!I342</f>
        <v>0</v>
      </c>
      <c r="J342" s="147">
        <f>[1]побуд.звіт!J342+'[2]звіт 2018+01.2019'!J342</f>
        <v>0</v>
      </c>
      <c r="K342" s="140">
        <f t="shared" si="199"/>
        <v>0</v>
      </c>
      <c r="L342" s="141">
        <f t="shared" si="200"/>
        <v>0</v>
      </c>
      <c r="M342" s="147">
        <f>[1]побуд.звіт!M342+'[2]звіт 2018+01.2019'!M342</f>
        <v>120.9744905681615</v>
      </c>
      <c r="N342" s="147">
        <f>[1]побуд.звіт!N342+'[2]звіт 2018+01.2019'!N342</f>
        <v>124.48879171785394</v>
      </c>
      <c r="O342" s="140">
        <f t="shared" si="202"/>
        <v>0</v>
      </c>
      <c r="P342" s="141">
        <f t="shared" si="203"/>
        <v>3.514301149692443</v>
      </c>
      <c r="Q342" s="147">
        <f>[1]побуд.звіт!Q342+'[2]звіт 2018+01.2019'!Q342</f>
        <v>0</v>
      </c>
      <c r="R342" s="147">
        <f>[1]побуд.звіт!R342+'[2]звіт 2018+01.2019'!R342</f>
        <v>162.94003706094992</v>
      </c>
      <c r="S342" s="140">
        <f t="shared" si="204"/>
        <v>0</v>
      </c>
      <c r="T342" s="141">
        <f t="shared" si="205"/>
        <v>162.94003706094992</v>
      </c>
      <c r="U342" s="147">
        <f>[1]побуд.звіт!U342+'[2]звіт 2018+01.2019'!U342</f>
        <v>0</v>
      </c>
      <c r="V342" s="147">
        <f>[1]побуд.звіт!V342+'[2]звіт 2018+01.2019'!V342</f>
        <v>0</v>
      </c>
      <c r="W342" s="140">
        <f t="shared" si="206"/>
        <v>0</v>
      </c>
      <c r="X342" s="141">
        <f t="shared" si="207"/>
        <v>0</v>
      </c>
      <c r="Y342" s="147">
        <f>[1]побуд.звіт!Y342+'[2]звіт 2018+01.2019'!Y342</f>
        <v>0</v>
      </c>
      <c r="Z342" s="147">
        <f>[1]побуд.звіт!Z342+'[2]звіт 2018+01.2019'!Z342</f>
        <v>0</v>
      </c>
      <c r="AA342" s="140">
        <f t="shared" si="208"/>
        <v>0</v>
      </c>
      <c r="AB342" s="141">
        <f t="shared" si="209"/>
        <v>0</v>
      </c>
      <c r="AC342" s="147">
        <f>[1]побуд.звіт!AC342+'[2]звіт 2018+01.2019'!AC342</f>
        <v>139.74561257946604</v>
      </c>
      <c r="AD342" s="147">
        <f>[1]побуд.звіт!AD342+'[2]звіт 2018+01.2019'!AD342</f>
        <v>176.59527633258003</v>
      </c>
      <c r="AE342" s="140">
        <f t="shared" si="210"/>
        <v>0</v>
      </c>
      <c r="AF342" s="141">
        <f t="shared" si="211"/>
        <v>36.849663753113987</v>
      </c>
      <c r="AG342" s="147">
        <f>[1]побуд.звіт!AG342+'[2]звіт 2018+01.2019'!AG342</f>
        <v>0</v>
      </c>
      <c r="AH342" s="147">
        <f>[1]побуд.звіт!AH342+'[2]звіт 2018+01.2019'!AH342</f>
        <v>0</v>
      </c>
      <c r="AI342" s="140">
        <f t="shared" si="212"/>
        <v>0</v>
      </c>
      <c r="AJ342" s="141">
        <f t="shared" si="213"/>
        <v>0</v>
      </c>
      <c r="AK342" s="147">
        <f>[1]побуд.звіт!AK342+'[2]звіт 2018+01.2019'!AK342</f>
        <v>0</v>
      </c>
      <c r="AL342" s="147">
        <f>[1]побуд.звіт!AL342+'[2]звіт 2018+01.2019'!AL342</f>
        <v>0</v>
      </c>
      <c r="AM342" s="140">
        <f t="shared" si="214"/>
        <v>0</v>
      </c>
      <c r="AN342" s="141">
        <f t="shared" si="215"/>
        <v>0</v>
      </c>
      <c r="AO342" s="147">
        <f>[1]побуд.звіт!AO342+'[2]звіт 2018+01.2019'!AO342</f>
        <v>84.046722348439729</v>
      </c>
      <c r="AP342" s="147">
        <f>[1]побуд.звіт!AP342+'[2]звіт 2018+01.2019'!AP342</f>
        <v>50.892594237992583</v>
      </c>
      <c r="AQ342" s="140">
        <f t="shared" si="216"/>
        <v>-33.154128110447147</v>
      </c>
      <c r="AR342" s="141">
        <f t="shared" si="217"/>
        <v>0</v>
      </c>
      <c r="AS342" s="147">
        <f>[1]побуд.звіт!AS342+'[2]звіт 2018+01.2019'!AS342</f>
        <v>0</v>
      </c>
      <c r="AT342" s="147">
        <f>[1]побуд.звіт!AT342+'[2]звіт 2018+01.2019'!AT342</f>
        <v>0</v>
      </c>
      <c r="AU342" s="140">
        <f t="shared" si="218"/>
        <v>0</v>
      </c>
      <c r="AV342" s="141">
        <f t="shared" si="219"/>
        <v>0</v>
      </c>
      <c r="AW342" s="147">
        <f>[1]побуд.звіт!AW342+'[2]звіт 2018+01.2019'!AW342</f>
        <v>198.43519827034319</v>
      </c>
      <c r="AX342" s="147">
        <f>[1]побуд.звіт!AX342+'[2]звіт 2018+01.2019'!AX342</f>
        <v>0</v>
      </c>
      <c r="AY342" s="140">
        <f t="shared" si="220"/>
        <v>-198.43519827034319</v>
      </c>
      <c r="AZ342" s="141">
        <f t="shared" si="221"/>
        <v>0</v>
      </c>
      <c r="BA342" s="38">
        <v>0</v>
      </c>
      <c r="BB342" s="36"/>
      <c r="BC342" s="36">
        <f t="shared" si="231"/>
        <v>0</v>
      </c>
      <c r="BD342" s="37">
        <f t="shared" si="232"/>
        <v>0</v>
      </c>
      <c r="BE342" s="147">
        <f>[1]побуд.звіт!BE342+'[2]звіт 2018+01.2019'!BE342</f>
        <v>16.055648705555011</v>
      </c>
      <c r="BF342" s="147">
        <f>[1]побуд.звіт!BF342+'[2]звіт 2018+01.2019'!BF342</f>
        <v>0</v>
      </c>
      <c r="BG342" s="140">
        <f t="shared" si="222"/>
        <v>-16.055648705555011</v>
      </c>
      <c r="BH342" s="141">
        <f t="shared" si="223"/>
        <v>0</v>
      </c>
      <c r="BI342" s="147">
        <f>[1]побуд.звіт!BI342+'[2]звіт 2018+01.2019'!BI342</f>
        <v>0</v>
      </c>
      <c r="BJ342" s="147">
        <f>[1]побуд.звіт!BJ342+'[2]звіт 2018+01.2019'!BJ342</f>
        <v>0</v>
      </c>
      <c r="BK342" s="140">
        <f t="shared" si="224"/>
        <v>0</v>
      </c>
      <c r="BL342" s="141">
        <f t="shared" si="225"/>
        <v>0</v>
      </c>
      <c r="BM342" s="147">
        <f>[1]побуд.звіт!BM342+'[2]звіт 2018+01.2019'!BM342</f>
        <v>0</v>
      </c>
      <c r="BN342" s="147">
        <f>[1]побуд.звіт!BN342+'[2]звіт 2018+01.2019'!BN342</f>
        <v>0</v>
      </c>
      <c r="BO342" s="140">
        <f t="shared" si="226"/>
        <v>0</v>
      </c>
      <c r="BP342" s="141">
        <f t="shared" si="227"/>
        <v>0</v>
      </c>
      <c r="BQ342" s="142">
        <f t="shared" si="195"/>
        <v>559.25767247196541</v>
      </c>
      <c r="BR342" s="140">
        <f t="shared" si="195"/>
        <v>514.91669934937647</v>
      </c>
      <c r="BS342" s="140">
        <f t="shared" si="228"/>
        <v>-44.340973122588935</v>
      </c>
      <c r="BT342" s="141">
        <f t="shared" si="229"/>
        <v>0</v>
      </c>
      <c r="BU342" s="148">
        <f t="shared" si="233"/>
        <v>0.92071459131423594</v>
      </c>
      <c r="BV342" s="132">
        <v>1537</v>
      </c>
      <c r="BW342" s="144">
        <f t="shared" si="230"/>
        <v>1497.0530233948596</v>
      </c>
      <c r="BX342" s="132">
        <f t="shared" si="196"/>
        <v>39.946976605140385</v>
      </c>
      <c r="BY342" s="145">
        <v>3</v>
      </c>
      <c r="CA342" s="39"/>
    </row>
    <row r="343" spans="1:79" x14ac:dyDescent="0.3">
      <c r="A343" s="137">
        <f t="shared" si="201"/>
        <v>335</v>
      </c>
      <c r="B343" s="153" t="s">
        <v>435</v>
      </c>
      <c r="C343" s="188">
        <v>242.9</v>
      </c>
      <c r="D343" s="187">
        <v>1</v>
      </c>
      <c r="E343" s="147">
        <f>[1]побуд.звіт!E343+'[2]звіт 2018+01.2019'!E343</f>
        <v>0</v>
      </c>
      <c r="F343" s="147">
        <f>[1]побуд.звіт!F343+'[2]звіт 2018+01.2019'!F343</f>
        <v>0</v>
      </c>
      <c r="G343" s="140">
        <f t="shared" si="197"/>
        <v>0</v>
      </c>
      <c r="H343" s="141">
        <f t="shared" si="198"/>
        <v>0</v>
      </c>
      <c r="I343" s="147">
        <f>[1]побуд.звіт!I343+'[2]звіт 2018+01.2019'!I343</f>
        <v>0</v>
      </c>
      <c r="J343" s="147">
        <f>[1]побуд.звіт!J343+'[2]звіт 2018+01.2019'!J343</f>
        <v>0</v>
      </c>
      <c r="K343" s="140">
        <f t="shared" si="199"/>
        <v>0</v>
      </c>
      <c r="L343" s="141">
        <f t="shared" si="200"/>
        <v>0</v>
      </c>
      <c r="M343" s="147">
        <f>[1]побуд.звіт!M343+'[2]звіт 2018+01.2019'!M343</f>
        <v>565.1031678522146</v>
      </c>
      <c r="N343" s="147">
        <f>[1]побуд.звіт!N343+'[2]звіт 2018+01.2019'!N343</f>
        <v>580.94769468331845</v>
      </c>
      <c r="O343" s="140">
        <f t="shared" si="202"/>
        <v>0</v>
      </c>
      <c r="P343" s="141">
        <f t="shared" si="203"/>
        <v>15.844526831103849</v>
      </c>
      <c r="Q343" s="147">
        <f>[1]побуд.звіт!Q343+'[2]звіт 2018+01.2019'!Q343</f>
        <v>0</v>
      </c>
      <c r="R343" s="147">
        <f>[1]побуд.звіт!R343+'[2]звіт 2018+01.2019'!R343</f>
        <v>1248.9201522593778</v>
      </c>
      <c r="S343" s="140">
        <f t="shared" si="204"/>
        <v>0</v>
      </c>
      <c r="T343" s="141">
        <f t="shared" si="205"/>
        <v>1248.9201522593778</v>
      </c>
      <c r="U343" s="147">
        <f>[1]побуд.звіт!U343+'[2]звіт 2018+01.2019'!U343</f>
        <v>0</v>
      </c>
      <c r="V343" s="147">
        <f>[1]побуд.звіт!V343+'[2]звіт 2018+01.2019'!V343</f>
        <v>0</v>
      </c>
      <c r="W343" s="140">
        <f t="shared" si="206"/>
        <v>0</v>
      </c>
      <c r="X343" s="141">
        <f t="shared" si="207"/>
        <v>0</v>
      </c>
      <c r="Y343" s="147">
        <f>[1]побуд.звіт!Y343+'[2]звіт 2018+01.2019'!Y343</f>
        <v>0</v>
      </c>
      <c r="Z343" s="147">
        <f>[1]побуд.звіт!Z343+'[2]звіт 2018+01.2019'!Z343</f>
        <v>0</v>
      </c>
      <c r="AA343" s="140">
        <f t="shared" si="208"/>
        <v>0</v>
      </c>
      <c r="AB343" s="141">
        <f t="shared" si="209"/>
        <v>0</v>
      </c>
      <c r="AC343" s="147">
        <f>[1]побуд.звіт!AC343+'[2]звіт 2018+01.2019'!AC343</f>
        <v>0</v>
      </c>
      <c r="AD343" s="147">
        <f>[1]побуд.звіт!AD343+'[2]звіт 2018+01.2019'!AD343</f>
        <v>1353.1543413622619</v>
      </c>
      <c r="AE343" s="140">
        <f t="shared" si="210"/>
        <v>0</v>
      </c>
      <c r="AF343" s="141">
        <f t="shared" si="211"/>
        <v>1353.1543413622619</v>
      </c>
      <c r="AG343" s="147">
        <f>[1]побуд.звіт!AG343+'[2]звіт 2018+01.2019'!AG343</f>
        <v>0</v>
      </c>
      <c r="AH343" s="147">
        <f>[1]побуд.звіт!AH343+'[2]звіт 2018+01.2019'!AH343</f>
        <v>0</v>
      </c>
      <c r="AI343" s="140">
        <f t="shared" si="212"/>
        <v>0</v>
      </c>
      <c r="AJ343" s="141">
        <f t="shared" si="213"/>
        <v>0</v>
      </c>
      <c r="AK343" s="147">
        <f>[1]побуд.звіт!AK343+'[2]звіт 2018+01.2019'!AK343</f>
        <v>0</v>
      </c>
      <c r="AL343" s="147">
        <f>[1]побуд.звіт!AL343+'[2]звіт 2018+01.2019'!AL343</f>
        <v>0</v>
      </c>
      <c r="AM343" s="140">
        <f t="shared" si="214"/>
        <v>0</v>
      </c>
      <c r="AN343" s="141">
        <f t="shared" si="215"/>
        <v>0</v>
      </c>
      <c r="AO343" s="147">
        <f>[1]побуд.звіт!AO343+'[2]звіт 2018+01.2019'!AO343</f>
        <v>504.55502194206662</v>
      </c>
      <c r="AP343" s="147">
        <f>[1]побуд.звіт!AP343+'[2]звіт 2018+01.2019'!AP343</f>
        <v>420.01646654932995</v>
      </c>
      <c r="AQ343" s="140">
        <f t="shared" si="216"/>
        <v>-84.538555392736669</v>
      </c>
      <c r="AR343" s="141">
        <f t="shared" si="217"/>
        <v>0</v>
      </c>
      <c r="AS343" s="147">
        <f>[1]побуд.звіт!AS343+'[2]звіт 2018+01.2019'!AS343</f>
        <v>0</v>
      </c>
      <c r="AT343" s="147">
        <f>[1]побуд.звіт!AT343+'[2]звіт 2018+01.2019'!AT343</f>
        <v>0</v>
      </c>
      <c r="AU343" s="140">
        <f t="shared" si="218"/>
        <v>0</v>
      </c>
      <c r="AV343" s="141">
        <f t="shared" si="219"/>
        <v>0</v>
      </c>
      <c r="AW343" s="147">
        <f>[1]побуд.звіт!AW343+'[2]звіт 2018+01.2019'!AW343</f>
        <v>0</v>
      </c>
      <c r="AX343" s="147">
        <f>[1]побуд.звіт!AX343+'[2]звіт 2018+01.2019'!AX343</f>
        <v>0</v>
      </c>
      <c r="AY343" s="140">
        <f t="shared" si="220"/>
        <v>0</v>
      </c>
      <c r="AZ343" s="141">
        <f t="shared" si="221"/>
        <v>0</v>
      </c>
      <c r="BA343" s="38">
        <v>0</v>
      </c>
      <c r="BB343" s="36"/>
      <c r="BC343" s="36">
        <f t="shared" si="231"/>
        <v>0</v>
      </c>
      <c r="BD343" s="37">
        <f t="shared" si="232"/>
        <v>0</v>
      </c>
      <c r="BE343" s="147">
        <f>[1]побуд.звіт!BE343+'[2]звіт 2018+01.2019'!BE343</f>
        <v>16.246044928353633</v>
      </c>
      <c r="BF343" s="147">
        <f>[1]побуд.звіт!BF343+'[2]звіт 2018+01.2019'!BF343</f>
        <v>0</v>
      </c>
      <c r="BG343" s="140">
        <f t="shared" si="222"/>
        <v>-16.246044928353633</v>
      </c>
      <c r="BH343" s="141">
        <f t="shared" si="223"/>
        <v>0</v>
      </c>
      <c r="BI343" s="147">
        <f>[1]побуд.звіт!BI343+'[2]звіт 2018+01.2019'!BI343</f>
        <v>0</v>
      </c>
      <c r="BJ343" s="147">
        <f>[1]побуд.звіт!BJ343+'[2]звіт 2018+01.2019'!BJ343</f>
        <v>0</v>
      </c>
      <c r="BK343" s="140">
        <f t="shared" si="224"/>
        <v>0</v>
      </c>
      <c r="BL343" s="141">
        <f t="shared" si="225"/>
        <v>0</v>
      </c>
      <c r="BM343" s="147">
        <f>[1]побуд.звіт!BM343+'[2]звіт 2018+01.2019'!BM343</f>
        <v>0</v>
      </c>
      <c r="BN343" s="147">
        <f>[1]побуд.звіт!BN343+'[2]звіт 2018+01.2019'!BN343</f>
        <v>0</v>
      </c>
      <c r="BO343" s="140">
        <f t="shared" si="226"/>
        <v>0</v>
      </c>
      <c r="BP343" s="141">
        <f t="shared" si="227"/>
        <v>0</v>
      </c>
      <c r="BQ343" s="142">
        <f t="shared" si="195"/>
        <v>1085.904234722635</v>
      </c>
      <c r="BR343" s="140">
        <f t="shared" si="195"/>
        <v>3603.0386548542879</v>
      </c>
      <c r="BS343" s="140">
        <f t="shared" si="228"/>
        <v>0</v>
      </c>
      <c r="BT343" s="141">
        <f t="shared" si="229"/>
        <v>2517.1344201316529</v>
      </c>
      <c r="BU343" s="148">
        <f t="shared" si="233"/>
        <v>3.3180077392133818</v>
      </c>
      <c r="BV343" s="132">
        <v>281</v>
      </c>
      <c r="BW343" s="144">
        <f t="shared" si="230"/>
        <v>203.43541180552609</v>
      </c>
      <c r="BX343" s="132">
        <f t="shared" si="196"/>
        <v>77.564588194473927</v>
      </c>
      <c r="BY343" s="145">
        <v>3</v>
      </c>
      <c r="CA343" s="39"/>
    </row>
    <row r="344" spans="1:79" x14ac:dyDescent="0.3">
      <c r="A344" s="137">
        <f t="shared" si="201"/>
        <v>336</v>
      </c>
      <c r="B344" s="153" t="s">
        <v>436</v>
      </c>
      <c r="C344" s="188">
        <v>274</v>
      </c>
      <c r="D344" s="187">
        <v>1</v>
      </c>
      <c r="E344" s="147">
        <f>[1]побуд.звіт!E344+'[2]звіт 2018+01.2019'!E344</f>
        <v>0</v>
      </c>
      <c r="F344" s="147">
        <f>[1]побуд.звіт!F344+'[2]звіт 2018+01.2019'!F344</f>
        <v>0</v>
      </c>
      <c r="G344" s="140">
        <f t="shared" si="197"/>
        <v>0</v>
      </c>
      <c r="H344" s="141">
        <f t="shared" si="198"/>
        <v>0</v>
      </c>
      <c r="I344" s="147">
        <f>[1]побуд.звіт!I344+'[2]звіт 2018+01.2019'!I344</f>
        <v>0</v>
      </c>
      <c r="J344" s="147">
        <f>[1]побуд.звіт!J344+'[2]звіт 2018+01.2019'!J344</f>
        <v>0</v>
      </c>
      <c r="K344" s="140">
        <f t="shared" si="199"/>
        <v>0</v>
      </c>
      <c r="L344" s="141">
        <f t="shared" si="200"/>
        <v>0</v>
      </c>
      <c r="M344" s="147">
        <f>[1]побуд.звіт!M344+'[2]звіт 2018+01.2019'!M344</f>
        <v>404.14423883876668</v>
      </c>
      <c r="N344" s="147">
        <f>[1]побуд.звіт!N344+'[2]звіт 2018+01.2019'!N344</f>
        <v>381.31052515815861</v>
      </c>
      <c r="O344" s="140">
        <f t="shared" si="202"/>
        <v>-22.833713680608071</v>
      </c>
      <c r="P344" s="141">
        <f t="shared" si="203"/>
        <v>0</v>
      </c>
      <c r="Q344" s="147">
        <f>[1]побуд.звіт!Q344+'[2]звіт 2018+01.2019'!Q344</f>
        <v>0</v>
      </c>
      <c r="R344" s="147">
        <f>[1]побуд.звіт!R344+'[2]звіт 2018+01.2019'!R344</f>
        <v>1371.1404416839646</v>
      </c>
      <c r="S344" s="140">
        <f t="shared" si="204"/>
        <v>0</v>
      </c>
      <c r="T344" s="141">
        <f t="shared" si="205"/>
        <v>1371.1404416839646</v>
      </c>
      <c r="U344" s="147">
        <f>[1]побуд.звіт!U344+'[2]звіт 2018+01.2019'!U344</f>
        <v>0</v>
      </c>
      <c r="V344" s="147">
        <f>[1]побуд.звіт!V344+'[2]звіт 2018+01.2019'!V344</f>
        <v>0</v>
      </c>
      <c r="W344" s="140">
        <f t="shared" si="206"/>
        <v>0</v>
      </c>
      <c r="X344" s="141">
        <f t="shared" si="207"/>
        <v>0</v>
      </c>
      <c r="Y344" s="147">
        <f>[1]побуд.звіт!Y344+'[2]звіт 2018+01.2019'!Y344</f>
        <v>0</v>
      </c>
      <c r="Z344" s="147">
        <f>[1]побуд.звіт!Z344+'[2]звіт 2018+01.2019'!Z344</f>
        <v>0</v>
      </c>
      <c r="AA344" s="140">
        <f t="shared" si="208"/>
        <v>0</v>
      </c>
      <c r="AB344" s="141">
        <f t="shared" si="209"/>
        <v>0</v>
      </c>
      <c r="AC344" s="147">
        <f>[1]побуд.звіт!AC344+'[2]звіт 2018+01.2019'!AC344</f>
        <v>1208.3279792170877</v>
      </c>
      <c r="AD344" s="147">
        <f>[1]побуд.звіт!AD344+'[2]звіт 2018+01.2019'!AD344</f>
        <v>1526.4071203510073</v>
      </c>
      <c r="AE344" s="140">
        <f t="shared" si="210"/>
        <v>0</v>
      </c>
      <c r="AF344" s="141">
        <f t="shared" si="211"/>
        <v>318.07914113391962</v>
      </c>
      <c r="AG344" s="147">
        <f>[1]побуд.звіт!AG344+'[2]звіт 2018+01.2019'!AG344</f>
        <v>0</v>
      </c>
      <c r="AH344" s="147">
        <f>[1]побуд.звіт!AH344+'[2]звіт 2018+01.2019'!AH344</f>
        <v>0</v>
      </c>
      <c r="AI344" s="140">
        <f t="shared" si="212"/>
        <v>0</v>
      </c>
      <c r="AJ344" s="141">
        <f t="shared" si="213"/>
        <v>0</v>
      </c>
      <c r="AK344" s="147">
        <f>[1]побуд.звіт!AK344+'[2]звіт 2018+01.2019'!AK344</f>
        <v>0</v>
      </c>
      <c r="AL344" s="147">
        <f>[1]побуд.звіт!AL344+'[2]звіт 2018+01.2019'!AL344</f>
        <v>0</v>
      </c>
      <c r="AM344" s="140">
        <f t="shared" si="214"/>
        <v>0</v>
      </c>
      <c r="AN344" s="141">
        <f t="shared" si="215"/>
        <v>0</v>
      </c>
      <c r="AO344" s="147">
        <f>[1]побуд.звіт!AO344+'[2]звіт 2018+01.2019'!AO344</f>
        <v>420.30009677905844</v>
      </c>
      <c r="AP344" s="147">
        <f>[1]побуд.звіт!AP344+'[2]звіт 2018+01.2019'!AP344</f>
        <v>350.0183203318976</v>
      </c>
      <c r="AQ344" s="140">
        <f t="shared" si="216"/>
        <v>-70.281776447160837</v>
      </c>
      <c r="AR344" s="141">
        <f t="shared" si="217"/>
        <v>0</v>
      </c>
      <c r="AS344" s="147">
        <f>[1]побуд.звіт!AS344+'[2]звіт 2018+01.2019'!AS344</f>
        <v>0</v>
      </c>
      <c r="AT344" s="147">
        <f>[1]побуд.звіт!AT344+'[2]звіт 2018+01.2019'!AT344</f>
        <v>0</v>
      </c>
      <c r="AU344" s="140">
        <f t="shared" si="218"/>
        <v>0</v>
      </c>
      <c r="AV344" s="141">
        <f t="shared" si="219"/>
        <v>0</v>
      </c>
      <c r="AW344" s="147">
        <f>[1]побуд.звіт!AW344+'[2]звіт 2018+01.2019'!AW344</f>
        <v>1715.5728040692127</v>
      </c>
      <c r="AX344" s="147">
        <f>[1]побуд.звіт!AX344+'[2]звіт 2018+01.2019'!AX344</f>
        <v>118</v>
      </c>
      <c r="AY344" s="140">
        <f t="shared" si="220"/>
        <v>-1597.5728040692127</v>
      </c>
      <c r="AZ344" s="141">
        <f t="shared" si="221"/>
        <v>0</v>
      </c>
      <c r="BA344" s="38">
        <v>0</v>
      </c>
      <c r="BB344" s="36"/>
      <c r="BC344" s="36">
        <f t="shared" si="231"/>
        <v>0</v>
      </c>
      <c r="BD344" s="37">
        <f t="shared" si="232"/>
        <v>0</v>
      </c>
      <c r="BE344" s="147">
        <f>[1]побуд.звіт!BE344+'[2]звіт 2018+01.2019'!BE344</f>
        <v>16.018102499507261</v>
      </c>
      <c r="BF344" s="147">
        <f>[1]побуд.звіт!BF344+'[2]звіт 2018+01.2019'!BF344</f>
        <v>0</v>
      </c>
      <c r="BG344" s="140">
        <f t="shared" si="222"/>
        <v>-16.018102499507261</v>
      </c>
      <c r="BH344" s="141">
        <f t="shared" si="223"/>
        <v>0</v>
      </c>
      <c r="BI344" s="147">
        <f>[1]побуд.звіт!BI344+'[2]звіт 2018+01.2019'!BI344</f>
        <v>0</v>
      </c>
      <c r="BJ344" s="147">
        <f>[1]побуд.звіт!BJ344+'[2]звіт 2018+01.2019'!BJ344</f>
        <v>0</v>
      </c>
      <c r="BK344" s="140">
        <f t="shared" si="224"/>
        <v>0</v>
      </c>
      <c r="BL344" s="141">
        <f t="shared" si="225"/>
        <v>0</v>
      </c>
      <c r="BM344" s="147">
        <f>[1]побуд.звіт!BM344+'[2]звіт 2018+01.2019'!BM344</f>
        <v>0</v>
      </c>
      <c r="BN344" s="147">
        <f>[1]побуд.звіт!BN344+'[2]звіт 2018+01.2019'!BN344</f>
        <v>0</v>
      </c>
      <c r="BO344" s="140">
        <f t="shared" si="226"/>
        <v>0</v>
      </c>
      <c r="BP344" s="141">
        <f t="shared" si="227"/>
        <v>0</v>
      </c>
      <c r="BQ344" s="142">
        <f t="shared" si="195"/>
        <v>3764.3632214036325</v>
      </c>
      <c r="BR344" s="140">
        <f t="shared" si="195"/>
        <v>3746.8764075250283</v>
      </c>
      <c r="BS344" s="140">
        <f t="shared" si="228"/>
        <v>-17.486813878604153</v>
      </c>
      <c r="BT344" s="141">
        <f t="shared" si="229"/>
        <v>0</v>
      </c>
      <c r="BU344" s="148">
        <f t="shared" si="233"/>
        <v>0.99535464224621673</v>
      </c>
      <c r="BV344" s="132">
        <v>678</v>
      </c>
      <c r="BW344" s="144">
        <f t="shared" si="230"/>
        <v>409.11691275688338</v>
      </c>
      <c r="BX344" s="132">
        <f t="shared" si="196"/>
        <v>268.88308724311662</v>
      </c>
      <c r="BY344" s="145">
        <v>3</v>
      </c>
      <c r="CA344" s="39"/>
    </row>
    <row r="345" spans="1:79" x14ac:dyDescent="0.3">
      <c r="A345" s="72">
        <f t="shared" si="201"/>
        <v>337</v>
      </c>
      <c r="B345" s="75" t="s">
        <v>437</v>
      </c>
      <c r="C345" s="73">
        <v>269.89999999999998</v>
      </c>
      <c r="D345" s="187">
        <v>1</v>
      </c>
      <c r="E345" s="177">
        <f>[1]побуд.звіт!E345+'[2]звіт 2018+01.2019'!E345</f>
        <v>0</v>
      </c>
      <c r="F345" s="177">
        <f>[1]побуд.звіт!F345+'[2]звіт 2018+01.2019'!F345</f>
        <v>0</v>
      </c>
      <c r="G345" s="178">
        <f t="shared" si="197"/>
        <v>0</v>
      </c>
      <c r="H345" s="179">
        <f t="shared" si="198"/>
        <v>0</v>
      </c>
      <c r="I345" s="177">
        <f>[1]побуд.звіт!I345+'[2]звіт 2018+01.2019'!I345</f>
        <v>0</v>
      </c>
      <c r="J345" s="177">
        <f>[1]побуд.звіт!J345+'[2]звіт 2018+01.2019'!J345</f>
        <v>0</v>
      </c>
      <c r="K345" s="178">
        <f t="shared" si="199"/>
        <v>0</v>
      </c>
      <c r="L345" s="179">
        <f t="shared" si="200"/>
        <v>0</v>
      </c>
      <c r="M345" s="177">
        <f>[1]побуд.звіт!M345+'[2]звіт 2018+01.2019'!M345</f>
        <v>604.10606499384653</v>
      </c>
      <c r="N345" s="177">
        <f>[1]побуд.звіт!N345+'[2]звіт 2018+01.2019'!N345</f>
        <v>622.44395858926987</v>
      </c>
      <c r="O345" s="178">
        <f t="shared" si="202"/>
        <v>0</v>
      </c>
      <c r="P345" s="179">
        <f t="shared" si="203"/>
        <v>18.337893595423338</v>
      </c>
      <c r="Q345" s="177">
        <f>[1]побуд.звіт!Q345+'[2]звіт 2018+01.2019'!Q345</f>
        <v>0</v>
      </c>
      <c r="R345" s="177">
        <f>[1]побуд.звіт!R345+'[2]звіт 2018+01.2019'!R345</f>
        <v>1668.61054461208</v>
      </c>
      <c r="S345" s="178">
        <f t="shared" si="204"/>
        <v>0</v>
      </c>
      <c r="T345" s="179">
        <f t="shared" si="205"/>
        <v>1668.61054461208</v>
      </c>
      <c r="U345" s="177">
        <f>[1]побуд.звіт!U345+'[2]звіт 2018+01.2019'!U345</f>
        <v>0</v>
      </c>
      <c r="V345" s="177">
        <f>[1]побуд.звіт!V345+'[2]звіт 2018+01.2019'!V345</f>
        <v>0</v>
      </c>
      <c r="W345" s="178">
        <f t="shared" si="206"/>
        <v>0</v>
      </c>
      <c r="X345" s="179">
        <f t="shared" si="207"/>
        <v>0</v>
      </c>
      <c r="Y345" s="177">
        <f>[1]побуд.звіт!Y345+'[2]звіт 2018+01.2019'!Y345</f>
        <v>0</v>
      </c>
      <c r="Z345" s="177">
        <f>[1]побуд.звіт!Z345+'[2]звіт 2018+01.2019'!Z345</f>
        <v>0</v>
      </c>
      <c r="AA345" s="178">
        <f t="shared" si="208"/>
        <v>0</v>
      </c>
      <c r="AB345" s="179">
        <f t="shared" si="209"/>
        <v>0</v>
      </c>
      <c r="AC345" s="177">
        <f>[1]побуд.звіт!AC345+'[2]звіт 2018+01.2019'!AC345</f>
        <v>1274.6896777235856</v>
      </c>
      <c r="AD345" s="177">
        <f>[1]побуд.звіт!AD345+'[2]звіт 2018+01.2019'!AD345</f>
        <v>1503.566721834806</v>
      </c>
      <c r="AE345" s="178">
        <f t="shared" si="210"/>
        <v>0</v>
      </c>
      <c r="AF345" s="179">
        <f t="shared" si="211"/>
        <v>228.87704411122036</v>
      </c>
      <c r="AG345" s="177">
        <f>[1]побуд.звіт!AG345+'[2]звіт 2018+01.2019'!AG345</f>
        <v>0</v>
      </c>
      <c r="AH345" s="177">
        <f>[1]побуд.звіт!AH345+'[2]звіт 2018+01.2019'!AH345</f>
        <v>0</v>
      </c>
      <c r="AI345" s="178">
        <f t="shared" si="212"/>
        <v>0</v>
      </c>
      <c r="AJ345" s="179">
        <f t="shared" si="213"/>
        <v>0</v>
      </c>
      <c r="AK345" s="177">
        <f>[1]побуд.звіт!AK345+'[2]звіт 2018+01.2019'!AK345</f>
        <v>0</v>
      </c>
      <c r="AL345" s="177">
        <f>[1]побуд.звіт!AL345+'[2]звіт 2018+01.2019'!AL345</f>
        <v>0</v>
      </c>
      <c r="AM345" s="178">
        <f t="shared" si="214"/>
        <v>0</v>
      </c>
      <c r="AN345" s="179">
        <f t="shared" si="215"/>
        <v>0</v>
      </c>
      <c r="AO345" s="177">
        <f>[1]побуд.звіт!AO345+'[2]звіт 2018+01.2019'!AO345</f>
        <v>538.25424642773885</v>
      </c>
      <c r="AP345" s="177">
        <f>[1]побуд.звіт!AP345+'[2]звіт 2018+01.2019'!AP345</f>
        <v>449.68017912739759</v>
      </c>
      <c r="AQ345" s="178">
        <f t="shared" si="216"/>
        <v>-88.574067300341255</v>
      </c>
      <c r="AR345" s="179">
        <f t="shared" si="217"/>
        <v>0</v>
      </c>
      <c r="AS345" s="177">
        <f>[1]побуд.звіт!AS345+'[2]звіт 2018+01.2019'!AS345</f>
        <v>0</v>
      </c>
      <c r="AT345" s="177">
        <f>[1]побуд.звіт!AT345+'[2]звіт 2018+01.2019'!AT345</f>
        <v>0</v>
      </c>
      <c r="AU345" s="178">
        <f t="shared" si="218"/>
        <v>0</v>
      </c>
      <c r="AV345" s="179">
        <f t="shared" si="219"/>
        <v>0</v>
      </c>
      <c r="AW345" s="177">
        <f>[1]побуд.звіт!AW345+'[2]звіт 2018+01.2019'!AW345</f>
        <v>1741.9383062320305</v>
      </c>
      <c r="AX345" s="177">
        <f>[1]побуд.звіт!AX345+'[2]звіт 2018+01.2019'!AX345</f>
        <v>12846</v>
      </c>
      <c r="AY345" s="178">
        <f t="shared" si="220"/>
        <v>0</v>
      </c>
      <c r="AZ345" s="179">
        <f t="shared" si="221"/>
        <v>11104.06169376797</v>
      </c>
      <c r="BA345" s="38">
        <v>0</v>
      </c>
      <c r="BB345" s="36"/>
      <c r="BC345" s="36">
        <f t="shared" si="231"/>
        <v>0</v>
      </c>
      <c r="BD345" s="37">
        <f t="shared" si="232"/>
        <v>0</v>
      </c>
      <c r="BE345" s="177">
        <f>[1]побуд.звіт!BE345+'[2]звіт 2018+01.2019'!BE345</f>
        <v>16.157330334156523</v>
      </c>
      <c r="BF345" s="177">
        <f>[1]побуд.звіт!BF345+'[2]звіт 2018+01.2019'!BF345</f>
        <v>0</v>
      </c>
      <c r="BG345" s="178">
        <f t="shared" si="222"/>
        <v>-16.157330334156523</v>
      </c>
      <c r="BH345" s="179">
        <f t="shared" si="223"/>
        <v>0</v>
      </c>
      <c r="BI345" s="177">
        <f>[1]побуд.звіт!BI345+'[2]звіт 2018+01.2019'!BI345</f>
        <v>0</v>
      </c>
      <c r="BJ345" s="177">
        <f>[1]побуд.звіт!BJ345+'[2]звіт 2018+01.2019'!BJ345</f>
        <v>0</v>
      </c>
      <c r="BK345" s="178">
        <f t="shared" si="224"/>
        <v>0</v>
      </c>
      <c r="BL345" s="179">
        <f t="shared" si="225"/>
        <v>0</v>
      </c>
      <c r="BM345" s="177">
        <f>[1]побуд.звіт!BM345+'[2]звіт 2018+01.2019'!BM345</f>
        <v>0</v>
      </c>
      <c r="BN345" s="177">
        <f>[1]побуд.звіт!BN345+'[2]звіт 2018+01.2019'!BN345</f>
        <v>0</v>
      </c>
      <c r="BO345" s="178">
        <f t="shared" si="226"/>
        <v>0</v>
      </c>
      <c r="BP345" s="179">
        <f t="shared" si="227"/>
        <v>0</v>
      </c>
      <c r="BQ345" s="180">
        <f t="shared" si="195"/>
        <v>4175.1456257113578</v>
      </c>
      <c r="BR345" s="178">
        <f t="shared" si="195"/>
        <v>17090.301404163554</v>
      </c>
      <c r="BS345" s="178">
        <f t="shared" si="228"/>
        <v>0</v>
      </c>
      <c r="BT345" s="179">
        <f t="shared" si="229"/>
        <v>12915.155778452197</v>
      </c>
      <c r="BU345" s="181">
        <f t="shared" si="233"/>
        <v>4.0933425887993362</v>
      </c>
      <c r="BV345" s="130">
        <v>2346</v>
      </c>
      <c r="BW345" s="182">
        <f t="shared" si="230"/>
        <v>2047.7753124491887</v>
      </c>
      <c r="BX345" s="130">
        <f t="shared" si="196"/>
        <v>298.22468755081127</v>
      </c>
      <c r="BY345" s="183">
        <v>1</v>
      </c>
      <c r="CA345" s="39"/>
    </row>
    <row r="346" spans="1:79" x14ac:dyDescent="0.3">
      <c r="A346" s="72">
        <f t="shared" si="201"/>
        <v>338</v>
      </c>
      <c r="B346" s="75" t="s">
        <v>438</v>
      </c>
      <c r="C346" s="73">
        <v>299.60000000000002</v>
      </c>
      <c r="D346" s="187">
        <v>1</v>
      </c>
      <c r="E346" s="177">
        <f>[1]побуд.звіт!E346+'[2]звіт 2018+01.2019'!E346</f>
        <v>0</v>
      </c>
      <c r="F346" s="177">
        <f>[1]побуд.звіт!F346+'[2]звіт 2018+01.2019'!F346</f>
        <v>0</v>
      </c>
      <c r="G346" s="178">
        <f t="shared" si="197"/>
        <v>0</v>
      </c>
      <c r="H346" s="179">
        <f t="shared" si="198"/>
        <v>0</v>
      </c>
      <c r="I346" s="177">
        <f>[1]побуд.звіт!I346+'[2]звіт 2018+01.2019'!I346</f>
        <v>0</v>
      </c>
      <c r="J346" s="177">
        <f>[1]побуд.звіт!J346+'[2]звіт 2018+01.2019'!J346</f>
        <v>0</v>
      </c>
      <c r="K346" s="178">
        <f t="shared" si="199"/>
        <v>0</v>
      </c>
      <c r="L346" s="179">
        <f t="shared" si="200"/>
        <v>0</v>
      </c>
      <c r="M346" s="177">
        <f>[1]побуд.звіт!M346+'[2]звіт 2018+01.2019'!M346</f>
        <v>966.67960390437861</v>
      </c>
      <c r="N346" s="177">
        <f>[1]побуд.звіт!N346+'[2]звіт 2018+01.2019'!N346</f>
        <v>995.91033374283154</v>
      </c>
      <c r="O346" s="178">
        <f t="shared" si="202"/>
        <v>0</v>
      </c>
      <c r="P346" s="179">
        <f t="shared" si="203"/>
        <v>29.23072983845293</v>
      </c>
      <c r="Q346" s="177">
        <f>[1]побуд.звіт!Q346+'[2]звіт 2018+01.2019'!Q346</f>
        <v>0</v>
      </c>
      <c r="R346" s="177">
        <f>[1]побуд.звіт!R346+'[2]звіт 2018+01.2019'!R346</f>
        <v>1658.7192529396832</v>
      </c>
      <c r="S346" s="178">
        <f t="shared" si="204"/>
        <v>0</v>
      </c>
      <c r="T346" s="179">
        <f t="shared" si="205"/>
        <v>1658.7192529396832</v>
      </c>
      <c r="U346" s="177">
        <f>[1]побуд.звіт!U346+'[2]звіт 2018+01.2019'!U346</f>
        <v>0</v>
      </c>
      <c r="V346" s="177">
        <f>[1]побуд.звіт!V346+'[2]звіт 2018+01.2019'!V346</f>
        <v>0</v>
      </c>
      <c r="W346" s="178">
        <f t="shared" si="206"/>
        <v>0</v>
      </c>
      <c r="X346" s="179">
        <f t="shared" si="207"/>
        <v>0</v>
      </c>
      <c r="Y346" s="177">
        <f>[1]побуд.звіт!Y346+'[2]звіт 2018+01.2019'!Y346</f>
        <v>0</v>
      </c>
      <c r="Z346" s="177">
        <f>[1]побуд.звіт!Z346+'[2]звіт 2018+01.2019'!Z346</f>
        <v>0</v>
      </c>
      <c r="AA346" s="178">
        <f t="shared" si="208"/>
        <v>0</v>
      </c>
      <c r="AB346" s="179">
        <f t="shared" si="209"/>
        <v>0</v>
      </c>
      <c r="AC346" s="177">
        <f>[1]побуд.звіт!AC346+'[2]звіт 2018+01.2019'!AC346</f>
        <v>1415.2271333159918</v>
      </c>
      <c r="AD346" s="177">
        <f>[1]побуд.звіт!AD346+'[2]звіт 2018+01.2019'!AD346</f>
        <v>1669.020340354605</v>
      </c>
      <c r="AE346" s="178">
        <f t="shared" si="210"/>
        <v>0</v>
      </c>
      <c r="AF346" s="179">
        <f t="shared" si="211"/>
        <v>253.79320703861322</v>
      </c>
      <c r="AG346" s="177">
        <f>[1]побуд.звіт!AG346+'[2]звіт 2018+01.2019'!AG346</f>
        <v>0</v>
      </c>
      <c r="AH346" s="177">
        <f>[1]побуд.звіт!AH346+'[2]звіт 2018+01.2019'!AH346</f>
        <v>0</v>
      </c>
      <c r="AI346" s="178">
        <f t="shared" si="212"/>
        <v>0</v>
      </c>
      <c r="AJ346" s="179">
        <f t="shared" si="213"/>
        <v>0</v>
      </c>
      <c r="AK346" s="177">
        <f>[1]побуд.звіт!AK346+'[2]звіт 2018+01.2019'!AK346</f>
        <v>0</v>
      </c>
      <c r="AL346" s="177">
        <f>[1]побуд.звіт!AL346+'[2]звіт 2018+01.2019'!AL346</f>
        <v>0</v>
      </c>
      <c r="AM346" s="178">
        <f t="shared" si="214"/>
        <v>0</v>
      </c>
      <c r="AN346" s="179">
        <f t="shared" si="215"/>
        <v>0</v>
      </c>
      <c r="AO346" s="177">
        <f>[1]побуд.звіт!AO346+'[2]звіт 2018+01.2019'!AO346</f>
        <v>650.68444863696141</v>
      </c>
      <c r="AP346" s="177">
        <f>[1]побуд.звіт!AP346+'[2]звіт 2018+01.2019'!AP346</f>
        <v>599.55944381515303</v>
      </c>
      <c r="AQ346" s="178">
        <f t="shared" si="216"/>
        <v>-51.125004821808375</v>
      </c>
      <c r="AR346" s="179">
        <f t="shared" si="217"/>
        <v>0</v>
      </c>
      <c r="AS346" s="177">
        <f>[1]побуд.звіт!AS346+'[2]звіт 2018+01.2019'!AS346</f>
        <v>0</v>
      </c>
      <c r="AT346" s="177">
        <f>[1]побуд.звіт!AT346+'[2]звіт 2018+01.2019'!AT346</f>
        <v>0</v>
      </c>
      <c r="AU346" s="178">
        <f t="shared" si="218"/>
        <v>0</v>
      </c>
      <c r="AV346" s="179">
        <f t="shared" si="219"/>
        <v>0</v>
      </c>
      <c r="AW346" s="177">
        <f>[1]побуд.звіт!AW346+'[2]звіт 2018+01.2019'!AW346</f>
        <v>1743.1932586636842</v>
      </c>
      <c r="AX346" s="177">
        <f>[1]побуд.звіт!AX346+'[2]звіт 2018+01.2019'!AX346</f>
        <v>700.59978007752704</v>
      </c>
      <c r="AY346" s="178">
        <f t="shared" si="220"/>
        <v>-1042.5934785861573</v>
      </c>
      <c r="AZ346" s="179">
        <f t="shared" si="221"/>
        <v>0</v>
      </c>
      <c r="BA346" s="38">
        <v>0</v>
      </c>
      <c r="BB346" s="36"/>
      <c r="BC346" s="36">
        <f t="shared" si="231"/>
        <v>0</v>
      </c>
      <c r="BD346" s="37">
        <f t="shared" si="232"/>
        <v>0</v>
      </c>
      <c r="BE346" s="177">
        <f>[1]побуд.звіт!BE346+'[2]звіт 2018+01.2019'!BE346</f>
        <v>15.832240988742912</v>
      </c>
      <c r="BF346" s="177">
        <f>[1]побуд.звіт!BF346+'[2]звіт 2018+01.2019'!BF346</f>
        <v>0</v>
      </c>
      <c r="BG346" s="178">
        <f t="shared" si="222"/>
        <v>-15.832240988742912</v>
      </c>
      <c r="BH346" s="179">
        <f t="shared" si="223"/>
        <v>0</v>
      </c>
      <c r="BI346" s="177">
        <f>[1]побуд.звіт!BI346+'[2]звіт 2018+01.2019'!BI346</f>
        <v>0</v>
      </c>
      <c r="BJ346" s="177">
        <f>[1]побуд.звіт!BJ346+'[2]звіт 2018+01.2019'!BJ346</f>
        <v>0</v>
      </c>
      <c r="BK346" s="178">
        <f t="shared" si="224"/>
        <v>0</v>
      </c>
      <c r="BL346" s="179">
        <f t="shared" si="225"/>
        <v>0</v>
      </c>
      <c r="BM346" s="177">
        <f>[1]побуд.звіт!BM346+'[2]звіт 2018+01.2019'!BM346</f>
        <v>0</v>
      </c>
      <c r="BN346" s="177">
        <f>[1]побуд.звіт!BN346+'[2]звіт 2018+01.2019'!BN346</f>
        <v>0</v>
      </c>
      <c r="BO346" s="178">
        <f t="shared" si="226"/>
        <v>0</v>
      </c>
      <c r="BP346" s="179">
        <f t="shared" si="227"/>
        <v>0</v>
      </c>
      <c r="BQ346" s="180">
        <f t="shared" ref="BQ346:BR409" si="234">E346+I346+M346+Q346+U346+Y346+AC346+AG346+AK346+AO346+AS346+AW346+BA346+BE346+BI346+BM346</f>
        <v>4791.616685509759</v>
      </c>
      <c r="BR346" s="178">
        <f t="shared" si="234"/>
        <v>5623.8091509297992</v>
      </c>
      <c r="BS346" s="178">
        <f t="shared" si="228"/>
        <v>0</v>
      </c>
      <c r="BT346" s="179">
        <f t="shared" si="229"/>
        <v>832.19246542004021</v>
      </c>
      <c r="BU346" s="181">
        <f t="shared" si="233"/>
        <v>1.1736767609013172</v>
      </c>
      <c r="BV346" s="130">
        <v>2751</v>
      </c>
      <c r="BW346" s="182">
        <f t="shared" si="230"/>
        <v>2408.7416653207315</v>
      </c>
      <c r="BX346" s="130">
        <f t="shared" si="196"/>
        <v>342.2583346792685</v>
      </c>
      <c r="BY346" s="183">
        <v>1</v>
      </c>
      <c r="CA346" s="39"/>
    </row>
    <row r="347" spans="1:79" x14ac:dyDescent="0.3">
      <c r="A347" s="72">
        <f t="shared" si="201"/>
        <v>339</v>
      </c>
      <c r="B347" s="75" t="s">
        <v>439</v>
      </c>
      <c r="C347" s="73">
        <v>309.7</v>
      </c>
      <c r="D347" s="187">
        <v>1</v>
      </c>
      <c r="E347" s="177">
        <f>[1]побуд.звіт!E347+'[2]звіт 2018+01.2019'!E347</f>
        <v>0</v>
      </c>
      <c r="F347" s="177">
        <f>[1]побуд.звіт!F347+'[2]звіт 2018+01.2019'!F347</f>
        <v>0</v>
      </c>
      <c r="G347" s="178">
        <f t="shared" si="197"/>
        <v>0</v>
      </c>
      <c r="H347" s="179">
        <f t="shared" si="198"/>
        <v>0</v>
      </c>
      <c r="I347" s="177">
        <f>[1]побуд.звіт!I347+'[2]звіт 2018+01.2019'!I347</f>
        <v>0</v>
      </c>
      <c r="J347" s="177">
        <f>[1]побуд.звіт!J347+'[2]звіт 2018+01.2019'!J347</f>
        <v>0</v>
      </c>
      <c r="K347" s="178">
        <f t="shared" si="199"/>
        <v>0</v>
      </c>
      <c r="L347" s="179">
        <f t="shared" si="200"/>
        <v>0</v>
      </c>
      <c r="M347" s="177">
        <f>[1]побуд.звіт!M347+'[2]звіт 2018+01.2019'!M347</f>
        <v>287.32759782288315</v>
      </c>
      <c r="N347" s="177">
        <f>[1]побуд.звіт!N347+'[2]звіт 2018+01.2019'!N347</f>
        <v>290.47384734165922</v>
      </c>
      <c r="O347" s="178">
        <f t="shared" si="202"/>
        <v>0</v>
      </c>
      <c r="P347" s="179">
        <f t="shared" si="203"/>
        <v>3.1462495187760737</v>
      </c>
      <c r="Q347" s="177">
        <f>[1]побуд.звіт!Q347+'[2]звіт 2018+01.2019'!Q347</f>
        <v>0</v>
      </c>
      <c r="R347" s="177">
        <f>[1]побуд.звіт!R347+'[2]звіт 2018+01.2019'!R347</f>
        <v>1323.0819652654166</v>
      </c>
      <c r="S347" s="178">
        <f t="shared" si="204"/>
        <v>0</v>
      </c>
      <c r="T347" s="179">
        <f t="shared" si="205"/>
        <v>1323.0819652654166</v>
      </c>
      <c r="U347" s="177">
        <f>[1]побуд.звіт!U347+'[2]звіт 2018+01.2019'!U347</f>
        <v>0</v>
      </c>
      <c r="V347" s="177">
        <f>[1]побуд.звіт!V347+'[2]звіт 2018+01.2019'!V347</f>
        <v>0</v>
      </c>
      <c r="W347" s="178">
        <f t="shared" si="206"/>
        <v>0</v>
      </c>
      <c r="X347" s="179">
        <f t="shared" si="207"/>
        <v>0</v>
      </c>
      <c r="Y347" s="177">
        <f>[1]побуд.звіт!Y347+'[2]звіт 2018+01.2019'!Y347</f>
        <v>0</v>
      </c>
      <c r="Z347" s="177">
        <f>[1]побуд.звіт!Z347+'[2]звіт 2018+01.2019'!Z347</f>
        <v>0</v>
      </c>
      <c r="AA347" s="178">
        <f t="shared" si="208"/>
        <v>0</v>
      </c>
      <c r="AB347" s="179">
        <f t="shared" si="209"/>
        <v>0</v>
      </c>
      <c r="AC347" s="177">
        <f>[1]побуд.звіт!AC347+'[2]звіт 2018+01.2019'!AC347</f>
        <v>1433.2032552178637</v>
      </c>
      <c r="AD347" s="177">
        <f>[1]побуд.звіт!AD347+'[2]звіт 2018+01.2019'!AD347</f>
        <v>1201.0707122178001</v>
      </c>
      <c r="AE347" s="178">
        <f t="shared" si="210"/>
        <v>-232.13254300006361</v>
      </c>
      <c r="AF347" s="179">
        <f t="shared" si="211"/>
        <v>0</v>
      </c>
      <c r="AG347" s="177">
        <f>[1]побуд.звіт!AG347+'[2]звіт 2018+01.2019'!AG347</f>
        <v>0</v>
      </c>
      <c r="AH347" s="177">
        <f>[1]побуд.звіт!AH347+'[2]звіт 2018+01.2019'!AH347</f>
        <v>0</v>
      </c>
      <c r="AI347" s="178">
        <f t="shared" si="212"/>
        <v>0</v>
      </c>
      <c r="AJ347" s="179">
        <f t="shared" si="213"/>
        <v>0</v>
      </c>
      <c r="AK347" s="177">
        <f>[1]побуд.звіт!AK347+'[2]звіт 2018+01.2019'!AK347</f>
        <v>0</v>
      </c>
      <c r="AL347" s="177">
        <f>[1]побуд.звіт!AL347+'[2]звіт 2018+01.2019'!AL347</f>
        <v>0</v>
      </c>
      <c r="AM347" s="178">
        <f t="shared" si="214"/>
        <v>0</v>
      </c>
      <c r="AN347" s="179">
        <f t="shared" si="215"/>
        <v>0</v>
      </c>
      <c r="AO347" s="177">
        <f>[1]побуд.звіт!AO347+'[2]звіт 2018+01.2019'!AO347</f>
        <v>996.1931307711651</v>
      </c>
      <c r="AP347" s="177">
        <f>[1]побуд.звіт!AP347+'[2]звіт 2018+01.2019'!AP347</f>
        <v>844.82793711800377</v>
      </c>
      <c r="AQ347" s="178">
        <f t="shared" si="216"/>
        <v>-151.36519365316133</v>
      </c>
      <c r="AR347" s="179">
        <f t="shared" si="217"/>
        <v>0</v>
      </c>
      <c r="AS347" s="177">
        <f>[1]побуд.звіт!AS347+'[2]звіт 2018+01.2019'!AS347</f>
        <v>0</v>
      </c>
      <c r="AT347" s="177">
        <f>[1]побуд.звіт!AT347+'[2]звіт 2018+01.2019'!AT347</f>
        <v>0</v>
      </c>
      <c r="AU347" s="178">
        <f t="shared" si="218"/>
        <v>0</v>
      </c>
      <c r="AV347" s="179">
        <f t="shared" si="219"/>
        <v>0</v>
      </c>
      <c r="AW347" s="177">
        <f>[1]побуд.звіт!AW347+'[2]звіт 2018+01.2019'!AW347</f>
        <v>1390.7090477789031</v>
      </c>
      <c r="AX347" s="177">
        <f>[1]побуд.звіт!AX347+'[2]звіт 2018+01.2019'!AX347</f>
        <v>742.17822760456306</v>
      </c>
      <c r="AY347" s="178">
        <f t="shared" si="220"/>
        <v>-648.53082017434008</v>
      </c>
      <c r="AZ347" s="179">
        <f t="shared" si="221"/>
        <v>0</v>
      </c>
      <c r="BA347" s="38">
        <v>0</v>
      </c>
      <c r="BB347" s="36"/>
      <c r="BC347" s="36">
        <f t="shared" si="231"/>
        <v>0</v>
      </c>
      <c r="BD347" s="37">
        <f t="shared" si="232"/>
        <v>0</v>
      </c>
      <c r="BE347" s="177">
        <f>[1]побуд.звіт!BE347+'[2]звіт 2018+01.2019'!BE347</f>
        <v>15.93118110089962</v>
      </c>
      <c r="BF347" s="177">
        <f>[1]побуд.звіт!BF347+'[2]звіт 2018+01.2019'!BF347</f>
        <v>0</v>
      </c>
      <c r="BG347" s="178">
        <f t="shared" si="222"/>
        <v>-15.93118110089962</v>
      </c>
      <c r="BH347" s="179">
        <f t="shared" si="223"/>
        <v>0</v>
      </c>
      <c r="BI347" s="177">
        <f>[1]побуд.звіт!BI347+'[2]звіт 2018+01.2019'!BI347</f>
        <v>0</v>
      </c>
      <c r="BJ347" s="177">
        <f>[1]побуд.звіт!BJ347+'[2]звіт 2018+01.2019'!BJ347</f>
        <v>0</v>
      </c>
      <c r="BK347" s="178">
        <f t="shared" si="224"/>
        <v>0</v>
      </c>
      <c r="BL347" s="179">
        <f t="shared" si="225"/>
        <v>0</v>
      </c>
      <c r="BM347" s="177">
        <f>[1]побуд.звіт!BM347+'[2]звіт 2018+01.2019'!BM347</f>
        <v>0</v>
      </c>
      <c r="BN347" s="177">
        <f>[1]побуд.звіт!BN347+'[2]звіт 2018+01.2019'!BN347</f>
        <v>0</v>
      </c>
      <c r="BO347" s="178">
        <f t="shared" si="226"/>
        <v>0</v>
      </c>
      <c r="BP347" s="179">
        <f t="shared" si="227"/>
        <v>0</v>
      </c>
      <c r="BQ347" s="180">
        <f t="shared" si="234"/>
        <v>4123.3642126917148</v>
      </c>
      <c r="BR347" s="178">
        <f t="shared" si="234"/>
        <v>4401.6326895474422</v>
      </c>
      <c r="BS347" s="178">
        <f t="shared" si="228"/>
        <v>0</v>
      </c>
      <c r="BT347" s="179">
        <f t="shared" si="229"/>
        <v>278.26847685572739</v>
      </c>
      <c r="BU347" s="181">
        <f t="shared" si="233"/>
        <v>1.0674857864845451</v>
      </c>
      <c r="BV347" s="130">
        <v>2400</v>
      </c>
      <c r="BW347" s="182">
        <f t="shared" si="230"/>
        <v>2105.4739848077347</v>
      </c>
      <c r="BX347" s="130">
        <f t="shared" si="196"/>
        <v>294.52601519226533</v>
      </c>
      <c r="BY347" s="183">
        <v>1</v>
      </c>
      <c r="CA347" s="39"/>
    </row>
    <row r="348" spans="1:79" x14ac:dyDescent="0.3">
      <c r="A348" s="72">
        <f t="shared" si="201"/>
        <v>340</v>
      </c>
      <c r="B348" s="75" t="s">
        <v>440</v>
      </c>
      <c r="C348" s="73">
        <v>298.82</v>
      </c>
      <c r="D348" s="187">
        <v>1</v>
      </c>
      <c r="E348" s="177">
        <f>[1]побуд.звіт!E348+'[2]звіт 2018+01.2019'!E348</f>
        <v>0</v>
      </c>
      <c r="F348" s="177">
        <f>[1]побуд.звіт!F348+'[2]звіт 2018+01.2019'!F348</f>
        <v>0</v>
      </c>
      <c r="G348" s="178">
        <f t="shared" si="197"/>
        <v>0</v>
      </c>
      <c r="H348" s="179">
        <f t="shared" si="198"/>
        <v>0</v>
      </c>
      <c r="I348" s="177">
        <f>[1]побуд.звіт!I348+'[2]звіт 2018+01.2019'!I348</f>
        <v>0</v>
      </c>
      <c r="J348" s="177">
        <f>[1]побуд.звіт!J348+'[2]звіт 2018+01.2019'!J348</f>
        <v>0</v>
      </c>
      <c r="K348" s="178">
        <f t="shared" si="199"/>
        <v>0</v>
      </c>
      <c r="L348" s="179">
        <f t="shared" si="200"/>
        <v>0</v>
      </c>
      <c r="M348" s="177">
        <f>[1]побуд.звіт!M348+'[2]звіт 2018+01.2019'!M348</f>
        <v>644.43322680747565</v>
      </c>
      <c r="N348" s="177">
        <f>[1]побуд.звіт!N348+'[2]звіт 2018+01.2019'!N348</f>
        <v>671.78437249981789</v>
      </c>
      <c r="O348" s="178">
        <f t="shared" si="202"/>
        <v>0</v>
      </c>
      <c r="P348" s="179">
        <f t="shared" si="203"/>
        <v>27.351145692342243</v>
      </c>
      <c r="Q348" s="177">
        <f>[1]побуд.звіт!Q348+'[2]звіт 2018+01.2019'!Q348</f>
        <v>0</v>
      </c>
      <c r="R348" s="177">
        <f>[1]побуд.звіт!R348+'[2]звіт 2018+01.2019'!R348</f>
        <v>1851.3042190510259</v>
      </c>
      <c r="S348" s="178">
        <f t="shared" si="204"/>
        <v>0</v>
      </c>
      <c r="T348" s="179">
        <f t="shared" si="205"/>
        <v>1851.3042190510259</v>
      </c>
      <c r="U348" s="177">
        <f>[1]побуд.звіт!U348+'[2]звіт 2018+01.2019'!U348</f>
        <v>0</v>
      </c>
      <c r="V348" s="177">
        <f>[1]побуд.звіт!V348+'[2]звіт 2018+01.2019'!V348</f>
        <v>0</v>
      </c>
      <c r="W348" s="178">
        <f t="shared" si="206"/>
        <v>0</v>
      </c>
      <c r="X348" s="179">
        <f t="shared" si="207"/>
        <v>0</v>
      </c>
      <c r="Y348" s="177">
        <f>[1]побуд.звіт!Y348+'[2]звіт 2018+01.2019'!Y348</f>
        <v>0</v>
      </c>
      <c r="Z348" s="177">
        <f>[1]побуд.звіт!Z348+'[2]звіт 2018+01.2019'!Z348</f>
        <v>0</v>
      </c>
      <c r="AA348" s="178">
        <f t="shared" si="208"/>
        <v>0</v>
      </c>
      <c r="AB348" s="179">
        <f t="shared" si="209"/>
        <v>0</v>
      </c>
      <c r="AC348" s="177">
        <f>[1]побуд.звіт!AC348+'[2]звіт 2018+01.2019'!AC348</f>
        <v>1411.5426300984141</v>
      </c>
      <c r="AD348" s="177">
        <f>[1]побуд.звіт!AD348+'[2]звіт 2018+01.2019'!AD348</f>
        <v>1664.6750938076204</v>
      </c>
      <c r="AE348" s="178">
        <f t="shared" si="210"/>
        <v>0</v>
      </c>
      <c r="AF348" s="179">
        <f t="shared" si="211"/>
        <v>253.13246370920638</v>
      </c>
      <c r="AG348" s="177">
        <f>[1]побуд.звіт!AG348+'[2]звіт 2018+01.2019'!AG348</f>
        <v>0</v>
      </c>
      <c r="AH348" s="177">
        <f>[1]побуд.звіт!AH348+'[2]звіт 2018+01.2019'!AH348</f>
        <v>0</v>
      </c>
      <c r="AI348" s="178">
        <f t="shared" si="212"/>
        <v>0</v>
      </c>
      <c r="AJ348" s="179">
        <f t="shared" si="213"/>
        <v>0</v>
      </c>
      <c r="AK348" s="177">
        <f>[1]побуд.звіт!AK348+'[2]звіт 2018+01.2019'!AK348</f>
        <v>0</v>
      </c>
      <c r="AL348" s="177">
        <f>[1]побуд.звіт!AL348+'[2]звіт 2018+01.2019'!AL348</f>
        <v>0</v>
      </c>
      <c r="AM348" s="178">
        <f t="shared" si="214"/>
        <v>0</v>
      </c>
      <c r="AN348" s="179">
        <f t="shared" si="215"/>
        <v>0</v>
      </c>
      <c r="AO348" s="177">
        <f>[1]побуд.звіт!AO348+'[2]звіт 2018+01.2019'!AO348</f>
        <v>1870.3592297480727</v>
      </c>
      <c r="AP348" s="177">
        <f>[1]побуд.звіт!AP348+'[2]звіт 2018+01.2019'!AP348</f>
        <v>1053.7533130203606</v>
      </c>
      <c r="AQ348" s="178">
        <f t="shared" si="216"/>
        <v>-816.60591672771216</v>
      </c>
      <c r="AR348" s="179">
        <f t="shared" si="217"/>
        <v>0</v>
      </c>
      <c r="AS348" s="177">
        <f>[1]побуд.звіт!AS348+'[2]звіт 2018+01.2019'!AS348</f>
        <v>0</v>
      </c>
      <c r="AT348" s="177">
        <f>[1]побуд.звіт!AT348+'[2]звіт 2018+01.2019'!AT348</f>
        <v>76.09382502642508</v>
      </c>
      <c r="AU348" s="178">
        <f t="shared" si="218"/>
        <v>0</v>
      </c>
      <c r="AV348" s="179">
        <f t="shared" si="219"/>
        <v>76.09382502642508</v>
      </c>
      <c r="AW348" s="177">
        <f>[1]побуд.звіт!AW348+'[2]звіт 2018+01.2019'!AW348</f>
        <v>1965.3281146000954</v>
      </c>
      <c r="AX348" s="177">
        <f>[1]побуд.звіт!AX348+'[2]звіт 2018+01.2019'!AX348</f>
        <v>2692.4814892693239</v>
      </c>
      <c r="AY348" s="178">
        <f t="shared" si="220"/>
        <v>0</v>
      </c>
      <c r="AZ348" s="179">
        <f t="shared" si="221"/>
        <v>727.15337466922847</v>
      </c>
      <c r="BA348" s="38">
        <v>0</v>
      </c>
      <c r="BB348" s="36"/>
      <c r="BC348" s="36">
        <f t="shared" si="231"/>
        <v>0</v>
      </c>
      <c r="BD348" s="37">
        <f t="shared" si="232"/>
        <v>0</v>
      </c>
      <c r="BE348" s="177">
        <f>[1]побуд.звіт!BE348+'[2]звіт 2018+01.2019'!BE348</f>
        <v>15.791022203792242</v>
      </c>
      <c r="BF348" s="177">
        <f>[1]побуд.звіт!BF348+'[2]звіт 2018+01.2019'!BF348</f>
        <v>0</v>
      </c>
      <c r="BG348" s="178">
        <f t="shared" si="222"/>
        <v>-15.791022203792242</v>
      </c>
      <c r="BH348" s="179">
        <f t="shared" si="223"/>
        <v>0</v>
      </c>
      <c r="BI348" s="177">
        <f>[1]побуд.звіт!BI348+'[2]звіт 2018+01.2019'!BI348</f>
        <v>0</v>
      </c>
      <c r="BJ348" s="177">
        <f>[1]побуд.звіт!BJ348+'[2]звіт 2018+01.2019'!BJ348</f>
        <v>0</v>
      </c>
      <c r="BK348" s="178">
        <f t="shared" si="224"/>
        <v>0</v>
      </c>
      <c r="BL348" s="179">
        <f t="shared" si="225"/>
        <v>0</v>
      </c>
      <c r="BM348" s="177">
        <f>[1]побуд.звіт!BM348+'[2]звіт 2018+01.2019'!BM348</f>
        <v>0</v>
      </c>
      <c r="BN348" s="177">
        <f>[1]побуд.звіт!BN348+'[2]звіт 2018+01.2019'!BN348</f>
        <v>0</v>
      </c>
      <c r="BO348" s="178">
        <f t="shared" si="226"/>
        <v>0</v>
      </c>
      <c r="BP348" s="179">
        <f t="shared" si="227"/>
        <v>0</v>
      </c>
      <c r="BQ348" s="180">
        <f t="shared" si="234"/>
        <v>5907.4542234578503</v>
      </c>
      <c r="BR348" s="178">
        <f t="shared" si="234"/>
        <v>8010.0923126745747</v>
      </c>
      <c r="BS348" s="178">
        <f t="shared" si="228"/>
        <v>0</v>
      </c>
      <c r="BT348" s="179">
        <f t="shared" si="229"/>
        <v>2102.6380892167244</v>
      </c>
      <c r="BU348" s="181">
        <f t="shared" si="233"/>
        <v>1.3559296457799672</v>
      </c>
      <c r="BV348" s="130">
        <v>6942</v>
      </c>
      <c r="BW348" s="182">
        <f t="shared" si="230"/>
        <v>6520.0389840387252</v>
      </c>
      <c r="BX348" s="130">
        <f t="shared" si="196"/>
        <v>421.961015961275</v>
      </c>
      <c r="BY348" s="183">
        <v>1</v>
      </c>
      <c r="CA348" s="39"/>
    </row>
    <row r="349" spans="1:79" x14ac:dyDescent="0.3">
      <c r="A349" s="72">
        <f t="shared" si="201"/>
        <v>341</v>
      </c>
      <c r="B349" s="75" t="s">
        <v>441</v>
      </c>
      <c r="C349" s="73">
        <v>150.19999999999999</v>
      </c>
      <c r="D349" s="187">
        <v>1</v>
      </c>
      <c r="E349" s="177">
        <f>[1]побуд.звіт!E349+'[2]звіт 2018+01.2019'!E349</f>
        <v>0</v>
      </c>
      <c r="F349" s="177">
        <f>[1]побуд.звіт!F349+'[2]звіт 2018+01.2019'!F349</f>
        <v>0</v>
      </c>
      <c r="G349" s="178">
        <f t="shared" si="197"/>
        <v>0</v>
      </c>
      <c r="H349" s="179">
        <f t="shared" si="198"/>
        <v>0</v>
      </c>
      <c r="I349" s="177">
        <f>[1]побуд.звіт!I349+'[2]звіт 2018+01.2019'!I349</f>
        <v>0</v>
      </c>
      <c r="J349" s="177">
        <f>[1]побуд.звіт!J349+'[2]звіт 2018+01.2019'!J349</f>
        <v>0</v>
      </c>
      <c r="K349" s="178">
        <f t="shared" si="199"/>
        <v>0</v>
      </c>
      <c r="L349" s="179">
        <f t="shared" si="200"/>
        <v>0</v>
      </c>
      <c r="M349" s="177">
        <f>[1]побуд.звіт!M349+'[2]звіт 2018+01.2019'!M349</f>
        <v>241.72925150720502</v>
      </c>
      <c r="N349" s="177">
        <f>[1]побуд.звіт!N349+'[2]звіт 2018+01.2019'!N349</f>
        <v>248.97758343570788</v>
      </c>
      <c r="O349" s="178">
        <f t="shared" si="202"/>
        <v>0</v>
      </c>
      <c r="P349" s="179">
        <f t="shared" si="203"/>
        <v>7.2483319285028642</v>
      </c>
      <c r="Q349" s="177">
        <f>[1]побуд.звіт!Q349+'[2]звіт 2018+01.2019'!Q349</f>
        <v>0</v>
      </c>
      <c r="R349" s="177">
        <f>[1]побуд.звіт!R349+'[2]звіт 2018+01.2019'!R349</f>
        <v>921.8567621570146</v>
      </c>
      <c r="S349" s="178">
        <f t="shared" si="204"/>
        <v>0</v>
      </c>
      <c r="T349" s="179">
        <f t="shared" si="205"/>
        <v>921.8567621570146</v>
      </c>
      <c r="U349" s="177">
        <f>[1]побуд.звіт!U349+'[2]звіт 2018+01.2019'!U349</f>
        <v>0</v>
      </c>
      <c r="V349" s="177">
        <f>[1]побуд.звіт!V349+'[2]звіт 2018+01.2019'!V349</f>
        <v>0</v>
      </c>
      <c r="W349" s="178">
        <f t="shared" si="206"/>
        <v>0</v>
      </c>
      <c r="X349" s="179">
        <f t="shared" si="207"/>
        <v>0</v>
      </c>
      <c r="Y349" s="177">
        <f>[1]побуд.звіт!Y349+'[2]звіт 2018+01.2019'!Y349</f>
        <v>0</v>
      </c>
      <c r="Z349" s="177">
        <f>[1]побуд.звіт!Z349+'[2]звіт 2018+01.2019'!Z349</f>
        <v>0</v>
      </c>
      <c r="AA349" s="178">
        <f t="shared" si="208"/>
        <v>0</v>
      </c>
      <c r="AB349" s="179">
        <f t="shared" si="209"/>
        <v>0</v>
      </c>
      <c r="AC349" s="177">
        <f>[1]побуд.звіт!AC349+'[2]звіт 2018+01.2019'!AC349</f>
        <v>709.28355191618164</v>
      </c>
      <c r="AD349" s="177">
        <f>[1]побуд.звіт!AD349+'[2]звіт 2018+01.2019'!AD349</f>
        <v>836.73850173985898</v>
      </c>
      <c r="AE349" s="178">
        <f t="shared" si="210"/>
        <v>0</v>
      </c>
      <c r="AF349" s="179">
        <f t="shared" si="211"/>
        <v>127.45494982367734</v>
      </c>
      <c r="AG349" s="177">
        <f>[1]побуд.звіт!AG349+'[2]звіт 2018+01.2019'!AG349</f>
        <v>0</v>
      </c>
      <c r="AH349" s="177">
        <f>[1]побуд.звіт!AH349+'[2]звіт 2018+01.2019'!AH349</f>
        <v>0</v>
      </c>
      <c r="AI349" s="178">
        <f t="shared" si="212"/>
        <v>0</v>
      </c>
      <c r="AJ349" s="179">
        <f t="shared" si="213"/>
        <v>0</v>
      </c>
      <c r="AK349" s="177">
        <f>[1]побуд.звіт!AK349+'[2]звіт 2018+01.2019'!AK349</f>
        <v>0</v>
      </c>
      <c r="AL349" s="177">
        <f>[1]побуд.звіт!AL349+'[2]звіт 2018+01.2019'!AL349</f>
        <v>0</v>
      </c>
      <c r="AM349" s="178">
        <f t="shared" si="214"/>
        <v>0</v>
      </c>
      <c r="AN349" s="179">
        <f t="shared" si="215"/>
        <v>0</v>
      </c>
      <c r="AO349" s="177">
        <f>[1]побуд.звіт!AO349+'[2]звіт 2018+01.2019'!AO349</f>
        <v>1125.6117067291125</v>
      </c>
      <c r="AP349" s="177">
        <f>[1]побуд.звіт!AP349+'[2]звіт 2018+01.2019'!AP349</f>
        <v>438.85309266563092</v>
      </c>
      <c r="AQ349" s="178">
        <f t="shared" si="216"/>
        <v>-686.75861406348156</v>
      </c>
      <c r="AR349" s="179">
        <f t="shared" si="217"/>
        <v>0</v>
      </c>
      <c r="AS349" s="177">
        <f>[1]побуд.звіт!AS349+'[2]звіт 2018+01.2019'!AS349</f>
        <v>0</v>
      </c>
      <c r="AT349" s="177">
        <f>[1]побуд.звіт!AT349+'[2]звіт 2018+01.2019'!AT349</f>
        <v>0</v>
      </c>
      <c r="AU349" s="178">
        <f t="shared" si="218"/>
        <v>0</v>
      </c>
      <c r="AV349" s="179">
        <f t="shared" si="219"/>
        <v>0</v>
      </c>
      <c r="AW349" s="177">
        <f>[1]побуд.звіт!AW349+'[2]звіт 2018+01.2019'!AW349</f>
        <v>961.47755228857397</v>
      </c>
      <c r="AX349" s="177">
        <f>[1]побуд.звіт!AX349+'[2]звіт 2018+01.2019'!AX349</f>
        <v>157</v>
      </c>
      <c r="AY349" s="178">
        <f t="shared" si="220"/>
        <v>-804.47755228857397</v>
      </c>
      <c r="AZ349" s="179">
        <f t="shared" si="221"/>
        <v>0</v>
      </c>
      <c r="BA349" s="38">
        <v>0</v>
      </c>
      <c r="BB349" s="36"/>
      <c r="BC349" s="36">
        <f t="shared" si="231"/>
        <v>0</v>
      </c>
      <c r="BD349" s="37">
        <f t="shared" si="232"/>
        <v>0</v>
      </c>
      <c r="BE349" s="177">
        <f>[1]побуд.звіт!BE349+'[2]звіт 2018+01.2019'!BE349</f>
        <v>16.161070629550942</v>
      </c>
      <c r="BF349" s="177">
        <f>[1]побуд.звіт!BF349+'[2]звіт 2018+01.2019'!BF349</f>
        <v>0</v>
      </c>
      <c r="BG349" s="178">
        <f t="shared" si="222"/>
        <v>-16.161070629550942</v>
      </c>
      <c r="BH349" s="179">
        <f t="shared" si="223"/>
        <v>0</v>
      </c>
      <c r="BI349" s="177">
        <f>[1]побуд.звіт!BI349+'[2]звіт 2018+01.2019'!BI349</f>
        <v>0</v>
      </c>
      <c r="BJ349" s="177">
        <f>[1]побуд.звіт!BJ349+'[2]звіт 2018+01.2019'!BJ349</f>
        <v>0</v>
      </c>
      <c r="BK349" s="178">
        <f t="shared" si="224"/>
        <v>0</v>
      </c>
      <c r="BL349" s="179">
        <f t="shared" si="225"/>
        <v>0</v>
      </c>
      <c r="BM349" s="177">
        <f>[1]побуд.звіт!BM349+'[2]звіт 2018+01.2019'!BM349</f>
        <v>0</v>
      </c>
      <c r="BN349" s="177">
        <f>[1]побуд.звіт!BN349+'[2]звіт 2018+01.2019'!BN349</f>
        <v>0</v>
      </c>
      <c r="BO349" s="178">
        <f t="shared" si="226"/>
        <v>0</v>
      </c>
      <c r="BP349" s="179">
        <f t="shared" si="227"/>
        <v>0</v>
      </c>
      <c r="BQ349" s="180">
        <f t="shared" si="234"/>
        <v>3054.263133070624</v>
      </c>
      <c r="BR349" s="178">
        <f t="shared" si="234"/>
        <v>2603.4259399982125</v>
      </c>
      <c r="BS349" s="178">
        <f t="shared" si="228"/>
        <v>-450.83719307241154</v>
      </c>
      <c r="BT349" s="179">
        <f t="shared" si="229"/>
        <v>0</v>
      </c>
      <c r="BU349" s="181">
        <f t="shared" si="233"/>
        <v>0.85239084734026849</v>
      </c>
      <c r="BV349" s="130">
        <v>169</v>
      </c>
      <c r="BW349" s="182">
        <f t="shared" si="230"/>
        <v>0</v>
      </c>
      <c r="BX349" s="130">
        <f t="shared" si="196"/>
        <v>218.16165236218743</v>
      </c>
      <c r="BY349" s="183">
        <v>1</v>
      </c>
      <c r="CA349" s="39"/>
    </row>
    <row r="350" spans="1:79" x14ac:dyDescent="0.3">
      <c r="A350" s="72">
        <f t="shared" si="201"/>
        <v>342</v>
      </c>
      <c r="B350" s="75" t="s">
        <v>442</v>
      </c>
      <c r="C350" s="73">
        <v>205.1</v>
      </c>
      <c r="D350" s="187">
        <v>1</v>
      </c>
      <c r="E350" s="177">
        <f>[1]побуд.звіт!E350+'[2]звіт 2018+01.2019'!E350</f>
        <v>0</v>
      </c>
      <c r="F350" s="177">
        <f>[1]побуд.звіт!F350+'[2]звіт 2018+01.2019'!F350</f>
        <v>0</v>
      </c>
      <c r="G350" s="178">
        <f t="shared" si="197"/>
        <v>0</v>
      </c>
      <c r="H350" s="179">
        <f t="shared" si="198"/>
        <v>0</v>
      </c>
      <c r="I350" s="177">
        <f>[1]побуд.звіт!I350+'[2]звіт 2018+01.2019'!I350</f>
        <v>0</v>
      </c>
      <c r="J350" s="177">
        <f>[1]побуд.звіт!J350+'[2]звіт 2018+01.2019'!J350</f>
        <v>0</v>
      </c>
      <c r="K350" s="178">
        <f t="shared" si="199"/>
        <v>0</v>
      </c>
      <c r="L350" s="179">
        <f t="shared" si="200"/>
        <v>0</v>
      </c>
      <c r="M350" s="177">
        <f>[1]побуд.звіт!M350+'[2]звіт 2018+01.2019'!M350</f>
        <v>563.83186611691883</v>
      </c>
      <c r="N350" s="177">
        <f>[1]побуд.звіт!N350+'[2]звіт 2018+01.2019'!N350</f>
        <v>580.94769468331845</v>
      </c>
      <c r="O350" s="178">
        <f t="shared" si="202"/>
        <v>0</v>
      </c>
      <c r="P350" s="179">
        <f t="shared" si="203"/>
        <v>17.115828566399614</v>
      </c>
      <c r="Q350" s="177">
        <f>[1]побуд.звіт!Q350+'[2]звіт 2018+01.2019'!Q350</f>
        <v>0</v>
      </c>
      <c r="R350" s="177">
        <f>[1]побуд.звіт!R350+'[2]звіт 2018+01.2019'!R350</f>
        <v>1258.4331414591134</v>
      </c>
      <c r="S350" s="178">
        <f t="shared" si="204"/>
        <v>0</v>
      </c>
      <c r="T350" s="179">
        <f t="shared" si="205"/>
        <v>1258.4331414591134</v>
      </c>
      <c r="U350" s="177">
        <f>[1]побуд.звіт!U350+'[2]звіт 2018+01.2019'!U350</f>
        <v>0</v>
      </c>
      <c r="V350" s="177">
        <f>[1]побуд.звіт!V350+'[2]звіт 2018+01.2019'!V350</f>
        <v>0</v>
      </c>
      <c r="W350" s="178">
        <f t="shared" si="206"/>
        <v>0</v>
      </c>
      <c r="X350" s="179">
        <f t="shared" si="207"/>
        <v>0</v>
      </c>
      <c r="Y350" s="177">
        <f>[1]побуд.звіт!Y350+'[2]звіт 2018+01.2019'!Y350</f>
        <v>0</v>
      </c>
      <c r="Z350" s="177">
        <f>[1]побуд.звіт!Z350+'[2]звіт 2018+01.2019'!Z350</f>
        <v>0</v>
      </c>
      <c r="AA350" s="178">
        <f t="shared" si="208"/>
        <v>0</v>
      </c>
      <c r="AB350" s="179">
        <f t="shared" si="209"/>
        <v>0</v>
      </c>
      <c r="AC350" s="177">
        <f>[1]побуд.звіт!AC350+'[2]звіт 2018+01.2019'!AC350</f>
        <v>968.72025243681003</v>
      </c>
      <c r="AD350" s="177">
        <f>[1]побуд.звіт!AD350+'[2]звіт 2018+01.2019'!AD350</f>
        <v>1142.5770087006995</v>
      </c>
      <c r="AE350" s="178">
        <f t="shared" si="210"/>
        <v>0</v>
      </c>
      <c r="AF350" s="179">
        <f t="shared" si="211"/>
        <v>173.85675626388945</v>
      </c>
      <c r="AG350" s="177">
        <f>[1]побуд.звіт!AG350+'[2]звіт 2018+01.2019'!AG350</f>
        <v>0</v>
      </c>
      <c r="AH350" s="177">
        <f>[1]побуд.звіт!AH350+'[2]звіт 2018+01.2019'!AH350</f>
        <v>0</v>
      </c>
      <c r="AI350" s="178">
        <f t="shared" si="212"/>
        <v>0</v>
      </c>
      <c r="AJ350" s="179">
        <f t="shared" si="213"/>
        <v>0</v>
      </c>
      <c r="AK350" s="177">
        <f>[1]побуд.звіт!AK350+'[2]звіт 2018+01.2019'!AK350</f>
        <v>0</v>
      </c>
      <c r="AL350" s="177">
        <f>[1]побуд.звіт!AL350+'[2]звіт 2018+01.2019'!AL350</f>
        <v>0</v>
      </c>
      <c r="AM350" s="178">
        <f t="shared" si="214"/>
        <v>0</v>
      </c>
      <c r="AN350" s="179">
        <f t="shared" si="215"/>
        <v>0</v>
      </c>
      <c r="AO350" s="177">
        <f>[1]побуд.звіт!AO350+'[2]звіт 2018+01.2019'!AO350</f>
        <v>1491.6450391867579</v>
      </c>
      <c r="AP350" s="177">
        <f>[1]побуд.звіт!AP350+'[2]звіт 2018+01.2019'!AP350</f>
        <v>753.96668180541269</v>
      </c>
      <c r="AQ350" s="178">
        <f t="shared" si="216"/>
        <v>-737.67835738134522</v>
      </c>
      <c r="AR350" s="179">
        <f t="shared" si="217"/>
        <v>0</v>
      </c>
      <c r="AS350" s="177">
        <f>[1]побуд.звіт!AS350+'[2]звіт 2018+01.2019'!AS350</f>
        <v>0</v>
      </c>
      <c r="AT350" s="177">
        <f>[1]побуд.звіт!AT350+'[2]звіт 2018+01.2019'!AT350</f>
        <v>0</v>
      </c>
      <c r="AU350" s="178">
        <f t="shared" si="218"/>
        <v>0</v>
      </c>
      <c r="AV350" s="179">
        <f t="shared" si="219"/>
        <v>0</v>
      </c>
      <c r="AW350" s="177">
        <f>[1]побуд.звіт!AW350+'[2]звіт 2018+01.2019'!AW350</f>
        <v>1306.195219378729</v>
      </c>
      <c r="AX350" s="177">
        <f>[1]побуд.звіт!AX350+'[2]звіт 2018+01.2019'!AX350</f>
        <v>4263.2973370112995</v>
      </c>
      <c r="AY350" s="178">
        <f t="shared" si="220"/>
        <v>0</v>
      </c>
      <c r="AZ350" s="179">
        <f t="shared" si="221"/>
        <v>2957.1021176325703</v>
      </c>
      <c r="BA350" s="38">
        <v>0</v>
      </c>
      <c r="BB350" s="36"/>
      <c r="BC350" s="36">
        <f t="shared" si="231"/>
        <v>0</v>
      </c>
      <c r="BD350" s="37">
        <f t="shared" si="232"/>
        <v>0</v>
      </c>
      <c r="BE350" s="177">
        <f>[1]побуд.звіт!BE350+'[2]звіт 2018+01.2019'!BE350</f>
        <v>16.021374221621119</v>
      </c>
      <c r="BF350" s="177">
        <f>[1]побуд.звіт!BF350+'[2]звіт 2018+01.2019'!BF350</f>
        <v>0</v>
      </c>
      <c r="BG350" s="178">
        <f t="shared" si="222"/>
        <v>-16.021374221621119</v>
      </c>
      <c r="BH350" s="179">
        <f t="shared" si="223"/>
        <v>0</v>
      </c>
      <c r="BI350" s="177">
        <f>[1]побуд.звіт!BI350+'[2]звіт 2018+01.2019'!BI350</f>
        <v>0</v>
      </c>
      <c r="BJ350" s="177">
        <f>[1]побуд.звіт!BJ350+'[2]звіт 2018+01.2019'!BJ350</f>
        <v>0</v>
      </c>
      <c r="BK350" s="178">
        <f t="shared" si="224"/>
        <v>0</v>
      </c>
      <c r="BL350" s="179">
        <f t="shared" si="225"/>
        <v>0</v>
      </c>
      <c r="BM350" s="177">
        <f>[1]побуд.звіт!BM350+'[2]звіт 2018+01.2019'!BM350</f>
        <v>0</v>
      </c>
      <c r="BN350" s="177">
        <f>[1]побуд.звіт!BN350+'[2]звіт 2018+01.2019'!BN350</f>
        <v>0</v>
      </c>
      <c r="BO350" s="178">
        <f t="shared" si="226"/>
        <v>0</v>
      </c>
      <c r="BP350" s="179">
        <f t="shared" si="227"/>
        <v>0</v>
      </c>
      <c r="BQ350" s="180">
        <f t="shared" si="234"/>
        <v>4346.4137513408368</v>
      </c>
      <c r="BR350" s="178">
        <f t="shared" si="234"/>
        <v>7999.2218636598436</v>
      </c>
      <c r="BS350" s="178">
        <f t="shared" si="228"/>
        <v>0</v>
      </c>
      <c r="BT350" s="179">
        <f t="shared" si="229"/>
        <v>3652.8081123190068</v>
      </c>
      <c r="BU350" s="181">
        <f t="shared" si="233"/>
        <v>1.8404188651372968</v>
      </c>
      <c r="BV350" s="130">
        <v>4822</v>
      </c>
      <c r="BW350" s="182">
        <f t="shared" si="230"/>
        <v>4511.5418749042256</v>
      </c>
      <c r="BX350" s="130">
        <f t="shared" si="196"/>
        <v>310.45812509577405</v>
      </c>
      <c r="BY350" s="183">
        <v>1</v>
      </c>
      <c r="CA350" s="39"/>
    </row>
    <row r="351" spans="1:79" x14ac:dyDescent="0.3">
      <c r="A351" s="72">
        <f t="shared" si="201"/>
        <v>343</v>
      </c>
      <c r="B351" s="75" t="s">
        <v>443</v>
      </c>
      <c r="C351" s="73">
        <v>293.5</v>
      </c>
      <c r="D351" s="187">
        <v>1</v>
      </c>
      <c r="E351" s="177">
        <f>[1]побуд.звіт!E351+'[2]звіт 2018+01.2019'!E351</f>
        <v>0</v>
      </c>
      <c r="F351" s="177">
        <f>[1]побуд.звіт!F351+'[2]звіт 2018+01.2019'!F351</f>
        <v>0</v>
      </c>
      <c r="G351" s="178">
        <f t="shared" si="197"/>
        <v>0</v>
      </c>
      <c r="H351" s="179">
        <f t="shared" si="198"/>
        <v>0</v>
      </c>
      <c r="I351" s="177">
        <f>[1]побуд.звіт!I351+'[2]звіт 2018+01.2019'!I351</f>
        <v>0</v>
      </c>
      <c r="J351" s="177">
        <f>[1]побуд.звіт!J351+'[2]звіт 2018+01.2019'!J351</f>
        <v>709.96344297371013</v>
      </c>
      <c r="K351" s="178">
        <f t="shared" si="199"/>
        <v>0</v>
      </c>
      <c r="L351" s="179">
        <f t="shared" si="200"/>
        <v>709.96344297371013</v>
      </c>
      <c r="M351" s="177">
        <f>[1]побуд.звіт!M351+'[2]звіт 2018+01.2019'!M351</f>
        <v>724.86608608657002</v>
      </c>
      <c r="N351" s="177">
        <f>[1]побуд.звіт!N351+'[2]звіт 2018+01.2019'!N351</f>
        <v>705.43648640117237</v>
      </c>
      <c r="O351" s="178">
        <f t="shared" si="202"/>
        <v>-19.429599685397648</v>
      </c>
      <c r="P351" s="179">
        <f t="shared" si="203"/>
        <v>0</v>
      </c>
      <c r="Q351" s="177">
        <f>[1]побуд.звіт!Q351+'[2]звіт 2018+01.2019'!Q351</f>
        <v>0</v>
      </c>
      <c r="R351" s="177">
        <f>[1]побуд.звіт!R351+'[2]звіт 2018+01.2019'!R351</f>
        <v>552.15099447498653</v>
      </c>
      <c r="S351" s="178">
        <f t="shared" si="204"/>
        <v>0</v>
      </c>
      <c r="T351" s="179">
        <f t="shared" si="205"/>
        <v>552.15099447498653</v>
      </c>
      <c r="U351" s="177">
        <f>[1]побуд.звіт!U351+'[2]звіт 2018+01.2019'!U351</f>
        <v>0</v>
      </c>
      <c r="V351" s="177">
        <f>[1]побуд.звіт!V351+'[2]звіт 2018+01.2019'!V351</f>
        <v>0</v>
      </c>
      <c r="W351" s="178">
        <f t="shared" si="206"/>
        <v>0</v>
      </c>
      <c r="X351" s="179">
        <f t="shared" si="207"/>
        <v>0</v>
      </c>
      <c r="Y351" s="177">
        <f>[1]побуд.звіт!Y351+'[2]звіт 2018+01.2019'!Y351</f>
        <v>0</v>
      </c>
      <c r="Z351" s="177">
        <f>[1]побуд.звіт!Z351+'[2]звіт 2018+01.2019'!Z351</f>
        <v>0</v>
      </c>
      <c r="AA351" s="178">
        <f t="shared" si="208"/>
        <v>0</v>
      </c>
      <c r="AB351" s="179">
        <f t="shared" si="209"/>
        <v>0</v>
      </c>
      <c r="AC351" s="177">
        <f>[1]побуд.звіт!AC351+'[2]звіт 2018+01.2019'!AC351</f>
        <v>1386.1482786656998</v>
      </c>
      <c r="AD351" s="177">
        <f>[1]побуд.звіт!AD351+'[2]звіт 2018+01.2019'!AD351</f>
        <v>1635.0382840256229</v>
      </c>
      <c r="AE351" s="178">
        <f t="shared" si="210"/>
        <v>0</v>
      </c>
      <c r="AF351" s="179">
        <f t="shared" si="211"/>
        <v>248.89000535992318</v>
      </c>
      <c r="AG351" s="177">
        <f>[1]побуд.звіт!AG351+'[2]звіт 2018+01.2019'!AG351</f>
        <v>0</v>
      </c>
      <c r="AH351" s="177">
        <f>[1]побуд.звіт!AH351+'[2]звіт 2018+01.2019'!AH351</f>
        <v>0</v>
      </c>
      <c r="AI351" s="178">
        <f t="shared" si="212"/>
        <v>0</v>
      </c>
      <c r="AJ351" s="179">
        <f t="shared" si="213"/>
        <v>0</v>
      </c>
      <c r="AK351" s="177">
        <f>[1]побуд.звіт!AK351+'[2]звіт 2018+01.2019'!AK351</f>
        <v>0</v>
      </c>
      <c r="AL351" s="177">
        <f>[1]побуд.звіт!AL351+'[2]звіт 2018+01.2019'!AL351</f>
        <v>0</v>
      </c>
      <c r="AM351" s="178">
        <f t="shared" si="214"/>
        <v>0</v>
      </c>
      <c r="AN351" s="179">
        <f t="shared" si="215"/>
        <v>0</v>
      </c>
      <c r="AO351" s="177">
        <f>[1]побуд.звіт!AO351+'[2]звіт 2018+01.2019'!AO351</f>
        <v>1009.7332807034065</v>
      </c>
      <c r="AP351" s="177">
        <f>[1]побуд.звіт!AP351+'[2]звіт 2018+01.2019'!AP351</f>
        <v>851.66551164227167</v>
      </c>
      <c r="AQ351" s="178">
        <f t="shared" si="216"/>
        <v>-158.06776906113487</v>
      </c>
      <c r="AR351" s="179">
        <f t="shared" si="217"/>
        <v>0</v>
      </c>
      <c r="AS351" s="177">
        <f>[1]побуд.звіт!AS351+'[2]звіт 2018+01.2019'!AS351</f>
        <v>0</v>
      </c>
      <c r="AT351" s="177">
        <f>[1]побуд.звіт!AT351+'[2]звіт 2018+01.2019'!AT351</f>
        <v>0</v>
      </c>
      <c r="AU351" s="178">
        <f t="shared" si="218"/>
        <v>0</v>
      </c>
      <c r="AV351" s="179">
        <f t="shared" si="219"/>
        <v>0</v>
      </c>
      <c r="AW351" s="177">
        <f>[1]побуд.звіт!AW351+'[2]звіт 2018+01.2019'!AW351</f>
        <v>1927.3805499752352</v>
      </c>
      <c r="AX351" s="177">
        <f>[1]побуд.звіт!AX351+'[2]звіт 2018+01.2019'!AX351</f>
        <v>7081.9315033269959</v>
      </c>
      <c r="AY351" s="178">
        <f t="shared" si="220"/>
        <v>0</v>
      </c>
      <c r="AZ351" s="179">
        <f t="shared" si="221"/>
        <v>5154.5509533517607</v>
      </c>
      <c r="BA351" s="38">
        <v>0</v>
      </c>
      <c r="BB351" s="36"/>
      <c r="BC351" s="36">
        <f t="shared" si="231"/>
        <v>0</v>
      </c>
      <c r="BD351" s="37">
        <f t="shared" si="232"/>
        <v>0</v>
      </c>
      <c r="BE351" s="177">
        <f>[1]побуд.звіт!BE351+'[2]звіт 2018+01.2019'!BE351</f>
        <v>16.186085951308922</v>
      </c>
      <c r="BF351" s="177">
        <f>[1]побуд.звіт!BF351+'[2]звіт 2018+01.2019'!BF351</f>
        <v>0</v>
      </c>
      <c r="BG351" s="178">
        <f t="shared" si="222"/>
        <v>-16.186085951308922</v>
      </c>
      <c r="BH351" s="179">
        <f t="shared" si="223"/>
        <v>0</v>
      </c>
      <c r="BI351" s="177">
        <f>[1]побуд.звіт!BI351+'[2]звіт 2018+01.2019'!BI351</f>
        <v>0</v>
      </c>
      <c r="BJ351" s="177">
        <f>[1]побуд.звіт!BJ351+'[2]звіт 2018+01.2019'!BJ351</f>
        <v>0</v>
      </c>
      <c r="BK351" s="178">
        <f t="shared" si="224"/>
        <v>0</v>
      </c>
      <c r="BL351" s="179">
        <f t="shared" si="225"/>
        <v>0</v>
      </c>
      <c r="BM351" s="177">
        <f>[1]побуд.звіт!BM351+'[2]звіт 2018+01.2019'!BM351</f>
        <v>0</v>
      </c>
      <c r="BN351" s="177">
        <f>[1]побуд.звіт!BN351+'[2]звіт 2018+01.2019'!BN351</f>
        <v>0</v>
      </c>
      <c r="BO351" s="178">
        <f t="shared" si="226"/>
        <v>0</v>
      </c>
      <c r="BP351" s="179">
        <f t="shared" si="227"/>
        <v>0</v>
      </c>
      <c r="BQ351" s="180">
        <f t="shared" si="234"/>
        <v>5064.3142813822205</v>
      </c>
      <c r="BR351" s="178">
        <f t="shared" si="234"/>
        <v>11536.186222844759</v>
      </c>
      <c r="BS351" s="178">
        <f t="shared" si="228"/>
        <v>0</v>
      </c>
      <c r="BT351" s="179">
        <f t="shared" si="229"/>
        <v>6471.8719414625384</v>
      </c>
      <c r="BU351" s="181">
        <f t="shared" si="233"/>
        <v>2.2779364750830884</v>
      </c>
      <c r="BV351" s="130">
        <v>265</v>
      </c>
      <c r="BW351" s="182">
        <f t="shared" si="230"/>
        <v>0</v>
      </c>
      <c r="BX351" s="130">
        <f t="shared" si="196"/>
        <v>361.73673438444433</v>
      </c>
      <c r="BY351" s="183">
        <v>1</v>
      </c>
      <c r="CA351" s="39"/>
    </row>
    <row r="352" spans="1:79" x14ac:dyDescent="0.3">
      <c r="A352" s="72">
        <f t="shared" si="201"/>
        <v>344</v>
      </c>
      <c r="B352" s="75" t="s">
        <v>444</v>
      </c>
      <c r="C352" s="73">
        <v>315.7</v>
      </c>
      <c r="D352" s="187">
        <v>1</v>
      </c>
      <c r="E352" s="177">
        <f>[1]побуд.звіт!E352+'[2]звіт 2018+01.2019'!E352</f>
        <v>0</v>
      </c>
      <c r="F352" s="177">
        <f>[1]побуд.звіт!F352+'[2]звіт 2018+01.2019'!F352</f>
        <v>0</v>
      </c>
      <c r="G352" s="178">
        <f t="shared" si="197"/>
        <v>0</v>
      </c>
      <c r="H352" s="179">
        <f t="shared" si="198"/>
        <v>0</v>
      </c>
      <c r="I352" s="177">
        <f>[1]побуд.звіт!I352+'[2]звіт 2018+01.2019'!I352</f>
        <v>0</v>
      </c>
      <c r="J352" s="177">
        <f>[1]побуд.звіт!J352+'[2]звіт 2018+01.2019'!J352</f>
        <v>0</v>
      </c>
      <c r="K352" s="178">
        <f t="shared" si="199"/>
        <v>0</v>
      </c>
      <c r="L352" s="179">
        <f t="shared" si="200"/>
        <v>0</v>
      </c>
      <c r="M352" s="177">
        <f>[1]побуд.звіт!M352+'[2]звіт 2018+01.2019'!M352</f>
        <v>684.7776892228992</v>
      </c>
      <c r="N352" s="177">
        <f>[1]побуд.звіт!N352+'[2]звіт 2018+01.2019'!N352</f>
        <v>705.43648640117237</v>
      </c>
      <c r="O352" s="178">
        <f t="shared" si="202"/>
        <v>0</v>
      </c>
      <c r="P352" s="179">
        <f t="shared" si="203"/>
        <v>20.658797178273176</v>
      </c>
      <c r="Q352" s="177">
        <f>[1]побуд.звіт!Q352+'[2]звіт 2018+01.2019'!Q352</f>
        <v>0</v>
      </c>
      <c r="R352" s="177">
        <f>[1]побуд.звіт!R352+'[2]звіт 2018+01.2019'!R352</f>
        <v>525.19255662828834</v>
      </c>
      <c r="S352" s="178">
        <f t="shared" si="204"/>
        <v>0</v>
      </c>
      <c r="T352" s="179">
        <f t="shared" si="205"/>
        <v>525.19255662828834</v>
      </c>
      <c r="U352" s="177">
        <f>[1]побуд.звіт!U352+'[2]звіт 2018+01.2019'!U352</f>
        <v>0</v>
      </c>
      <c r="V352" s="177">
        <f>[1]побуд.звіт!V352+'[2]звіт 2018+01.2019'!V352</f>
        <v>0</v>
      </c>
      <c r="W352" s="178">
        <f t="shared" si="206"/>
        <v>0</v>
      </c>
      <c r="X352" s="179">
        <f t="shared" si="207"/>
        <v>0</v>
      </c>
      <c r="Y352" s="177">
        <f>[1]побуд.звіт!Y352+'[2]звіт 2018+01.2019'!Y352</f>
        <v>0</v>
      </c>
      <c r="Z352" s="177">
        <f>[1]побуд.звіт!Z352+'[2]звіт 2018+01.2019'!Z352</f>
        <v>0</v>
      </c>
      <c r="AA352" s="178">
        <f t="shared" si="208"/>
        <v>0</v>
      </c>
      <c r="AB352" s="179">
        <f t="shared" si="209"/>
        <v>0</v>
      </c>
      <c r="AC352" s="177">
        <f>[1]побуд.звіт!AC352+'[2]звіт 2018+01.2019'!AC352</f>
        <v>1490.9949287044678</v>
      </c>
      <c r="AD352" s="177">
        <f>[1]побуд.звіт!AD352+'[2]звіт 2018+01.2019'!AD352</f>
        <v>1758.7106857474926</v>
      </c>
      <c r="AE352" s="178">
        <f t="shared" si="210"/>
        <v>0</v>
      </c>
      <c r="AF352" s="179">
        <f t="shared" si="211"/>
        <v>267.71575704302472</v>
      </c>
      <c r="AG352" s="177">
        <f>[1]побуд.звіт!AG352+'[2]звіт 2018+01.2019'!AG352</f>
        <v>0</v>
      </c>
      <c r="AH352" s="177">
        <f>[1]побуд.звіт!AH352+'[2]звіт 2018+01.2019'!AH352</f>
        <v>0</v>
      </c>
      <c r="AI352" s="178">
        <f t="shared" si="212"/>
        <v>0</v>
      </c>
      <c r="AJ352" s="179">
        <f t="shared" si="213"/>
        <v>0</v>
      </c>
      <c r="AK352" s="177">
        <f>[1]побуд.звіт!AK352+'[2]звіт 2018+01.2019'!AK352</f>
        <v>0</v>
      </c>
      <c r="AL352" s="177">
        <f>[1]побуд.звіт!AL352+'[2]звіт 2018+01.2019'!AL352</f>
        <v>0</v>
      </c>
      <c r="AM352" s="178">
        <f t="shared" si="214"/>
        <v>0</v>
      </c>
      <c r="AN352" s="179">
        <f t="shared" si="215"/>
        <v>0</v>
      </c>
      <c r="AO352" s="177">
        <f>[1]побуд.звіт!AO352+'[2]звіт 2018+01.2019'!AO352</f>
        <v>1851.9288320744256</v>
      </c>
      <c r="AP352" s="177">
        <f>[1]побуд.звіт!AP352+'[2]звіт 2018+01.2019'!AP352</f>
        <v>876.61497937655656</v>
      </c>
      <c r="AQ352" s="178">
        <f t="shared" si="216"/>
        <v>-975.31385269786904</v>
      </c>
      <c r="AR352" s="179">
        <f t="shared" si="217"/>
        <v>0</v>
      </c>
      <c r="AS352" s="177">
        <f>[1]побуд.звіт!AS352+'[2]звіт 2018+01.2019'!AS352</f>
        <v>0</v>
      </c>
      <c r="AT352" s="177">
        <f>[1]побуд.звіт!AT352+'[2]звіт 2018+01.2019'!AT352</f>
        <v>0</v>
      </c>
      <c r="AU352" s="178">
        <f t="shared" si="218"/>
        <v>0</v>
      </c>
      <c r="AV352" s="179">
        <f t="shared" si="219"/>
        <v>0</v>
      </c>
      <c r="AW352" s="177">
        <f>[1]побуд.звіт!AW352+'[2]звіт 2018+01.2019'!AW352</f>
        <v>1921.5588881654839</v>
      </c>
      <c r="AX352" s="177">
        <f>[1]побуд.звіт!AX352+'[2]звіт 2018+01.2019'!AX352</f>
        <v>839.79253721792861</v>
      </c>
      <c r="AY352" s="178">
        <f t="shared" si="220"/>
        <v>-1081.7663509475553</v>
      </c>
      <c r="AZ352" s="179">
        <f t="shared" si="221"/>
        <v>0</v>
      </c>
      <c r="BA352" s="38">
        <v>0</v>
      </c>
      <c r="BB352" s="36"/>
      <c r="BC352" s="36">
        <f t="shared" si="231"/>
        <v>0</v>
      </c>
      <c r="BD352" s="37">
        <f t="shared" si="232"/>
        <v>0</v>
      </c>
      <c r="BE352" s="177">
        <f>[1]побуд.звіт!BE352+'[2]звіт 2018+01.2019'!BE352</f>
        <v>15.955695229428517</v>
      </c>
      <c r="BF352" s="177">
        <f>[1]побуд.звіт!BF352+'[2]звіт 2018+01.2019'!BF352</f>
        <v>0</v>
      </c>
      <c r="BG352" s="178">
        <f t="shared" si="222"/>
        <v>-15.955695229428517</v>
      </c>
      <c r="BH352" s="179">
        <f t="shared" si="223"/>
        <v>0</v>
      </c>
      <c r="BI352" s="177">
        <f>[1]побуд.звіт!BI352+'[2]звіт 2018+01.2019'!BI352</f>
        <v>0</v>
      </c>
      <c r="BJ352" s="177">
        <f>[1]побуд.звіт!BJ352+'[2]звіт 2018+01.2019'!BJ352</f>
        <v>0</v>
      </c>
      <c r="BK352" s="178">
        <f t="shared" si="224"/>
        <v>0</v>
      </c>
      <c r="BL352" s="179">
        <f t="shared" si="225"/>
        <v>0</v>
      </c>
      <c r="BM352" s="177">
        <f>[1]побуд.звіт!BM352+'[2]звіт 2018+01.2019'!BM352</f>
        <v>0</v>
      </c>
      <c r="BN352" s="177">
        <f>[1]побуд.звіт!BN352+'[2]звіт 2018+01.2019'!BN352</f>
        <v>0</v>
      </c>
      <c r="BO352" s="178">
        <f t="shared" si="226"/>
        <v>0</v>
      </c>
      <c r="BP352" s="179">
        <f t="shared" si="227"/>
        <v>0</v>
      </c>
      <c r="BQ352" s="180">
        <f t="shared" si="234"/>
        <v>5965.2160333967049</v>
      </c>
      <c r="BR352" s="178">
        <f t="shared" si="234"/>
        <v>4705.7472453714381</v>
      </c>
      <c r="BS352" s="178">
        <f t="shared" si="228"/>
        <v>-1259.4687880252668</v>
      </c>
      <c r="BT352" s="179">
        <f t="shared" si="229"/>
        <v>0</v>
      </c>
      <c r="BU352" s="181">
        <f t="shared" si="233"/>
        <v>0.78886451371181909</v>
      </c>
      <c r="BV352" s="130">
        <v>3887</v>
      </c>
      <c r="BW352" s="182">
        <f t="shared" si="230"/>
        <v>3460.9131404716641</v>
      </c>
      <c r="BX352" s="130">
        <f t="shared" si="196"/>
        <v>426.08685952833605</v>
      </c>
      <c r="BY352" s="183">
        <v>1</v>
      </c>
      <c r="CA352" s="39"/>
    </row>
    <row r="353" spans="1:79" x14ac:dyDescent="0.3">
      <c r="A353" s="72">
        <f t="shared" si="201"/>
        <v>345</v>
      </c>
      <c r="B353" s="75" t="s">
        <v>445</v>
      </c>
      <c r="C353" s="73">
        <v>164.7</v>
      </c>
      <c r="D353" s="187">
        <v>1</v>
      </c>
      <c r="E353" s="177">
        <f>[1]побуд.звіт!E353+'[2]звіт 2018+01.2019'!E353</f>
        <v>0</v>
      </c>
      <c r="F353" s="177">
        <f>[1]побуд.звіт!F353+'[2]звіт 2018+01.2019'!F353</f>
        <v>0</v>
      </c>
      <c r="G353" s="178">
        <f t="shared" si="197"/>
        <v>0</v>
      </c>
      <c r="H353" s="179">
        <f t="shared" si="198"/>
        <v>0</v>
      </c>
      <c r="I353" s="177">
        <f>[1]побуд.звіт!I353+'[2]звіт 2018+01.2019'!I353</f>
        <v>0</v>
      </c>
      <c r="J353" s="177">
        <f>[1]побуд.звіт!J353+'[2]звіт 2018+01.2019'!J353</f>
        <v>0</v>
      </c>
      <c r="K353" s="178">
        <f t="shared" si="199"/>
        <v>0</v>
      </c>
      <c r="L353" s="179">
        <f t="shared" si="200"/>
        <v>0</v>
      </c>
      <c r="M353" s="177">
        <f>[1]побуд.звіт!M353+'[2]звіт 2018+01.2019'!M353</f>
        <v>322.20768741676284</v>
      </c>
      <c r="N353" s="177">
        <f>[1]побуд.звіт!N353+'[2]звіт 2018+01.2019'!N353</f>
        <v>466.5785668530288</v>
      </c>
      <c r="O353" s="178">
        <f t="shared" si="202"/>
        <v>0</v>
      </c>
      <c r="P353" s="179">
        <f t="shared" si="203"/>
        <v>144.37087943626597</v>
      </c>
      <c r="Q353" s="177">
        <f>[1]побуд.звіт!Q353+'[2]звіт 2018+01.2019'!Q353</f>
        <v>0</v>
      </c>
      <c r="R353" s="177">
        <f>[1]побуд.звіт!R353+'[2]звіт 2018+01.2019'!R353</f>
        <v>395.21699428892578</v>
      </c>
      <c r="S353" s="178">
        <f t="shared" si="204"/>
        <v>0</v>
      </c>
      <c r="T353" s="179">
        <f t="shared" si="205"/>
        <v>395.21699428892578</v>
      </c>
      <c r="U353" s="177">
        <f>[1]побуд.звіт!U353+'[2]звіт 2018+01.2019'!U353</f>
        <v>0</v>
      </c>
      <c r="V353" s="177">
        <f>[1]побуд.звіт!V353+'[2]звіт 2018+01.2019'!V353</f>
        <v>0</v>
      </c>
      <c r="W353" s="178">
        <f t="shared" si="206"/>
        <v>0</v>
      </c>
      <c r="X353" s="179">
        <f t="shared" si="207"/>
        <v>0</v>
      </c>
      <c r="Y353" s="177">
        <f>[1]побуд.звіт!Y353+'[2]звіт 2018+01.2019'!Y353</f>
        <v>0</v>
      </c>
      <c r="Z353" s="177">
        <f>[1]побуд.звіт!Z353+'[2]звіт 2018+01.2019'!Z353</f>
        <v>0</v>
      </c>
      <c r="AA353" s="178">
        <f t="shared" si="208"/>
        <v>0</v>
      </c>
      <c r="AB353" s="179">
        <f t="shared" si="209"/>
        <v>0</v>
      </c>
      <c r="AC353" s="177">
        <f>[1]побуд.звіт!AC353+'[2]звіт 2018+01.2019'!AC353</f>
        <v>777.90456156188452</v>
      </c>
      <c r="AD353" s="177">
        <f>[1]побуд.звіт!AD353+'[2]звіт 2018+01.2019'!AD353</f>
        <v>917.51552088252163</v>
      </c>
      <c r="AE353" s="178">
        <f t="shared" si="210"/>
        <v>0</v>
      </c>
      <c r="AF353" s="179">
        <f t="shared" si="211"/>
        <v>139.61095932063711</v>
      </c>
      <c r="AG353" s="177">
        <f>[1]побуд.звіт!AG353+'[2]звіт 2018+01.2019'!AG353</f>
        <v>0</v>
      </c>
      <c r="AH353" s="177">
        <f>[1]побуд.звіт!AH353+'[2]звіт 2018+01.2019'!AH353</f>
        <v>0</v>
      </c>
      <c r="AI353" s="178">
        <f t="shared" si="212"/>
        <v>0</v>
      </c>
      <c r="AJ353" s="179">
        <f t="shared" si="213"/>
        <v>0</v>
      </c>
      <c r="AK353" s="177">
        <f>[1]побуд.звіт!AK353+'[2]звіт 2018+01.2019'!AK353</f>
        <v>0</v>
      </c>
      <c r="AL353" s="177">
        <f>[1]побуд.звіт!AL353+'[2]звіт 2018+01.2019'!AL353</f>
        <v>0</v>
      </c>
      <c r="AM353" s="178">
        <f t="shared" si="214"/>
        <v>0</v>
      </c>
      <c r="AN353" s="179">
        <f t="shared" si="215"/>
        <v>0</v>
      </c>
      <c r="AO353" s="177">
        <f>[1]побуд.звіт!AO353+'[2]звіт 2018+01.2019'!AO353</f>
        <v>1495.6832650846582</v>
      </c>
      <c r="AP353" s="177">
        <f>[1]побуд.звіт!AP353+'[2]звіт 2018+01.2019'!AP353</f>
        <v>726.70761284936418</v>
      </c>
      <c r="AQ353" s="178">
        <f t="shared" si="216"/>
        <v>-768.97565223529398</v>
      </c>
      <c r="AR353" s="179">
        <f t="shared" si="217"/>
        <v>0</v>
      </c>
      <c r="AS353" s="177">
        <f>[1]побуд.звіт!AS353+'[2]звіт 2018+01.2019'!AS353</f>
        <v>0</v>
      </c>
      <c r="AT353" s="177">
        <f>[1]побуд.звіт!AT353+'[2]звіт 2018+01.2019'!AT353</f>
        <v>0</v>
      </c>
      <c r="AU353" s="178">
        <f t="shared" si="218"/>
        <v>0</v>
      </c>
      <c r="AV353" s="179">
        <f t="shared" si="219"/>
        <v>0</v>
      </c>
      <c r="AW353" s="177">
        <f>[1]побуд.звіт!AW353+'[2]звіт 2018+01.2019'!AW353</f>
        <v>1072.0379674037733</v>
      </c>
      <c r="AX353" s="177">
        <f>[1]побуд.звіт!AX353+'[2]звіт 2018+01.2019'!AX353</f>
        <v>0</v>
      </c>
      <c r="AY353" s="178">
        <f t="shared" si="220"/>
        <v>-1072.0379674037733</v>
      </c>
      <c r="AZ353" s="179">
        <f t="shared" si="221"/>
        <v>0</v>
      </c>
      <c r="BA353" s="38">
        <v>0</v>
      </c>
      <c r="BB353" s="36"/>
      <c r="BC353" s="36">
        <f t="shared" si="231"/>
        <v>0</v>
      </c>
      <c r="BD353" s="37">
        <f t="shared" si="232"/>
        <v>0</v>
      </c>
      <c r="BE353" s="177">
        <f>[1]побуд.звіт!BE353+'[2]звіт 2018+01.2019'!BE353</f>
        <v>16.019668064223033</v>
      </c>
      <c r="BF353" s="177">
        <f>[1]побуд.звіт!BF353+'[2]звіт 2018+01.2019'!BF353</f>
        <v>0</v>
      </c>
      <c r="BG353" s="178">
        <f t="shared" si="222"/>
        <v>-16.019668064223033</v>
      </c>
      <c r="BH353" s="179">
        <f t="shared" si="223"/>
        <v>0</v>
      </c>
      <c r="BI353" s="177">
        <f>[1]побуд.звіт!BI353+'[2]звіт 2018+01.2019'!BI353</f>
        <v>0</v>
      </c>
      <c r="BJ353" s="177">
        <f>[1]побуд.звіт!BJ353+'[2]звіт 2018+01.2019'!BJ353</f>
        <v>0</v>
      </c>
      <c r="BK353" s="178">
        <f t="shared" si="224"/>
        <v>0</v>
      </c>
      <c r="BL353" s="179">
        <f t="shared" si="225"/>
        <v>0</v>
      </c>
      <c r="BM353" s="177">
        <f>[1]побуд.звіт!BM353+'[2]звіт 2018+01.2019'!BM353</f>
        <v>0</v>
      </c>
      <c r="BN353" s="177">
        <f>[1]побуд.звіт!BN353+'[2]звіт 2018+01.2019'!BN353</f>
        <v>0</v>
      </c>
      <c r="BO353" s="178">
        <f t="shared" si="226"/>
        <v>0</v>
      </c>
      <c r="BP353" s="179">
        <f t="shared" si="227"/>
        <v>0</v>
      </c>
      <c r="BQ353" s="180">
        <f t="shared" si="234"/>
        <v>3683.8531495313018</v>
      </c>
      <c r="BR353" s="178">
        <f t="shared" si="234"/>
        <v>2506.0186948738401</v>
      </c>
      <c r="BS353" s="178">
        <f t="shared" si="228"/>
        <v>-1177.8344546574617</v>
      </c>
      <c r="BT353" s="179">
        <f t="shared" si="229"/>
        <v>0</v>
      </c>
      <c r="BU353" s="181">
        <f t="shared" si="233"/>
        <v>0.68027106216019551</v>
      </c>
      <c r="BV353" s="130">
        <v>1542</v>
      </c>
      <c r="BW353" s="182">
        <f t="shared" si="230"/>
        <v>1278.8676321763355</v>
      </c>
      <c r="BX353" s="130">
        <f t="shared" si="196"/>
        <v>263.13236782366442</v>
      </c>
      <c r="BY353" s="183">
        <v>1</v>
      </c>
      <c r="CA353" s="39"/>
    </row>
    <row r="354" spans="1:79" x14ac:dyDescent="0.3">
      <c r="A354" s="72">
        <f t="shared" si="201"/>
        <v>346</v>
      </c>
      <c r="B354" s="75" t="s">
        <v>446</v>
      </c>
      <c r="C354" s="73">
        <v>198.5</v>
      </c>
      <c r="D354" s="187">
        <v>1</v>
      </c>
      <c r="E354" s="177">
        <f>[1]побуд.звіт!E354+'[2]звіт 2018+01.2019'!E354</f>
        <v>0</v>
      </c>
      <c r="F354" s="177">
        <f>[1]побуд.звіт!F354+'[2]звіт 2018+01.2019'!F354</f>
        <v>0</v>
      </c>
      <c r="G354" s="178">
        <f t="shared" si="197"/>
        <v>0</v>
      </c>
      <c r="H354" s="179">
        <f t="shared" si="198"/>
        <v>0</v>
      </c>
      <c r="I354" s="177">
        <f>[1]побуд.звіт!I354+'[2]звіт 2018+01.2019'!I354</f>
        <v>0</v>
      </c>
      <c r="J354" s="177">
        <f>[1]побуд.звіт!J354+'[2]звіт 2018+01.2019'!J354</f>
        <v>0</v>
      </c>
      <c r="K354" s="178">
        <f t="shared" si="199"/>
        <v>0</v>
      </c>
      <c r="L354" s="179">
        <f t="shared" si="200"/>
        <v>0</v>
      </c>
      <c r="M354" s="177">
        <f>[1]побуд.звіт!M354+'[2]звіт 2018+01.2019'!M354</f>
        <v>483.32372893368529</v>
      </c>
      <c r="N354" s="177">
        <f>[1]побуд.звіт!N354+'[2]звіт 2018+01.2019'!N354</f>
        <v>497.95516687141577</v>
      </c>
      <c r="O354" s="178">
        <f t="shared" si="202"/>
        <v>0</v>
      </c>
      <c r="P354" s="179">
        <f t="shared" si="203"/>
        <v>14.631437937730482</v>
      </c>
      <c r="Q354" s="177">
        <f>[1]побуд.звіт!Q354+'[2]звіт 2018+01.2019'!Q354</f>
        <v>0</v>
      </c>
      <c r="R354" s="177">
        <f>[1]побуд.звіт!R354+'[2]звіт 2018+01.2019'!R354</f>
        <v>262.12637693181796</v>
      </c>
      <c r="S354" s="178">
        <f t="shared" si="204"/>
        <v>0</v>
      </c>
      <c r="T354" s="179">
        <f t="shared" si="205"/>
        <v>262.12637693181796</v>
      </c>
      <c r="U354" s="177">
        <f>[1]побуд.звіт!U354+'[2]звіт 2018+01.2019'!U354</f>
        <v>0</v>
      </c>
      <c r="V354" s="177">
        <f>[1]побуд.звіт!V354+'[2]звіт 2018+01.2019'!V354</f>
        <v>0</v>
      </c>
      <c r="W354" s="178">
        <f t="shared" si="206"/>
        <v>0</v>
      </c>
      <c r="X354" s="179">
        <f t="shared" si="207"/>
        <v>0</v>
      </c>
      <c r="Y354" s="177">
        <f>[1]побуд.звіт!Y354+'[2]звіт 2018+01.2019'!Y354</f>
        <v>0</v>
      </c>
      <c r="Z354" s="177">
        <f>[1]побуд.звіт!Z354+'[2]звіт 2018+01.2019'!Z354</f>
        <v>0</v>
      </c>
      <c r="AA354" s="178">
        <f t="shared" si="208"/>
        <v>0</v>
      </c>
      <c r="AB354" s="179">
        <f t="shared" si="209"/>
        <v>0</v>
      </c>
      <c r="AC354" s="177">
        <f>[1]побуд.звіт!AC354+'[2]звіт 2018+01.2019'!AC354</f>
        <v>937.48018165295218</v>
      </c>
      <c r="AD354" s="177">
        <f>[1]побуд.звіт!AD354+'[2]звіт 2018+01.2019'!AD354</f>
        <v>1105.8095379185218</v>
      </c>
      <c r="AE354" s="178">
        <f t="shared" si="210"/>
        <v>0</v>
      </c>
      <c r="AF354" s="179">
        <f t="shared" si="211"/>
        <v>168.32935626556957</v>
      </c>
      <c r="AG354" s="177">
        <f>[1]побуд.звіт!AG354+'[2]звіт 2018+01.2019'!AG354</f>
        <v>0</v>
      </c>
      <c r="AH354" s="177">
        <f>[1]побуд.звіт!AH354+'[2]звіт 2018+01.2019'!AH354</f>
        <v>0</v>
      </c>
      <c r="AI354" s="178">
        <f t="shared" si="212"/>
        <v>0</v>
      </c>
      <c r="AJ354" s="179">
        <f t="shared" si="213"/>
        <v>0</v>
      </c>
      <c r="AK354" s="177">
        <f>[1]побуд.звіт!AK354+'[2]звіт 2018+01.2019'!AK354</f>
        <v>0</v>
      </c>
      <c r="AL354" s="177">
        <f>[1]побуд.звіт!AL354+'[2]звіт 2018+01.2019'!AL354</f>
        <v>0</v>
      </c>
      <c r="AM354" s="178">
        <f t="shared" si="214"/>
        <v>0</v>
      </c>
      <c r="AN354" s="179">
        <f t="shared" si="215"/>
        <v>0</v>
      </c>
      <c r="AO354" s="177">
        <f>[1]побуд.звіт!AO354+'[2]звіт 2018+01.2019'!AO354</f>
        <v>1514.2493588519983</v>
      </c>
      <c r="AP354" s="177">
        <f>[1]побуд.звіт!AP354+'[2]звіт 2018+01.2019'!AP354</f>
        <v>1140.0727764157048</v>
      </c>
      <c r="AQ354" s="178">
        <f t="shared" si="216"/>
        <v>-374.17658243629353</v>
      </c>
      <c r="AR354" s="179">
        <f t="shared" si="217"/>
        <v>0</v>
      </c>
      <c r="AS354" s="177">
        <f>[1]побуд.звіт!AS354+'[2]звіт 2018+01.2019'!AS354</f>
        <v>0</v>
      </c>
      <c r="AT354" s="177">
        <f>[1]побуд.звіт!AT354+'[2]звіт 2018+01.2019'!AT354</f>
        <v>0</v>
      </c>
      <c r="AU354" s="178">
        <f t="shared" si="218"/>
        <v>0</v>
      </c>
      <c r="AV354" s="179">
        <f t="shared" si="219"/>
        <v>0</v>
      </c>
      <c r="AW354" s="177">
        <f>[1]побуд.звіт!AW354+'[2]звіт 2018+01.2019'!AW354</f>
        <v>1284.9944605713215</v>
      </c>
      <c r="AX354" s="177">
        <f>[1]побуд.звіт!AX354+'[2]звіт 2018+01.2019'!AX354</f>
        <v>14303.323528173447</v>
      </c>
      <c r="AY354" s="178">
        <f t="shared" si="220"/>
        <v>0</v>
      </c>
      <c r="AZ354" s="179">
        <f t="shared" si="221"/>
        <v>13018.329067602126</v>
      </c>
      <c r="BA354" s="38">
        <v>0</v>
      </c>
      <c r="BB354" s="36"/>
      <c r="BC354" s="36">
        <f t="shared" si="231"/>
        <v>0</v>
      </c>
      <c r="BD354" s="37">
        <f t="shared" si="232"/>
        <v>0</v>
      </c>
      <c r="BE354" s="177">
        <f>[1]побуд.звіт!BE354+'[2]звіт 2018+01.2019'!BE354</f>
        <v>15.963141355218326</v>
      </c>
      <c r="BF354" s="177">
        <f>[1]побуд.звіт!BF354+'[2]звіт 2018+01.2019'!BF354</f>
        <v>0</v>
      </c>
      <c r="BG354" s="178">
        <f t="shared" si="222"/>
        <v>-15.963141355218326</v>
      </c>
      <c r="BH354" s="179">
        <f t="shared" si="223"/>
        <v>0</v>
      </c>
      <c r="BI354" s="177">
        <f>[1]побуд.звіт!BI354+'[2]звіт 2018+01.2019'!BI354</f>
        <v>0</v>
      </c>
      <c r="BJ354" s="177">
        <f>[1]побуд.звіт!BJ354+'[2]звіт 2018+01.2019'!BJ354</f>
        <v>0</v>
      </c>
      <c r="BK354" s="178">
        <f t="shared" si="224"/>
        <v>0</v>
      </c>
      <c r="BL354" s="179">
        <f t="shared" si="225"/>
        <v>0</v>
      </c>
      <c r="BM354" s="177">
        <f>[1]побуд.звіт!BM354+'[2]звіт 2018+01.2019'!BM354</f>
        <v>0</v>
      </c>
      <c r="BN354" s="177">
        <f>[1]побуд.звіт!BN354+'[2]звіт 2018+01.2019'!BN354</f>
        <v>0</v>
      </c>
      <c r="BO354" s="178">
        <f t="shared" si="226"/>
        <v>0</v>
      </c>
      <c r="BP354" s="179">
        <f t="shared" si="227"/>
        <v>0</v>
      </c>
      <c r="BQ354" s="180">
        <f t="shared" si="234"/>
        <v>4236.0108713651753</v>
      </c>
      <c r="BR354" s="178">
        <f t="shared" si="234"/>
        <v>17309.287386310905</v>
      </c>
      <c r="BS354" s="178">
        <f t="shared" si="228"/>
        <v>0</v>
      </c>
      <c r="BT354" s="179">
        <f t="shared" si="229"/>
        <v>13073.27651494573</v>
      </c>
      <c r="BU354" s="181">
        <f t="shared" si="233"/>
        <v>4.086223551341476</v>
      </c>
      <c r="BV354" s="130">
        <v>715</v>
      </c>
      <c r="BW354" s="182">
        <f t="shared" si="230"/>
        <v>412.42779490248751</v>
      </c>
      <c r="BX354" s="130">
        <f t="shared" si="196"/>
        <v>302.57220509751249</v>
      </c>
      <c r="BY354" s="183">
        <v>1</v>
      </c>
      <c r="CA354" s="39"/>
    </row>
    <row r="355" spans="1:79" x14ac:dyDescent="0.3">
      <c r="A355" s="72">
        <f t="shared" si="201"/>
        <v>347</v>
      </c>
      <c r="B355" s="75" t="s">
        <v>447</v>
      </c>
      <c r="C355" s="73">
        <v>121.2</v>
      </c>
      <c r="D355" s="187">
        <v>1</v>
      </c>
      <c r="E355" s="177">
        <f>[1]побуд.звіт!E355+'[2]звіт 2018+01.2019'!E355</f>
        <v>0</v>
      </c>
      <c r="F355" s="177">
        <f>[1]побуд.звіт!F355+'[2]звіт 2018+01.2019'!F355</f>
        <v>0</v>
      </c>
      <c r="G355" s="178">
        <f t="shared" si="197"/>
        <v>0</v>
      </c>
      <c r="H355" s="179">
        <f t="shared" si="198"/>
        <v>0</v>
      </c>
      <c r="I355" s="177">
        <f>[1]побуд.звіт!I355+'[2]звіт 2018+01.2019'!I355</f>
        <v>0</v>
      </c>
      <c r="J355" s="177">
        <f>[1]побуд.звіт!J355+'[2]звіт 2018+01.2019'!J355</f>
        <v>0</v>
      </c>
      <c r="K355" s="178">
        <f t="shared" si="199"/>
        <v>0</v>
      </c>
      <c r="L355" s="179">
        <f t="shared" si="200"/>
        <v>0</v>
      </c>
      <c r="M355" s="177">
        <f>[1]побуд.звіт!M355+'[2]звіт 2018+01.2019'!M355</f>
        <v>201.36152742875555</v>
      </c>
      <c r="N355" s="177">
        <f>[1]побуд.звіт!N355+'[2]звіт 2018+01.2019'!N355</f>
        <v>207.4813195297566</v>
      </c>
      <c r="O355" s="178">
        <f t="shared" si="202"/>
        <v>0</v>
      </c>
      <c r="P355" s="179">
        <f t="shared" si="203"/>
        <v>6.1197921010010532</v>
      </c>
      <c r="Q355" s="177">
        <f>[1]побуд.звіт!Q355+'[2]звіт 2018+01.2019'!Q355</f>
        <v>0</v>
      </c>
      <c r="R355" s="177">
        <f>[1]побуд.звіт!R355+'[2]звіт 2018+01.2019'!R355</f>
        <v>272.8428849310385</v>
      </c>
      <c r="S355" s="178">
        <f t="shared" si="204"/>
        <v>0</v>
      </c>
      <c r="T355" s="179">
        <f t="shared" si="205"/>
        <v>272.8428849310385</v>
      </c>
      <c r="U355" s="177">
        <f>[1]побуд.звіт!U355+'[2]звіт 2018+01.2019'!U355</f>
        <v>0</v>
      </c>
      <c r="V355" s="177">
        <f>[1]побуд.звіт!V355+'[2]звіт 2018+01.2019'!V355</f>
        <v>0</v>
      </c>
      <c r="W355" s="178">
        <f t="shared" si="206"/>
        <v>0</v>
      </c>
      <c r="X355" s="179">
        <f t="shared" si="207"/>
        <v>0</v>
      </c>
      <c r="Y355" s="177">
        <f>[1]побуд.звіт!Y355+'[2]звіт 2018+01.2019'!Y355</f>
        <v>0</v>
      </c>
      <c r="Z355" s="177">
        <f>[1]побуд.звіт!Z355+'[2]звіт 2018+01.2019'!Z355</f>
        <v>0</v>
      </c>
      <c r="AA355" s="178">
        <f t="shared" si="208"/>
        <v>0</v>
      </c>
      <c r="AB355" s="179">
        <f t="shared" si="209"/>
        <v>0</v>
      </c>
      <c r="AC355" s="177">
        <f>[1]побуд.звіт!AC355+'[2]звіт 2018+01.2019'!AC355</f>
        <v>572.40603534678974</v>
      </c>
      <c r="AD355" s="177">
        <f>[1]побуд.звіт!AD355+'[2]звіт 2018+01.2019'!AD355</f>
        <v>675.18446345453344</v>
      </c>
      <c r="AE355" s="178">
        <f t="shared" si="210"/>
        <v>0</v>
      </c>
      <c r="AF355" s="179">
        <f t="shared" si="211"/>
        <v>102.77842810774371</v>
      </c>
      <c r="AG355" s="177">
        <f>[1]побуд.звіт!AG355+'[2]звіт 2018+01.2019'!AG355</f>
        <v>0</v>
      </c>
      <c r="AH355" s="177">
        <f>[1]побуд.звіт!AH355+'[2]звіт 2018+01.2019'!AH355</f>
        <v>0</v>
      </c>
      <c r="AI355" s="178">
        <f t="shared" si="212"/>
        <v>0</v>
      </c>
      <c r="AJ355" s="179">
        <f t="shared" si="213"/>
        <v>0</v>
      </c>
      <c r="AK355" s="177">
        <f>[1]побуд.звіт!AK355+'[2]звіт 2018+01.2019'!AK355</f>
        <v>0</v>
      </c>
      <c r="AL355" s="177">
        <f>[1]побуд.звіт!AL355+'[2]звіт 2018+01.2019'!AL355</f>
        <v>0</v>
      </c>
      <c r="AM355" s="178">
        <f t="shared" si="214"/>
        <v>0</v>
      </c>
      <c r="AN355" s="179">
        <f t="shared" si="215"/>
        <v>0</v>
      </c>
      <c r="AO355" s="177">
        <f>[1]побуд.звіт!AO355+'[2]звіт 2018+01.2019'!AO355</f>
        <v>606.54542394692248</v>
      </c>
      <c r="AP355" s="177">
        <f>[1]побуд.звіт!AP355+'[2]звіт 2018+01.2019'!AP355</f>
        <v>492.83276921272261</v>
      </c>
      <c r="AQ355" s="178">
        <f t="shared" si="216"/>
        <v>-113.71265473419987</v>
      </c>
      <c r="AR355" s="179">
        <f t="shared" si="217"/>
        <v>0</v>
      </c>
      <c r="AS355" s="177">
        <f>[1]побуд.звіт!AS355+'[2]звіт 2018+01.2019'!AS355</f>
        <v>0</v>
      </c>
      <c r="AT355" s="177">
        <f>[1]побуд.звіт!AT355+'[2]звіт 2018+01.2019'!AT355</f>
        <v>0</v>
      </c>
      <c r="AU355" s="178">
        <f t="shared" si="218"/>
        <v>0</v>
      </c>
      <c r="AV355" s="179">
        <f t="shared" si="219"/>
        <v>0</v>
      </c>
      <c r="AW355" s="177">
        <f>[1]побуд.звіт!AW355+'[2]звіт 2018+01.2019'!AW355</f>
        <v>735.22932454340969</v>
      </c>
      <c r="AX355" s="177">
        <f>[1]побуд.звіт!AX355+'[2]звіт 2018+01.2019'!AX355</f>
        <v>0</v>
      </c>
      <c r="AY355" s="178">
        <f t="shared" si="220"/>
        <v>-735.22932454340969</v>
      </c>
      <c r="AZ355" s="179">
        <f t="shared" si="221"/>
        <v>0</v>
      </c>
      <c r="BA355" s="38">
        <v>0</v>
      </c>
      <c r="BB355" s="36"/>
      <c r="BC355" s="36">
        <f t="shared" si="231"/>
        <v>0</v>
      </c>
      <c r="BD355" s="37">
        <f t="shared" si="232"/>
        <v>0</v>
      </c>
      <c r="BE355" s="177">
        <f>[1]побуд.звіт!BE355+'[2]звіт 2018+01.2019'!BE355</f>
        <v>15.981375790502565</v>
      </c>
      <c r="BF355" s="177">
        <f>[1]побуд.звіт!BF355+'[2]звіт 2018+01.2019'!BF355</f>
        <v>0</v>
      </c>
      <c r="BG355" s="178">
        <f t="shared" si="222"/>
        <v>-15.981375790502565</v>
      </c>
      <c r="BH355" s="179">
        <f t="shared" si="223"/>
        <v>0</v>
      </c>
      <c r="BI355" s="177">
        <f>[1]побуд.звіт!BI355+'[2]звіт 2018+01.2019'!BI355</f>
        <v>0</v>
      </c>
      <c r="BJ355" s="177">
        <f>[1]побуд.звіт!BJ355+'[2]звіт 2018+01.2019'!BJ355</f>
        <v>0</v>
      </c>
      <c r="BK355" s="178">
        <f t="shared" si="224"/>
        <v>0</v>
      </c>
      <c r="BL355" s="179">
        <f t="shared" si="225"/>
        <v>0</v>
      </c>
      <c r="BM355" s="177">
        <f>[1]побуд.звіт!BM355+'[2]звіт 2018+01.2019'!BM355</f>
        <v>0</v>
      </c>
      <c r="BN355" s="177">
        <f>[1]побуд.звіт!BN355+'[2]звіт 2018+01.2019'!BN355</f>
        <v>0</v>
      </c>
      <c r="BO355" s="178">
        <f t="shared" si="226"/>
        <v>0</v>
      </c>
      <c r="BP355" s="179">
        <f t="shared" si="227"/>
        <v>0</v>
      </c>
      <c r="BQ355" s="180">
        <f t="shared" si="234"/>
        <v>2131.5236870563799</v>
      </c>
      <c r="BR355" s="178">
        <f t="shared" si="234"/>
        <v>1648.341437128051</v>
      </c>
      <c r="BS355" s="178">
        <f t="shared" si="228"/>
        <v>-483.18224992832893</v>
      </c>
      <c r="BT355" s="179">
        <f t="shared" si="229"/>
        <v>0</v>
      </c>
      <c r="BU355" s="181">
        <f t="shared" si="233"/>
        <v>0.77331603075187949</v>
      </c>
      <c r="BV355" s="130">
        <v>149</v>
      </c>
      <c r="BW355" s="182">
        <f t="shared" si="230"/>
        <v>0</v>
      </c>
      <c r="BX355" s="130">
        <f t="shared" si="196"/>
        <v>152.25169193259856</v>
      </c>
      <c r="BY355" s="183">
        <v>1</v>
      </c>
      <c r="CA355" s="39"/>
    </row>
    <row r="356" spans="1:79" x14ac:dyDescent="0.3">
      <c r="A356" s="72">
        <f t="shared" si="201"/>
        <v>348</v>
      </c>
      <c r="B356" s="75" t="s">
        <v>448</v>
      </c>
      <c r="C356" s="73">
        <v>118.3</v>
      </c>
      <c r="D356" s="187">
        <v>1</v>
      </c>
      <c r="E356" s="177">
        <f>[1]побуд.звіт!E356+'[2]звіт 2018+01.2019'!E356</f>
        <v>0</v>
      </c>
      <c r="F356" s="177">
        <f>[1]побуд.звіт!F356+'[2]звіт 2018+01.2019'!F356</f>
        <v>0</v>
      </c>
      <c r="G356" s="178">
        <f t="shared" si="197"/>
        <v>0</v>
      </c>
      <c r="H356" s="179">
        <f t="shared" si="198"/>
        <v>0</v>
      </c>
      <c r="I356" s="177">
        <f>[1]побуд.звіт!I356+'[2]звіт 2018+01.2019'!I356</f>
        <v>0</v>
      </c>
      <c r="J356" s="177">
        <f>[1]побуд.звіт!J356+'[2]звіт 2018+01.2019'!J356</f>
        <v>0</v>
      </c>
      <c r="K356" s="178">
        <f t="shared" si="199"/>
        <v>0</v>
      </c>
      <c r="L356" s="179">
        <f t="shared" si="200"/>
        <v>0</v>
      </c>
      <c r="M356" s="177">
        <f>[1]побуд.звіт!M356+'[2]звіт 2018+01.2019'!M356</f>
        <v>161.09918825480173</v>
      </c>
      <c r="N356" s="177">
        <f>[1]побуд.звіт!N356+'[2]звіт 2018+01.2019'!N356</f>
        <v>266.94139732786897</v>
      </c>
      <c r="O356" s="178">
        <f t="shared" si="202"/>
        <v>0</v>
      </c>
      <c r="P356" s="179">
        <f t="shared" si="203"/>
        <v>105.84220907306724</v>
      </c>
      <c r="Q356" s="177">
        <f>[1]побуд.звіт!Q356+'[2]звіт 2018+01.2019'!Q356</f>
        <v>0</v>
      </c>
      <c r="R356" s="177">
        <f>[1]побуд.звіт!R356+'[2]звіт 2018+01.2019'!R356</f>
        <v>283.90830933684708</v>
      </c>
      <c r="S356" s="178">
        <f t="shared" si="204"/>
        <v>0</v>
      </c>
      <c r="T356" s="179">
        <f t="shared" si="205"/>
        <v>283.90830933684708</v>
      </c>
      <c r="U356" s="177">
        <f>[1]побуд.звіт!U356+'[2]звіт 2018+01.2019'!U356</f>
        <v>0</v>
      </c>
      <c r="V356" s="177">
        <f>[1]побуд.звіт!V356+'[2]звіт 2018+01.2019'!V356</f>
        <v>0</v>
      </c>
      <c r="W356" s="178">
        <f t="shared" si="206"/>
        <v>0</v>
      </c>
      <c r="X356" s="179">
        <f t="shared" si="207"/>
        <v>0</v>
      </c>
      <c r="Y356" s="177">
        <f>[1]побуд.звіт!Y356+'[2]звіт 2018+01.2019'!Y356</f>
        <v>0</v>
      </c>
      <c r="Z356" s="177">
        <f>[1]побуд.звіт!Z356+'[2]звіт 2018+01.2019'!Z356</f>
        <v>0</v>
      </c>
      <c r="AA356" s="178">
        <f t="shared" si="208"/>
        <v>0</v>
      </c>
      <c r="AB356" s="179">
        <f t="shared" si="209"/>
        <v>0</v>
      </c>
      <c r="AC356" s="177">
        <f>[1]побуд.звіт!AC356+'[2]звіт 2018+01.2019'!AC356</f>
        <v>558.77626596979871</v>
      </c>
      <c r="AD356" s="177">
        <f>[1]побуд.звіт!AD356+'[2]звіт 2018+01.2019'!AD356</f>
        <v>659.02905962600062</v>
      </c>
      <c r="AE356" s="178">
        <f t="shared" si="210"/>
        <v>0</v>
      </c>
      <c r="AF356" s="179">
        <f t="shared" si="211"/>
        <v>100.2527936562019</v>
      </c>
      <c r="AG356" s="177">
        <f>[1]побуд.звіт!AG356+'[2]звіт 2018+01.2019'!AG356</f>
        <v>0</v>
      </c>
      <c r="AH356" s="177">
        <f>[1]побуд.звіт!AH356+'[2]звіт 2018+01.2019'!AH356</f>
        <v>0</v>
      </c>
      <c r="AI356" s="178">
        <f t="shared" si="212"/>
        <v>0</v>
      </c>
      <c r="AJ356" s="179">
        <f t="shared" si="213"/>
        <v>0</v>
      </c>
      <c r="AK356" s="177">
        <f>[1]побуд.звіт!AK356+'[2]звіт 2018+01.2019'!AK356</f>
        <v>0</v>
      </c>
      <c r="AL356" s="177">
        <f>[1]побуд.звіт!AL356+'[2]звіт 2018+01.2019'!AL356</f>
        <v>0</v>
      </c>
      <c r="AM356" s="178">
        <f t="shared" si="214"/>
        <v>0</v>
      </c>
      <c r="AN356" s="179">
        <f t="shared" si="215"/>
        <v>0</v>
      </c>
      <c r="AO356" s="177">
        <f>[1]побуд.звіт!AO356+'[2]звіт 2018+01.2019'!AO356</f>
        <v>730.96435101185136</v>
      </c>
      <c r="AP356" s="177">
        <f>[1]побуд.звіт!AP356+'[2]звіт 2018+01.2019'!AP356</f>
        <v>476.93924808344622</v>
      </c>
      <c r="AQ356" s="178">
        <f t="shared" si="216"/>
        <v>-254.02510292840515</v>
      </c>
      <c r="AR356" s="179">
        <f t="shared" si="217"/>
        <v>0</v>
      </c>
      <c r="AS356" s="177">
        <f>[1]побуд.звіт!AS356+'[2]звіт 2018+01.2019'!AS356</f>
        <v>0</v>
      </c>
      <c r="AT356" s="177">
        <f>[1]побуд.звіт!AT356+'[2]звіт 2018+01.2019'!AT356</f>
        <v>0</v>
      </c>
      <c r="AU356" s="178">
        <f t="shared" si="218"/>
        <v>0</v>
      </c>
      <c r="AV356" s="179">
        <f t="shared" si="219"/>
        <v>0</v>
      </c>
      <c r="AW356" s="177">
        <f>[1]побуд.звіт!AW356+'[2]звіт 2018+01.2019'!AW356</f>
        <v>766.68282365008849</v>
      </c>
      <c r="AX356" s="177">
        <f>[1]побуд.звіт!AX356+'[2]звіт 2018+01.2019'!AX356</f>
        <v>9046.3807500165422</v>
      </c>
      <c r="AY356" s="178">
        <f t="shared" si="220"/>
        <v>0</v>
      </c>
      <c r="AZ356" s="179">
        <f t="shared" si="221"/>
        <v>8279.6979263664543</v>
      </c>
      <c r="BA356" s="38">
        <v>0</v>
      </c>
      <c r="BB356" s="36"/>
      <c r="BC356" s="36">
        <f t="shared" si="231"/>
        <v>0</v>
      </c>
      <c r="BD356" s="37">
        <f t="shared" si="232"/>
        <v>0</v>
      </c>
      <c r="BE356" s="177">
        <f>[1]побуд.звіт!BE356+'[2]звіт 2018+01.2019'!BE356</f>
        <v>15.990760085518282</v>
      </c>
      <c r="BF356" s="177">
        <f>[1]побуд.звіт!BF356+'[2]звіт 2018+01.2019'!BF356</f>
        <v>0</v>
      </c>
      <c r="BG356" s="178">
        <f t="shared" si="222"/>
        <v>-15.990760085518282</v>
      </c>
      <c r="BH356" s="179">
        <f t="shared" si="223"/>
        <v>0</v>
      </c>
      <c r="BI356" s="177">
        <f>[1]побуд.звіт!BI356+'[2]звіт 2018+01.2019'!BI356</f>
        <v>0</v>
      </c>
      <c r="BJ356" s="177">
        <f>[1]побуд.звіт!BJ356+'[2]звіт 2018+01.2019'!BJ356</f>
        <v>0</v>
      </c>
      <c r="BK356" s="178">
        <f t="shared" si="224"/>
        <v>0</v>
      </c>
      <c r="BL356" s="179">
        <f t="shared" si="225"/>
        <v>0</v>
      </c>
      <c r="BM356" s="177">
        <f>[1]побуд.звіт!BM356+'[2]звіт 2018+01.2019'!BM356</f>
        <v>0</v>
      </c>
      <c r="BN356" s="177">
        <f>[1]побуд.звіт!BN356+'[2]звіт 2018+01.2019'!BN356</f>
        <v>0</v>
      </c>
      <c r="BO356" s="178">
        <f t="shared" si="226"/>
        <v>0</v>
      </c>
      <c r="BP356" s="179">
        <f t="shared" si="227"/>
        <v>0</v>
      </c>
      <c r="BQ356" s="180">
        <f t="shared" si="234"/>
        <v>2233.5133889720587</v>
      </c>
      <c r="BR356" s="178">
        <f t="shared" si="234"/>
        <v>10733.198764390705</v>
      </c>
      <c r="BS356" s="178">
        <f t="shared" si="228"/>
        <v>0</v>
      </c>
      <c r="BT356" s="179">
        <f t="shared" si="229"/>
        <v>8499.6853754186468</v>
      </c>
      <c r="BU356" s="181">
        <f t="shared" si="233"/>
        <v>4.8055224640182255</v>
      </c>
      <c r="BV356" s="130">
        <v>1383</v>
      </c>
      <c r="BW356" s="182">
        <f t="shared" si="230"/>
        <v>1223.4633293591387</v>
      </c>
      <c r="BX356" s="130">
        <f t="shared" si="196"/>
        <v>159.53667064086133</v>
      </c>
      <c r="BY356" s="183">
        <v>1</v>
      </c>
      <c r="CA356" s="39"/>
    </row>
    <row r="357" spans="1:79" x14ac:dyDescent="0.3">
      <c r="A357" s="72">
        <f t="shared" si="201"/>
        <v>349</v>
      </c>
      <c r="B357" s="75" t="s">
        <v>449</v>
      </c>
      <c r="C357" s="73">
        <v>41.95</v>
      </c>
      <c r="D357" s="187">
        <v>1</v>
      </c>
      <c r="E357" s="177">
        <f>[1]побуд.звіт!E357+'[2]звіт 2018+01.2019'!E357</f>
        <v>0</v>
      </c>
      <c r="F357" s="177">
        <f>[1]побуд.звіт!F357+'[2]звіт 2018+01.2019'!F357</f>
        <v>0</v>
      </c>
      <c r="G357" s="178">
        <f t="shared" si="197"/>
        <v>0</v>
      </c>
      <c r="H357" s="179">
        <f t="shared" si="198"/>
        <v>0</v>
      </c>
      <c r="I357" s="177">
        <f>[1]побуд.звіт!I357+'[2]звіт 2018+01.2019'!I357</f>
        <v>0</v>
      </c>
      <c r="J357" s="177">
        <f>[1]побуд.звіт!J357+'[2]звіт 2018+01.2019'!J357</f>
        <v>0</v>
      </c>
      <c r="K357" s="178">
        <f t="shared" si="199"/>
        <v>0</v>
      </c>
      <c r="L357" s="179">
        <f t="shared" si="200"/>
        <v>0</v>
      </c>
      <c r="M357" s="177">
        <f>[1]побуд.звіт!M357+'[2]звіт 2018+01.2019'!M357</f>
        <v>201.38428453424262</v>
      </c>
      <c r="N357" s="177">
        <f>[1]побуд.звіт!N357+'[2]звіт 2018+01.2019'!N357</f>
        <v>207.4813195297566</v>
      </c>
      <c r="O357" s="178">
        <f t="shared" si="202"/>
        <v>0</v>
      </c>
      <c r="P357" s="179">
        <f t="shared" si="203"/>
        <v>6.0970349955139795</v>
      </c>
      <c r="Q357" s="177">
        <f>[1]побуд.звіт!Q357+'[2]звіт 2018+01.2019'!Q357</f>
        <v>0</v>
      </c>
      <c r="R357" s="177">
        <f>[1]побуд.звіт!R357+'[2]звіт 2018+01.2019'!R357</f>
        <v>110.76004273988691</v>
      </c>
      <c r="S357" s="178">
        <f t="shared" si="204"/>
        <v>0</v>
      </c>
      <c r="T357" s="179">
        <f t="shared" si="205"/>
        <v>110.76004273988691</v>
      </c>
      <c r="U357" s="177">
        <f>[1]побуд.звіт!U357+'[2]звіт 2018+01.2019'!U357</f>
        <v>0</v>
      </c>
      <c r="V357" s="177">
        <f>[1]побуд.звіт!V357+'[2]звіт 2018+01.2019'!V357</f>
        <v>0</v>
      </c>
      <c r="W357" s="178">
        <f t="shared" si="206"/>
        <v>0</v>
      </c>
      <c r="X357" s="179">
        <f t="shared" si="207"/>
        <v>0</v>
      </c>
      <c r="Y357" s="177">
        <f>[1]побуд.звіт!Y357+'[2]звіт 2018+01.2019'!Y357</f>
        <v>0</v>
      </c>
      <c r="Z357" s="177">
        <f>[1]побуд.звіт!Z357+'[2]звіт 2018+01.2019'!Z357</f>
        <v>0</v>
      </c>
      <c r="AA357" s="178">
        <f t="shared" si="208"/>
        <v>0</v>
      </c>
      <c r="AB357" s="179">
        <f t="shared" si="209"/>
        <v>0</v>
      </c>
      <c r="AC357" s="177">
        <f>[1]побуд.звіт!AC357+'[2]звіт 2018+01.2019'!AC357</f>
        <v>198.18854881535307</v>
      </c>
      <c r="AD357" s="177">
        <f>[1]побуд.звіт!AD357+'[2]звіт 2018+01.2019'!AD357</f>
        <v>233.69627262308313</v>
      </c>
      <c r="AE357" s="178">
        <f t="shared" si="210"/>
        <v>0</v>
      </c>
      <c r="AF357" s="179">
        <f t="shared" si="211"/>
        <v>35.507723807730059</v>
      </c>
      <c r="AG357" s="177">
        <f>[1]побуд.звіт!AG357+'[2]звіт 2018+01.2019'!AG357</f>
        <v>0</v>
      </c>
      <c r="AH357" s="177">
        <f>[1]побуд.звіт!AH357+'[2]звіт 2018+01.2019'!AH357</f>
        <v>0</v>
      </c>
      <c r="AI357" s="178">
        <f t="shared" si="212"/>
        <v>0</v>
      </c>
      <c r="AJ357" s="179">
        <f t="shared" si="213"/>
        <v>0</v>
      </c>
      <c r="AK357" s="177">
        <f>[1]побуд.звіт!AK357+'[2]звіт 2018+01.2019'!AK357</f>
        <v>0</v>
      </c>
      <c r="AL357" s="177">
        <f>[1]побуд.звіт!AL357+'[2]звіт 2018+01.2019'!AL357</f>
        <v>0</v>
      </c>
      <c r="AM357" s="178">
        <f t="shared" si="214"/>
        <v>0</v>
      </c>
      <c r="AN357" s="179">
        <f t="shared" si="215"/>
        <v>0</v>
      </c>
      <c r="AO357" s="177">
        <f>[1]побуд.звіт!AO357+'[2]звіт 2018+01.2019'!AO357</f>
        <v>374.8164451125661</v>
      </c>
      <c r="AP357" s="177">
        <f>[1]побуд.звіт!AP357+'[2]звіт 2018+01.2019'!AP357</f>
        <v>149.89354791244983</v>
      </c>
      <c r="AQ357" s="178">
        <f t="shared" si="216"/>
        <v>-224.92289720011627</v>
      </c>
      <c r="AR357" s="179">
        <f t="shared" si="217"/>
        <v>0</v>
      </c>
      <c r="AS357" s="177">
        <f>[1]побуд.звіт!AS357+'[2]звіт 2018+01.2019'!AS357</f>
        <v>0</v>
      </c>
      <c r="AT357" s="177">
        <f>[1]побуд.звіт!AT357+'[2]звіт 2018+01.2019'!AT357</f>
        <v>0</v>
      </c>
      <c r="AU357" s="178">
        <f t="shared" si="218"/>
        <v>0</v>
      </c>
      <c r="AV357" s="179">
        <f t="shared" si="219"/>
        <v>0</v>
      </c>
      <c r="AW357" s="177">
        <f>[1]побуд.звіт!AW357+'[2]звіт 2018+01.2019'!AW357</f>
        <v>297.756704216277</v>
      </c>
      <c r="AX357" s="177">
        <f>[1]побуд.звіт!AX357+'[2]звіт 2018+01.2019'!AX357</f>
        <v>1009.0004559658757</v>
      </c>
      <c r="AY357" s="178">
        <f t="shared" si="220"/>
        <v>0</v>
      </c>
      <c r="AZ357" s="179">
        <f t="shared" si="221"/>
        <v>711.24375174959869</v>
      </c>
      <c r="BA357" s="38">
        <v>0</v>
      </c>
      <c r="BB357" s="36"/>
      <c r="BC357" s="36">
        <f t="shared" si="231"/>
        <v>0</v>
      </c>
      <c r="BD357" s="37">
        <f t="shared" si="232"/>
        <v>0</v>
      </c>
      <c r="BE357" s="177">
        <f>[1]побуд.звіт!BE357+'[2]звіт 2018+01.2019'!BE357</f>
        <v>16.069000049031036</v>
      </c>
      <c r="BF357" s="177">
        <f>[1]побуд.звіт!BF357+'[2]звіт 2018+01.2019'!BF357</f>
        <v>0</v>
      </c>
      <c r="BG357" s="178">
        <f t="shared" si="222"/>
        <v>-16.069000049031036</v>
      </c>
      <c r="BH357" s="179">
        <f t="shared" si="223"/>
        <v>0</v>
      </c>
      <c r="BI357" s="177">
        <f>[1]побуд.звіт!BI357+'[2]звіт 2018+01.2019'!BI357</f>
        <v>0</v>
      </c>
      <c r="BJ357" s="177">
        <f>[1]побуд.звіт!BJ357+'[2]звіт 2018+01.2019'!BJ357</f>
        <v>0</v>
      </c>
      <c r="BK357" s="178">
        <f t="shared" si="224"/>
        <v>0</v>
      </c>
      <c r="BL357" s="179">
        <f t="shared" si="225"/>
        <v>0</v>
      </c>
      <c r="BM357" s="177">
        <f>[1]побуд.звіт!BM357+'[2]звіт 2018+01.2019'!BM357</f>
        <v>0</v>
      </c>
      <c r="BN357" s="177">
        <f>[1]побуд.звіт!BN357+'[2]звіт 2018+01.2019'!BN357</f>
        <v>0</v>
      </c>
      <c r="BO357" s="178">
        <f t="shared" si="226"/>
        <v>0</v>
      </c>
      <c r="BP357" s="179">
        <f t="shared" si="227"/>
        <v>0</v>
      </c>
      <c r="BQ357" s="180">
        <f t="shared" si="234"/>
        <v>1088.21498272747</v>
      </c>
      <c r="BR357" s="178">
        <f t="shared" si="234"/>
        <v>1710.8316387710522</v>
      </c>
      <c r="BS357" s="178">
        <f t="shared" si="228"/>
        <v>0</v>
      </c>
      <c r="BT357" s="179">
        <f t="shared" si="229"/>
        <v>622.61665604358222</v>
      </c>
      <c r="BU357" s="181">
        <f t="shared" si="233"/>
        <v>1.5721449032828736</v>
      </c>
      <c r="BV357" s="130">
        <v>954</v>
      </c>
      <c r="BW357" s="182">
        <f t="shared" si="230"/>
        <v>876.27035837660924</v>
      </c>
      <c r="BX357" s="130">
        <f t="shared" si="196"/>
        <v>77.729641623390719</v>
      </c>
      <c r="BY357" s="183">
        <v>1</v>
      </c>
      <c r="CA357" s="39"/>
    </row>
    <row r="358" spans="1:79" x14ac:dyDescent="0.3">
      <c r="A358" s="163">
        <f t="shared" si="201"/>
        <v>350</v>
      </c>
      <c r="B358" s="175" t="s">
        <v>450</v>
      </c>
      <c r="C358" s="189">
        <v>221.6</v>
      </c>
      <c r="D358" s="187">
        <v>1</v>
      </c>
      <c r="E358" s="165">
        <f>[1]побуд.звіт!E358+'[2]звіт 2018+01.2019'!E358</f>
        <v>0</v>
      </c>
      <c r="F358" s="165">
        <f>[1]побуд.звіт!F358+'[2]звіт 2018+01.2019'!F358</f>
        <v>0</v>
      </c>
      <c r="G358" s="166">
        <f t="shared" si="197"/>
        <v>0</v>
      </c>
      <c r="H358" s="167">
        <f t="shared" si="198"/>
        <v>0</v>
      </c>
      <c r="I358" s="165">
        <f>[1]побуд.звіт!I358+'[2]звіт 2018+01.2019'!I358</f>
        <v>0</v>
      </c>
      <c r="J358" s="165">
        <f>[1]побуд.звіт!J358+'[2]звіт 2018+01.2019'!J358</f>
        <v>0</v>
      </c>
      <c r="K358" s="166">
        <f t="shared" si="199"/>
        <v>0</v>
      </c>
      <c r="L358" s="167">
        <f t="shared" si="200"/>
        <v>0</v>
      </c>
      <c r="M358" s="165">
        <f>[1]побуд.звіт!M358+'[2]звіт 2018+01.2019'!M358</f>
        <v>523.54721197552738</v>
      </c>
      <c r="N358" s="165">
        <f>[1]побуд.звіт!N358+'[2]звіт 2018+01.2019'!N358</f>
        <v>539.45143077736725</v>
      </c>
      <c r="O358" s="166">
        <f t="shared" si="202"/>
        <v>0</v>
      </c>
      <c r="P358" s="167">
        <f t="shared" si="203"/>
        <v>15.904218801839875</v>
      </c>
      <c r="Q358" s="165">
        <f>[1]побуд.звіт!Q358+'[2]звіт 2018+01.2019'!Q358</f>
        <v>0</v>
      </c>
      <c r="R358" s="165">
        <f>[1]побуд.звіт!R358+'[2]звіт 2018+01.2019'!R358</f>
        <v>1256.6458590591196</v>
      </c>
      <c r="S358" s="166">
        <f t="shared" si="204"/>
        <v>0</v>
      </c>
      <c r="T358" s="167">
        <f t="shared" si="205"/>
        <v>1256.6458590591196</v>
      </c>
      <c r="U358" s="165">
        <f>[1]побуд.звіт!U358+'[2]звіт 2018+01.2019'!U358</f>
        <v>0</v>
      </c>
      <c r="V358" s="165">
        <f>[1]побуд.звіт!V358+'[2]звіт 2018+01.2019'!V358</f>
        <v>0</v>
      </c>
      <c r="W358" s="166">
        <f t="shared" si="206"/>
        <v>0</v>
      </c>
      <c r="X358" s="167">
        <f t="shared" si="207"/>
        <v>0</v>
      </c>
      <c r="Y358" s="165">
        <f>[1]побуд.звіт!Y358+'[2]звіт 2018+01.2019'!Y358</f>
        <v>0</v>
      </c>
      <c r="Z358" s="165">
        <f>[1]побуд.звіт!Z358+'[2]звіт 2018+01.2019'!Z358</f>
        <v>0</v>
      </c>
      <c r="AA358" s="166">
        <f t="shared" si="208"/>
        <v>0</v>
      </c>
      <c r="AB358" s="167">
        <f t="shared" si="209"/>
        <v>0</v>
      </c>
      <c r="AC358" s="165">
        <f>[1]побуд.звіт!AC358+'[2]звіт 2018+01.2019'!AC358</f>
        <v>1046.4529634129551</v>
      </c>
      <c r="AD358" s="165">
        <f>[1]побуд.звіт!AD358+'[2]звіт 2018+01.2019'!AD358</f>
        <v>1234.4956856561432</v>
      </c>
      <c r="AE358" s="166">
        <f t="shared" si="210"/>
        <v>0</v>
      </c>
      <c r="AF358" s="167">
        <f t="shared" si="211"/>
        <v>188.04272224318811</v>
      </c>
      <c r="AG358" s="165">
        <f>[1]побуд.звіт!AG358+'[2]звіт 2018+01.2019'!AG358</f>
        <v>0</v>
      </c>
      <c r="AH358" s="165">
        <f>[1]побуд.звіт!AH358+'[2]звіт 2018+01.2019'!AH358</f>
        <v>0</v>
      </c>
      <c r="AI358" s="166">
        <f t="shared" si="212"/>
        <v>0</v>
      </c>
      <c r="AJ358" s="167">
        <f t="shared" si="213"/>
        <v>0</v>
      </c>
      <c r="AK358" s="165">
        <f>[1]побуд.звіт!AK358+'[2]звіт 2018+01.2019'!AK358</f>
        <v>0</v>
      </c>
      <c r="AL358" s="165">
        <f>[1]побуд.звіт!AL358+'[2]звіт 2018+01.2019'!AL358</f>
        <v>0</v>
      </c>
      <c r="AM358" s="166">
        <f t="shared" si="214"/>
        <v>0</v>
      </c>
      <c r="AN358" s="167">
        <f t="shared" si="215"/>
        <v>0</v>
      </c>
      <c r="AO358" s="165">
        <f>[1]побуд.звіт!AO358+'[2]звіт 2018+01.2019'!AO358</f>
        <v>993.36995301721095</v>
      </c>
      <c r="AP358" s="165">
        <f>[1]побуд.звіт!AP358+'[2]звіт 2018+01.2019'!AP358</f>
        <v>324.65533977367159</v>
      </c>
      <c r="AQ358" s="166">
        <f t="shared" si="216"/>
        <v>-668.71461324353936</v>
      </c>
      <c r="AR358" s="167">
        <f t="shared" si="217"/>
        <v>0</v>
      </c>
      <c r="AS358" s="165">
        <f>[1]побуд.звіт!AS358+'[2]звіт 2018+01.2019'!AS358</f>
        <v>0</v>
      </c>
      <c r="AT358" s="165">
        <f>[1]побуд.звіт!AT358+'[2]звіт 2018+01.2019'!AT358</f>
        <v>0</v>
      </c>
      <c r="AU358" s="166">
        <f t="shared" si="218"/>
        <v>0</v>
      </c>
      <c r="AV358" s="167">
        <f t="shared" si="219"/>
        <v>0</v>
      </c>
      <c r="AW358" s="165">
        <f>[1]побуд.звіт!AW358+'[2]звіт 2018+01.2019'!AW358</f>
        <v>1280.6815224662282</v>
      </c>
      <c r="AX358" s="165">
        <f>[1]побуд.звіт!AX358+'[2]звіт 2018+01.2019'!AX358</f>
        <v>393</v>
      </c>
      <c r="AY358" s="166">
        <f t="shared" si="220"/>
        <v>-887.68152246622822</v>
      </c>
      <c r="AZ358" s="167">
        <f t="shared" si="221"/>
        <v>0</v>
      </c>
      <c r="BA358" s="38">
        <v>0</v>
      </c>
      <c r="BB358" s="36"/>
      <c r="BC358" s="36">
        <f t="shared" si="231"/>
        <v>0</v>
      </c>
      <c r="BD358" s="37">
        <f t="shared" si="232"/>
        <v>0</v>
      </c>
      <c r="BE358" s="165">
        <f>[1]побуд.звіт!BE358+'[2]звіт 2018+01.2019'!BE358</f>
        <v>15.954180667130178</v>
      </c>
      <c r="BF358" s="165">
        <f>[1]побуд.звіт!BF358+'[2]звіт 2018+01.2019'!BF358</f>
        <v>0</v>
      </c>
      <c r="BG358" s="166">
        <f t="shared" si="222"/>
        <v>-15.954180667130178</v>
      </c>
      <c r="BH358" s="167">
        <f t="shared" si="223"/>
        <v>0</v>
      </c>
      <c r="BI358" s="165">
        <f>[1]побуд.звіт!BI358+'[2]звіт 2018+01.2019'!BI358</f>
        <v>0</v>
      </c>
      <c r="BJ358" s="165">
        <f>[1]побуд.звіт!BJ358+'[2]звіт 2018+01.2019'!BJ358</f>
        <v>0</v>
      </c>
      <c r="BK358" s="166">
        <f t="shared" si="224"/>
        <v>0</v>
      </c>
      <c r="BL358" s="167">
        <f t="shared" si="225"/>
        <v>0</v>
      </c>
      <c r="BM358" s="165">
        <f>[1]побуд.звіт!BM358+'[2]звіт 2018+01.2019'!BM358</f>
        <v>0</v>
      </c>
      <c r="BN358" s="165">
        <f>[1]побуд.звіт!BN358+'[2]звіт 2018+01.2019'!BN358</f>
        <v>0</v>
      </c>
      <c r="BO358" s="166">
        <f t="shared" si="226"/>
        <v>0</v>
      </c>
      <c r="BP358" s="167">
        <f t="shared" si="227"/>
        <v>0</v>
      </c>
      <c r="BQ358" s="168">
        <f t="shared" si="234"/>
        <v>3860.0058315390515</v>
      </c>
      <c r="BR358" s="166">
        <f t="shared" si="234"/>
        <v>3748.2483152663017</v>
      </c>
      <c r="BS358" s="166">
        <f t="shared" si="228"/>
        <v>-111.75751627274985</v>
      </c>
      <c r="BT358" s="167">
        <f t="shared" si="229"/>
        <v>0</v>
      </c>
      <c r="BU358" s="169">
        <f t="shared" si="233"/>
        <v>0.97104731931760058</v>
      </c>
      <c r="BV358" s="131">
        <v>606</v>
      </c>
      <c r="BW358" s="170">
        <f t="shared" si="230"/>
        <v>330.28529774721062</v>
      </c>
      <c r="BX358" s="131">
        <f t="shared" si="196"/>
        <v>275.71470225278938</v>
      </c>
      <c r="BY358" s="171">
        <v>2</v>
      </c>
      <c r="CA358" s="39"/>
    </row>
    <row r="359" spans="1:79" x14ac:dyDescent="0.3">
      <c r="A359" s="163">
        <f t="shared" si="201"/>
        <v>351</v>
      </c>
      <c r="B359" s="175" t="s">
        <v>451</v>
      </c>
      <c r="C359" s="189">
        <v>204.87</v>
      </c>
      <c r="D359" s="187">
        <v>1</v>
      </c>
      <c r="E359" s="165">
        <f>[1]побуд.звіт!E359+'[2]звіт 2018+01.2019'!E359</f>
        <v>0</v>
      </c>
      <c r="F359" s="165">
        <f>[1]побуд.звіт!F359+'[2]звіт 2018+01.2019'!F359</f>
        <v>0</v>
      </c>
      <c r="G359" s="166">
        <f t="shared" si="197"/>
        <v>0</v>
      </c>
      <c r="H359" s="167">
        <f t="shared" si="198"/>
        <v>0</v>
      </c>
      <c r="I359" s="165">
        <f>[1]побуд.звіт!I359+'[2]звіт 2018+01.2019'!I359</f>
        <v>0</v>
      </c>
      <c r="J359" s="165">
        <f>[1]побуд.звіт!J359+'[2]звіт 2018+01.2019'!J359</f>
        <v>240.18725607220946</v>
      </c>
      <c r="K359" s="166">
        <f t="shared" si="199"/>
        <v>0</v>
      </c>
      <c r="L359" s="167">
        <f t="shared" si="200"/>
        <v>240.18725607220946</v>
      </c>
      <c r="M359" s="165">
        <f>[1]побуд.звіт!M359+'[2]звіт 2018+01.2019'!M359</f>
        <v>483.27532782132926</v>
      </c>
      <c r="N359" s="165">
        <f>[1]побуд.звіт!N359+'[2]звіт 2018+01.2019'!N359</f>
        <v>464.30305297006123</v>
      </c>
      <c r="O359" s="166">
        <f t="shared" si="202"/>
        <v>-18.972274851268025</v>
      </c>
      <c r="P359" s="167">
        <f t="shared" si="203"/>
        <v>0</v>
      </c>
      <c r="Q359" s="165">
        <f>[1]побуд.звіт!Q359+'[2]звіт 2018+01.2019'!Q359</f>
        <v>0</v>
      </c>
      <c r="R359" s="165">
        <f>[1]побуд.звіт!R359+'[2]звіт 2018+01.2019'!R359</f>
        <v>1161.6720642254575</v>
      </c>
      <c r="S359" s="166">
        <f t="shared" si="204"/>
        <v>0</v>
      </c>
      <c r="T359" s="167">
        <f t="shared" si="205"/>
        <v>1161.6720642254575</v>
      </c>
      <c r="U359" s="165">
        <f>[1]побуд.звіт!U359+'[2]звіт 2018+01.2019'!U359</f>
        <v>0</v>
      </c>
      <c r="V359" s="165">
        <f>[1]побуд.звіт!V359+'[2]звіт 2018+01.2019'!V359</f>
        <v>0</v>
      </c>
      <c r="W359" s="166">
        <f t="shared" si="206"/>
        <v>0</v>
      </c>
      <c r="X359" s="167">
        <f t="shared" si="207"/>
        <v>0</v>
      </c>
      <c r="Y359" s="165">
        <f>[1]побуд.звіт!Y359+'[2]звіт 2018+01.2019'!Y359</f>
        <v>0</v>
      </c>
      <c r="Z359" s="165">
        <f>[1]побуд.звіт!Z359+'[2]звіт 2018+01.2019'!Z359</f>
        <v>0</v>
      </c>
      <c r="AA359" s="166">
        <f t="shared" si="208"/>
        <v>0</v>
      </c>
      <c r="AB359" s="167">
        <f t="shared" si="209"/>
        <v>0</v>
      </c>
      <c r="AC359" s="165">
        <f>[1]побуд.звіт!AC359+'[2]звіт 2018+01.2019'!AC359</f>
        <v>967.63392548380921</v>
      </c>
      <c r="AD359" s="165">
        <f>[1]побуд.звіт!AD359+'[2]звіт 2018+01.2019'!AD359</f>
        <v>1141.2957180522294</v>
      </c>
      <c r="AE359" s="166">
        <f t="shared" si="210"/>
        <v>0</v>
      </c>
      <c r="AF359" s="167">
        <f t="shared" si="211"/>
        <v>173.6617925684202</v>
      </c>
      <c r="AG359" s="165">
        <f>[1]побуд.звіт!AG359+'[2]звіт 2018+01.2019'!AG359</f>
        <v>0</v>
      </c>
      <c r="AH359" s="165">
        <f>[1]побуд.звіт!AH359+'[2]звіт 2018+01.2019'!AH359</f>
        <v>0</v>
      </c>
      <c r="AI359" s="166">
        <f t="shared" si="212"/>
        <v>0</v>
      </c>
      <c r="AJ359" s="167">
        <f t="shared" si="213"/>
        <v>0</v>
      </c>
      <c r="AK359" s="165">
        <f>[1]побуд.звіт!AK359+'[2]звіт 2018+01.2019'!AK359</f>
        <v>0</v>
      </c>
      <c r="AL359" s="165">
        <f>[1]побуд.звіт!AL359+'[2]звіт 2018+01.2019'!AL359</f>
        <v>0</v>
      </c>
      <c r="AM359" s="166">
        <f t="shared" si="214"/>
        <v>0</v>
      </c>
      <c r="AN359" s="167">
        <f t="shared" si="215"/>
        <v>0</v>
      </c>
      <c r="AO359" s="165">
        <f>[1]побуд.звіт!AO359+'[2]звіт 2018+01.2019'!AO359</f>
        <v>993.22635741376473</v>
      </c>
      <c r="AP359" s="165">
        <f>[1]побуд.звіт!AP359+'[2]звіт 2018+01.2019'!AP359</f>
        <v>324.65533977367159</v>
      </c>
      <c r="AQ359" s="166">
        <f t="shared" si="216"/>
        <v>-668.57101764009315</v>
      </c>
      <c r="AR359" s="167">
        <f t="shared" si="217"/>
        <v>0</v>
      </c>
      <c r="AS359" s="165">
        <f>[1]побуд.звіт!AS359+'[2]звіт 2018+01.2019'!AS359</f>
        <v>0</v>
      </c>
      <c r="AT359" s="165">
        <f>[1]побуд.звіт!AT359+'[2]звіт 2018+01.2019'!AT359</f>
        <v>0</v>
      </c>
      <c r="AU359" s="166">
        <f t="shared" si="218"/>
        <v>0</v>
      </c>
      <c r="AV359" s="167">
        <f t="shared" si="219"/>
        <v>0</v>
      </c>
      <c r="AW359" s="165">
        <f>[1]побуд.звіт!AW359+'[2]звіт 2018+01.2019'!AW359</f>
        <v>1183.8862780181967</v>
      </c>
      <c r="AX359" s="165">
        <f>[1]побуд.звіт!AX359+'[2]звіт 2018+01.2019'!AX359</f>
        <v>652.11206429892002</v>
      </c>
      <c r="AY359" s="166">
        <f t="shared" si="220"/>
        <v>-531.77421371927664</v>
      </c>
      <c r="AZ359" s="167">
        <f t="shared" si="221"/>
        <v>0</v>
      </c>
      <c r="BA359" s="38">
        <v>0</v>
      </c>
      <c r="BB359" s="36"/>
      <c r="BC359" s="36">
        <f t="shared" si="231"/>
        <v>0</v>
      </c>
      <c r="BD359" s="37">
        <f t="shared" si="232"/>
        <v>0</v>
      </c>
      <c r="BE359" s="165">
        <f>[1]побуд.звіт!BE359+'[2]звіт 2018+01.2019'!BE359</f>
        <v>16.003407785390152</v>
      </c>
      <c r="BF359" s="165">
        <f>[1]побуд.звіт!BF359+'[2]звіт 2018+01.2019'!BF359</f>
        <v>0</v>
      </c>
      <c r="BG359" s="166">
        <f t="shared" si="222"/>
        <v>-16.003407785390152</v>
      </c>
      <c r="BH359" s="167">
        <f t="shared" si="223"/>
        <v>0</v>
      </c>
      <c r="BI359" s="165">
        <f>[1]побуд.звіт!BI359+'[2]звіт 2018+01.2019'!BI359</f>
        <v>0</v>
      </c>
      <c r="BJ359" s="165">
        <f>[1]побуд.звіт!BJ359+'[2]звіт 2018+01.2019'!BJ359</f>
        <v>0</v>
      </c>
      <c r="BK359" s="166">
        <f t="shared" si="224"/>
        <v>0</v>
      </c>
      <c r="BL359" s="167">
        <f t="shared" si="225"/>
        <v>0</v>
      </c>
      <c r="BM359" s="165">
        <f>[1]побуд.звіт!BM359+'[2]звіт 2018+01.2019'!BM359</f>
        <v>0</v>
      </c>
      <c r="BN359" s="165">
        <f>[1]побуд.звіт!BN359+'[2]звіт 2018+01.2019'!BN359</f>
        <v>0</v>
      </c>
      <c r="BO359" s="166">
        <f t="shared" si="226"/>
        <v>0</v>
      </c>
      <c r="BP359" s="167">
        <f t="shared" si="227"/>
        <v>0</v>
      </c>
      <c r="BQ359" s="168">
        <f t="shared" si="234"/>
        <v>3644.02529652249</v>
      </c>
      <c r="BR359" s="166">
        <f t="shared" si="234"/>
        <v>3984.225495392549</v>
      </c>
      <c r="BS359" s="166">
        <f t="shared" si="228"/>
        <v>0</v>
      </c>
      <c r="BT359" s="167">
        <f t="shared" si="229"/>
        <v>340.20019887005901</v>
      </c>
      <c r="BU359" s="169">
        <f t="shared" si="233"/>
        <v>1.0933583526971433</v>
      </c>
      <c r="BV359" s="131">
        <v>1156</v>
      </c>
      <c r="BW359" s="170">
        <f t="shared" si="230"/>
        <v>895.71247881982208</v>
      </c>
      <c r="BX359" s="131">
        <f t="shared" si="196"/>
        <v>260.28752118017786</v>
      </c>
      <c r="BY359" s="171">
        <v>2</v>
      </c>
      <c r="CA359" s="39"/>
    </row>
    <row r="360" spans="1:79" x14ac:dyDescent="0.3">
      <c r="A360" s="163">
        <f t="shared" si="201"/>
        <v>352</v>
      </c>
      <c r="B360" s="175" t="s">
        <v>452</v>
      </c>
      <c r="C360" s="189">
        <v>83.8</v>
      </c>
      <c r="D360" s="187">
        <v>1</v>
      </c>
      <c r="E360" s="165">
        <f>[1]побуд.звіт!E360+'[2]звіт 2018+01.2019'!E360</f>
        <v>0</v>
      </c>
      <c r="F360" s="165">
        <f>[1]побуд.звіт!F360+'[2]звіт 2018+01.2019'!F360</f>
        <v>0</v>
      </c>
      <c r="G360" s="166">
        <f t="shared" si="197"/>
        <v>0</v>
      </c>
      <c r="H360" s="167">
        <f t="shared" si="198"/>
        <v>0</v>
      </c>
      <c r="I360" s="165">
        <f>[1]побуд.звіт!I360+'[2]звіт 2018+01.2019'!I360</f>
        <v>0</v>
      </c>
      <c r="J360" s="165">
        <f>[1]побуд.звіт!J360+'[2]звіт 2018+01.2019'!J360</f>
        <v>0</v>
      </c>
      <c r="K360" s="166">
        <f t="shared" si="199"/>
        <v>0</v>
      </c>
      <c r="L360" s="167">
        <f t="shared" si="200"/>
        <v>0</v>
      </c>
      <c r="M360" s="165">
        <f>[1]побуд.звіт!M360+'[2]звіт 2018+01.2019'!M360</f>
        <v>322.21439751186654</v>
      </c>
      <c r="N360" s="165">
        <f>[1]побуд.звіт!N360+'[2]звіт 2018+01.2019'!N360</f>
        <v>298.31799734625594</v>
      </c>
      <c r="O360" s="166">
        <f t="shared" si="202"/>
        <v>-23.896400165610601</v>
      </c>
      <c r="P360" s="167">
        <f t="shared" si="203"/>
        <v>0</v>
      </c>
      <c r="Q360" s="165">
        <f>[1]побуд.звіт!Q360+'[2]звіт 2018+01.2019'!Q360</f>
        <v>0</v>
      </c>
      <c r="R360" s="165">
        <f>[1]побуд.звіт!R360+'[2]звіт 2018+01.2019'!R360</f>
        <v>475.41373936246481</v>
      </c>
      <c r="S360" s="166">
        <f t="shared" si="204"/>
        <v>0</v>
      </c>
      <c r="T360" s="167">
        <f t="shared" si="205"/>
        <v>475.41373936246481</v>
      </c>
      <c r="U360" s="165">
        <f>[1]побуд.звіт!U360+'[2]звіт 2018+01.2019'!U360</f>
        <v>0</v>
      </c>
      <c r="V360" s="165">
        <f>[1]побуд.звіт!V360+'[2]звіт 2018+01.2019'!V360</f>
        <v>0</v>
      </c>
      <c r="W360" s="166">
        <f t="shared" si="206"/>
        <v>0</v>
      </c>
      <c r="X360" s="167">
        <f t="shared" si="207"/>
        <v>0</v>
      </c>
      <c r="Y360" s="165">
        <f>[1]побуд.звіт!Y360+'[2]звіт 2018+01.2019'!Y360</f>
        <v>0</v>
      </c>
      <c r="Z360" s="165">
        <f>[1]побуд.звіт!Z360+'[2]звіт 2018+01.2019'!Z360</f>
        <v>0</v>
      </c>
      <c r="AA360" s="166">
        <f t="shared" si="208"/>
        <v>0</v>
      </c>
      <c r="AB360" s="167">
        <f t="shared" si="209"/>
        <v>0</v>
      </c>
      <c r="AC360" s="165">
        <f>[1]побуд.звіт!AC360+'[2]звіт 2018+01.2019'!AC360</f>
        <v>395.77248978598169</v>
      </c>
      <c r="AD360" s="165">
        <f>[1]побуд.звіт!AD360+'[2]звіт 2018+01.2019'!AD360</f>
        <v>466.83546235552706</v>
      </c>
      <c r="AE360" s="166">
        <f t="shared" si="210"/>
        <v>0</v>
      </c>
      <c r="AF360" s="167">
        <f t="shared" si="211"/>
        <v>71.062972569545366</v>
      </c>
      <c r="AG360" s="165">
        <f>[1]побуд.звіт!AG360+'[2]звіт 2018+01.2019'!AG360</f>
        <v>0</v>
      </c>
      <c r="AH360" s="165">
        <f>[1]побуд.звіт!AH360+'[2]звіт 2018+01.2019'!AH360</f>
        <v>0</v>
      </c>
      <c r="AI360" s="166">
        <f t="shared" si="212"/>
        <v>0</v>
      </c>
      <c r="AJ360" s="167">
        <f t="shared" si="213"/>
        <v>0</v>
      </c>
      <c r="AK360" s="165">
        <f>[1]побуд.звіт!AK360+'[2]звіт 2018+01.2019'!AK360</f>
        <v>0</v>
      </c>
      <c r="AL360" s="165">
        <f>[1]побуд.звіт!AL360+'[2]звіт 2018+01.2019'!AL360</f>
        <v>0</v>
      </c>
      <c r="AM360" s="166">
        <f t="shared" si="214"/>
        <v>0</v>
      </c>
      <c r="AN360" s="167">
        <f t="shared" si="215"/>
        <v>0</v>
      </c>
      <c r="AO360" s="165">
        <f>[1]побуд.звіт!AO360+'[2]звіт 2018+01.2019'!AO360</f>
        <v>496.67903270311274</v>
      </c>
      <c r="AP360" s="165">
        <f>[1]побуд.звіт!AP360+'[2]звіт 2018+01.2019'!AP360</f>
        <v>162.32766988683579</v>
      </c>
      <c r="AQ360" s="166">
        <f t="shared" si="216"/>
        <v>-334.35136281627695</v>
      </c>
      <c r="AR360" s="167">
        <f t="shared" si="217"/>
        <v>0</v>
      </c>
      <c r="AS360" s="165">
        <f>[1]побуд.звіт!AS360+'[2]звіт 2018+01.2019'!AS360</f>
        <v>0</v>
      </c>
      <c r="AT360" s="165">
        <f>[1]побуд.звіт!AT360+'[2]звіт 2018+01.2019'!AT360</f>
        <v>0</v>
      </c>
      <c r="AU360" s="166">
        <f t="shared" si="218"/>
        <v>0</v>
      </c>
      <c r="AV360" s="167">
        <f t="shared" si="219"/>
        <v>0</v>
      </c>
      <c r="AW360" s="165">
        <f>[1]побуд.звіт!AW360+'[2]звіт 2018+01.2019'!AW360</f>
        <v>484.49623024798098</v>
      </c>
      <c r="AX360" s="165">
        <f>[1]побуд.звіт!AX360+'[2]звіт 2018+01.2019'!AX360</f>
        <v>619.97413384324</v>
      </c>
      <c r="AY360" s="166">
        <f t="shared" si="220"/>
        <v>0</v>
      </c>
      <c r="AZ360" s="167">
        <f t="shared" si="221"/>
        <v>135.47790359525902</v>
      </c>
      <c r="BA360" s="38">
        <v>0</v>
      </c>
      <c r="BB360" s="36"/>
      <c r="BC360" s="36">
        <f t="shared" si="231"/>
        <v>0</v>
      </c>
      <c r="BD360" s="37">
        <f t="shared" si="232"/>
        <v>0</v>
      </c>
      <c r="BE360" s="165">
        <f>[1]побуд.звіт!BE360+'[2]звіт 2018+01.2019'!BE360</f>
        <v>16.066443741095505</v>
      </c>
      <c r="BF360" s="165">
        <f>[1]побуд.звіт!BF360+'[2]звіт 2018+01.2019'!BF360</f>
        <v>0</v>
      </c>
      <c r="BG360" s="166">
        <f t="shared" si="222"/>
        <v>-16.066443741095505</v>
      </c>
      <c r="BH360" s="167">
        <f t="shared" si="223"/>
        <v>0</v>
      </c>
      <c r="BI360" s="165">
        <f>[1]побуд.звіт!BI360+'[2]звіт 2018+01.2019'!BI360</f>
        <v>0</v>
      </c>
      <c r="BJ360" s="165">
        <f>[1]побуд.звіт!BJ360+'[2]звіт 2018+01.2019'!BJ360</f>
        <v>0</v>
      </c>
      <c r="BK360" s="166">
        <f t="shared" si="224"/>
        <v>0</v>
      </c>
      <c r="BL360" s="167">
        <f t="shared" si="225"/>
        <v>0</v>
      </c>
      <c r="BM360" s="165">
        <f>[1]побуд.звіт!BM360+'[2]звіт 2018+01.2019'!BM360</f>
        <v>0</v>
      </c>
      <c r="BN360" s="165">
        <f>[1]побуд.звіт!BN360+'[2]звіт 2018+01.2019'!BN360</f>
        <v>0</v>
      </c>
      <c r="BO360" s="166">
        <f t="shared" si="226"/>
        <v>0</v>
      </c>
      <c r="BP360" s="167">
        <f t="shared" si="227"/>
        <v>0</v>
      </c>
      <c r="BQ360" s="168">
        <f t="shared" si="234"/>
        <v>1715.2285939900373</v>
      </c>
      <c r="BR360" s="166">
        <f t="shared" si="234"/>
        <v>2022.8690027943235</v>
      </c>
      <c r="BS360" s="166">
        <f t="shared" si="228"/>
        <v>0</v>
      </c>
      <c r="BT360" s="167">
        <f t="shared" si="229"/>
        <v>307.64040880428615</v>
      </c>
      <c r="BU360" s="169">
        <f t="shared" si="233"/>
        <v>1.1793582557346716</v>
      </c>
      <c r="BV360" s="131">
        <v>1784</v>
      </c>
      <c r="BW360" s="170">
        <f t="shared" si="230"/>
        <v>1661.4836718578545</v>
      </c>
      <c r="BX360" s="131">
        <f t="shared" si="196"/>
        <v>122.51632814214553</v>
      </c>
      <c r="BY360" s="171">
        <v>2</v>
      </c>
      <c r="CA360" s="39"/>
    </row>
    <row r="361" spans="1:79" x14ac:dyDescent="0.3">
      <c r="A361" s="163">
        <f t="shared" si="201"/>
        <v>353</v>
      </c>
      <c r="B361" s="175" t="s">
        <v>453</v>
      </c>
      <c r="C361" s="189">
        <v>330.12</v>
      </c>
      <c r="D361" s="187">
        <v>1</v>
      </c>
      <c r="E361" s="165">
        <f>[1]побуд.звіт!E361+'[2]звіт 2018+01.2019'!E361</f>
        <v>0</v>
      </c>
      <c r="F361" s="165">
        <f>[1]побуд.звіт!F361+'[2]звіт 2018+01.2019'!F361</f>
        <v>0</v>
      </c>
      <c r="G361" s="166">
        <f t="shared" si="197"/>
        <v>0</v>
      </c>
      <c r="H361" s="167">
        <f t="shared" si="198"/>
        <v>0</v>
      </c>
      <c r="I361" s="165">
        <f>[1]побуд.звіт!I361+'[2]звіт 2018+01.2019'!I361</f>
        <v>0</v>
      </c>
      <c r="J361" s="165">
        <f>[1]побуд.звіт!J361+'[2]звіт 2018+01.2019'!J361</f>
        <v>0</v>
      </c>
      <c r="K361" s="166">
        <f t="shared" si="199"/>
        <v>0</v>
      </c>
      <c r="L361" s="167">
        <f t="shared" si="200"/>
        <v>0</v>
      </c>
      <c r="M361" s="165">
        <f>[1]побуд.звіт!M361+'[2]звіт 2018+01.2019'!M361</f>
        <v>404.10460946578189</v>
      </c>
      <c r="N361" s="165">
        <f>[1]побуд.звіт!N361+'[2]звіт 2018+01.2019'!N361</f>
        <v>414.96263905951321</v>
      </c>
      <c r="O361" s="166">
        <f t="shared" si="202"/>
        <v>0</v>
      </c>
      <c r="P361" s="167">
        <f t="shared" si="203"/>
        <v>10.858029593731317</v>
      </c>
      <c r="Q361" s="165">
        <f>[1]побуд.звіт!Q361+'[2]звіт 2018+01.2019'!Q361</f>
        <v>0</v>
      </c>
      <c r="R361" s="165">
        <f>[1]побуд.звіт!R361+'[2]звіт 2018+01.2019'!R361</f>
        <v>1688.1209324471679</v>
      </c>
      <c r="S361" s="166">
        <f t="shared" si="204"/>
        <v>0</v>
      </c>
      <c r="T361" s="167">
        <f t="shared" si="205"/>
        <v>1688.1209324471679</v>
      </c>
      <c r="U361" s="165">
        <f>[1]побуд.звіт!U361+'[2]звіт 2018+01.2019'!U361</f>
        <v>0</v>
      </c>
      <c r="V361" s="165">
        <f>[1]побуд.звіт!V361+'[2]звіт 2018+01.2019'!V361</f>
        <v>0</v>
      </c>
      <c r="W361" s="166">
        <f t="shared" si="206"/>
        <v>0</v>
      </c>
      <c r="X361" s="167">
        <f t="shared" si="207"/>
        <v>0</v>
      </c>
      <c r="Y361" s="165">
        <f>[1]побуд.звіт!Y361+'[2]звіт 2018+01.2019'!Y361</f>
        <v>0</v>
      </c>
      <c r="Z361" s="165">
        <f>[1]побуд.звіт!Z361+'[2]звіт 2018+01.2019'!Z361</f>
        <v>0</v>
      </c>
      <c r="AA361" s="166">
        <f t="shared" si="208"/>
        <v>0</v>
      </c>
      <c r="AB361" s="167">
        <f t="shared" si="209"/>
        <v>0</v>
      </c>
      <c r="AC361" s="165">
        <f>[1]побуд.звіт!AC361+'[2]звіт 2018+01.2019'!AC361</f>
        <v>1549.1521108849136</v>
      </c>
      <c r="AD361" s="165">
        <f>[1]побуд.звіт!AD361+'[2]звіт 2018+01.2019'!AD361</f>
        <v>1658.4357654324633</v>
      </c>
      <c r="AE361" s="166">
        <f t="shared" si="210"/>
        <v>0</v>
      </c>
      <c r="AF361" s="167">
        <f t="shared" si="211"/>
        <v>109.28365454754976</v>
      </c>
      <c r="AG361" s="165">
        <f>[1]побуд.звіт!AG361+'[2]звіт 2018+01.2019'!AG361</f>
        <v>0</v>
      </c>
      <c r="AH361" s="165">
        <f>[1]побуд.звіт!AH361+'[2]звіт 2018+01.2019'!AH361</f>
        <v>0</v>
      </c>
      <c r="AI361" s="166">
        <f t="shared" si="212"/>
        <v>0</v>
      </c>
      <c r="AJ361" s="167">
        <f t="shared" si="213"/>
        <v>0</v>
      </c>
      <c r="AK361" s="165">
        <f>[1]побуд.звіт!AK361+'[2]звіт 2018+01.2019'!AK361</f>
        <v>0</v>
      </c>
      <c r="AL361" s="165">
        <f>[1]побуд.звіт!AL361+'[2]звіт 2018+01.2019'!AL361</f>
        <v>0</v>
      </c>
      <c r="AM361" s="166">
        <f t="shared" si="214"/>
        <v>0</v>
      </c>
      <c r="AN361" s="167">
        <f t="shared" si="215"/>
        <v>0</v>
      </c>
      <c r="AO361" s="165">
        <f>[1]побуд.звіт!AO361+'[2]звіт 2018+01.2019'!AO361</f>
        <v>993.25491313941029</v>
      </c>
      <c r="AP361" s="165">
        <f>[1]побуд.звіт!AP361+'[2]звіт 2018+01.2019'!AP361</f>
        <v>324.65533977367159</v>
      </c>
      <c r="AQ361" s="166">
        <f t="shared" si="216"/>
        <v>-668.59957336573871</v>
      </c>
      <c r="AR361" s="167">
        <f t="shared" si="217"/>
        <v>0</v>
      </c>
      <c r="AS361" s="165">
        <f>[1]побуд.звіт!AS361+'[2]звіт 2018+01.2019'!AS361</f>
        <v>0</v>
      </c>
      <c r="AT361" s="165">
        <f>[1]побуд.звіт!AT361+'[2]звіт 2018+01.2019'!AT361</f>
        <v>0</v>
      </c>
      <c r="AU361" s="166">
        <f t="shared" si="218"/>
        <v>0</v>
      </c>
      <c r="AV361" s="167">
        <f t="shared" si="219"/>
        <v>0</v>
      </c>
      <c r="AW361" s="165">
        <f>[1]побуд.звіт!AW361+'[2]звіт 2018+01.2019'!AW361</f>
        <v>1720.2728530055183</v>
      </c>
      <c r="AX361" s="165">
        <f>[1]побуд.звіт!AX361+'[2]звіт 2018+01.2019'!AX361</f>
        <v>334.50861855532003</v>
      </c>
      <c r="AY361" s="166">
        <f t="shared" si="220"/>
        <v>-1385.7642344501983</v>
      </c>
      <c r="AZ361" s="167">
        <f t="shared" si="221"/>
        <v>0</v>
      </c>
      <c r="BA361" s="38">
        <v>0</v>
      </c>
      <c r="BB361" s="36"/>
      <c r="BC361" s="36">
        <f t="shared" si="231"/>
        <v>0</v>
      </c>
      <c r="BD361" s="37">
        <f t="shared" si="232"/>
        <v>0</v>
      </c>
      <c r="BE361" s="165">
        <f>[1]побуд.звіт!BE361+'[2]звіт 2018+01.2019'!BE361</f>
        <v>16.054683732122967</v>
      </c>
      <c r="BF361" s="165">
        <f>[1]побуд.звіт!BF361+'[2]звіт 2018+01.2019'!BF361</f>
        <v>0</v>
      </c>
      <c r="BG361" s="166">
        <f t="shared" si="222"/>
        <v>-16.054683732122967</v>
      </c>
      <c r="BH361" s="167">
        <f t="shared" si="223"/>
        <v>0</v>
      </c>
      <c r="BI361" s="165">
        <f>[1]побуд.звіт!BI361+'[2]звіт 2018+01.2019'!BI361</f>
        <v>0</v>
      </c>
      <c r="BJ361" s="165">
        <f>[1]побуд.звіт!BJ361+'[2]звіт 2018+01.2019'!BJ361</f>
        <v>0</v>
      </c>
      <c r="BK361" s="166">
        <f t="shared" si="224"/>
        <v>0</v>
      </c>
      <c r="BL361" s="167">
        <f t="shared" si="225"/>
        <v>0</v>
      </c>
      <c r="BM361" s="165">
        <f>[1]побуд.звіт!BM361+'[2]звіт 2018+01.2019'!BM361</f>
        <v>0</v>
      </c>
      <c r="BN361" s="165">
        <f>[1]побуд.звіт!BN361+'[2]звіт 2018+01.2019'!BN361</f>
        <v>0</v>
      </c>
      <c r="BO361" s="166">
        <f t="shared" si="226"/>
        <v>0</v>
      </c>
      <c r="BP361" s="167">
        <f t="shared" si="227"/>
        <v>0</v>
      </c>
      <c r="BQ361" s="168">
        <f t="shared" si="234"/>
        <v>4682.8391702277468</v>
      </c>
      <c r="BR361" s="166">
        <f t="shared" si="234"/>
        <v>4420.6832952681361</v>
      </c>
      <c r="BS361" s="166">
        <f t="shared" si="228"/>
        <v>-262.15587495961063</v>
      </c>
      <c r="BT361" s="167">
        <f t="shared" si="229"/>
        <v>0</v>
      </c>
      <c r="BU361" s="169">
        <f t="shared" si="233"/>
        <v>0.94401774961089235</v>
      </c>
      <c r="BV361" s="131">
        <v>1735</v>
      </c>
      <c r="BW361" s="170">
        <f t="shared" si="230"/>
        <v>1400.5114878408754</v>
      </c>
      <c r="BX361" s="131">
        <f t="shared" si="196"/>
        <v>334.48851215912475</v>
      </c>
      <c r="BY361" s="171">
        <v>2</v>
      </c>
      <c r="CA361" s="39"/>
    </row>
    <row r="362" spans="1:79" x14ac:dyDescent="0.3">
      <c r="A362" s="163">
        <f t="shared" si="201"/>
        <v>354</v>
      </c>
      <c r="B362" s="175" t="s">
        <v>454</v>
      </c>
      <c r="C362" s="189">
        <v>92.9</v>
      </c>
      <c r="D362" s="187">
        <v>1</v>
      </c>
      <c r="E362" s="165">
        <f>[1]побуд.звіт!E362+'[2]звіт 2018+01.2019'!E362</f>
        <v>0</v>
      </c>
      <c r="F362" s="165">
        <f>[1]побуд.звіт!F362+'[2]звіт 2018+01.2019'!F362</f>
        <v>0</v>
      </c>
      <c r="G362" s="166">
        <f t="shared" si="197"/>
        <v>0</v>
      </c>
      <c r="H362" s="167">
        <f t="shared" si="198"/>
        <v>0</v>
      </c>
      <c r="I362" s="165">
        <f>[1]побуд.звіт!I362+'[2]звіт 2018+01.2019'!I362</f>
        <v>0</v>
      </c>
      <c r="J362" s="165">
        <f>[1]побуд.звіт!J362+'[2]звіт 2018+01.2019'!J362</f>
        <v>0</v>
      </c>
      <c r="K362" s="166">
        <f t="shared" si="199"/>
        <v>0</v>
      </c>
      <c r="L362" s="167">
        <f t="shared" si="200"/>
        <v>0</v>
      </c>
      <c r="M362" s="165">
        <f>[1]побуд.звіт!M362+'[2]звіт 2018+01.2019'!M362</f>
        <v>40.301455387271048</v>
      </c>
      <c r="N362" s="165">
        <f>[1]побуд.звіт!N362+'[2]звіт 2018+01.2019'!N362</f>
        <v>41.496263905951317</v>
      </c>
      <c r="O362" s="166">
        <f t="shared" si="202"/>
        <v>0</v>
      </c>
      <c r="P362" s="167">
        <f t="shared" si="203"/>
        <v>1.1948085186802686</v>
      </c>
      <c r="Q362" s="165">
        <f>[1]побуд.звіт!Q362+'[2]звіт 2018+01.2019'!Q362</f>
        <v>0</v>
      </c>
      <c r="R362" s="165">
        <f>[1]побуд.звіт!R362+'[2]звіт 2018+01.2019'!R362</f>
        <v>345.86437845772622</v>
      </c>
      <c r="S362" s="166">
        <f t="shared" si="204"/>
        <v>0</v>
      </c>
      <c r="T362" s="167">
        <f t="shared" si="205"/>
        <v>345.86437845772622</v>
      </c>
      <c r="U362" s="165">
        <f>[1]побуд.звіт!U362+'[2]звіт 2018+01.2019'!U362</f>
        <v>0</v>
      </c>
      <c r="V362" s="165">
        <f>[1]побуд.звіт!V362+'[2]звіт 2018+01.2019'!V362</f>
        <v>0</v>
      </c>
      <c r="W362" s="166">
        <f t="shared" si="206"/>
        <v>0</v>
      </c>
      <c r="X362" s="167">
        <f t="shared" si="207"/>
        <v>0</v>
      </c>
      <c r="Y362" s="165">
        <f>[1]побуд.звіт!Y362+'[2]звіт 2018+01.2019'!Y362</f>
        <v>0</v>
      </c>
      <c r="Z362" s="165">
        <f>[1]побуд.звіт!Z362+'[2]звіт 2018+01.2019'!Z362</f>
        <v>0</v>
      </c>
      <c r="AA362" s="166">
        <f t="shared" si="208"/>
        <v>0</v>
      </c>
      <c r="AB362" s="167">
        <f t="shared" si="209"/>
        <v>0</v>
      </c>
      <c r="AC362" s="165">
        <f>[1]побуд.звіт!AC362+'[2]звіт 2018+01.2019'!AC362</f>
        <v>693.96684558860261</v>
      </c>
      <c r="AD362" s="165">
        <f>[1]побуд.звіт!AD362+'[2]звіт 2018+01.2019'!AD362</f>
        <v>677.63340698956802</v>
      </c>
      <c r="AE362" s="166">
        <f t="shared" si="210"/>
        <v>-16.333438599034594</v>
      </c>
      <c r="AF362" s="167">
        <f t="shared" si="211"/>
        <v>0</v>
      </c>
      <c r="AG362" s="165">
        <f>[1]побуд.звіт!AG362+'[2]звіт 2018+01.2019'!AG362</f>
        <v>0</v>
      </c>
      <c r="AH362" s="165">
        <f>[1]побуд.звіт!AH362+'[2]звіт 2018+01.2019'!AH362</f>
        <v>0</v>
      </c>
      <c r="AI362" s="166">
        <f t="shared" si="212"/>
        <v>0</v>
      </c>
      <c r="AJ362" s="167">
        <f t="shared" si="213"/>
        <v>0</v>
      </c>
      <c r="AK362" s="165">
        <f>[1]побуд.звіт!AK362+'[2]звіт 2018+01.2019'!AK362</f>
        <v>0</v>
      </c>
      <c r="AL362" s="165">
        <f>[1]побуд.звіт!AL362+'[2]звіт 2018+01.2019'!AL362</f>
        <v>0</v>
      </c>
      <c r="AM362" s="166">
        <f t="shared" si="214"/>
        <v>0</v>
      </c>
      <c r="AN362" s="167">
        <f t="shared" si="215"/>
        <v>0</v>
      </c>
      <c r="AO362" s="165">
        <f>[1]побуд.звіт!AO362+'[2]звіт 2018+01.2019'!AO362</f>
        <v>177.46004738298578</v>
      </c>
      <c r="AP362" s="165">
        <f>[1]побуд.звіт!AP362+'[2]звіт 2018+01.2019'!AP362</f>
        <v>210.00823327466497</v>
      </c>
      <c r="AQ362" s="166">
        <f t="shared" si="216"/>
        <v>0</v>
      </c>
      <c r="AR362" s="167">
        <f t="shared" si="217"/>
        <v>32.548185891679196</v>
      </c>
      <c r="AS362" s="165">
        <f>[1]побуд.звіт!AS362+'[2]звіт 2018+01.2019'!AS362</f>
        <v>0</v>
      </c>
      <c r="AT362" s="165">
        <f>[1]побуд.звіт!AT362+'[2]звіт 2018+01.2019'!AT362</f>
        <v>0</v>
      </c>
      <c r="AU362" s="166">
        <f t="shared" si="218"/>
        <v>0</v>
      </c>
      <c r="AV362" s="167">
        <f t="shared" si="219"/>
        <v>0</v>
      </c>
      <c r="AW362" s="165">
        <f>[1]побуд.звіт!AW362+'[2]звіт 2018+01.2019'!AW362</f>
        <v>580.04362986732633</v>
      </c>
      <c r="AX362" s="165">
        <f>[1]побуд.звіт!AX362+'[2]звіт 2018+01.2019'!AX362</f>
        <v>0</v>
      </c>
      <c r="AY362" s="166">
        <f t="shared" si="220"/>
        <v>-580.04362986732633</v>
      </c>
      <c r="AZ362" s="167">
        <f t="shared" si="221"/>
        <v>0</v>
      </c>
      <c r="BA362" s="38">
        <v>0</v>
      </c>
      <c r="BB362" s="36"/>
      <c r="BC362" s="36">
        <f t="shared" si="231"/>
        <v>0</v>
      </c>
      <c r="BD362" s="37">
        <f t="shared" si="232"/>
        <v>0</v>
      </c>
      <c r="BE362" s="165">
        <f>[1]побуд.звіт!BE362+'[2]звіт 2018+01.2019'!BE362</f>
        <v>16.032019464724161</v>
      </c>
      <c r="BF362" s="165">
        <f>[1]побуд.звіт!BF362+'[2]звіт 2018+01.2019'!BF362</f>
        <v>0</v>
      </c>
      <c r="BG362" s="166">
        <f t="shared" si="222"/>
        <v>-16.032019464724161</v>
      </c>
      <c r="BH362" s="167">
        <f t="shared" si="223"/>
        <v>0</v>
      </c>
      <c r="BI362" s="165">
        <f>[1]побуд.звіт!BI362+'[2]звіт 2018+01.2019'!BI362</f>
        <v>0</v>
      </c>
      <c r="BJ362" s="165">
        <f>[1]побуд.звіт!BJ362+'[2]звіт 2018+01.2019'!BJ362</f>
        <v>0</v>
      </c>
      <c r="BK362" s="166">
        <f t="shared" si="224"/>
        <v>0</v>
      </c>
      <c r="BL362" s="167">
        <f t="shared" si="225"/>
        <v>0</v>
      </c>
      <c r="BM362" s="165">
        <f>[1]побуд.звіт!BM362+'[2]звіт 2018+01.2019'!BM362</f>
        <v>0</v>
      </c>
      <c r="BN362" s="165">
        <f>[1]побуд.звіт!BN362+'[2]звіт 2018+01.2019'!BN362</f>
        <v>0</v>
      </c>
      <c r="BO362" s="166">
        <f t="shared" si="226"/>
        <v>0</v>
      </c>
      <c r="BP362" s="167">
        <f t="shared" si="227"/>
        <v>0</v>
      </c>
      <c r="BQ362" s="168">
        <f t="shared" si="234"/>
        <v>1507.8039976909099</v>
      </c>
      <c r="BR362" s="166">
        <f t="shared" si="234"/>
        <v>1275.0022826279105</v>
      </c>
      <c r="BS362" s="166">
        <f t="shared" si="228"/>
        <v>-232.80171506299939</v>
      </c>
      <c r="BT362" s="167">
        <f t="shared" si="229"/>
        <v>0</v>
      </c>
      <c r="BU362" s="169">
        <f t="shared" si="233"/>
        <v>0.84560213700221121</v>
      </c>
      <c r="BV362" s="131">
        <v>113</v>
      </c>
      <c r="BW362" s="170">
        <f t="shared" si="230"/>
        <v>5.2997144506492901</v>
      </c>
      <c r="BX362" s="131">
        <f t="shared" si="196"/>
        <v>107.70028554935071</v>
      </c>
      <c r="BY362" s="171">
        <v>2</v>
      </c>
      <c r="CA362" s="39"/>
    </row>
    <row r="363" spans="1:79" x14ac:dyDescent="0.3">
      <c r="A363" s="163">
        <f t="shared" si="201"/>
        <v>355</v>
      </c>
      <c r="B363" s="175" t="s">
        <v>455</v>
      </c>
      <c r="C363" s="189">
        <v>150.80000000000001</v>
      </c>
      <c r="D363" s="187">
        <v>1</v>
      </c>
      <c r="E363" s="165">
        <f>[1]побуд.звіт!E363+'[2]звіт 2018+01.2019'!E363</f>
        <v>0</v>
      </c>
      <c r="F363" s="165">
        <f>[1]побуд.звіт!F363+'[2]звіт 2018+01.2019'!F363</f>
        <v>0</v>
      </c>
      <c r="G363" s="166">
        <f t="shared" si="197"/>
        <v>0</v>
      </c>
      <c r="H363" s="167">
        <f t="shared" si="198"/>
        <v>0</v>
      </c>
      <c r="I363" s="165">
        <f>[1]побуд.звіт!I363+'[2]звіт 2018+01.2019'!I363</f>
        <v>0</v>
      </c>
      <c r="J363" s="165">
        <f>[1]побуд.звіт!J363+'[2]звіт 2018+01.2019'!J363</f>
        <v>0</v>
      </c>
      <c r="K363" s="166">
        <f t="shared" si="199"/>
        <v>0</v>
      </c>
      <c r="L363" s="167">
        <f t="shared" si="200"/>
        <v>0</v>
      </c>
      <c r="M363" s="165">
        <f>[1]побуд.звіт!M363+'[2]звіт 2018+01.2019'!M363</f>
        <v>161.11676974429804</v>
      </c>
      <c r="N363" s="165">
        <f>[1]побуд.звіт!N363+'[2]звіт 2018+01.2019'!N363</f>
        <v>165.98505562380527</v>
      </c>
      <c r="O363" s="166">
        <f t="shared" si="202"/>
        <v>0</v>
      </c>
      <c r="P363" s="167">
        <f t="shared" si="203"/>
        <v>4.8682858795072264</v>
      </c>
      <c r="Q363" s="165">
        <f>[1]побуд.звіт!Q363+'[2]звіт 2018+01.2019'!Q363</f>
        <v>0</v>
      </c>
      <c r="R363" s="165">
        <f>[1]побуд.звіт!R363+'[2]звіт 2018+01.2019'!R363</f>
        <v>565.80112745403005</v>
      </c>
      <c r="S363" s="166">
        <f t="shared" si="204"/>
        <v>0</v>
      </c>
      <c r="T363" s="167">
        <f t="shared" si="205"/>
        <v>565.80112745403005</v>
      </c>
      <c r="U363" s="165">
        <f>[1]побуд.звіт!U363+'[2]звіт 2018+01.2019'!U363</f>
        <v>0</v>
      </c>
      <c r="V363" s="165">
        <f>[1]побуд.звіт!V363+'[2]звіт 2018+01.2019'!V363</f>
        <v>0</v>
      </c>
      <c r="W363" s="166">
        <f t="shared" si="206"/>
        <v>0</v>
      </c>
      <c r="X363" s="167">
        <f t="shared" si="207"/>
        <v>0</v>
      </c>
      <c r="Y363" s="165">
        <f>[1]побуд.звіт!Y363+'[2]звіт 2018+01.2019'!Y363</f>
        <v>0</v>
      </c>
      <c r="Z363" s="165">
        <f>[1]побуд.звіт!Z363+'[2]звіт 2018+01.2019'!Z363</f>
        <v>0</v>
      </c>
      <c r="AA363" s="166">
        <f t="shared" si="208"/>
        <v>0</v>
      </c>
      <c r="AB363" s="167">
        <f t="shared" si="209"/>
        <v>0</v>
      </c>
      <c r="AC363" s="165">
        <f>[1]побуд.звіт!AC363+'[2]звіт 2018+01.2019'!AC363</f>
        <v>1072.6184889479414</v>
      </c>
      <c r="AD363" s="165">
        <f>[1]побуд.звіт!AD363+'[2]звіт 2018+01.2019'!AD363</f>
        <v>1066.1883214925156</v>
      </c>
      <c r="AE363" s="166">
        <f t="shared" si="210"/>
        <v>-6.430167455425817</v>
      </c>
      <c r="AF363" s="167">
        <f t="shared" si="211"/>
        <v>0</v>
      </c>
      <c r="AG363" s="165">
        <f>[1]побуд.звіт!AG363+'[2]звіт 2018+01.2019'!AG363</f>
        <v>0</v>
      </c>
      <c r="AH363" s="165">
        <f>[1]побуд.звіт!AH363+'[2]звіт 2018+01.2019'!AH363</f>
        <v>0</v>
      </c>
      <c r="AI363" s="166">
        <f t="shared" si="212"/>
        <v>0</v>
      </c>
      <c r="AJ363" s="167">
        <f t="shared" si="213"/>
        <v>0</v>
      </c>
      <c r="AK363" s="165">
        <f>[1]побуд.звіт!AK363+'[2]звіт 2018+01.2019'!AK363</f>
        <v>0</v>
      </c>
      <c r="AL363" s="165">
        <f>[1]побуд.звіт!AL363+'[2]звіт 2018+01.2019'!AL363</f>
        <v>0</v>
      </c>
      <c r="AM363" s="166">
        <f t="shared" si="214"/>
        <v>0</v>
      </c>
      <c r="AN363" s="167">
        <f t="shared" si="215"/>
        <v>0</v>
      </c>
      <c r="AO363" s="165">
        <f>[1]побуд.звіт!AO363+'[2]звіт 2018+01.2019'!AO363</f>
        <v>177.45956409841426</v>
      </c>
      <c r="AP363" s="165">
        <f>[1]побуд.звіт!AP363+'[2]звіт 2018+01.2019'!AP363</f>
        <v>210.00823327466497</v>
      </c>
      <c r="AQ363" s="166">
        <f t="shared" si="216"/>
        <v>0</v>
      </c>
      <c r="AR363" s="167">
        <f t="shared" si="217"/>
        <v>32.548669176250712</v>
      </c>
      <c r="AS363" s="165">
        <f>[1]побуд.звіт!AS363+'[2]звіт 2018+01.2019'!AS363</f>
        <v>0</v>
      </c>
      <c r="AT363" s="165">
        <f>[1]побуд.звіт!AT363+'[2]звіт 2018+01.2019'!AT363</f>
        <v>0</v>
      </c>
      <c r="AU363" s="166">
        <f t="shared" si="218"/>
        <v>0</v>
      </c>
      <c r="AV363" s="167">
        <f t="shared" si="219"/>
        <v>0</v>
      </c>
      <c r="AW363" s="165">
        <f>[1]побуд.звіт!AW363+'[2]звіт 2018+01.2019'!AW363</f>
        <v>976.3376794772106</v>
      </c>
      <c r="AX363" s="165">
        <f>[1]побуд.звіт!AX363+'[2]звіт 2018+01.2019'!AX363</f>
        <v>0</v>
      </c>
      <c r="AY363" s="166">
        <f t="shared" si="220"/>
        <v>-976.3376794772106</v>
      </c>
      <c r="AZ363" s="167">
        <f t="shared" si="221"/>
        <v>0</v>
      </c>
      <c r="BA363" s="38">
        <v>0</v>
      </c>
      <c r="BB363" s="36"/>
      <c r="BC363" s="36">
        <f t="shared" si="231"/>
        <v>0</v>
      </c>
      <c r="BD363" s="37">
        <f t="shared" si="232"/>
        <v>0</v>
      </c>
      <c r="BE363" s="165">
        <f>[1]побуд.звіт!BE363+'[2]звіт 2018+01.2019'!BE363</f>
        <v>16.073650180924112</v>
      </c>
      <c r="BF363" s="165">
        <f>[1]побуд.звіт!BF363+'[2]звіт 2018+01.2019'!BF363</f>
        <v>0</v>
      </c>
      <c r="BG363" s="166">
        <f t="shared" si="222"/>
        <v>-16.073650180924112</v>
      </c>
      <c r="BH363" s="167">
        <f t="shared" si="223"/>
        <v>0</v>
      </c>
      <c r="BI363" s="165">
        <f>[1]побуд.звіт!BI363+'[2]звіт 2018+01.2019'!BI363</f>
        <v>0</v>
      </c>
      <c r="BJ363" s="165">
        <f>[1]побуд.звіт!BJ363+'[2]звіт 2018+01.2019'!BJ363</f>
        <v>0</v>
      </c>
      <c r="BK363" s="166">
        <f t="shared" si="224"/>
        <v>0</v>
      </c>
      <c r="BL363" s="167">
        <f t="shared" si="225"/>
        <v>0</v>
      </c>
      <c r="BM363" s="165">
        <f>[1]побуд.звіт!BM363+'[2]звіт 2018+01.2019'!BM363</f>
        <v>0</v>
      </c>
      <c r="BN363" s="165">
        <f>[1]побуд.звіт!BN363+'[2]звіт 2018+01.2019'!BN363</f>
        <v>0</v>
      </c>
      <c r="BO363" s="166">
        <f t="shared" si="226"/>
        <v>0</v>
      </c>
      <c r="BP363" s="167">
        <f t="shared" si="227"/>
        <v>0</v>
      </c>
      <c r="BQ363" s="168">
        <f t="shared" si="234"/>
        <v>2403.6061524487886</v>
      </c>
      <c r="BR363" s="166">
        <f t="shared" si="234"/>
        <v>2007.9827378450157</v>
      </c>
      <c r="BS363" s="166">
        <f t="shared" si="228"/>
        <v>-395.62341460377297</v>
      </c>
      <c r="BT363" s="167">
        <f t="shared" si="229"/>
        <v>0</v>
      </c>
      <c r="BU363" s="169">
        <f t="shared" si="233"/>
        <v>0.83540422618709276</v>
      </c>
      <c r="BV363" s="131">
        <v>173</v>
      </c>
      <c r="BW363" s="170">
        <f t="shared" si="230"/>
        <v>1.3138462536579425</v>
      </c>
      <c r="BX363" s="131">
        <f t="shared" si="196"/>
        <v>171.68615374634206</v>
      </c>
      <c r="BY363" s="171">
        <v>2</v>
      </c>
      <c r="CA363" s="39"/>
    </row>
    <row r="364" spans="1:79" x14ac:dyDescent="0.3">
      <c r="A364" s="137">
        <f t="shared" si="201"/>
        <v>356</v>
      </c>
      <c r="B364" s="153" t="s">
        <v>456</v>
      </c>
      <c r="C364" s="188">
        <v>214.4</v>
      </c>
      <c r="D364" s="187">
        <v>1</v>
      </c>
      <c r="E364" s="147">
        <f>[1]побуд.звіт!E364+'[2]звіт 2018+01.2019'!E364</f>
        <v>0</v>
      </c>
      <c r="F364" s="147">
        <f>[1]побуд.звіт!F364+'[2]звіт 2018+01.2019'!F364</f>
        <v>0</v>
      </c>
      <c r="G364" s="140">
        <f t="shared" si="197"/>
        <v>0</v>
      </c>
      <c r="H364" s="141">
        <f t="shared" si="198"/>
        <v>0</v>
      </c>
      <c r="I364" s="147">
        <f>[1]побуд.звіт!I364+'[2]звіт 2018+01.2019'!I364</f>
        <v>0</v>
      </c>
      <c r="J364" s="147">
        <f>[1]побуд.звіт!J364+'[2]звіт 2018+01.2019'!J364</f>
        <v>0</v>
      </c>
      <c r="K364" s="140">
        <f t="shared" si="199"/>
        <v>0</v>
      </c>
      <c r="L364" s="141">
        <f t="shared" si="200"/>
        <v>0</v>
      </c>
      <c r="M364" s="147">
        <f>[1]побуд.звіт!M364+'[2]звіт 2018+01.2019'!M364</f>
        <v>645.45085943226411</v>
      </c>
      <c r="N364" s="147">
        <f>[1]побуд.звіт!N364+'[2]звіт 2018+01.2019'!N364</f>
        <v>663.94022249522106</v>
      </c>
      <c r="O364" s="140">
        <f t="shared" si="202"/>
        <v>0</v>
      </c>
      <c r="P364" s="141">
        <f t="shared" si="203"/>
        <v>18.489363062956954</v>
      </c>
      <c r="Q364" s="147">
        <f>[1]побуд.звіт!Q364+'[2]звіт 2018+01.2019'!Q364</f>
        <v>0</v>
      </c>
      <c r="R364" s="147">
        <f>[1]побуд.звіт!R364+'[2]звіт 2018+01.2019'!R364</f>
        <v>1102.1651566655419</v>
      </c>
      <c r="S364" s="140">
        <f t="shared" si="204"/>
        <v>0</v>
      </c>
      <c r="T364" s="141">
        <f t="shared" si="205"/>
        <v>1102.1651566655419</v>
      </c>
      <c r="U364" s="147">
        <f>[1]побуд.звіт!U364+'[2]звіт 2018+01.2019'!U364</f>
        <v>0</v>
      </c>
      <c r="V364" s="147">
        <f>[1]побуд.звіт!V364+'[2]звіт 2018+01.2019'!V364</f>
        <v>0</v>
      </c>
      <c r="W364" s="140">
        <f t="shared" si="206"/>
        <v>0</v>
      </c>
      <c r="X364" s="141">
        <f t="shared" si="207"/>
        <v>0</v>
      </c>
      <c r="Y364" s="147">
        <f>[1]побуд.звіт!Y364+'[2]звіт 2018+01.2019'!Y364</f>
        <v>0</v>
      </c>
      <c r="Z364" s="147">
        <f>[1]побуд.звіт!Z364+'[2]звіт 2018+01.2019'!Z364</f>
        <v>0</v>
      </c>
      <c r="AA364" s="140">
        <f t="shared" si="208"/>
        <v>0</v>
      </c>
      <c r="AB364" s="141">
        <f t="shared" si="209"/>
        <v>0</v>
      </c>
      <c r="AC364" s="147">
        <f>[1]побуд.звіт!AC364+'[2]звіт 2018+01.2019'!AC364</f>
        <v>945.49459395672852</v>
      </c>
      <c r="AD364" s="147">
        <f>[1]побуд.звіт!AD364+'[2]звіт 2018+01.2019'!AD364</f>
        <v>1194.3857175301316</v>
      </c>
      <c r="AE364" s="140">
        <f t="shared" si="210"/>
        <v>0</v>
      </c>
      <c r="AF364" s="141">
        <f t="shared" si="211"/>
        <v>248.89112357340309</v>
      </c>
      <c r="AG364" s="147">
        <f>[1]побуд.звіт!AG364+'[2]звіт 2018+01.2019'!AG364</f>
        <v>0</v>
      </c>
      <c r="AH364" s="147">
        <f>[1]побуд.звіт!AH364+'[2]звіт 2018+01.2019'!AH364</f>
        <v>0</v>
      </c>
      <c r="AI364" s="140">
        <f t="shared" si="212"/>
        <v>0</v>
      </c>
      <c r="AJ364" s="141">
        <f t="shared" si="213"/>
        <v>0</v>
      </c>
      <c r="AK364" s="147">
        <f>[1]побуд.звіт!AK364+'[2]звіт 2018+01.2019'!AK364</f>
        <v>0</v>
      </c>
      <c r="AL364" s="147">
        <f>[1]побуд.звіт!AL364+'[2]звіт 2018+01.2019'!AL364</f>
        <v>0</v>
      </c>
      <c r="AM364" s="140">
        <f t="shared" si="214"/>
        <v>0</v>
      </c>
      <c r="AN364" s="141">
        <f t="shared" si="215"/>
        <v>0</v>
      </c>
      <c r="AO364" s="147">
        <f>[1]побуд.звіт!AO364+'[2]звіт 2018+01.2019'!AO364</f>
        <v>1089.225969071437</v>
      </c>
      <c r="AP364" s="147">
        <f>[1]побуд.звіт!AP364+'[2]звіт 2018+01.2019'!AP364</f>
        <v>350.0183203318976</v>
      </c>
      <c r="AQ364" s="140">
        <f t="shared" si="216"/>
        <v>-739.20764873953942</v>
      </c>
      <c r="AR364" s="141">
        <f t="shared" si="217"/>
        <v>0</v>
      </c>
      <c r="AS364" s="147">
        <f>[1]побуд.звіт!AS364+'[2]звіт 2018+01.2019'!AS364</f>
        <v>0</v>
      </c>
      <c r="AT364" s="147">
        <f>[1]побуд.звіт!AT364+'[2]звіт 2018+01.2019'!AT364</f>
        <v>0</v>
      </c>
      <c r="AU364" s="140">
        <f t="shared" si="218"/>
        <v>0</v>
      </c>
      <c r="AV364" s="141">
        <f t="shared" si="219"/>
        <v>0</v>
      </c>
      <c r="AW364" s="147">
        <f>[1]побуд.звіт!AW364+'[2]звіт 2018+01.2019'!AW364</f>
        <v>1342.4044131110925</v>
      </c>
      <c r="AX364" s="147">
        <f>[1]побуд.звіт!AX364+'[2]звіт 2018+01.2019'!AX364</f>
        <v>0</v>
      </c>
      <c r="AY364" s="140">
        <f t="shared" si="220"/>
        <v>-1342.4044131110925</v>
      </c>
      <c r="AZ364" s="141">
        <f t="shared" si="221"/>
        <v>0</v>
      </c>
      <c r="BA364" s="38">
        <v>0</v>
      </c>
      <c r="BB364" s="36"/>
      <c r="BC364" s="36">
        <f t="shared" si="231"/>
        <v>0</v>
      </c>
      <c r="BD364" s="37">
        <f t="shared" si="232"/>
        <v>0</v>
      </c>
      <c r="BE364" s="147">
        <f>[1]побуд.звіт!BE364+'[2]звіт 2018+01.2019'!BE364</f>
        <v>16.145847413423617</v>
      </c>
      <c r="BF364" s="147">
        <f>[1]побуд.звіт!BF364+'[2]звіт 2018+01.2019'!BF364</f>
        <v>0</v>
      </c>
      <c r="BG364" s="140">
        <f t="shared" si="222"/>
        <v>-16.145847413423617</v>
      </c>
      <c r="BH364" s="141">
        <f t="shared" si="223"/>
        <v>0</v>
      </c>
      <c r="BI364" s="147">
        <f>[1]побуд.звіт!BI364+'[2]звіт 2018+01.2019'!BI364</f>
        <v>0</v>
      </c>
      <c r="BJ364" s="147">
        <f>[1]побуд.звіт!BJ364+'[2]звіт 2018+01.2019'!BJ364</f>
        <v>0</v>
      </c>
      <c r="BK364" s="140">
        <f t="shared" si="224"/>
        <v>0</v>
      </c>
      <c r="BL364" s="141">
        <f t="shared" si="225"/>
        <v>0</v>
      </c>
      <c r="BM364" s="147">
        <f>[1]побуд.звіт!BM364+'[2]звіт 2018+01.2019'!BM364</f>
        <v>0</v>
      </c>
      <c r="BN364" s="147">
        <f>[1]побуд.звіт!BN364+'[2]звіт 2018+01.2019'!BN364</f>
        <v>0</v>
      </c>
      <c r="BO364" s="140">
        <f t="shared" si="226"/>
        <v>0</v>
      </c>
      <c r="BP364" s="141">
        <f t="shared" si="227"/>
        <v>0</v>
      </c>
      <c r="BQ364" s="142">
        <f t="shared" si="234"/>
        <v>4038.7216829849453</v>
      </c>
      <c r="BR364" s="140">
        <f t="shared" si="234"/>
        <v>3310.5094170227921</v>
      </c>
      <c r="BS364" s="140">
        <f t="shared" si="228"/>
        <v>-728.2122659621532</v>
      </c>
      <c r="BT364" s="141">
        <f t="shared" si="229"/>
        <v>0</v>
      </c>
      <c r="BU364" s="148">
        <f t="shared" si="233"/>
        <v>0.81969238706640835</v>
      </c>
      <c r="BV364" s="132">
        <v>291</v>
      </c>
      <c r="BW364" s="144">
        <f t="shared" si="230"/>
        <v>2.5198797867896019</v>
      </c>
      <c r="BX364" s="132">
        <f t="shared" ref="BX364:BX427" si="235">BQ364/14</f>
        <v>288.4801202132104</v>
      </c>
      <c r="BY364" s="145">
        <v>3</v>
      </c>
      <c r="CA364" s="39"/>
    </row>
    <row r="365" spans="1:79" x14ac:dyDescent="0.3">
      <c r="A365" s="137">
        <f t="shared" si="201"/>
        <v>357</v>
      </c>
      <c r="B365" s="153" t="s">
        <v>457</v>
      </c>
      <c r="C365" s="188">
        <v>70.7</v>
      </c>
      <c r="D365" s="187">
        <v>1</v>
      </c>
      <c r="E365" s="147">
        <f>[1]побуд.звіт!E365+'[2]звіт 2018+01.2019'!E365</f>
        <v>0</v>
      </c>
      <c r="F365" s="147">
        <f>[1]побуд.звіт!F365+'[2]звіт 2018+01.2019'!F365</f>
        <v>0</v>
      </c>
      <c r="G365" s="140">
        <f t="shared" si="197"/>
        <v>0</v>
      </c>
      <c r="H365" s="141">
        <f t="shared" si="198"/>
        <v>0</v>
      </c>
      <c r="I365" s="147">
        <f>[1]побуд.звіт!I365+'[2]звіт 2018+01.2019'!I365</f>
        <v>0</v>
      </c>
      <c r="J365" s="147">
        <f>[1]побуд.звіт!J365+'[2]звіт 2018+01.2019'!J365</f>
        <v>0</v>
      </c>
      <c r="K365" s="140">
        <f t="shared" si="199"/>
        <v>0</v>
      </c>
      <c r="L365" s="141">
        <f t="shared" si="200"/>
        <v>0</v>
      </c>
      <c r="M365" s="147">
        <f>[1]побуд.звіт!M365+'[2]звіт 2018+01.2019'!M365</f>
        <v>40.659428784006806</v>
      </c>
      <c r="N365" s="147">
        <f>[1]побуд.звіт!N365+'[2]звіт 2018+01.2019'!N365</f>
        <v>41.496263905951317</v>
      </c>
      <c r="O365" s="140">
        <f t="shared" si="202"/>
        <v>0</v>
      </c>
      <c r="P365" s="141">
        <f t="shared" si="203"/>
        <v>0.83683512194451026</v>
      </c>
      <c r="Q365" s="147">
        <f>[1]побуд.звіт!Q365+'[2]звіт 2018+01.2019'!Q365</f>
        <v>0</v>
      </c>
      <c r="R365" s="147">
        <f>[1]побуд.звіт!R365+'[2]звіт 2018+01.2019'!R365</f>
        <v>363.45591619023435</v>
      </c>
      <c r="S365" s="140">
        <f t="shared" si="204"/>
        <v>0</v>
      </c>
      <c r="T365" s="141">
        <f t="shared" si="205"/>
        <v>363.45591619023435</v>
      </c>
      <c r="U365" s="147">
        <f>[1]побуд.звіт!U365+'[2]звіт 2018+01.2019'!U365</f>
        <v>0</v>
      </c>
      <c r="V365" s="147">
        <f>[1]побуд.звіт!V365+'[2]звіт 2018+01.2019'!V365</f>
        <v>0</v>
      </c>
      <c r="W365" s="140">
        <f t="shared" si="206"/>
        <v>0</v>
      </c>
      <c r="X365" s="141">
        <f t="shared" si="207"/>
        <v>0</v>
      </c>
      <c r="Y365" s="147">
        <f>[1]побуд.звіт!Y365+'[2]звіт 2018+01.2019'!Y365</f>
        <v>0</v>
      </c>
      <c r="Z365" s="147">
        <f>[1]побуд.звіт!Z365+'[2]звіт 2018+01.2019'!Z365</f>
        <v>0</v>
      </c>
      <c r="AA365" s="140">
        <f t="shared" si="208"/>
        <v>0</v>
      </c>
      <c r="AB365" s="141">
        <f t="shared" si="209"/>
        <v>0</v>
      </c>
      <c r="AC365" s="147">
        <f>[1]побуд.звіт!AC365+'[2]звіт 2018+01.2019'!AC365</f>
        <v>311.75995987487892</v>
      </c>
      <c r="AD365" s="147">
        <f>[1]побуд.звіт!AD365+'[2]звіт 2018+01.2019'!AD365</f>
        <v>393.85760368181104</v>
      </c>
      <c r="AE365" s="140">
        <f t="shared" si="210"/>
        <v>0</v>
      </c>
      <c r="AF365" s="141">
        <f t="shared" si="211"/>
        <v>82.097643806932126</v>
      </c>
      <c r="AG365" s="147">
        <f>[1]побуд.звіт!AG365+'[2]звіт 2018+01.2019'!AG365</f>
        <v>0</v>
      </c>
      <c r="AH365" s="147">
        <f>[1]побуд.звіт!AH365+'[2]звіт 2018+01.2019'!AH365</f>
        <v>0</v>
      </c>
      <c r="AI365" s="140">
        <f t="shared" si="212"/>
        <v>0</v>
      </c>
      <c r="AJ365" s="141">
        <f t="shared" si="213"/>
        <v>0</v>
      </c>
      <c r="AK365" s="147">
        <f>[1]побуд.звіт!AK365+'[2]звіт 2018+01.2019'!AK365</f>
        <v>0</v>
      </c>
      <c r="AL365" s="147">
        <f>[1]побуд.звіт!AL365+'[2]звіт 2018+01.2019'!AL365</f>
        <v>0</v>
      </c>
      <c r="AM365" s="140">
        <f t="shared" si="214"/>
        <v>0</v>
      </c>
      <c r="AN365" s="141">
        <f t="shared" si="215"/>
        <v>0</v>
      </c>
      <c r="AO365" s="147">
        <f>[1]побуд.звіт!AO365+'[2]звіт 2018+01.2019'!AO365</f>
        <v>81.368980316115383</v>
      </c>
      <c r="AP365" s="147">
        <f>[1]побуд.звіт!AP365+'[2]звіт 2018+01.2019'!AP365</f>
        <v>34.999073108716189</v>
      </c>
      <c r="AQ365" s="140">
        <f t="shared" si="216"/>
        <v>-46.369907207399194</v>
      </c>
      <c r="AR365" s="141">
        <f t="shared" si="217"/>
        <v>0</v>
      </c>
      <c r="AS365" s="147">
        <f>[1]побуд.звіт!AS365+'[2]звіт 2018+01.2019'!AS365</f>
        <v>0</v>
      </c>
      <c r="AT365" s="147">
        <f>[1]побуд.звіт!AT365+'[2]звіт 2018+01.2019'!AT365</f>
        <v>0</v>
      </c>
      <c r="AU365" s="140">
        <f t="shared" si="218"/>
        <v>0</v>
      </c>
      <c r="AV365" s="141">
        <f t="shared" si="219"/>
        <v>0</v>
      </c>
      <c r="AW365" s="147">
        <f>[1]побуд.звіт!AW365+'[2]звіт 2018+01.2019'!AW365</f>
        <v>442.60424316676421</v>
      </c>
      <c r="AX365" s="147">
        <f>[1]побуд.звіт!AX365+'[2]звіт 2018+01.2019'!AX365</f>
        <v>0</v>
      </c>
      <c r="AY365" s="140">
        <f t="shared" si="220"/>
        <v>-442.60424316676421</v>
      </c>
      <c r="AZ365" s="141">
        <f t="shared" si="221"/>
        <v>0</v>
      </c>
      <c r="BA365" s="38">
        <v>0</v>
      </c>
      <c r="BB365" s="36"/>
      <c r="BC365" s="36">
        <f t="shared" si="231"/>
        <v>0</v>
      </c>
      <c r="BD365" s="37">
        <f t="shared" si="232"/>
        <v>0</v>
      </c>
      <c r="BE365" s="147">
        <f>[1]побуд.звіт!BE365+'[2]звіт 2018+01.2019'!BE365</f>
        <v>16.071897323698249</v>
      </c>
      <c r="BF365" s="147">
        <f>[1]побуд.звіт!BF365+'[2]звіт 2018+01.2019'!BF365</f>
        <v>0</v>
      </c>
      <c r="BG365" s="140">
        <f t="shared" si="222"/>
        <v>-16.071897323698249</v>
      </c>
      <c r="BH365" s="141">
        <f t="shared" si="223"/>
        <v>0</v>
      </c>
      <c r="BI365" s="147">
        <f>[1]побуд.звіт!BI365+'[2]звіт 2018+01.2019'!BI365</f>
        <v>0</v>
      </c>
      <c r="BJ365" s="147">
        <f>[1]побуд.звіт!BJ365+'[2]звіт 2018+01.2019'!BJ365</f>
        <v>0</v>
      </c>
      <c r="BK365" s="140">
        <f t="shared" si="224"/>
        <v>0</v>
      </c>
      <c r="BL365" s="141">
        <f t="shared" si="225"/>
        <v>0</v>
      </c>
      <c r="BM365" s="147">
        <f>[1]побуд.звіт!BM365+'[2]звіт 2018+01.2019'!BM365</f>
        <v>0</v>
      </c>
      <c r="BN365" s="147">
        <f>[1]побуд.звіт!BN365+'[2]звіт 2018+01.2019'!BN365</f>
        <v>0</v>
      </c>
      <c r="BO365" s="140">
        <f t="shared" si="226"/>
        <v>0</v>
      </c>
      <c r="BP365" s="141">
        <f t="shared" si="227"/>
        <v>0</v>
      </c>
      <c r="BQ365" s="142">
        <f t="shared" si="234"/>
        <v>892.46450946546361</v>
      </c>
      <c r="BR365" s="140">
        <f t="shared" si="234"/>
        <v>833.80885688671287</v>
      </c>
      <c r="BS365" s="140">
        <f t="shared" si="228"/>
        <v>-58.655652578750733</v>
      </c>
      <c r="BT365" s="141">
        <f t="shared" si="229"/>
        <v>0</v>
      </c>
      <c r="BU365" s="148">
        <f t="shared" si="233"/>
        <v>0.93427676735976628</v>
      </c>
      <c r="BV365" s="132">
        <v>132</v>
      </c>
      <c r="BW365" s="144">
        <f t="shared" si="230"/>
        <v>68.252535038181179</v>
      </c>
      <c r="BX365" s="132">
        <f t="shared" si="235"/>
        <v>63.747464961818828</v>
      </c>
      <c r="BY365" s="145">
        <v>3</v>
      </c>
      <c r="CA365" s="39"/>
    </row>
    <row r="366" spans="1:79" x14ac:dyDescent="0.3">
      <c r="A366" s="137">
        <f t="shared" si="201"/>
        <v>358</v>
      </c>
      <c r="B366" s="153" t="s">
        <v>458</v>
      </c>
      <c r="C366" s="188">
        <v>67.45</v>
      </c>
      <c r="D366" s="187">
        <v>1</v>
      </c>
      <c r="E366" s="147">
        <f>[1]побуд.звіт!E366+'[2]звіт 2018+01.2019'!E366</f>
        <v>0</v>
      </c>
      <c r="F366" s="147">
        <f>[1]побуд.звіт!F366+'[2]звіт 2018+01.2019'!F366</f>
        <v>0</v>
      </c>
      <c r="G366" s="140">
        <f t="shared" si="197"/>
        <v>0</v>
      </c>
      <c r="H366" s="141">
        <f t="shared" si="198"/>
        <v>0</v>
      </c>
      <c r="I366" s="147">
        <f>[1]побуд.звіт!I366+'[2]звіт 2018+01.2019'!I366</f>
        <v>0</v>
      </c>
      <c r="J366" s="147">
        <f>[1]побуд.звіт!J366+'[2]звіт 2018+01.2019'!J366</f>
        <v>0</v>
      </c>
      <c r="K366" s="140">
        <f t="shared" si="199"/>
        <v>0</v>
      </c>
      <c r="L366" s="141">
        <f t="shared" si="200"/>
        <v>0</v>
      </c>
      <c r="M366" s="147">
        <f>[1]побуд.звіт!M366+'[2]звіт 2018+01.2019'!M366</f>
        <v>121.16983374907667</v>
      </c>
      <c r="N366" s="147">
        <f>[1]побуд.звіт!N366+'[2]звіт 2018+01.2019'!N366</f>
        <v>124.48879171785394</v>
      </c>
      <c r="O366" s="140">
        <f t="shared" si="202"/>
        <v>0</v>
      </c>
      <c r="P366" s="141">
        <f t="shared" si="203"/>
        <v>3.3189579687772692</v>
      </c>
      <c r="Q366" s="147">
        <f>[1]побуд.звіт!Q366+'[2]звіт 2018+01.2019'!Q366</f>
        <v>0</v>
      </c>
      <c r="R366" s="147">
        <f>[1]побуд.звіт!R366+'[2]звіт 2018+01.2019'!R366</f>
        <v>336.15882971807167</v>
      </c>
      <c r="S366" s="140">
        <f t="shared" si="204"/>
        <v>0</v>
      </c>
      <c r="T366" s="141">
        <f t="shared" si="205"/>
        <v>336.15882971807167</v>
      </c>
      <c r="U366" s="147">
        <f>[1]побуд.звіт!U366+'[2]звіт 2018+01.2019'!U366</f>
        <v>0</v>
      </c>
      <c r="V366" s="147">
        <f>[1]побуд.звіт!V366+'[2]звіт 2018+01.2019'!V366</f>
        <v>0</v>
      </c>
      <c r="W366" s="140">
        <f t="shared" si="206"/>
        <v>0</v>
      </c>
      <c r="X366" s="141">
        <f t="shared" si="207"/>
        <v>0</v>
      </c>
      <c r="Y366" s="147">
        <f>[1]побуд.звіт!Y366+'[2]звіт 2018+01.2019'!Y366</f>
        <v>0</v>
      </c>
      <c r="Z366" s="147">
        <f>[1]побуд.звіт!Z366+'[2]звіт 2018+01.2019'!Z366</f>
        <v>0</v>
      </c>
      <c r="AA366" s="140">
        <f t="shared" si="208"/>
        <v>0</v>
      </c>
      <c r="AB366" s="141">
        <f t="shared" si="209"/>
        <v>0</v>
      </c>
      <c r="AC366" s="147">
        <f>[1]побуд.звіт!AC366+'[2]звіт 2018+01.2019'!AC366</f>
        <v>297.29226385941575</v>
      </c>
      <c r="AD366" s="147">
        <f>[1]побуд.звіт!AD366+'[2]звіт 2018+01.2019'!AD366</f>
        <v>375.75240973604184</v>
      </c>
      <c r="AE366" s="140">
        <f t="shared" si="210"/>
        <v>0</v>
      </c>
      <c r="AF366" s="141">
        <f t="shared" si="211"/>
        <v>78.460145876626086</v>
      </c>
      <c r="AG366" s="147">
        <f>[1]побуд.звіт!AG366+'[2]звіт 2018+01.2019'!AG366</f>
        <v>0</v>
      </c>
      <c r="AH366" s="147">
        <f>[1]побуд.звіт!AH366+'[2]звіт 2018+01.2019'!AH366</f>
        <v>0</v>
      </c>
      <c r="AI366" s="140">
        <f t="shared" si="212"/>
        <v>0</v>
      </c>
      <c r="AJ366" s="141">
        <f t="shared" si="213"/>
        <v>0</v>
      </c>
      <c r="AK366" s="147">
        <f>[1]побуд.звіт!AK366+'[2]звіт 2018+01.2019'!AK366</f>
        <v>0</v>
      </c>
      <c r="AL366" s="147">
        <f>[1]побуд.звіт!AL366+'[2]звіт 2018+01.2019'!AL366</f>
        <v>0</v>
      </c>
      <c r="AM366" s="140">
        <f t="shared" si="214"/>
        <v>0</v>
      </c>
      <c r="AN366" s="141">
        <f t="shared" si="215"/>
        <v>0</v>
      </c>
      <c r="AO366" s="147">
        <f>[1]побуд.звіт!AO366+'[2]звіт 2018+01.2019'!AO366</f>
        <v>190.19114735247322</v>
      </c>
      <c r="AP366" s="147">
        <f>[1]побуд.звіт!AP366+'[2]звіт 2018+01.2019'!AP366</f>
        <v>50.892594237992583</v>
      </c>
      <c r="AQ366" s="140">
        <f t="shared" si="216"/>
        <v>-139.29855311448063</v>
      </c>
      <c r="AR366" s="141">
        <f t="shared" si="217"/>
        <v>0</v>
      </c>
      <c r="AS366" s="147">
        <f>[1]побуд.звіт!AS366+'[2]звіт 2018+01.2019'!AS366</f>
        <v>0</v>
      </c>
      <c r="AT366" s="147">
        <f>[1]побуд.звіт!AT366+'[2]звіт 2018+01.2019'!AT366</f>
        <v>0</v>
      </c>
      <c r="AU366" s="140">
        <f t="shared" si="218"/>
        <v>0</v>
      </c>
      <c r="AV366" s="141">
        <f t="shared" si="219"/>
        <v>0</v>
      </c>
      <c r="AW366" s="147">
        <f>[1]побуд.звіт!AW366+'[2]звіт 2018+01.2019'!AW366</f>
        <v>409.38333023860906</v>
      </c>
      <c r="AX366" s="147">
        <f>[1]побуд.звіт!AX366+'[2]звіт 2018+01.2019'!AX366</f>
        <v>0</v>
      </c>
      <c r="AY366" s="140">
        <f t="shared" si="220"/>
        <v>-409.38333023860906</v>
      </c>
      <c r="AZ366" s="141">
        <f t="shared" si="221"/>
        <v>0</v>
      </c>
      <c r="BA366" s="38">
        <v>0</v>
      </c>
      <c r="BB366" s="36"/>
      <c r="BC366" s="36">
        <f t="shared" si="231"/>
        <v>0</v>
      </c>
      <c r="BD366" s="37">
        <f t="shared" si="232"/>
        <v>0</v>
      </c>
      <c r="BE366" s="147">
        <f>[1]побуд.звіт!BE366+'[2]звіт 2018+01.2019'!BE366</f>
        <v>16.117355325781087</v>
      </c>
      <c r="BF366" s="147">
        <f>[1]побуд.звіт!BF366+'[2]звіт 2018+01.2019'!BF366</f>
        <v>0</v>
      </c>
      <c r="BG366" s="140">
        <f t="shared" si="222"/>
        <v>-16.117355325781087</v>
      </c>
      <c r="BH366" s="141">
        <f t="shared" si="223"/>
        <v>0</v>
      </c>
      <c r="BI366" s="147">
        <f>[1]побуд.звіт!BI366+'[2]звіт 2018+01.2019'!BI366</f>
        <v>0</v>
      </c>
      <c r="BJ366" s="147">
        <f>[1]побуд.звіт!BJ366+'[2]звіт 2018+01.2019'!BJ366</f>
        <v>0</v>
      </c>
      <c r="BK366" s="140">
        <f t="shared" si="224"/>
        <v>0</v>
      </c>
      <c r="BL366" s="141">
        <f t="shared" si="225"/>
        <v>0</v>
      </c>
      <c r="BM366" s="147">
        <f>[1]побуд.звіт!BM366+'[2]звіт 2018+01.2019'!BM366</f>
        <v>0</v>
      </c>
      <c r="BN366" s="147">
        <f>[1]побуд.звіт!BN366+'[2]звіт 2018+01.2019'!BN366</f>
        <v>0</v>
      </c>
      <c r="BO366" s="140">
        <f t="shared" si="226"/>
        <v>0</v>
      </c>
      <c r="BP366" s="141">
        <f t="shared" si="227"/>
        <v>0</v>
      </c>
      <c r="BQ366" s="142">
        <f t="shared" si="234"/>
        <v>1034.1539305253557</v>
      </c>
      <c r="BR366" s="140">
        <f t="shared" si="234"/>
        <v>887.29262540996001</v>
      </c>
      <c r="BS366" s="140">
        <f t="shared" si="228"/>
        <v>-146.86130511539568</v>
      </c>
      <c r="BT366" s="141">
        <f t="shared" si="229"/>
        <v>0</v>
      </c>
      <c r="BU366" s="148">
        <f t="shared" si="233"/>
        <v>0.85798893106678098</v>
      </c>
      <c r="BV366" s="132">
        <v>70</v>
      </c>
      <c r="BW366" s="144">
        <f t="shared" si="230"/>
        <v>0</v>
      </c>
      <c r="BX366" s="132">
        <f t="shared" si="235"/>
        <v>73.868137894668266</v>
      </c>
      <c r="BY366" s="145">
        <v>3</v>
      </c>
      <c r="CA366" s="39"/>
    </row>
    <row r="367" spans="1:79" x14ac:dyDescent="0.3">
      <c r="A367" s="137">
        <f t="shared" si="201"/>
        <v>359</v>
      </c>
      <c r="B367" s="153" t="s">
        <v>459</v>
      </c>
      <c r="C367" s="188">
        <v>51.21</v>
      </c>
      <c r="D367" s="187">
        <v>1</v>
      </c>
      <c r="E367" s="147">
        <f>[1]побуд.звіт!E367+'[2]звіт 2018+01.2019'!E367</f>
        <v>0</v>
      </c>
      <c r="F367" s="147">
        <f>[1]побуд.звіт!F367+'[2]звіт 2018+01.2019'!F367</f>
        <v>0</v>
      </c>
      <c r="G367" s="140">
        <f t="shared" si="197"/>
        <v>0</v>
      </c>
      <c r="H367" s="141">
        <f t="shared" si="198"/>
        <v>0</v>
      </c>
      <c r="I367" s="147">
        <f>[1]побуд.звіт!I367+'[2]звіт 2018+01.2019'!I367</f>
        <v>0</v>
      </c>
      <c r="J367" s="147">
        <f>[1]побуд.звіт!J367+'[2]звіт 2018+01.2019'!J367</f>
        <v>0</v>
      </c>
      <c r="K367" s="140">
        <f t="shared" si="199"/>
        <v>0</v>
      </c>
      <c r="L367" s="141">
        <f t="shared" si="200"/>
        <v>0</v>
      </c>
      <c r="M367" s="147">
        <f>[1]побуд.звіт!M367+'[2]звіт 2018+01.2019'!M367</f>
        <v>40.531975816132601</v>
      </c>
      <c r="N367" s="147">
        <f>[1]побуд.звіт!N367+'[2]звіт 2018+01.2019'!N367</f>
        <v>41.496263905951317</v>
      </c>
      <c r="O367" s="140">
        <f t="shared" si="202"/>
        <v>0</v>
      </c>
      <c r="P367" s="141">
        <f t="shared" si="203"/>
        <v>0.96428808981871583</v>
      </c>
      <c r="Q367" s="147">
        <f>[1]побуд.звіт!Q367+'[2]звіт 2018+01.2019'!Q367</f>
        <v>0</v>
      </c>
      <c r="R367" s="147">
        <f>[1]побуд.звіт!R367+'[2]звіт 2018+01.2019'!R367</f>
        <v>263.38712913065524</v>
      </c>
      <c r="S367" s="140">
        <f t="shared" si="204"/>
        <v>0</v>
      </c>
      <c r="T367" s="141">
        <f t="shared" si="205"/>
        <v>263.38712913065524</v>
      </c>
      <c r="U367" s="147">
        <f>[1]побуд.звіт!U367+'[2]звіт 2018+01.2019'!U367</f>
        <v>0</v>
      </c>
      <c r="V367" s="147">
        <f>[1]побуд.звіт!V367+'[2]звіт 2018+01.2019'!V367</f>
        <v>0</v>
      </c>
      <c r="W367" s="140">
        <f t="shared" si="206"/>
        <v>0</v>
      </c>
      <c r="X367" s="141">
        <f t="shared" si="207"/>
        <v>0</v>
      </c>
      <c r="Y367" s="147">
        <f>[1]побуд.звіт!Y367+'[2]звіт 2018+01.2019'!Y367</f>
        <v>0</v>
      </c>
      <c r="Z367" s="147">
        <f>[1]побуд.звіт!Z367+'[2]звіт 2018+01.2019'!Z367</f>
        <v>0</v>
      </c>
      <c r="AA367" s="140">
        <f t="shared" si="208"/>
        <v>0</v>
      </c>
      <c r="AB367" s="141">
        <f t="shared" si="209"/>
        <v>0</v>
      </c>
      <c r="AC367" s="147">
        <f>[1]побуд.звіт!AC367+'[2]звіт 2018+01.2019'!AC367</f>
        <v>225.7704250762736</v>
      </c>
      <c r="AD367" s="147">
        <f>[1]побуд.звіт!AD367+'[2]звіт 2018+01.2019'!AD367</f>
        <v>285.28214829625949</v>
      </c>
      <c r="AE367" s="140">
        <f t="shared" si="210"/>
        <v>0</v>
      </c>
      <c r="AF367" s="141">
        <f t="shared" si="211"/>
        <v>59.511723219985896</v>
      </c>
      <c r="AG367" s="147">
        <f>[1]побуд.звіт!AG367+'[2]звіт 2018+01.2019'!AG367</f>
        <v>0</v>
      </c>
      <c r="AH367" s="147">
        <f>[1]побуд.звіт!AH367+'[2]звіт 2018+01.2019'!AH367</f>
        <v>0</v>
      </c>
      <c r="AI367" s="140">
        <f t="shared" si="212"/>
        <v>0</v>
      </c>
      <c r="AJ367" s="141">
        <f t="shared" si="213"/>
        <v>0</v>
      </c>
      <c r="AK367" s="147">
        <f>[1]побуд.звіт!AK367+'[2]звіт 2018+01.2019'!AK367</f>
        <v>0</v>
      </c>
      <c r="AL367" s="147">
        <f>[1]побуд.звіт!AL367+'[2]звіт 2018+01.2019'!AL367</f>
        <v>0</v>
      </c>
      <c r="AM367" s="140">
        <f t="shared" si="214"/>
        <v>0</v>
      </c>
      <c r="AN367" s="141">
        <f t="shared" si="215"/>
        <v>0</v>
      </c>
      <c r="AO367" s="147">
        <f>[1]побуд.звіт!AO367+'[2]звіт 2018+01.2019'!AO367</f>
        <v>190.16320127213964</v>
      </c>
      <c r="AP367" s="147">
        <f>[1]побуд.звіт!AP367+'[2]звіт 2018+01.2019'!AP367</f>
        <v>50.892594237992583</v>
      </c>
      <c r="AQ367" s="140">
        <f t="shared" si="216"/>
        <v>-139.27060703414708</v>
      </c>
      <c r="AR367" s="141">
        <f t="shared" si="217"/>
        <v>0</v>
      </c>
      <c r="AS367" s="147">
        <f>[1]побуд.звіт!AS367+'[2]звіт 2018+01.2019'!AS367</f>
        <v>0</v>
      </c>
      <c r="AT367" s="147">
        <f>[1]побуд.звіт!AT367+'[2]звіт 2018+01.2019'!AT367</f>
        <v>0</v>
      </c>
      <c r="AU367" s="140">
        <f t="shared" si="218"/>
        <v>0</v>
      </c>
      <c r="AV367" s="141">
        <f t="shared" si="219"/>
        <v>0</v>
      </c>
      <c r="AW367" s="147">
        <f>[1]побуд.звіт!AW367+'[2]звіт 2018+01.2019'!AW367</f>
        <v>320.75607760813278</v>
      </c>
      <c r="AX367" s="147">
        <f>[1]побуд.звіт!AX367+'[2]звіт 2018+01.2019'!AX367</f>
        <v>0</v>
      </c>
      <c r="AY367" s="140">
        <f t="shared" si="220"/>
        <v>-320.75607760813278</v>
      </c>
      <c r="AZ367" s="141">
        <f t="shared" si="221"/>
        <v>0</v>
      </c>
      <c r="BA367" s="38">
        <v>0</v>
      </c>
      <c r="BB367" s="36"/>
      <c r="BC367" s="36">
        <f t="shared" si="231"/>
        <v>0</v>
      </c>
      <c r="BD367" s="37">
        <f t="shared" si="232"/>
        <v>0</v>
      </c>
      <c r="BE367" s="147">
        <f>[1]побуд.звіт!BE367+'[2]звіт 2018+01.2019'!BE367</f>
        <v>16.093242337186108</v>
      </c>
      <c r="BF367" s="147">
        <f>[1]побуд.звіт!BF367+'[2]звіт 2018+01.2019'!BF367</f>
        <v>0</v>
      </c>
      <c r="BG367" s="140">
        <f t="shared" si="222"/>
        <v>-16.093242337186108</v>
      </c>
      <c r="BH367" s="141">
        <f t="shared" si="223"/>
        <v>0</v>
      </c>
      <c r="BI367" s="147">
        <f>[1]побуд.звіт!BI367+'[2]звіт 2018+01.2019'!BI367</f>
        <v>0</v>
      </c>
      <c r="BJ367" s="147">
        <f>[1]побуд.звіт!BJ367+'[2]звіт 2018+01.2019'!BJ367</f>
        <v>0</v>
      </c>
      <c r="BK367" s="140">
        <f t="shared" si="224"/>
        <v>0</v>
      </c>
      <c r="BL367" s="141">
        <f t="shared" si="225"/>
        <v>0</v>
      </c>
      <c r="BM367" s="147">
        <f>[1]побуд.звіт!BM367+'[2]звіт 2018+01.2019'!BM367</f>
        <v>0</v>
      </c>
      <c r="BN367" s="147">
        <f>[1]побуд.звіт!BN367+'[2]звіт 2018+01.2019'!BN367</f>
        <v>0</v>
      </c>
      <c r="BO367" s="140">
        <f t="shared" si="226"/>
        <v>0</v>
      </c>
      <c r="BP367" s="141">
        <f t="shared" si="227"/>
        <v>0</v>
      </c>
      <c r="BQ367" s="142">
        <f t="shared" si="234"/>
        <v>793.31492210986471</v>
      </c>
      <c r="BR367" s="140">
        <f t="shared" si="234"/>
        <v>641.05813557085867</v>
      </c>
      <c r="BS367" s="140">
        <f t="shared" si="228"/>
        <v>-152.25678653900604</v>
      </c>
      <c r="BT367" s="141">
        <f t="shared" si="229"/>
        <v>0</v>
      </c>
      <c r="BU367" s="148">
        <f t="shared" si="233"/>
        <v>0.80807522675349308</v>
      </c>
      <c r="BV367" s="132">
        <v>116</v>
      </c>
      <c r="BW367" s="144">
        <f t="shared" si="230"/>
        <v>59.334648420723951</v>
      </c>
      <c r="BX367" s="132">
        <f t="shared" si="235"/>
        <v>56.665351579276049</v>
      </c>
      <c r="BY367" s="145">
        <v>3</v>
      </c>
      <c r="CA367" s="39"/>
    </row>
    <row r="368" spans="1:79" x14ac:dyDescent="0.3">
      <c r="A368" s="137">
        <f t="shared" si="201"/>
        <v>360</v>
      </c>
      <c r="B368" s="153" t="s">
        <v>460</v>
      </c>
      <c r="C368" s="188">
        <v>211.8</v>
      </c>
      <c r="D368" s="187">
        <v>1</v>
      </c>
      <c r="E368" s="147">
        <f>[1]побуд.звіт!E368+'[2]звіт 2018+01.2019'!E368</f>
        <v>0</v>
      </c>
      <c r="F368" s="147">
        <f>[1]побуд.звіт!F368+'[2]звіт 2018+01.2019'!F368</f>
        <v>0</v>
      </c>
      <c r="G368" s="140">
        <f t="shared" si="197"/>
        <v>0</v>
      </c>
      <c r="H368" s="141">
        <f t="shared" si="198"/>
        <v>0</v>
      </c>
      <c r="I368" s="147">
        <f>[1]побуд.звіт!I368+'[2]звіт 2018+01.2019'!I368</f>
        <v>0</v>
      </c>
      <c r="J368" s="147">
        <f>[1]побуд.звіт!J368+'[2]звіт 2018+01.2019'!J368</f>
        <v>0</v>
      </c>
      <c r="K368" s="140">
        <f t="shared" si="199"/>
        <v>0</v>
      </c>
      <c r="L368" s="141">
        <f t="shared" si="200"/>
        <v>0</v>
      </c>
      <c r="M368" s="147">
        <f>[1]побуд.звіт!M368+'[2]звіт 2018+01.2019'!M368</f>
        <v>363.51961165107514</v>
      </c>
      <c r="N368" s="147">
        <f>[1]побуд.звіт!N368+'[2]звіт 2018+01.2019'!N368</f>
        <v>339.8142612522073</v>
      </c>
      <c r="O368" s="140">
        <f t="shared" si="202"/>
        <v>-23.705350398867836</v>
      </c>
      <c r="P368" s="141">
        <f t="shared" si="203"/>
        <v>0</v>
      </c>
      <c r="Q368" s="147">
        <f>[1]побуд.звіт!Q368+'[2]звіт 2018+01.2019'!Q368</f>
        <v>0</v>
      </c>
      <c r="R368" s="147">
        <f>[1]побуд.звіт!R368+'[2]звіт 2018+01.2019'!R368</f>
        <v>1088.7384037578067</v>
      </c>
      <c r="S368" s="140">
        <f t="shared" si="204"/>
        <v>0</v>
      </c>
      <c r="T368" s="141">
        <f t="shared" si="205"/>
        <v>1088.7384037578067</v>
      </c>
      <c r="U368" s="147">
        <f>[1]побуд.звіт!U368+'[2]звіт 2018+01.2019'!U368</f>
        <v>0</v>
      </c>
      <c r="V368" s="147">
        <f>[1]побуд.звіт!V368+'[2]звіт 2018+01.2019'!V368</f>
        <v>0</v>
      </c>
      <c r="W368" s="140">
        <f t="shared" si="206"/>
        <v>0</v>
      </c>
      <c r="X368" s="141">
        <f t="shared" si="207"/>
        <v>0</v>
      </c>
      <c r="Y368" s="147">
        <f>[1]побуд.звіт!Y368+'[2]звіт 2018+01.2019'!Y368</f>
        <v>0</v>
      </c>
      <c r="Z368" s="147">
        <f>[1]побуд.звіт!Z368+'[2]звіт 2018+01.2019'!Z368</f>
        <v>0</v>
      </c>
      <c r="AA368" s="140">
        <f t="shared" si="208"/>
        <v>0</v>
      </c>
      <c r="AB368" s="141">
        <f t="shared" si="209"/>
        <v>0</v>
      </c>
      <c r="AC368" s="147">
        <f>[1]побуд.звіт!AC368+'[2]звіт 2018+01.2019'!AC368</f>
        <v>933.83808802255203</v>
      </c>
      <c r="AD368" s="147">
        <f>[1]побуд.звіт!AD368+'[2]звіт 2018+01.2019'!AD368</f>
        <v>1179.9015623735158</v>
      </c>
      <c r="AE368" s="140">
        <f t="shared" si="210"/>
        <v>0</v>
      </c>
      <c r="AF368" s="141">
        <f t="shared" si="211"/>
        <v>246.06347435096382</v>
      </c>
      <c r="AG368" s="147">
        <f>[1]побуд.звіт!AG368+'[2]звіт 2018+01.2019'!AG368</f>
        <v>0</v>
      </c>
      <c r="AH368" s="147">
        <f>[1]побуд.звіт!AH368+'[2]звіт 2018+01.2019'!AH368</f>
        <v>0</v>
      </c>
      <c r="AI368" s="140">
        <f t="shared" si="212"/>
        <v>0</v>
      </c>
      <c r="AJ368" s="141">
        <f t="shared" si="213"/>
        <v>0</v>
      </c>
      <c r="AK368" s="147">
        <f>[1]побуд.звіт!AK368+'[2]звіт 2018+01.2019'!AK368</f>
        <v>0</v>
      </c>
      <c r="AL368" s="147">
        <f>[1]побуд.звіт!AL368+'[2]звіт 2018+01.2019'!AL368</f>
        <v>0</v>
      </c>
      <c r="AM368" s="140">
        <f t="shared" si="214"/>
        <v>0</v>
      </c>
      <c r="AN368" s="141">
        <f t="shared" si="215"/>
        <v>0</v>
      </c>
      <c r="AO368" s="147">
        <f>[1]побуд.звіт!AO368+'[2]звіт 2018+01.2019'!AO368</f>
        <v>654.56200822226117</v>
      </c>
      <c r="AP368" s="147">
        <f>[1]побуд.звіт!AP368+'[2]звіт 2018+01.2019'!AP368</f>
        <v>280.00637949209738</v>
      </c>
      <c r="AQ368" s="140">
        <f t="shared" si="216"/>
        <v>-374.55562873016379</v>
      </c>
      <c r="AR368" s="141">
        <f t="shared" si="217"/>
        <v>0</v>
      </c>
      <c r="AS368" s="147">
        <f>[1]побуд.звіт!AS368+'[2]звіт 2018+01.2019'!AS368</f>
        <v>0</v>
      </c>
      <c r="AT368" s="147">
        <f>[1]побуд.звіт!AT368+'[2]звіт 2018+01.2019'!AT368</f>
        <v>0</v>
      </c>
      <c r="AU368" s="140">
        <f t="shared" si="218"/>
        <v>0</v>
      </c>
      <c r="AV368" s="141">
        <f t="shared" si="219"/>
        <v>0</v>
      </c>
      <c r="AW368" s="147">
        <f>[1]побуд.звіт!AW368+'[2]звіт 2018+01.2019'!AW368</f>
        <v>1325.9346351162753</v>
      </c>
      <c r="AX368" s="147">
        <f>[1]побуд.звіт!AX368+'[2]звіт 2018+01.2019'!AX368</f>
        <v>0</v>
      </c>
      <c r="AY368" s="140">
        <f t="shared" si="220"/>
        <v>-1325.9346351162753</v>
      </c>
      <c r="AZ368" s="141">
        <f t="shared" si="221"/>
        <v>0</v>
      </c>
      <c r="BA368" s="38">
        <v>0</v>
      </c>
      <c r="BB368" s="36"/>
      <c r="BC368" s="36">
        <f t="shared" si="231"/>
        <v>0</v>
      </c>
      <c r="BD368" s="37">
        <f t="shared" si="232"/>
        <v>0</v>
      </c>
      <c r="BE368" s="147">
        <f>[1]побуд.звіт!BE368+'[2]звіт 2018+01.2019'!BE368</f>
        <v>15.950048890686205</v>
      </c>
      <c r="BF368" s="147">
        <f>[1]побуд.звіт!BF368+'[2]звіт 2018+01.2019'!BF368</f>
        <v>0</v>
      </c>
      <c r="BG368" s="140">
        <f t="shared" si="222"/>
        <v>-15.950048890686205</v>
      </c>
      <c r="BH368" s="141">
        <f t="shared" si="223"/>
        <v>0</v>
      </c>
      <c r="BI368" s="147">
        <f>[1]побуд.звіт!BI368+'[2]звіт 2018+01.2019'!BI368</f>
        <v>0</v>
      </c>
      <c r="BJ368" s="147">
        <f>[1]побуд.звіт!BJ368+'[2]звіт 2018+01.2019'!BJ368</f>
        <v>0</v>
      </c>
      <c r="BK368" s="140">
        <f t="shared" si="224"/>
        <v>0</v>
      </c>
      <c r="BL368" s="141">
        <f t="shared" si="225"/>
        <v>0</v>
      </c>
      <c r="BM368" s="147">
        <f>[1]побуд.звіт!BM368+'[2]звіт 2018+01.2019'!BM368</f>
        <v>0</v>
      </c>
      <c r="BN368" s="147">
        <f>[1]побуд.звіт!BN368+'[2]звіт 2018+01.2019'!BN368</f>
        <v>0</v>
      </c>
      <c r="BO368" s="140">
        <f t="shared" si="226"/>
        <v>0</v>
      </c>
      <c r="BP368" s="141">
        <f t="shared" si="227"/>
        <v>0</v>
      </c>
      <c r="BQ368" s="142">
        <f t="shared" si="234"/>
        <v>3293.8043919028496</v>
      </c>
      <c r="BR368" s="140">
        <f t="shared" si="234"/>
        <v>2888.4606068756275</v>
      </c>
      <c r="BS368" s="140">
        <f t="shared" si="228"/>
        <v>-405.34378502722211</v>
      </c>
      <c r="BT368" s="141">
        <f t="shared" si="229"/>
        <v>0</v>
      </c>
      <c r="BU368" s="148">
        <f t="shared" si="233"/>
        <v>0.8769375054500268</v>
      </c>
      <c r="BV368" s="132">
        <v>216</v>
      </c>
      <c r="BW368" s="144">
        <f t="shared" si="230"/>
        <v>0</v>
      </c>
      <c r="BX368" s="132">
        <f t="shared" si="235"/>
        <v>235.27174227877498</v>
      </c>
      <c r="BY368" s="145">
        <v>3</v>
      </c>
      <c r="CA368" s="39"/>
    </row>
    <row r="369" spans="1:79" x14ac:dyDescent="0.3">
      <c r="A369" s="137">
        <f t="shared" si="201"/>
        <v>361</v>
      </c>
      <c r="B369" s="153" t="s">
        <v>461</v>
      </c>
      <c r="C369" s="188">
        <v>214.7</v>
      </c>
      <c r="D369" s="187">
        <v>1</v>
      </c>
      <c r="E369" s="147">
        <f>[1]побуд.звіт!E369+'[2]звіт 2018+01.2019'!E369</f>
        <v>0</v>
      </c>
      <c r="F369" s="147">
        <f>[1]побуд.звіт!F369+'[2]звіт 2018+01.2019'!F369</f>
        <v>0</v>
      </c>
      <c r="G369" s="140">
        <f t="shared" si="197"/>
        <v>0</v>
      </c>
      <c r="H369" s="141">
        <f t="shared" si="198"/>
        <v>0</v>
      </c>
      <c r="I369" s="147">
        <f>[1]побуд.звіт!I369+'[2]звіт 2018+01.2019'!I369</f>
        <v>0</v>
      </c>
      <c r="J369" s="147">
        <f>[1]побуд.звіт!J369+'[2]звіт 2018+01.2019'!J369</f>
        <v>0</v>
      </c>
      <c r="K369" s="140">
        <f t="shared" si="199"/>
        <v>0</v>
      </c>
      <c r="L369" s="141">
        <f t="shared" si="200"/>
        <v>0</v>
      </c>
      <c r="M369" s="147">
        <f>[1]побуд.звіт!M369+'[2]звіт 2018+01.2019'!M369</f>
        <v>362.50961095020375</v>
      </c>
      <c r="N369" s="147">
        <f>[1]побуд.звіт!N369+'[2]звіт 2018+01.2019'!N369</f>
        <v>373.4663751535619</v>
      </c>
      <c r="O369" s="140">
        <f t="shared" si="202"/>
        <v>0</v>
      </c>
      <c r="P369" s="141">
        <f t="shared" si="203"/>
        <v>10.956764203358148</v>
      </c>
      <c r="Q369" s="147">
        <f>[1]побуд.звіт!Q369+'[2]звіт 2018+01.2019'!Q369</f>
        <v>0</v>
      </c>
      <c r="R369" s="147">
        <f>[1]побуд.звіт!R369+'[2]звіт 2018+01.2019'!R369</f>
        <v>1103.7945014784377</v>
      </c>
      <c r="S369" s="140">
        <f t="shared" si="204"/>
        <v>0</v>
      </c>
      <c r="T369" s="141">
        <f t="shared" si="205"/>
        <v>1103.7945014784377</v>
      </c>
      <c r="U369" s="147">
        <f>[1]побуд.звіт!U369+'[2]звіт 2018+01.2019'!U369</f>
        <v>0</v>
      </c>
      <c r="V369" s="147">
        <f>[1]побуд.звіт!V369+'[2]звіт 2018+01.2019'!V369</f>
        <v>0</v>
      </c>
      <c r="W369" s="140">
        <f t="shared" si="206"/>
        <v>0</v>
      </c>
      <c r="X369" s="141">
        <f t="shared" si="207"/>
        <v>0</v>
      </c>
      <c r="Y369" s="147">
        <f>[1]побуд.звіт!Y369+'[2]звіт 2018+01.2019'!Y369</f>
        <v>0</v>
      </c>
      <c r="Z369" s="147">
        <f>[1]побуд.звіт!Z369+'[2]звіт 2018+01.2019'!Z369</f>
        <v>0</v>
      </c>
      <c r="AA369" s="140">
        <f t="shared" si="208"/>
        <v>0</v>
      </c>
      <c r="AB369" s="141">
        <f t="shared" si="209"/>
        <v>0</v>
      </c>
      <c r="AC369" s="147">
        <f>[1]побуд.звіт!AC369+'[2]звіт 2018+01.2019'!AC369</f>
        <v>1426.697979552333</v>
      </c>
      <c r="AD369" s="147">
        <f>[1]побуд.звіт!AD369+'[2]звіт 2018+01.2019'!AD369</f>
        <v>1454.7233585181505</v>
      </c>
      <c r="AE369" s="140">
        <f t="shared" si="210"/>
        <v>0</v>
      </c>
      <c r="AF369" s="141">
        <f t="shared" si="211"/>
        <v>28.025378965817481</v>
      </c>
      <c r="AG369" s="147">
        <f>[1]побуд.звіт!AG369+'[2]звіт 2018+01.2019'!AG369</f>
        <v>0</v>
      </c>
      <c r="AH369" s="147">
        <f>[1]побуд.звіт!AH369+'[2]звіт 2018+01.2019'!AH369</f>
        <v>0</v>
      </c>
      <c r="AI369" s="140">
        <f t="shared" si="212"/>
        <v>0</v>
      </c>
      <c r="AJ369" s="141">
        <f t="shared" si="213"/>
        <v>0</v>
      </c>
      <c r="AK369" s="147">
        <f>[1]побуд.звіт!AK369+'[2]звіт 2018+01.2019'!AK369</f>
        <v>0</v>
      </c>
      <c r="AL369" s="147">
        <f>[1]побуд.звіт!AL369+'[2]звіт 2018+01.2019'!AL369</f>
        <v>0</v>
      </c>
      <c r="AM369" s="140">
        <f t="shared" si="214"/>
        <v>0</v>
      </c>
      <c r="AN369" s="141">
        <f t="shared" si="215"/>
        <v>0</v>
      </c>
      <c r="AO369" s="147">
        <f>[1]побуд.звіт!AO369+'[2]звіт 2018+01.2019'!AO369</f>
        <v>336.34348475464884</v>
      </c>
      <c r="AP369" s="147">
        <f>[1]побуд.звіт!AP369+'[2]звіт 2018+01.2019'!AP369</f>
        <v>280.00637949209738</v>
      </c>
      <c r="AQ369" s="140">
        <f t="shared" si="216"/>
        <v>-56.337105262551461</v>
      </c>
      <c r="AR369" s="141">
        <f t="shared" si="217"/>
        <v>0</v>
      </c>
      <c r="AS369" s="147">
        <f>[1]побуд.звіт!AS369+'[2]звіт 2018+01.2019'!AS369</f>
        <v>0</v>
      </c>
      <c r="AT369" s="147">
        <f>[1]побуд.звіт!AT369+'[2]звіт 2018+01.2019'!AT369</f>
        <v>0</v>
      </c>
      <c r="AU369" s="140">
        <f t="shared" si="218"/>
        <v>0</v>
      </c>
      <c r="AV369" s="141">
        <f t="shared" si="219"/>
        <v>0</v>
      </c>
      <c r="AW369" s="147">
        <f>[1]побуд.звіт!AW369+'[2]звіт 2018+01.2019'!AW369</f>
        <v>1440.9076456626838</v>
      </c>
      <c r="AX369" s="147">
        <f>[1]побуд.звіт!AX369+'[2]звіт 2018+01.2019'!AX369</f>
        <v>245.05171972456</v>
      </c>
      <c r="AY369" s="140">
        <f t="shared" si="220"/>
        <v>-1195.8559259381238</v>
      </c>
      <c r="AZ369" s="141">
        <f t="shared" si="221"/>
        <v>0</v>
      </c>
      <c r="BA369" s="38">
        <v>0</v>
      </c>
      <c r="BB369" s="36"/>
      <c r="BC369" s="36">
        <f t="shared" si="231"/>
        <v>0</v>
      </c>
      <c r="BD369" s="37">
        <f t="shared" si="232"/>
        <v>0</v>
      </c>
      <c r="BE369" s="147">
        <f>[1]побуд.звіт!BE369+'[2]звіт 2018+01.2019'!BE369</f>
        <v>16.168439550662551</v>
      </c>
      <c r="BF369" s="147">
        <f>[1]побуд.звіт!BF369+'[2]звіт 2018+01.2019'!BF369</f>
        <v>0</v>
      </c>
      <c r="BG369" s="140">
        <f t="shared" si="222"/>
        <v>-16.168439550662551</v>
      </c>
      <c r="BH369" s="141">
        <f t="shared" si="223"/>
        <v>0</v>
      </c>
      <c r="BI369" s="147">
        <f>[1]побуд.звіт!BI369+'[2]звіт 2018+01.2019'!BI369</f>
        <v>0</v>
      </c>
      <c r="BJ369" s="147">
        <f>[1]побуд.звіт!BJ369+'[2]звіт 2018+01.2019'!BJ369</f>
        <v>0</v>
      </c>
      <c r="BK369" s="140">
        <f t="shared" si="224"/>
        <v>0</v>
      </c>
      <c r="BL369" s="141">
        <f t="shared" si="225"/>
        <v>0</v>
      </c>
      <c r="BM369" s="147">
        <f>[1]побуд.звіт!BM369+'[2]звіт 2018+01.2019'!BM369</f>
        <v>0</v>
      </c>
      <c r="BN369" s="147">
        <f>[1]побуд.звіт!BN369+'[2]звіт 2018+01.2019'!BN369</f>
        <v>0</v>
      </c>
      <c r="BO369" s="140">
        <f t="shared" si="226"/>
        <v>0</v>
      </c>
      <c r="BP369" s="141">
        <f t="shared" si="227"/>
        <v>0</v>
      </c>
      <c r="BQ369" s="142">
        <f t="shared" si="234"/>
        <v>3582.6271604705316</v>
      </c>
      <c r="BR369" s="140">
        <f t="shared" si="234"/>
        <v>3457.0423343668076</v>
      </c>
      <c r="BS369" s="140">
        <f t="shared" si="228"/>
        <v>-125.58482610372403</v>
      </c>
      <c r="BT369" s="141">
        <f t="shared" si="229"/>
        <v>0</v>
      </c>
      <c r="BU369" s="148">
        <f t="shared" si="233"/>
        <v>0.96494616367302088</v>
      </c>
      <c r="BV369" s="132">
        <v>213</v>
      </c>
      <c r="BW369" s="144">
        <f t="shared" si="230"/>
        <v>0</v>
      </c>
      <c r="BX369" s="132">
        <f t="shared" si="235"/>
        <v>255.90194003360941</v>
      </c>
      <c r="BY369" s="145">
        <v>3</v>
      </c>
      <c r="CA369" s="39"/>
    </row>
    <row r="370" spans="1:79" x14ac:dyDescent="0.3">
      <c r="A370" s="72">
        <f t="shared" si="201"/>
        <v>362</v>
      </c>
      <c r="B370" s="75" t="s">
        <v>462</v>
      </c>
      <c r="C370" s="73">
        <v>104.3</v>
      </c>
      <c r="D370" s="187">
        <v>1</v>
      </c>
      <c r="E370" s="177">
        <f>[1]побуд.звіт!E370+'[2]звіт 2018+01.2019'!E370</f>
        <v>0</v>
      </c>
      <c r="F370" s="177">
        <f>[1]побуд.звіт!F370+'[2]звіт 2018+01.2019'!F370</f>
        <v>0</v>
      </c>
      <c r="G370" s="178">
        <f t="shared" si="197"/>
        <v>0</v>
      </c>
      <c r="H370" s="179">
        <f t="shared" si="198"/>
        <v>0</v>
      </c>
      <c r="I370" s="177">
        <f>[1]побуд.звіт!I370+'[2]звіт 2018+01.2019'!I370</f>
        <v>0</v>
      </c>
      <c r="J370" s="177">
        <f>[1]побуд.звіт!J370+'[2]звіт 2018+01.2019'!J370</f>
        <v>0</v>
      </c>
      <c r="K370" s="178">
        <f t="shared" si="199"/>
        <v>0</v>
      </c>
      <c r="L370" s="179">
        <f t="shared" si="200"/>
        <v>0</v>
      </c>
      <c r="M370" s="177">
        <f>[1]побуд.звіт!M370+'[2]звіт 2018+01.2019'!M370</f>
        <v>161.13123025932759</v>
      </c>
      <c r="N370" s="177">
        <f>[1]побуд.звіт!N370+'[2]звіт 2018+01.2019'!N370</f>
        <v>165.98505562380527</v>
      </c>
      <c r="O370" s="178">
        <f t="shared" si="202"/>
        <v>0</v>
      </c>
      <c r="P370" s="179">
        <f t="shared" si="203"/>
        <v>4.8538253644776717</v>
      </c>
      <c r="Q370" s="177">
        <f>[1]побуд.звіт!Q370+'[2]звіт 2018+01.2019'!Q370</f>
        <v>0</v>
      </c>
      <c r="R370" s="177">
        <f>[1]побуд.звіт!R370+'[2]звіт 2018+01.2019'!R370</f>
        <v>433.01838489487733</v>
      </c>
      <c r="S370" s="178">
        <f t="shared" si="204"/>
        <v>0</v>
      </c>
      <c r="T370" s="179">
        <f t="shared" si="205"/>
        <v>433.01838489487733</v>
      </c>
      <c r="U370" s="177">
        <f>[1]побуд.звіт!U370+'[2]звіт 2018+01.2019'!U370</f>
        <v>0</v>
      </c>
      <c r="V370" s="177">
        <f>[1]побуд.звіт!V370+'[2]звіт 2018+01.2019'!V370</f>
        <v>0</v>
      </c>
      <c r="W370" s="178">
        <f t="shared" si="206"/>
        <v>0</v>
      </c>
      <c r="X370" s="179">
        <f t="shared" si="207"/>
        <v>0</v>
      </c>
      <c r="Y370" s="177">
        <f>[1]побуд.звіт!Y370+'[2]звіт 2018+01.2019'!Y370</f>
        <v>0</v>
      </c>
      <c r="Z370" s="177">
        <f>[1]побуд.звіт!Z370+'[2]звіт 2018+01.2019'!Z370</f>
        <v>0</v>
      </c>
      <c r="AA370" s="178">
        <f t="shared" si="208"/>
        <v>0</v>
      </c>
      <c r="AB370" s="179">
        <f t="shared" si="209"/>
        <v>0</v>
      </c>
      <c r="AC370" s="177">
        <f>[1]побуд.звіт!AC370+'[2]звіт 2018+01.2019'!AC370</f>
        <v>492.68421229925906</v>
      </c>
      <c r="AD370" s="177">
        <f>[1]побуд.звіт!AD370+'[2]звіт 2018+01.2019'!AD370</f>
        <v>581.03745493653309</v>
      </c>
      <c r="AE370" s="178">
        <f t="shared" si="210"/>
        <v>0</v>
      </c>
      <c r="AF370" s="179">
        <f t="shared" si="211"/>
        <v>88.353242637274036</v>
      </c>
      <c r="AG370" s="177">
        <f>[1]побуд.звіт!AG370+'[2]звіт 2018+01.2019'!AG370</f>
        <v>0</v>
      </c>
      <c r="AH370" s="177">
        <f>[1]побуд.звіт!AH370+'[2]звіт 2018+01.2019'!AH370</f>
        <v>0</v>
      </c>
      <c r="AI370" s="178">
        <f t="shared" si="212"/>
        <v>0</v>
      </c>
      <c r="AJ370" s="179">
        <f t="shared" si="213"/>
        <v>0</v>
      </c>
      <c r="AK370" s="177">
        <f>[1]побуд.звіт!AK370+'[2]звіт 2018+01.2019'!AK370</f>
        <v>0</v>
      </c>
      <c r="AL370" s="177">
        <f>[1]побуд.звіт!AL370+'[2]звіт 2018+01.2019'!AL370</f>
        <v>0</v>
      </c>
      <c r="AM370" s="178">
        <f t="shared" si="214"/>
        <v>0</v>
      </c>
      <c r="AN370" s="179">
        <f t="shared" si="215"/>
        <v>0</v>
      </c>
      <c r="AO370" s="177">
        <f>[1]побуд.звіт!AO370+'[2]звіт 2018+01.2019'!AO370</f>
        <v>666.19664262058814</v>
      </c>
      <c r="AP370" s="177">
        <f>[1]побуд.звіт!AP370+'[2]звіт 2018+01.2019'!AP370</f>
        <v>267.32488921298437</v>
      </c>
      <c r="AQ370" s="178">
        <f t="shared" si="216"/>
        <v>-398.87175340760376</v>
      </c>
      <c r="AR370" s="179">
        <f t="shared" si="217"/>
        <v>0</v>
      </c>
      <c r="AS370" s="177">
        <f>[1]побуд.звіт!AS370+'[2]звіт 2018+01.2019'!AS370</f>
        <v>0</v>
      </c>
      <c r="AT370" s="177">
        <f>[1]побуд.звіт!AT370+'[2]звіт 2018+01.2019'!AT370</f>
        <v>0</v>
      </c>
      <c r="AU370" s="178">
        <f t="shared" si="218"/>
        <v>0</v>
      </c>
      <c r="AV370" s="179">
        <f t="shared" si="219"/>
        <v>0</v>
      </c>
      <c r="AW370" s="177">
        <f>[1]побуд.звіт!AW370+'[2]звіт 2018+01.2019'!AW370</f>
        <v>627.12513147201355</v>
      </c>
      <c r="AX370" s="177">
        <f>[1]побуд.звіт!AX370+'[2]звіт 2018+01.2019'!AX370</f>
        <v>3863</v>
      </c>
      <c r="AY370" s="178">
        <f t="shared" si="220"/>
        <v>0</v>
      </c>
      <c r="AZ370" s="179">
        <f t="shared" si="221"/>
        <v>3235.8748685279866</v>
      </c>
      <c r="BA370" s="38">
        <v>0</v>
      </c>
      <c r="BB370" s="36"/>
      <c r="BC370" s="36">
        <f t="shared" si="231"/>
        <v>0</v>
      </c>
      <c r="BD370" s="37">
        <f t="shared" si="232"/>
        <v>0</v>
      </c>
      <c r="BE370" s="177">
        <f>[1]побуд.звіт!BE370+'[2]звіт 2018+01.2019'!BE370</f>
        <v>16.001921302781696</v>
      </c>
      <c r="BF370" s="177">
        <f>[1]побуд.звіт!BF370+'[2]звіт 2018+01.2019'!BF370</f>
        <v>0</v>
      </c>
      <c r="BG370" s="178">
        <f t="shared" si="222"/>
        <v>-16.001921302781696</v>
      </c>
      <c r="BH370" s="179">
        <f t="shared" si="223"/>
        <v>0</v>
      </c>
      <c r="BI370" s="177">
        <f>[1]побуд.звіт!BI370+'[2]звіт 2018+01.2019'!BI370</f>
        <v>0</v>
      </c>
      <c r="BJ370" s="177">
        <f>[1]побуд.звіт!BJ370+'[2]звіт 2018+01.2019'!BJ370</f>
        <v>0</v>
      </c>
      <c r="BK370" s="178">
        <f t="shared" si="224"/>
        <v>0</v>
      </c>
      <c r="BL370" s="179">
        <f t="shared" si="225"/>
        <v>0</v>
      </c>
      <c r="BM370" s="177">
        <f>[1]побуд.звіт!BM370+'[2]звіт 2018+01.2019'!BM370</f>
        <v>0</v>
      </c>
      <c r="BN370" s="177">
        <f>[1]побуд.звіт!BN370+'[2]звіт 2018+01.2019'!BN370</f>
        <v>0</v>
      </c>
      <c r="BO370" s="178">
        <f t="shared" si="226"/>
        <v>0</v>
      </c>
      <c r="BP370" s="179">
        <f t="shared" si="227"/>
        <v>0</v>
      </c>
      <c r="BQ370" s="180">
        <f t="shared" si="234"/>
        <v>1963.13913795397</v>
      </c>
      <c r="BR370" s="178">
        <f t="shared" si="234"/>
        <v>5310.3657846681999</v>
      </c>
      <c r="BS370" s="178">
        <f t="shared" si="228"/>
        <v>0</v>
      </c>
      <c r="BT370" s="179">
        <f t="shared" si="229"/>
        <v>3347.2266467142299</v>
      </c>
      <c r="BU370" s="181">
        <f t="shared" si="233"/>
        <v>2.7050379068917083</v>
      </c>
      <c r="BV370" s="130">
        <v>534</v>
      </c>
      <c r="BW370" s="182">
        <f t="shared" si="230"/>
        <v>393.77577586043071</v>
      </c>
      <c r="BX370" s="130">
        <f t="shared" si="235"/>
        <v>140.22422413956929</v>
      </c>
      <c r="BY370" s="183">
        <v>1</v>
      </c>
      <c r="CA370" s="39"/>
    </row>
    <row r="371" spans="1:79" x14ac:dyDescent="0.3">
      <c r="A371" s="72">
        <f t="shared" si="201"/>
        <v>363</v>
      </c>
      <c r="B371" s="75" t="s">
        <v>463</v>
      </c>
      <c r="C371" s="73">
        <v>112.9</v>
      </c>
      <c r="D371" s="187">
        <v>1</v>
      </c>
      <c r="E371" s="177">
        <f>[1]побуд.звіт!E371+'[2]звіт 2018+01.2019'!E371</f>
        <v>0</v>
      </c>
      <c r="F371" s="177">
        <f>[1]побуд.звіт!F371+'[2]звіт 2018+01.2019'!F371</f>
        <v>0</v>
      </c>
      <c r="G371" s="178">
        <f t="shared" si="197"/>
        <v>0</v>
      </c>
      <c r="H371" s="179">
        <f t="shared" si="198"/>
        <v>0</v>
      </c>
      <c r="I371" s="177">
        <f>[1]побуд.звіт!I371+'[2]звіт 2018+01.2019'!I371</f>
        <v>0</v>
      </c>
      <c r="J371" s="177">
        <f>[1]побуд.звіт!J371+'[2]звіт 2018+01.2019'!J371</f>
        <v>0</v>
      </c>
      <c r="K371" s="178">
        <f t="shared" si="199"/>
        <v>0</v>
      </c>
      <c r="L371" s="179">
        <f t="shared" si="200"/>
        <v>0</v>
      </c>
      <c r="M371" s="177">
        <f>[1]побуд.звіт!M371+'[2]звіт 2018+01.2019'!M371</f>
        <v>201.43133322432973</v>
      </c>
      <c r="N371" s="177">
        <f>[1]побуд.звіт!N371+'[2]звіт 2018+01.2019'!N371</f>
        <v>207.4813195297566</v>
      </c>
      <c r="O371" s="178">
        <f t="shared" si="202"/>
        <v>0</v>
      </c>
      <c r="P371" s="179">
        <f t="shared" si="203"/>
        <v>6.0499863054268701</v>
      </c>
      <c r="Q371" s="177">
        <f>[1]побуд.звіт!Q371+'[2]звіт 2018+01.2019'!Q371</f>
        <v>0</v>
      </c>
      <c r="R371" s="177">
        <f>[1]побуд.звіт!R371+'[2]звіт 2018+01.2019'!R371</f>
        <v>533.01141300749703</v>
      </c>
      <c r="S371" s="178">
        <f t="shared" si="204"/>
        <v>0</v>
      </c>
      <c r="T371" s="179">
        <f t="shared" si="205"/>
        <v>533.01141300749703</v>
      </c>
      <c r="U371" s="177">
        <f>[1]побуд.звіт!U371+'[2]звіт 2018+01.2019'!U371</f>
        <v>0</v>
      </c>
      <c r="V371" s="177">
        <f>[1]побуд.звіт!V371+'[2]звіт 2018+01.2019'!V371</f>
        <v>0</v>
      </c>
      <c r="W371" s="178">
        <f t="shared" si="206"/>
        <v>0</v>
      </c>
      <c r="X371" s="179">
        <f t="shared" si="207"/>
        <v>0</v>
      </c>
      <c r="Y371" s="177">
        <f>[1]побуд.звіт!Y371+'[2]звіт 2018+01.2019'!Y371</f>
        <v>0</v>
      </c>
      <c r="Z371" s="177">
        <f>[1]побуд.звіт!Z371+'[2]звіт 2018+01.2019'!Z371</f>
        <v>0</v>
      </c>
      <c r="AA371" s="178">
        <f t="shared" si="208"/>
        <v>0</v>
      </c>
      <c r="AB371" s="179">
        <f t="shared" si="209"/>
        <v>0</v>
      </c>
      <c r="AC371" s="177">
        <f>[1]побуд.звіт!AC371+'[2]звіт 2018+01.2019'!AC371</f>
        <v>533.14322910344151</v>
      </c>
      <c r="AD371" s="177">
        <f>[1]побуд.звіт!AD371+'[2]звіт 2018+01.2019'!AD371</f>
        <v>628.94658353149168</v>
      </c>
      <c r="AE371" s="178">
        <f t="shared" si="210"/>
        <v>0</v>
      </c>
      <c r="AF371" s="179">
        <f t="shared" si="211"/>
        <v>95.80335442805017</v>
      </c>
      <c r="AG371" s="177">
        <f>[1]побуд.звіт!AG371+'[2]звіт 2018+01.2019'!AG371</f>
        <v>0</v>
      </c>
      <c r="AH371" s="177">
        <f>[1]побуд.звіт!AH371+'[2]звіт 2018+01.2019'!AH371</f>
        <v>0</v>
      </c>
      <c r="AI371" s="178">
        <f t="shared" si="212"/>
        <v>0</v>
      </c>
      <c r="AJ371" s="179">
        <f t="shared" si="213"/>
        <v>0</v>
      </c>
      <c r="AK371" s="177">
        <f>[1]побуд.звіт!AK371+'[2]звіт 2018+01.2019'!AK371</f>
        <v>0</v>
      </c>
      <c r="AL371" s="177">
        <f>[1]побуд.звіт!AL371+'[2]звіт 2018+01.2019'!AL371</f>
        <v>0</v>
      </c>
      <c r="AM371" s="178">
        <f t="shared" si="214"/>
        <v>0</v>
      </c>
      <c r="AN371" s="179">
        <f t="shared" si="215"/>
        <v>0</v>
      </c>
      <c r="AO371" s="177">
        <f>[1]побуд.звіт!AO371+'[2]звіт 2018+01.2019'!AO371</f>
        <v>725.24400881834731</v>
      </c>
      <c r="AP371" s="177">
        <f>[1]побуд.звіт!AP371+'[2]звіт 2018+01.2019'!AP371</f>
        <v>248.21933723354456</v>
      </c>
      <c r="AQ371" s="178">
        <f t="shared" si="216"/>
        <v>-477.02467158480272</v>
      </c>
      <c r="AR371" s="179">
        <f t="shared" si="217"/>
        <v>0</v>
      </c>
      <c r="AS371" s="177">
        <f>[1]побуд.звіт!AS371+'[2]звіт 2018+01.2019'!AS371</f>
        <v>0</v>
      </c>
      <c r="AT371" s="177">
        <f>[1]побуд.звіт!AT371+'[2]звіт 2018+01.2019'!AT371</f>
        <v>0</v>
      </c>
      <c r="AU371" s="178">
        <f t="shared" si="218"/>
        <v>0</v>
      </c>
      <c r="AV371" s="179">
        <f t="shared" si="219"/>
        <v>0</v>
      </c>
      <c r="AW371" s="177">
        <f>[1]побуд.звіт!AW371+'[2]звіт 2018+01.2019'!AW371</f>
        <v>768.00072749279843</v>
      </c>
      <c r="AX371" s="177">
        <f>[1]побуд.звіт!AX371+'[2]звіт 2018+01.2019'!AX371</f>
        <v>0</v>
      </c>
      <c r="AY371" s="178">
        <f t="shared" si="220"/>
        <v>-768.00072749279843</v>
      </c>
      <c r="AZ371" s="179">
        <f t="shared" si="221"/>
        <v>0</v>
      </c>
      <c r="BA371" s="38">
        <v>0</v>
      </c>
      <c r="BB371" s="36"/>
      <c r="BC371" s="36">
        <f t="shared" si="231"/>
        <v>0</v>
      </c>
      <c r="BD371" s="37">
        <f t="shared" si="232"/>
        <v>0</v>
      </c>
      <c r="BE371" s="177">
        <f>[1]побуд.звіт!BE371+'[2]звіт 2018+01.2019'!BE371</f>
        <v>16.053341347644377</v>
      </c>
      <c r="BF371" s="177">
        <f>[1]побуд.звіт!BF371+'[2]звіт 2018+01.2019'!BF371</f>
        <v>0</v>
      </c>
      <c r="BG371" s="178">
        <f t="shared" si="222"/>
        <v>-16.053341347644377</v>
      </c>
      <c r="BH371" s="179">
        <f t="shared" si="223"/>
        <v>0</v>
      </c>
      <c r="BI371" s="177">
        <f>[1]побуд.звіт!BI371+'[2]звіт 2018+01.2019'!BI371</f>
        <v>0</v>
      </c>
      <c r="BJ371" s="177">
        <f>[1]побуд.звіт!BJ371+'[2]звіт 2018+01.2019'!BJ371</f>
        <v>0</v>
      </c>
      <c r="BK371" s="178">
        <f t="shared" si="224"/>
        <v>0</v>
      </c>
      <c r="BL371" s="179">
        <f t="shared" si="225"/>
        <v>0</v>
      </c>
      <c r="BM371" s="177">
        <f>[1]побуд.звіт!BM371+'[2]звіт 2018+01.2019'!BM371</f>
        <v>0</v>
      </c>
      <c r="BN371" s="177">
        <f>[1]побуд.звіт!BN371+'[2]звіт 2018+01.2019'!BN371</f>
        <v>0</v>
      </c>
      <c r="BO371" s="178">
        <f t="shared" si="226"/>
        <v>0</v>
      </c>
      <c r="BP371" s="179">
        <f t="shared" si="227"/>
        <v>0</v>
      </c>
      <c r="BQ371" s="180">
        <f t="shared" si="234"/>
        <v>2243.8726399865609</v>
      </c>
      <c r="BR371" s="178">
        <f t="shared" si="234"/>
        <v>1617.6586533022901</v>
      </c>
      <c r="BS371" s="178">
        <f t="shared" si="228"/>
        <v>-626.21398668427082</v>
      </c>
      <c r="BT371" s="179">
        <f t="shared" si="229"/>
        <v>0</v>
      </c>
      <c r="BU371" s="181">
        <f t="shared" si="233"/>
        <v>0.72092266935077853</v>
      </c>
      <c r="BV371" s="130">
        <v>192</v>
      </c>
      <c r="BW371" s="182">
        <f t="shared" si="230"/>
        <v>31.723382858102781</v>
      </c>
      <c r="BX371" s="130">
        <f t="shared" si="235"/>
        <v>160.27661714189722</v>
      </c>
      <c r="BY371" s="183">
        <v>1</v>
      </c>
      <c r="CA371" s="39"/>
    </row>
    <row r="372" spans="1:79" x14ac:dyDescent="0.3">
      <c r="A372" s="72">
        <f t="shared" si="201"/>
        <v>364</v>
      </c>
      <c r="B372" s="75" t="s">
        <v>464</v>
      </c>
      <c r="C372" s="73">
        <v>329.2</v>
      </c>
      <c r="D372" s="187">
        <v>1</v>
      </c>
      <c r="E372" s="177">
        <f>[1]побуд.звіт!E372+'[2]звіт 2018+01.2019'!E372</f>
        <v>0</v>
      </c>
      <c r="F372" s="177">
        <f>[1]побуд.звіт!F372+'[2]звіт 2018+01.2019'!F372</f>
        <v>0</v>
      </c>
      <c r="G372" s="178">
        <f t="shared" si="197"/>
        <v>0</v>
      </c>
      <c r="H372" s="179">
        <f t="shared" si="198"/>
        <v>0</v>
      </c>
      <c r="I372" s="177">
        <f>[1]побуд.звіт!I372+'[2]звіт 2018+01.2019'!I372</f>
        <v>0</v>
      </c>
      <c r="J372" s="177">
        <f>[1]побуд.звіт!J372+'[2]звіт 2018+01.2019'!J372</f>
        <v>0</v>
      </c>
      <c r="K372" s="178">
        <f t="shared" si="199"/>
        <v>0</v>
      </c>
      <c r="L372" s="179">
        <f t="shared" si="200"/>
        <v>0</v>
      </c>
      <c r="M372" s="177">
        <f>[1]побуд.звіт!M372+'[2]звіт 2018+01.2019'!M372</f>
        <v>563.88497469909544</v>
      </c>
      <c r="N372" s="177">
        <f>[1]побуд.звіт!N372+'[2]звіт 2018+01.2019'!N372</f>
        <v>580.94769468331845</v>
      </c>
      <c r="O372" s="178">
        <f t="shared" si="202"/>
        <v>0</v>
      </c>
      <c r="P372" s="179">
        <f t="shared" si="203"/>
        <v>17.062719984223008</v>
      </c>
      <c r="Q372" s="177">
        <f>[1]побуд.звіт!Q372+'[2]звіт 2018+01.2019'!Q372</f>
        <v>0</v>
      </c>
      <c r="R372" s="177">
        <f>[1]побуд.звіт!R372+'[2]звіт 2018+01.2019'!R372</f>
        <v>1485.9406172204617</v>
      </c>
      <c r="S372" s="178">
        <f t="shared" si="204"/>
        <v>0</v>
      </c>
      <c r="T372" s="179">
        <f t="shared" si="205"/>
        <v>1485.9406172204617</v>
      </c>
      <c r="U372" s="177">
        <f>[1]побуд.звіт!U372+'[2]звіт 2018+01.2019'!U372</f>
        <v>0</v>
      </c>
      <c r="V372" s="177">
        <f>[1]побуд.звіт!V372+'[2]звіт 2018+01.2019'!V372</f>
        <v>0</v>
      </c>
      <c r="W372" s="178">
        <f t="shared" si="206"/>
        <v>0</v>
      </c>
      <c r="X372" s="179">
        <f t="shared" si="207"/>
        <v>0</v>
      </c>
      <c r="Y372" s="177">
        <f>[1]побуд.звіт!Y372+'[2]звіт 2018+01.2019'!Y372</f>
        <v>0</v>
      </c>
      <c r="Z372" s="177">
        <f>[1]побуд.звіт!Z372+'[2]звіт 2018+01.2019'!Z372</f>
        <v>0</v>
      </c>
      <c r="AA372" s="178">
        <f t="shared" si="208"/>
        <v>0</v>
      </c>
      <c r="AB372" s="179">
        <f t="shared" si="209"/>
        <v>0</v>
      </c>
      <c r="AC372" s="177">
        <f>[1]побуд.звіт!AC372+'[2]звіт 2018+01.2019'!AC372</f>
        <v>1554.753026701017</v>
      </c>
      <c r="AD372" s="177">
        <f>[1]побуд.звіт!AD372+'[2]звіт 2018+01.2019'!AD372</f>
        <v>1833.9168759837653</v>
      </c>
      <c r="AE372" s="178">
        <f t="shared" si="210"/>
        <v>0</v>
      </c>
      <c r="AF372" s="179">
        <f t="shared" si="211"/>
        <v>279.16384928274829</v>
      </c>
      <c r="AG372" s="177">
        <f>[1]побуд.звіт!AG372+'[2]звіт 2018+01.2019'!AG372</f>
        <v>0</v>
      </c>
      <c r="AH372" s="177">
        <f>[1]побуд.звіт!AH372+'[2]звіт 2018+01.2019'!AH372</f>
        <v>0</v>
      </c>
      <c r="AI372" s="178">
        <f t="shared" si="212"/>
        <v>0</v>
      </c>
      <c r="AJ372" s="179">
        <f t="shared" si="213"/>
        <v>0</v>
      </c>
      <c r="AK372" s="177">
        <f>[1]побуд.звіт!AK372+'[2]звіт 2018+01.2019'!AK372</f>
        <v>0</v>
      </c>
      <c r="AL372" s="177">
        <f>[1]побуд.звіт!AL372+'[2]звіт 2018+01.2019'!AL372</f>
        <v>0</v>
      </c>
      <c r="AM372" s="178">
        <f t="shared" si="214"/>
        <v>0</v>
      </c>
      <c r="AN372" s="179">
        <f t="shared" si="215"/>
        <v>0</v>
      </c>
      <c r="AO372" s="177">
        <f>[1]побуд.звіт!AO372+'[2]звіт 2018+01.2019'!AO372</f>
        <v>1977.566657990775</v>
      </c>
      <c r="AP372" s="177">
        <f>[1]побуд.звіт!AP372+'[2]звіт 2018+01.2019'!AP372</f>
        <v>553.58869728386776</v>
      </c>
      <c r="AQ372" s="178">
        <f t="shared" si="216"/>
        <v>-1423.9779607069072</v>
      </c>
      <c r="AR372" s="179">
        <f t="shared" si="217"/>
        <v>0</v>
      </c>
      <c r="AS372" s="177">
        <f>[1]побуд.звіт!AS372+'[2]звіт 2018+01.2019'!AS372</f>
        <v>0</v>
      </c>
      <c r="AT372" s="177">
        <f>[1]побуд.звіт!AT372+'[2]звіт 2018+01.2019'!AT372</f>
        <v>0</v>
      </c>
      <c r="AU372" s="178">
        <f t="shared" si="218"/>
        <v>0</v>
      </c>
      <c r="AV372" s="179">
        <f t="shared" si="219"/>
        <v>0</v>
      </c>
      <c r="AW372" s="177">
        <f>[1]побуд.звіт!AW372+'[2]звіт 2018+01.2019'!AW372</f>
        <v>2116.6473151680634</v>
      </c>
      <c r="AX372" s="177">
        <f>[1]побуд.звіт!AX372+'[2]звіт 2018+01.2019'!AX372</f>
        <v>0</v>
      </c>
      <c r="AY372" s="178">
        <f t="shared" si="220"/>
        <v>-2116.6473151680634</v>
      </c>
      <c r="AZ372" s="179">
        <f t="shared" si="221"/>
        <v>0</v>
      </c>
      <c r="BA372" s="38">
        <v>0</v>
      </c>
      <c r="BB372" s="36"/>
      <c r="BC372" s="36">
        <f t="shared" si="231"/>
        <v>0</v>
      </c>
      <c r="BD372" s="37">
        <f t="shared" si="232"/>
        <v>0</v>
      </c>
      <c r="BE372" s="177">
        <f>[1]побуд.звіт!BE372+'[2]звіт 2018+01.2019'!BE372</f>
        <v>16.175828004212452</v>
      </c>
      <c r="BF372" s="177">
        <f>[1]побуд.звіт!BF372+'[2]звіт 2018+01.2019'!BF372</f>
        <v>0</v>
      </c>
      <c r="BG372" s="178">
        <f t="shared" si="222"/>
        <v>-16.175828004212452</v>
      </c>
      <c r="BH372" s="179">
        <f t="shared" si="223"/>
        <v>0</v>
      </c>
      <c r="BI372" s="177">
        <f>[1]побуд.звіт!BI372+'[2]звіт 2018+01.2019'!BI372</f>
        <v>0</v>
      </c>
      <c r="BJ372" s="177">
        <f>[1]побуд.звіт!BJ372+'[2]звіт 2018+01.2019'!BJ372</f>
        <v>0</v>
      </c>
      <c r="BK372" s="178">
        <f t="shared" si="224"/>
        <v>0</v>
      </c>
      <c r="BL372" s="179">
        <f t="shared" si="225"/>
        <v>0</v>
      </c>
      <c r="BM372" s="177">
        <f>[1]побуд.звіт!BM372+'[2]звіт 2018+01.2019'!BM372</f>
        <v>0</v>
      </c>
      <c r="BN372" s="177">
        <f>[1]побуд.звіт!BN372+'[2]звіт 2018+01.2019'!BN372</f>
        <v>0</v>
      </c>
      <c r="BO372" s="178">
        <f t="shared" si="226"/>
        <v>0</v>
      </c>
      <c r="BP372" s="179">
        <f t="shared" si="227"/>
        <v>0</v>
      </c>
      <c r="BQ372" s="180">
        <f t="shared" si="234"/>
        <v>6229.0278025631633</v>
      </c>
      <c r="BR372" s="178">
        <f t="shared" si="234"/>
        <v>4454.3938851714129</v>
      </c>
      <c r="BS372" s="178">
        <f t="shared" si="228"/>
        <v>-1774.6339173917504</v>
      </c>
      <c r="BT372" s="179">
        <f t="shared" si="229"/>
        <v>0</v>
      </c>
      <c r="BU372" s="181">
        <f t="shared" si="233"/>
        <v>0.71510258524427972</v>
      </c>
      <c r="BV372" s="130">
        <v>1923</v>
      </c>
      <c r="BW372" s="182">
        <f t="shared" si="230"/>
        <v>1478.0694426740597</v>
      </c>
      <c r="BX372" s="130">
        <f t="shared" si="235"/>
        <v>444.93055732594024</v>
      </c>
      <c r="BY372" s="183">
        <v>1</v>
      </c>
      <c r="CA372" s="39"/>
    </row>
    <row r="373" spans="1:79" x14ac:dyDescent="0.3">
      <c r="A373" s="72">
        <f t="shared" si="201"/>
        <v>365</v>
      </c>
      <c r="B373" s="75" t="s">
        <v>465</v>
      </c>
      <c r="C373" s="73">
        <v>238.6</v>
      </c>
      <c r="D373" s="187">
        <v>1</v>
      </c>
      <c r="E373" s="177">
        <f>[1]побуд.звіт!E373+'[2]звіт 2018+01.2019'!E373</f>
        <v>0</v>
      </c>
      <c r="F373" s="177">
        <f>[1]побуд.звіт!F373+'[2]звіт 2018+01.2019'!F373</f>
        <v>0</v>
      </c>
      <c r="G373" s="178">
        <f t="shared" si="197"/>
        <v>0</v>
      </c>
      <c r="H373" s="179">
        <f t="shared" si="198"/>
        <v>0</v>
      </c>
      <c r="I373" s="177">
        <f>[1]побуд.звіт!I373+'[2]звіт 2018+01.2019'!I373</f>
        <v>0</v>
      </c>
      <c r="J373" s="177">
        <f>[1]побуд.звіт!J373+'[2]звіт 2018+01.2019'!J373</f>
        <v>0</v>
      </c>
      <c r="K373" s="178">
        <f t="shared" si="199"/>
        <v>0</v>
      </c>
      <c r="L373" s="179">
        <f t="shared" si="200"/>
        <v>0</v>
      </c>
      <c r="M373" s="177">
        <f>[1]побуд.звіт!M373+'[2]звіт 2018+01.2019'!M373</f>
        <v>886.02665350588552</v>
      </c>
      <c r="N373" s="177">
        <f>[1]побуд.звіт!N373+'[2]звіт 2018+01.2019'!N373</f>
        <v>879.26569202957444</v>
      </c>
      <c r="O373" s="178">
        <f t="shared" si="202"/>
        <v>-6.7609614763110812</v>
      </c>
      <c r="P373" s="179">
        <f t="shared" si="203"/>
        <v>0</v>
      </c>
      <c r="Q373" s="177">
        <f>[1]побуд.звіт!Q373+'[2]звіт 2018+01.2019'!Q373</f>
        <v>0</v>
      </c>
      <c r="R373" s="177">
        <f>[1]побуд.звіт!R373+'[2]звіт 2018+01.2019'!R373</f>
        <v>1179.7860231974259</v>
      </c>
      <c r="S373" s="178">
        <f t="shared" si="204"/>
        <v>0</v>
      </c>
      <c r="T373" s="179">
        <f t="shared" si="205"/>
        <v>1179.7860231974259</v>
      </c>
      <c r="U373" s="177">
        <f>[1]побуд.звіт!U373+'[2]звіт 2018+01.2019'!U373</f>
        <v>0</v>
      </c>
      <c r="V373" s="177">
        <f>[1]побуд.звіт!V373+'[2]звіт 2018+01.2019'!V373</f>
        <v>0</v>
      </c>
      <c r="W373" s="178">
        <f t="shared" si="206"/>
        <v>0</v>
      </c>
      <c r="X373" s="179">
        <f t="shared" si="207"/>
        <v>0</v>
      </c>
      <c r="Y373" s="177">
        <f>[1]побуд.звіт!Y373+'[2]звіт 2018+01.2019'!Y373</f>
        <v>0</v>
      </c>
      <c r="Z373" s="177">
        <f>[1]побуд.звіт!Z373+'[2]звіт 2018+01.2019'!Z373</f>
        <v>0</v>
      </c>
      <c r="AA373" s="178">
        <f t="shared" si="208"/>
        <v>0</v>
      </c>
      <c r="AB373" s="179">
        <f t="shared" si="209"/>
        <v>0</v>
      </c>
      <c r="AC373" s="177">
        <f>[1]побуд.звіт!AC373+'[2]звіт 2018+01.2019'!AC373</f>
        <v>1126.8653468130694</v>
      </c>
      <c r="AD373" s="177">
        <f>[1]побуд.звіт!AD373+'[2]звіт 2018+01.2019'!AD373</f>
        <v>1329.1997770647824</v>
      </c>
      <c r="AE373" s="178">
        <f t="shared" si="210"/>
        <v>0</v>
      </c>
      <c r="AF373" s="179">
        <f t="shared" si="211"/>
        <v>202.334430251713</v>
      </c>
      <c r="AG373" s="177">
        <f>[1]побуд.звіт!AG373+'[2]звіт 2018+01.2019'!AG373</f>
        <v>0</v>
      </c>
      <c r="AH373" s="177">
        <f>[1]побуд.звіт!AH373+'[2]звіт 2018+01.2019'!AH373</f>
        <v>0</v>
      </c>
      <c r="AI373" s="178">
        <f t="shared" si="212"/>
        <v>0</v>
      </c>
      <c r="AJ373" s="179">
        <f t="shared" si="213"/>
        <v>0</v>
      </c>
      <c r="AK373" s="177">
        <f>[1]побуд.звіт!AK373+'[2]звіт 2018+01.2019'!AK373</f>
        <v>0</v>
      </c>
      <c r="AL373" s="177">
        <f>[1]побуд.звіт!AL373+'[2]звіт 2018+01.2019'!AL373</f>
        <v>0</v>
      </c>
      <c r="AM373" s="178">
        <f t="shared" si="214"/>
        <v>0</v>
      </c>
      <c r="AN373" s="179">
        <f t="shared" si="215"/>
        <v>0</v>
      </c>
      <c r="AO373" s="177">
        <f>[1]побуд.звіт!AO373+'[2]звіт 2018+01.2019'!AO373</f>
        <v>1693.2589670841433</v>
      </c>
      <c r="AP373" s="177">
        <f>[1]побуд.звіт!AP373+'[2]звіт 2018+01.2019'!AP373</f>
        <v>464.66542683090415</v>
      </c>
      <c r="AQ373" s="178">
        <f t="shared" si="216"/>
        <v>-1228.5935402532391</v>
      </c>
      <c r="AR373" s="179">
        <f t="shared" si="217"/>
        <v>0</v>
      </c>
      <c r="AS373" s="177">
        <f>[1]побуд.звіт!AS373+'[2]звіт 2018+01.2019'!AS373</f>
        <v>0</v>
      </c>
      <c r="AT373" s="177">
        <f>[1]побуд.звіт!AT373+'[2]звіт 2018+01.2019'!AT373</f>
        <v>0</v>
      </c>
      <c r="AU373" s="178">
        <f t="shared" si="218"/>
        <v>0</v>
      </c>
      <c r="AV373" s="179">
        <f t="shared" si="219"/>
        <v>0</v>
      </c>
      <c r="AW373" s="177">
        <f>[1]побуд.звіт!AW373+'[2]звіт 2018+01.2019'!AW373</f>
        <v>1682.7050579791003</v>
      </c>
      <c r="AX373" s="177">
        <f>[1]побуд.звіт!AX373+'[2]звіт 2018+01.2019'!AX373</f>
        <v>0</v>
      </c>
      <c r="AY373" s="178">
        <f t="shared" si="220"/>
        <v>-1682.7050579791003</v>
      </c>
      <c r="AZ373" s="179">
        <f t="shared" si="221"/>
        <v>0</v>
      </c>
      <c r="BA373" s="38">
        <v>0</v>
      </c>
      <c r="BB373" s="36"/>
      <c r="BC373" s="36">
        <f t="shared" si="231"/>
        <v>0</v>
      </c>
      <c r="BD373" s="37">
        <f t="shared" si="232"/>
        <v>0</v>
      </c>
      <c r="BE373" s="177">
        <f>[1]побуд.звіт!BE373+'[2]звіт 2018+01.2019'!BE373</f>
        <v>15.958445121058777</v>
      </c>
      <c r="BF373" s="177">
        <f>[1]побуд.звіт!BF373+'[2]звіт 2018+01.2019'!BF373</f>
        <v>0</v>
      </c>
      <c r="BG373" s="178">
        <f t="shared" si="222"/>
        <v>-15.958445121058777</v>
      </c>
      <c r="BH373" s="179">
        <f t="shared" si="223"/>
        <v>0</v>
      </c>
      <c r="BI373" s="177">
        <f>[1]побуд.звіт!BI373+'[2]звіт 2018+01.2019'!BI373</f>
        <v>0</v>
      </c>
      <c r="BJ373" s="177">
        <f>[1]побуд.звіт!BJ373+'[2]звіт 2018+01.2019'!BJ373</f>
        <v>0</v>
      </c>
      <c r="BK373" s="178">
        <f t="shared" si="224"/>
        <v>0</v>
      </c>
      <c r="BL373" s="179">
        <f t="shared" si="225"/>
        <v>0</v>
      </c>
      <c r="BM373" s="177">
        <f>[1]побуд.звіт!BM373+'[2]звіт 2018+01.2019'!BM373</f>
        <v>0</v>
      </c>
      <c r="BN373" s="177">
        <f>[1]побуд.звіт!BN373+'[2]звіт 2018+01.2019'!BN373</f>
        <v>0</v>
      </c>
      <c r="BO373" s="178">
        <f t="shared" si="226"/>
        <v>0</v>
      </c>
      <c r="BP373" s="179">
        <f t="shared" si="227"/>
        <v>0</v>
      </c>
      <c r="BQ373" s="180">
        <f t="shared" si="234"/>
        <v>5404.8144705032573</v>
      </c>
      <c r="BR373" s="178">
        <f t="shared" si="234"/>
        <v>3852.9169191226865</v>
      </c>
      <c r="BS373" s="178">
        <f t="shared" si="228"/>
        <v>-1551.8975513805708</v>
      </c>
      <c r="BT373" s="179">
        <f t="shared" si="229"/>
        <v>0</v>
      </c>
      <c r="BU373" s="181">
        <f t="shared" si="233"/>
        <v>0.7128675628275416</v>
      </c>
      <c r="BV373" s="130">
        <v>3049</v>
      </c>
      <c r="BW373" s="182">
        <f t="shared" si="230"/>
        <v>2662.9418235354815</v>
      </c>
      <c r="BX373" s="130">
        <f t="shared" si="235"/>
        <v>386.0581764645184</v>
      </c>
      <c r="BY373" s="183">
        <v>1</v>
      </c>
      <c r="CA373" s="39"/>
    </row>
    <row r="374" spans="1:79" x14ac:dyDescent="0.3">
      <c r="A374" s="72">
        <f t="shared" si="201"/>
        <v>366</v>
      </c>
      <c r="B374" s="75" t="s">
        <v>466</v>
      </c>
      <c r="C374" s="73">
        <v>134</v>
      </c>
      <c r="D374" s="187">
        <v>1</v>
      </c>
      <c r="E374" s="177">
        <f>[1]побуд.звіт!E374+'[2]звіт 2018+01.2019'!E374</f>
        <v>0</v>
      </c>
      <c r="F374" s="177">
        <f>[1]побуд.звіт!F374+'[2]звіт 2018+01.2019'!F374</f>
        <v>0</v>
      </c>
      <c r="G374" s="178">
        <f t="shared" si="197"/>
        <v>0</v>
      </c>
      <c r="H374" s="179">
        <f t="shared" si="198"/>
        <v>0</v>
      </c>
      <c r="I374" s="177">
        <f>[1]побуд.звіт!I374+'[2]звіт 2018+01.2019'!I374</f>
        <v>0</v>
      </c>
      <c r="J374" s="177">
        <f>[1]побуд.звіт!J374+'[2]звіт 2018+01.2019'!J374</f>
        <v>0</v>
      </c>
      <c r="K374" s="178">
        <f t="shared" si="199"/>
        <v>0</v>
      </c>
      <c r="L374" s="179">
        <f t="shared" si="200"/>
        <v>0</v>
      </c>
      <c r="M374" s="177">
        <f>[1]побуд.звіт!M374+'[2]звіт 2018+01.2019'!M374</f>
        <v>402.73678714516507</v>
      </c>
      <c r="N374" s="177">
        <f>[1]побуд.звіт!N374+'[2]звіт 2018+01.2019'!N374</f>
        <v>414.96263905951321</v>
      </c>
      <c r="O374" s="178">
        <f t="shared" si="202"/>
        <v>0</v>
      </c>
      <c r="P374" s="179">
        <f t="shared" si="203"/>
        <v>12.225851914348141</v>
      </c>
      <c r="Q374" s="177">
        <f>[1]побуд.звіт!Q374+'[2]звіт 2018+01.2019'!Q374</f>
        <v>0</v>
      </c>
      <c r="R374" s="177">
        <f>[1]побуд.звіт!R374+'[2]звіт 2018+01.2019'!R374</f>
        <v>505.06498338190704</v>
      </c>
      <c r="S374" s="178">
        <f t="shared" si="204"/>
        <v>0</v>
      </c>
      <c r="T374" s="179">
        <f t="shared" si="205"/>
        <v>505.06498338190704</v>
      </c>
      <c r="U374" s="177">
        <f>[1]побуд.звіт!U374+'[2]звіт 2018+01.2019'!U374</f>
        <v>0</v>
      </c>
      <c r="V374" s="177">
        <f>[1]побуд.звіт!V374+'[2]звіт 2018+01.2019'!V374</f>
        <v>0</v>
      </c>
      <c r="W374" s="178">
        <f t="shared" si="206"/>
        <v>0</v>
      </c>
      <c r="X374" s="179">
        <f t="shared" si="207"/>
        <v>0</v>
      </c>
      <c r="Y374" s="177">
        <f>[1]побуд.звіт!Y374+'[2]звіт 2018+01.2019'!Y374</f>
        <v>0</v>
      </c>
      <c r="Z374" s="177">
        <f>[1]побуд.звіт!Z374+'[2]звіт 2018+01.2019'!Z374</f>
        <v>0</v>
      </c>
      <c r="AA374" s="178">
        <f t="shared" si="208"/>
        <v>0</v>
      </c>
      <c r="AB374" s="179">
        <f t="shared" si="209"/>
        <v>0</v>
      </c>
      <c r="AC374" s="177">
        <f>[1]побуд.звіт!AC374+'[2]звіт 2018+01.2019'!AC374</f>
        <v>632.85815789166543</v>
      </c>
      <c r="AD374" s="177">
        <f>[1]побуд.звіт!AD374+'[2]звіт 2018+01.2019'!AD374</f>
        <v>746.49107345633217</v>
      </c>
      <c r="AE374" s="178">
        <f t="shared" si="210"/>
        <v>0</v>
      </c>
      <c r="AF374" s="179">
        <f t="shared" si="211"/>
        <v>113.63291556466675</v>
      </c>
      <c r="AG374" s="177">
        <f>[1]побуд.звіт!AG374+'[2]звіт 2018+01.2019'!AG374</f>
        <v>0</v>
      </c>
      <c r="AH374" s="177">
        <f>[1]побуд.звіт!AH374+'[2]звіт 2018+01.2019'!AH374</f>
        <v>0</v>
      </c>
      <c r="AI374" s="178">
        <f t="shared" si="212"/>
        <v>0</v>
      </c>
      <c r="AJ374" s="179">
        <f t="shared" si="213"/>
        <v>0</v>
      </c>
      <c r="AK374" s="177">
        <f>[1]побуд.звіт!AK374+'[2]звіт 2018+01.2019'!AK374</f>
        <v>0</v>
      </c>
      <c r="AL374" s="177">
        <f>[1]побуд.звіт!AL374+'[2]звіт 2018+01.2019'!AL374</f>
        <v>0</v>
      </c>
      <c r="AM374" s="178">
        <f t="shared" si="214"/>
        <v>0</v>
      </c>
      <c r="AN374" s="179">
        <f t="shared" si="215"/>
        <v>0</v>
      </c>
      <c r="AO374" s="177">
        <f>[1]побуд.звіт!AO374+'[2]звіт 2018+01.2019'!AO374</f>
        <v>269.60083968362676</v>
      </c>
      <c r="AP374" s="177">
        <f>[1]побуд.звіт!AP374+'[2]звіт 2018+01.2019'!AP374</f>
        <v>178.22119101611219</v>
      </c>
      <c r="AQ374" s="178">
        <f t="shared" si="216"/>
        <v>-91.379648667514573</v>
      </c>
      <c r="AR374" s="179">
        <f t="shared" si="217"/>
        <v>0</v>
      </c>
      <c r="AS374" s="177">
        <f>[1]побуд.звіт!AS374+'[2]звіт 2018+01.2019'!AS374</f>
        <v>0</v>
      </c>
      <c r="AT374" s="177">
        <f>[1]побуд.звіт!AT374+'[2]звіт 2018+01.2019'!AT374</f>
        <v>0</v>
      </c>
      <c r="AU374" s="178">
        <f t="shared" si="218"/>
        <v>0</v>
      </c>
      <c r="AV374" s="179">
        <f t="shared" si="219"/>
        <v>0</v>
      </c>
      <c r="AW374" s="177">
        <f>[1]побуд.звіт!AW374+'[2]звіт 2018+01.2019'!AW374</f>
        <v>733.99934628615927</v>
      </c>
      <c r="AX374" s="177">
        <f>[1]побуд.звіт!AX374+'[2]звіт 2018+01.2019'!AX374</f>
        <v>0</v>
      </c>
      <c r="AY374" s="178">
        <f t="shared" si="220"/>
        <v>-733.99934628615927</v>
      </c>
      <c r="AZ374" s="179">
        <f t="shared" si="221"/>
        <v>0</v>
      </c>
      <c r="BA374" s="38">
        <v>0</v>
      </c>
      <c r="BB374" s="36"/>
      <c r="BC374" s="36">
        <f t="shared" si="231"/>
        <v>0</v>
      </c>
      <c r="BD374" s="37">
        <f t="shared" si="232"/>
        <v>0</v>
      </c>
      <c r="BE374" s="177">
        <f>[1]побуд.звіт!BE374+'[2]звіт 2018+01.2019'!BE374</f>
        <v>16.04358847556113</v>
      </c>
      <c r="BF374" s="177">
        <f>[1]побуд.звіт!BF374+'[2]звіт 2018+01.2019'!BF374</f>
        <v>0</v>
      </c>
      <c r="BG374" s="178">
        <f t="shared" si="222"/>
        <v>-16.04358847556113</v>
      </c>
      <c r="BH374" s="179">
        <f t="shared" si="223"/>
        <v>0</v>
      </c>
      <c r="BI374" s="177">
        <f>[1]побуд.звіт!BI374+'[2]звіт 2018+01.2019'!BI374</f>
        <v>0</v>
      </c>
      <c r="BJ374" s="177">
        <f>[1]побуд.звіт!BJ374+'[2]звіт 2018+01.2019'!BJ374</f>
        <v>0</v>
      </c>
      <c r="BK374" s="178">
        <f t="shared" si="224"/>
        <v>0</v>
      </c>
      <c r="BL374" s="179">
        <f t="shared" si="225"/>
        <v>0</v>
      </c>
      <c r="BM374" s="177">
        <f>[1]побуд.звіт!BM374+'[2]звіт 2018+01.2019'!BM374</f>
        <v>0</v>
      </c>
      <c r="BN374" s="177">
        <f>[1]побуд.звіт!BN374+'[2]звіт 2018+01.2019'!BN374</f>
        <v>0</v>
      </c>
      <c r="BO374" s="178">
        <f t="shared" si="226"/>
        <v>0</v>
      </c>
      <c r="BP374" s="179">
        <f t="shared" si="227"/>
        <v>0</v>
      </c>
      <c r="BQ374" s="180">
        <f t="shared" si="234"/>
        <v>2055.2387194821777</v>
      </c>
      <c r="BR374" s="178">
        <f t="shared" si="234"/>
        <v>1844.7398869138647</v>
      </c>
      <c r="BS374" s="178">
        <f t="shared" si="228"/>
        <v>-210.49883256831299</v>
      </c>
      <c r="BT374" s="179">
        <f t="shared" si="229"/>
        <v>0</v>
      </c>
      <c r="BU374" s="181">
        <f t="shared" si="233"/>
        <v>0.89757937578105351</v>
      </c>
      <c r="BV374" s="130">
        <v>276</v>
      </c>
      <c r="BW374" s="182">
        <f t="shared" si="230"/>
        <v>129.1972343227016</v>
      </c>
      <c r="BX374" s="130">
        <f t="shared" si="235"/>
        <v>146.8027656772984</v>
      </c>
      <c r="BY374" s="183">
        <v>1</v>
      </c>
      <c r="CA374" s="39"/>
    </row>
    <row r="375" spans="1:79" x14ac:dyDescent="0.3">
      <c r="A375" s="72">
        <f t="shared" si="201"/>
        <v>367</v>
      </c>
      <c r="B375" s="75" t="s">
        <v>467</v>
      </c>
      <c r="C375" s="73">
        <v>57.6</v>
      </c>
      <c r="D375" s="187">
        <v>1</v>
      </c>
      <c r="E375" s="177">
        <f>[1]побуд.звіт!E375+'[2]звіт 2018+01.2019'!E375</f>
        <v>0</v>
      </c>
      <c r="F375" s="177">
        <f>[1]побуд.звіт!F375+'[2]звіт 2018+01.2019'!F375</f>
        <v>0</v>
      </c>
      <c r="G375" s="178">
        <f t="shared" si="197"/>
        <v>0</v>
      </c>
      <c r="H375" s="179">
        <f t="shared" si="198"/>
        <v>0</v>
      </c>
      <c r="I375" s="177">
        <f>[1]побуд.звіт!I375+'[2]звіт 2018+01.2019'!I375</f>
        <v>0</v>
      </c>
      <c r="J375" s="177">
        <f>[1]побуд.звіт!J375+'[2]звіт 2018+01.2019'!J375</f>
        <v>0</v>
      </c>
      <c r="K375" s="178">
        <f t="shared" si="199"/>
        <v>0</v>
      </c>
      <c r="L375" s="179">
        <f t="shared" si="200"/>
        <v>0</v>
      </c>
      <c r="M375" s="177">
        <f>[1]побуд.звіт!M375+'[2]звіт 2018+01.2019'!M375</f>
        <v>80.53612192095251</v>
      </c>
      <c r="N375" s="177">
        <f>[1]побуд.звіт!N375+'[2]звіт 2018+01.2019'!N375</f>
        <v>82.992527811902633</v>
      </c>
      <c r="O375" s="178">
        <f t="shared" si="202"/>
        <v>0</v>
      </c>
      <c r="P375" s="179">
        <f t="shared" si="203"/>
        <v>2.4564058909501227</v>
      </c>
      <c r="Q375" s="177">
        <f>[1]побуд.звіт!Q375+'[2]звіт 2018+01.2019'!Q375</f>
        <v>0</v>
      </c>
      <c r="R375" s="177">
        <f>[1]побуд.звіт!R375+'[2]звіт 2018+01.2019'!R375</f>
        <v>257.88369867189732</v>
      </c>
      <c r="S375" s="178">
        <f t="shared" si="204"/>
        <v>0</v>
      </c>
      <c r="T375" s="179">
        <f t="shared" si="205"/>
        <v>257.88369867189732</v>
      </c>
      <c r="U375" s="177">
        <f>[1]побуд.звіт!U375+'[2]звіт 2018+01.2019'!U375</f>
        <v>0</v>
      </c>
      <c r="V375" s="177">
        <f>[1]побуд.звіт!V375+'[2]звіт 2018+01.2019'!V375</f>
        <v>0</v>
      </c>
      <c r="W375" s="178">
        <f t="shared" si="206"/>
        <v>0</v>
      </c>
      <c r="X375" s="179">
        <f t="shared" si="207"/>
        <v>0</v>
      </c>
      <c r="Y375" s="177">
        <f>[1]побуд.звіт!Y375+'[2]звіт 2018+01.2019'!Y375</f>
        <v>0</v>
      </c>
      <c r="Z375" s="177">
        <f>[1]побуд.звіт!Z375+'[2]звіт 2018+01.2019'!Z375</f>
        <v>0</v>
      </c>
      <c r="AA375" s="178">
        <f t="shared" si="208"/>
        <v>0</v>
      </c>
      <c r="AB375" s="179">
        <f t="shared" si="209"/>
        <v>0</v>
      </c>
      <c r="AC375" s="177">
        <f>[1]побуд.звіт!AC375+'[2]звіт 2018+01.2019'!AC375</f>
        <v>271.91803718150976</v>
      </c>
      <c r="AD375" s="177">
        <f>[1]побуд.звіт!AD375+'[2]звіт 2018+01.2019'!AD375</f>
        <v>320.87974500809509</v>
      </c>
      <c r="AE375" s="178">
        <f t="shared" si="210"/>
        <v>0</v>
      </c>
      <c r="AF375" s="179">
        <f t="shared" si="211"/>
        <v>48.961707826585325</v>
      </c>
      <c r="AG375" s="177">
        <f>[1]побуд.звіт!AG375+'[2]звіт 2018+01.2019'!AG375</f>
        <v>0</v>
      </c>
      <c r="AH375" s="177">
        <f>[1]побуд.звіт!AH375+'[2]звіт 2018+01.2019'!AH375</f>
        <v>0</v>
      </c>
      <c r="AI375" s="178">
        <f t="shared" si="212"/>
        <v>0</v>
      </c>
      <c r="AJ375" s="179">
        <f t="shared" si="213"/>
        <v>0</v>
      </c>
      <c r="AK375" s="177">
        <f>[1]побуд.звіт!AK375+'[2]звіт 2018+01.2019'!AK375</f>
        <v>0</v>
      </c>
      <c r="AL375" s="177">
        <f>[1]побуд.звіт!AL375+'[2]звіт 2018+01.2019'!AL375</f>
        <v>0</v>
      </c>
      <c r="AM375" s="178">
        <f t="shared" si="214"/>
        <v>0</v>
      </c>
      <c r="AN375" s="179">
        <f t="shared" si="215"/>
        <v>0</v>
      </c>
      <c r="AO375" s="177">
        <f>[1]побуд.звіт!AO375+'[2]звіт 2018+01.2019'!AO375</f>
        <v>568.2522294254843</v>
      </c>
      <c r="AP375" s="177">
        <f>[1]побуд.звіт!AP375+'[2]звіт 2018+01.2019'!AP375</f>
        <v>69.998146217432378</v>
      </c>
      <c r="AQ375" s="178">
        <f t="shared" si="216"/>
        <v>-498.25408320805195</v>
      </c>
      <c r="AR375" s="179">
        <f t="shared" si="217"/>
        <v>0</v>
      </c>
      <c r="AS375" s="177">
        <f>[1]побуд.звіт!AS375+'[2]звіт 2018+01.2019'!AS375</f>
        <v>0</v>
      </c>
      <c r="AT375" s="177">
        <f>[1]побуд.звіт!AT375+'[2]звіт 2018+01.2019'!AT375</f>
        <v>0</v>
      </c>
      <c r="AU375" s="178">
        <f t="shared" si="218"/>
        <v>0</v>
      </c>
      <c r="AV375" s="179">
        <f t="shared" si="219"/>
        <v>0</v>
      </c>
      <c r="AW375" s="177">
        <f>[1]побуд.звіт!AW375+'[2]звіт 2018+01.2019'!AW375</f>
        <v>368.99668125586948</v>
      </c>
      <c r="AX375" s="177">
        <f>[1]побуд.звіт!AX375+'[2]звіт 2018+01.2019'!AX375</f>
        <v>0</v>
      </c>
      <c r="AY375" s="178">
        <f t="shared" si="220"/>
        <v>-368.99668125586948</v>
      </c>
      <c r="AZ375" s="179">
        <f t="shared" si="221"/>
        <v>0</v>
      </c>
      <c r="BA375" s="38">
        <v>0</v>
      </c>
      <c r="BB375" s="36"/>
      <c r="BC375" s="36">
        <f t="shared" si="231"/>
        <v>0</v>
      </c>
      <c r="BD375" s="37">
        <f t="shared" si="232"/>
        <v>0</v>
      </c>
      <c r="BE375" s="177">
        <f>[1]побуд.звіт!BE375+'[2]звіт 2018+01.2019'!BE375</f>
        <v>16.056919784443409</v>
      </c>
      <c r="BF375" s="177">
        <f>[1]побуд.звіт!BF375+'[2]звіт 2018+01.2019'!BF375</f>
        <v>0</v>
      </c>
      <c r="BG375" s="178">
        <f t="shared" si="222"/>
        <v>-16.056919784443409</v>
      </c>
      <c r="BH375" s="179">
        <f t="shared" si="223"/>
        <v>0</v>
      </c>
      <c r="BI375" s="177">
        <f>[1]побуд.звіт!BI375+'[2]звіт 2018+01.2019'!BI375</f>
        <v>0</v>
      </c>
      <c r="BJ375" s="177">
        <f>[1]побуд.звіт!BJ375+'[2]звіт 2018+01.2019'!BJ375</f>
        <v>0</v>
      </c>
      <c r="BK375" s="178">
        <f t="shared" si="224"/>
        <v>0</v>
      </c>
      <c r="BL375" s="179">
        <f t="shared" si="225"/>
        <v>0</v>
      </c>
      <c r="BM375" s="177">
        <f>[1]побуд.звіт!BM375+'[2]звіт 2018+01.2019'!BM375</f>
        <v>0</v>
      </c>
      <c r="BN375" s="177">
        <f>[1]побуд.звіт!BN375+'[2]звіт 2018+01.2019'!BN375</f>
        <v>0</v>
      </c>
      <c r="BO375" s="178">
        <f t="shared" si="226"/>
        <v>0</v>
      </c>
      <c r="BP375" s="179">
        <f t="shared" si="227"/>
        <v>0</v>
      </c>
      <c r="BQ375" s="180">
        <f t="shared" si="234"/>
        <v>1305.7599895682592</v>
      </c>
      <c r="BR375" s="178">
        <f t="shared" si="234"/>
        <v>731.75411770932737</v>
      </c>
      <c r="BS375" s="178">
        <f t="shared" si="228"/>
        <v>-574.00587185893187</v>
      </c>
      <c r="BT375" s="179">
        <f t="shared" si="229"/>
        <v>0</v>
      </c>
      <c r="BU375" s="181">
        <f t="shared" si="233"/>
        <v>0.5604047631688247</v>
      </c>
      <c r="BV375" s="130">
        <v>94</v>
      </c>
      <c r="BW375" s="182">
        <f t="shared" si="230"/>
        <v>0.73142931655290511</v>
      </c>
      <c r="BX375" s="130">
        <f t="shared" si="235"/>
        <v>93.268570683447095</v>
      </c>
      <c r="BY375" s="183">
        <v>1</v>
      </c>
      <c r="CA375" s="39"/>
    </row>
    <row r="376" spans="1:79" x14ac:dyDescent="0.3">
      <c r="A376" s="72">
        <f t="shared" si="201"/>
        <v>368</v>
      </c>
      <c r="B376" s="75" t="s">
        <v>468</v>
      </c>
      <c r="C376" s="73">
        <v>128.1</v>
      </c>
      <c r="D376" s="187">
        <v>1</v>
      </c>
      <c r="E376" s="177">
        <f>[1]побуд.звіт!E376+'[2]звіт 2018+01.2019'!E376</f>
        <v>0</v>
      </c>
      <c r="F376" s="177">
        <f>[1]побуд.звіт!F376+'[2]звіт 2018+01.2019'!F376</f>
        <v>0</v>
      </c>
      <c r="G376" s="178">
        <f t="shared" si="197"/>
        <v>0</v>
      </c>
      <c r="H376" s="179">
        <f t="shared" si="198"/>
        <v>0</v>
      </c>
      <c r="I376" s="177">
        <f>[1]побуд.звіт!I376+'[2]звіт 2018+01.2019'!I376</f>
        <v>0</v>
      </c>
      <c r="J376" s="177">
        <f>[1]побуд.звіт!J376+'[2]звіт 2018+01.2019'!J376</f>
        <v>0</v>
      </c>
      <c r="K376" s="178">
        <f t="shared" si="199"/>
        <v>0</v>
      </c>
      <c r="L376" s="179">
        <f t="shared" si="200"/>
        <v>0</v>
      </c>
      <c r="M376" s="177">
        <f>[1]побуд.звіт!M376+'[2]звіт 2018+01.2019'!M376</f>
        <v>362.48245847234273</v>
      </c>
      <c r="N376" s="177">
        <f>[1]побуд.звіт!N376+'[2]звіт 2018+01.2019'!N376</f>
        <v>373.4663751535619</v>
      </c>
      <c r="O376" s="178">
        <f t="shared" si="202"/>
        <v>0</v>
      </c>
      <c r="P376" s="179">
        <f t="shared" si="203"/>
        <v>10.983916681219171</v>
      </c>
      <c r="Q376" s="177">
        <f>[1]побуд.звіт!Q376+'[2]звіт 2018+01.2019'!Q376</f>
        <v>0</v>
      </c>
      <c r="R376" s="177">
        <f>[1]побуд.звіт!R376+'[2]звіт 2018+01.2019'!R376</f>
        <v>566.10168473225372</v>
      </c>
      <c r="S376" s="178">
        <f t="shared" si="204"/>
        <v>0</v>
      </c>
      <c r="T376" s="179">
        <f t="shared" si="205"/>
        <v>566.10168473225372</v>
      </c>
      <c r="U376" s="177">
        <f>[1]побуд.звіт!U376+'[2]звіт 2018+01.2019'!U376</f>
        <v>0</v>
      </c>
      <c r="V376" s="177">
        <f>[1]побуд.звіт!V376+'[2]звіт 2018+01.2019'!V376</f>
        <v>0</v>
      </c>
      <c r="W376" s="178">
        <f t="shared" si="206"/>
        <v>0</v>
      </c>
      <c r="X376" s="179">
        <f t="shared" si="207"/>
        <v>0</v>
      </c>
      <c r="Y376" s="177">
        <f>[1]побуд.звіт!Y376+'[2]звіт 2018+01.2019'!Y376</f>
        <v>0</v>
      </c>
      <c r="Z376" s="177">
        <f>[1]побуд.звіт!Z376+'[2]звіт 2018+01.2019'!Z376</f>
        <v>0</v>
      </c>
      <c r="AA376" s="178">
        <f t="shared" si="208"/>
        <v>0</v>
      </c>
      <c r="AB376" s="179">
        <f t="shared" si="209"/>
        <v>0</v>
      </c>
      <c r="AC376" s="177">
        <f>[1]побуд.звіт!AC376+'[2]звіт 2018+01.2019'!AC376</f>
        <v>605.10879765613686</v>
      </c>
      <c r="AD376" s="177">
        <f>[1]побуд.звіт!AD376+'[2]звіт 2018+01.2019'!AD376</f>
        <v>713.623182908628</v>
      </c>
      <c r="AE376" s="178">
        <f t="shared" si="210"/>
        <v>0</v>
      </c>
      <c r="AF376" s="179">
        <f t="shared" si="211"/>
        <v>108.51438525249114</v>
      </c>
      <c r="AG376" s="177">
        <f>[1]побуд.звіт!AG376+'[2]звіт 2018+01.2019'!AG376</f>
        <v>0</v>
      </c>
      <c r="AH376" s="177">
        <f>[1]побуд.звіт!AH376+'[2]звіт 2018+01.2019'!AH376</f>
        <v>0</v>
      </c>
      <c r="AI376" s="178">
        <f t="shared" si="212"/>
        <v>0</v>
      </c>
      <c r="AJ376" s="179">
        <f t="shared" si="213"/>
        <v>0</v>
      </c>
      <c r="AK376" s="177">
        <f>[1]побуд.звіт!AK376+'[2]звіт 2018+01.2019'!AK376</f>
        <v>0</v>
      </c>
      <c r="AL376" s="177">
        <f>[1]побуд.звіт!AL376+'[2]звіт 2018+01.2019'!AL376</f>
        <v>0</v>
      </c>
      <c r="AM376" s="178">
        <f t="shared" si="214"/>
        <v>0</v>
      </c>
      <c r="AN376" s="179">
        <f t="shared" si="215"/>
        <v>0</v>
      </c>
      <c r="AO376" s="177">
        <f>[1]побуд.звіт!AO376+'[2]звіт 2018+01.2019'!AO376</f>
        <v>562.18633084522583</v>
      </c>
      <c r="AP376" s="177">
        <f>[1]побуд.звіт!AP376+'[2]звіт 2018+01.2019'!AP376</f>
        <v>238.76367242696284</v>
      </c>
      <c r="AQ376" s="178">
        <f t="shared" si="216"/>
        <v>-323.42265841826298</v>
      </c>
      <c r="AR376" s="179">
        <f t="shared" si="217"/>
        <v>0</v>
      </c>
      <c r="AS376" s="177">
        <f>[1]побуд.звіт!AS376+'[2]звіт 2018+01.2019'!AS376</f>
        <v>0</v>
      </c>
      <c r="AT376" s="177">
        <f>[1]побуд.звіт!AT376+'[2]звіт 2018+01.2019'!AT376</f>
        <v>0</v>
      </c>
      <c r="AU376" s="178">
        <f t="shared" si="218"/>
        <v>0</v>
      </c>
      <c r="AV376" s="179">
        <f t="shared" si="219"/>
        <v>0</v>
      </c>
      <c r="AW376" s="177">
        <f>[1]побуд.звіт!AW376+'[2]звіт 2018+01.2019'!AW376</f>
        <v>810.48148238176225</v>
      </c>
      <c r="AX376" s="177">
        <f>[1]побуд.звіт!AX376+'[2]звіт 2018+01.2019'!AX376</f>
        <v>11251</v>
      </c>
      <c r="AY376" s="178">
        <f t="shared" si="220"/>
        <v>0</v>
      </c>
      <c r="AZ376" s="179">
        <f t="shared" si="221"/>
        <v>10440.518517618239</v>
      </c>
      <c r="BA376" s="38">
        <v>0</v>
      </c>
      <c r="BB376" s="36"/>
      <c r="BC376" s="36">
        <f t="shared" si="231"/>
        <v>0</v>
      </c>
      <c r="BD376" s="37">
        <f t="shared" si="232"/>
        <v>0</v>
      </c>
      <c r="BE376" s="177">
        <f>[1]побуд.звіт!BE376+'[2]звіт 2018+01.2019'!BE376</f>
        <v>16.056554130002258</v>
      </c>
      <c r="BF376" s="177">
        <f>[1]побуд.звіт!BF376+'[2]звіт 2018+01.2019'!BF376</f>
        <v>0</v>
      </c>
      <c r="BG376" s="178">
        <f t="shared" si="222"/>
        <v>-16.056554130002258</v>
      </c>
      <c r="BH376" s="179">
        <f t="shared" si="223"/>
        <v>0</v>
      </c>
      <c r="BI376" s="177">
        <f>[1]побуд.звіт!BI376+'[2]звіт 2018+01.2019'!BI376</f>
        <v>0</v>
      </c>
      <c r="BJ376" s="177">
        <f>[1]побуд.звіт!BJ376+'[2]звіт 2018+01.2019'!BJ376</f>
        <v>0</v>
      </c>
      <c r="BK376" s="178">
        <f t="shared" si="224"/>
        <v>0</v>
      </c>
      <c r="BL376" s="179">
        <f t="shared" si="225"/>
        <v>0</v>
      </c>
      <c r="BM376" s="177">
        <f>[1]побуд.звіт!BM376+'[2]звіт 2018+01.2019'!BM376</f>
        <v>0</v>
      </c>
      <c r="BN376" s="177">
        <f>[1]побуд.звіт!BN376+'[2]звіт 2018+01.2019'!BN376</f>
        <v>0</v>
      </c>
      <c r="BO376" s="178">
        <f t="shared" si="226"/>
        <v>0</v>
      </c>
      <c r="BP376" s="179">
        <f t="shared" si="227"/>
        <v>0</v>
      </c>
      <c r="BQ376" s="180">
        <f t="shared" si="234"/>
        <v>2356.3156234854696</v>
      </c>
      <c r="BR376" s="178">
        <f t="shared" si="234"/>
        <v>13142.954915221406</v>
      </c>
      <c r="BS376" s="178">
        <f t="shared" si="228"/>
        <v>0</v>
      </c>
      <c r="BT376" s="179">
        <f t="shared" si="229"/>
        <v>10786.639291735937</v>
      </c>
      <c r="BU376" s="181">
        <f t="shared" si="233"/>
        <v>5.5777565552870652</v>
      </c>
      <c r="BV376" s="130">
        <v>154</v>
      </c>
      <c r="BW376" s="182">
        <f t="shared" si="230"/>
        <v>0</v>
      </c>
      <c r="BX376" s="130">
        <f t="shared" si="235"/>
        <v>168.30825882039068</v>
      </c>
      <c r="BY376" s="183">
        <v>1</v>
      </c>
      <c r="CA376" s="39"/>
    </row>
    <row r="377" spans="1:79" x14ac:dyDescent="0.3">
      <c r="A377" s="72">
        <f t="shared" si="201"/>
        <v>369</v>
      </c>
      <c r="B377" s="75" t="s">
        <v>469</v>
      </c>
      <c r="C377" s="73">
        <v>231.1</v>
      </c>
      <c r="D377" s="187">
        <v>1</v>
      </c>
      <c r="E377" s="177">
        <f>[1]побуд.звіт!E377+'[2]звіт 2018+01.2019'!E377</f>
        <v>0</v>
      </c>
      <c r="F377" s="177">
        <f>[1]побуд.звіт!F377+'[2]звіт 2018+01.2019'!F377</f>
        <v>0</v>
      </c>
      <c r="G377" s="178">
        <f t="shared" si="197"/>
        <v>0</v>
      </c>
      <c r="H377" s="179">
        <f t="shared" si="198"/>
        <v>0</v>
      </c>
      <c r="I377" s="177">
        <f>[1]побуд.звіт!I377+'[2]звіт 2018+01.2019'!I377</f>
        <v>0</v>
      </c>
      <c r="J377" s="177">
        <f>[1]побуд.звіт!J377+'[2]звіт 2018+01.2019'!J377</f>
        <v>0</v>
      </c>
      <c r="K377" s="178">
        <f t="shared" si="199"/>
        <v>0</v>
      </c>
      <c r="L377" s="179">
        <f t="shared" si="200"/>
        <v>0</v>
      </c>
      <c r="M377" s="177">
        <f>[1]побуд.звіт!M377+'[2]звіт 2018+01.2019'!M377</f>
        <v>281.89135538453331</v>
      </c>
      <c r="N377" s="177">
        <f>[1]побуд.звіт!N377+'[2]звіт 2018+01.2019'!N377</f>
        <v>324.12596124301376</v>
      </c>
      <c r="O377" s="178">
        <f t="shared" si="202"/>
        <v>0</v>
      </c>
      <c r="P377" s="179">
        <f t="shared" si="203"/>
        <v>42.23460585848045</v>
      </c>
      <c r="Q377" s="177">
        <f>[1]побуд.звіт!Q377+'[2]звіт 2018+01.2019'!Q377</f>
        <v>0</v>
      </c>
      <c r="R377" s="177">
        <f>[1]побуд.звіт!R377+'[2]звіт 2018+01.2019'!R377</f>
        <v>1282.5266851545553</v>
      </c>
      <c r="S377" s="178">
        <f t="shared" si="204"/>
        <v>0</v>
      </c>
      <c r="T377" s="179">
        <f t="shared" si="205"/>
        <v>1282.5266851545553</v>
      </c>
      <c r="U377" s="177">
        <f>[1]побуд.звіт!U377+'[2]звіт 2018+01.2019'!U377</f>
        <v>0</v>
      </c>
      <c r="V377" s="177">
        <f>[1]побуд.звіт!V377+'[2]звіт 2018+01.2019'!V377</f>
        <v>0</v>
      </c>
      <c r="W377" s="178">
        <f t="shared" si="206"/>
        <v>0</v>
      </c>
      <c r="X377" s="179">
        <f t="shared" si="207"/>
        <v>0</v>
      </c>
      <c r="Y377" s="177">
        <f>[1]побуд.звіт!Y377+'[2]звіт 2018+01.2019'!Y377</f>
        <v>0</v>
      </c>
      <c r="Z377" s="177">
        <f>[1]побуд.звіт!Z377+'[2]звіт 2018+01.2019'!Z377</f>
        <v>0</v>
      </c>
      <c r="AA377" s="178">
        <f t="shared" si="208"/>
        <v>0</v>
      </c>
      <c r="AB377" s="179">
        <f t="shared" si="209"/>
        <v>0</v>
      </c>
      <c r="AC377" s="177">
        <f>[1]побуд.звіт!AC377+'[2]звіт 2018+01.2019'!AC377</f>
        <v>1091.6521712594317</v>
      </c>
      <c r="AD377" s="177">
        <f>[1]побуд.звіт!AD377+'[2]звіт 2018+01.2019'!AD377</f>
        <v>1287.4185602668533</v>
      </c>
      <c r="AE377" s="178">
        <f t="shared" si="210"/>
        <v>0</v>
      </c>
      <c r="AF377" s="179">
        <f t="shared" si="211"/>
        <v>195.76638900742159</v>
      </c>
      <c r="AG377" s="177">
        <f>[1]побуд.звіт!AG377+'[2]звіт 2018+01.2019'!AG377</f>
        <v>0</v>
      </c>
      <c r="AH377" s="177">
        <f>[1]побуд.звіт!AH377+'[2]звіт 2018+01.2019'!AH377</f>
        <v>0</v>
      </c>
      <c r="AI377" s="178">
        <f t="shared" si="212"/>
        <v>0</v>
      </c>
      <c r="AJ377" s="179">
        <f t="shared" si="213"/>
        <v>0</v>
      </c>
      <c r="AK377" s="177">
        <f>[1]побуд.звіт!AK377+'[2]звіт 2018+01.2019'!AK377</f>
        <v>0</v>
      </c>
      <c r="AL377" s="177">
        <f>[1]побуд.звіт!AL377+'[2]звіт 2018+01.2019'!AL377</f>
        <v>0</v>
      </c>
      <c r="AM377" s="178">
        <f t="shared" si="214"/>
        <v>0</v>
      </c>
      <c r="AN377" s="179">
        <f t="shared" si="215"/>
        <v>0</v>
      </c>
      <c r="AO377" s="177">
        <f>[1]побуд.звіт!AO377+'[2]звіт 2018+01.2019'!AO377</f>
        <v>1105.6483712216366</v>
      </c>
      <c r="AP377" s="177">
        <f>[1]побуд.звіт!AP377+'[2]звіт 2018+01.2019'!AP377</f>
        <v>362.86644373255115</v>
      </c>
      <c r="AQ377" s="178">
        <f t="shared" si="216"/>
        <v>-742.78192748908543</v>
      </c>
      <c r="AR377" s="179">
        <f t="shared" si="217"/>
        <v>0</v>
      </c>
      <c r="AS377" s="177">
        <f>[1]побуд.звіт!AS377+'[2]звіт 2018+01.2019'!AS377</f>
        <v>0</v>
      </c>
      <c r="AT377" s="177">
        <f>[1]побуд.звіт!AT377+'[2]звіт 2018+01.2019'!AT377</f>
        <v>0</v>
      </c>
      <c r="AU377" s="178">
        <f t="shared" si="218"/>
        <v>0</v>
      </c>
      <c r="AV377" s="179">
        <f t="shared" si="219"/>
        <v>0</v>
      </c>
      <c r="AW377" s="177">
        <f>[1]побуд.звіт!AW377+'[2]звіт 2018+01.2019'!AW377</f>
        <v>1824.8337248386829</v>
      </c>
      <c r="AX377" s="177">
        <f>[1]побуд.звіт!AX377+'[2]звіт 2018+01.2019'!AX377</f>
        <v>663</v>
      </c>
      <c r="AY377" s="178">
        <f t="shared" si="220"/>
        <v>-1161.8337248386829</v>
      </c>
      <c r="AZ377" s="179">
        <f t="shared" si="221"/>
        <v>0</v>
      </c>
      <c r="BA377" s="38">
        <v>0</v>
      </c>
      <c r="BB377" s="36"/>
      <c r="BC377" s="36">
        <f t="shared" si="231"/>
        <v>0</v>
      </c>
      <c r="BD377" s="37">
        <f t="shared" si="232"/>
        <v>0</v>
      </c>
      <c r="BE377" s="177">
        <f>[1]побуд.звіт!BE377+'[2]звіт 2018+01.2019'!BE377</f>
        <v>16.105703828927389</v>
      </c>
      <c r="BF377" s="177">
        <f>[1]побуд.звіт!BF377+'[2]звіт 2018+01.2019'!BF377</f>
        <v>0</v>
      </c>
      <c r="BG377" s="178">
        <f t="shared" si="222"/>
        <v>-16.105703828927389</v>
      </c>
      <c r="BH377" s="179">
        <f t="shared" si="223"/>
        <v>0</v>
      </c>
      <c r="BI377" s="177">
        <f>[1]побуд.звіт!BI377+'[2]звіт 2018+01.2019'!BI377</f>
        <v>0</v>
      </c>
      <c r="BJ377" s="177">
        <f>[1]побуд.звіт!BJ377+'[2]звіт 2018+01.2019'!BJ377</f>
        <v>0</v>
      </c>
      <c r="BK377" s="178">
        <f t="shared" si="224"/>
        <v>0</v>
      </c>
      <c r="BL377" s="179">
        <f t="shared" si="225"/>
        <v>0</v>
      </c>
      <c r="BM377" s="177">
        <f>[1]побуд.звіт!BM377+'[2]звіт 2018+01.2019'!BM377</f>
        <v>0</v>
      </c>
      <c r="BN377" s="177">
        <f>[1]побуд.звіт!BN377+'[2]звіт 2018+01.2019'!BN377</f>
        <v>0</v>
      </c>
      <c r="BO377" s="178">
        <f t="shared" si="226"/>
        <v>0</v>
      </c>
      <c r="BP377" s="179">
        <f t="shared" si="227"/>
        <v>0</v>
      </c>
      <c r="BQ377" s="180">
        <f t="shared" si="234"/>
        <v>4320.1313265332119</v>
      </c>
      <c r="BR377" s="178">
        <f t="shared" si="234"/>
        <v>3919.9376503969734</v>
      </c>
      <c r="BS377" s="178">
        <f t="shared" si="228"/>
        <v>-400.19367613623854</v>
      </c>
      <c r="BT377" s="179">
        <f t="shared" si="229"/>
        <v>0</v>
      </c>
      <c r="BU377" s="181">
        <f t="shared" si="233"/>
        <v>0.90736539102912339</v>
      </c>
      <c r="BV377" s="130">
        <v>280</v>
      </c>
      <c r="BW377" s="182">
        <f t="shared" si="230"/>
        <v>0</v>
      </c>
      <c r="BX377" s="130">
        <f t="shared" si="235"/>
        <v>308.58080903808656</v>
      </c>
      <c r="BY377" s="183">
        <v>1</v>
      </c>
      <c r="CA377" s="39"/>
    </row>
    <row r="378" spans="1:79" x14ac:dyDescent="0.3">
      <c r="A378" s="72">
        <f t="shared" si="201"/>
        <v>370</v>
      </c>
      <c r="B378" s="75" t="s">
        <v>470</v>
      </c>
      <c r="C378" s="73">
        <v>246.69</v>
      </c>
      <c r="D378" s="187">
        <v>1</v>
      </c>
      <c r="E378" s="177">
        <f>[1]побуд.звіт!E378+'[2]звіт 2018+01.2019'!E378</f>
        <v>0</v>
      </c>
      <c r="F378" s="177">
        <f>[1]побуд.звіт!F378+'[2]звіт 2018+01.2019'!F378</f>
        <v>0</v>
      </c>
      <c r="G378" s="178">
        <f t="shared" si="197"/>
        <v>0</v>
      </c>
      <c r="H378" s="179">
        <f t="shared" si="198"/>
        <v>0</v>
      </c>
      <c r="I378" s="177">
        <f>[1]побуд.звіт!I378+'[2]звіт 2018+01.2019'!I378</f>
        <v>0</v>
      </c>
      <c r="J378" s="177">
        <f>[1]побуд.звіт!J378+'[2]звіт 2018+01.2019'!J378</f>
        <v>0</v>
      </c>
      <c r="K378" s="178">
        <f t="shared" si="199"/>
        <v>0</v>
      </c>
      <c r="L378" s="179">
        <f t="shared" si="200"/>
        <v>0</v>
      </c>
      <c r="M378" s="177">
        <f>[1]побуд.звіт!M378+'[2]звіт 2018+01.2019'!M378</f>
        <v>644.41734104743978</v>
      </c>
      <c r="N378" s="177">
        <f>[1]побуд.звіт!N378+'[2]звіт 2018+01.2019'!N378</f>
        <v>663.94022249522106</v>
      </c>
      <c r="O378" s="178">
        <f t="shared" si="202"/>
        <v>0</v>
      </c>
      <c r="P378" s="179">
        <f t="shared" si="203"/>
        <v>19.522881447781288</v>
      </c>
      <c r="Q378" s="177">
        <f>[1]побуд.звіт!Q378+'[2]звіт 2018+01.2019'!Q378</f>
        <v>0</v>
      </c>
      <c r="R378" s="177">
        <f>[1]побуд.звіт!R378+'[2]звіт 2018+01.2019'!R378</f>
        <v>787.73757294665302</v>
      </c>
      <c r="S378" s="178">
        <f t="shared" si="204"/>
        <v>0</v>
      </c>
      <c r="T378" s="179">
        <f t="shared" si="205"/>
        <v>787.73757294665302</v>
      </c>
      <c r="U378" s="177">
        <f>[1]побуд.звіт!U378+'[2]звіт 2018+01.2019'!U378</f>
        <v>0</v>
      </c>
      <c r="V378" s="177">
        <f>[1]побуд.звіт!V378+'[2]звіт 2018+01.2019'!V378</f>
        <v>0</v>
      </c>
      <c r="W378" s="178">
        <f t="shared" si="206"/>
        <v>0</v>
      </c>
      <c r="X378" s="179">
        <f t="shared" si="207"/>
        <v>0</v>
      </c>
      <c r="Y378" s="177">
        <f>[1]побуд.звіт!Y378+'[2]звіт 2018+01.2019'!Y378</f>
        <v>0</v>
      </c>
      <c r="Z378" s="177">
        <f>[1]побуд.звіт!Z378+'[2]звіт 2018+01.2019'!Z378</f>
        <v>0</v>
      </c>
      <c r="AA378" s="178">
        <f t="shared" si="208"/>
        <v>0</v>
      </c>
      <c r="AB378" s="179">
        <f t="shared" si="209"/>
        <v>0</v>
      </c>
      <c r="AC378" s="177">
        <f>[1]побуд.звіт!AC378+'[2]звіт 2018+01.2019'!AC378</f>
        <v>1165.1565045033476</v>
      </c>
      <c r="AD378" s="177">
        <f>[1]побуд.звіт!AD378+'[2]звіт 2018+01.2019'!AD378</f>
        <v>1374.267782917482</v>
      </c>
      <c r="AE378" s="178">
        <f t="shared" si="210"/>
        <v>0</v>
      </c>
      <c r="AF378" s="179">
        <f t="shared" si="211"/>
        <v>209.1112784141344</v>
      </c>
      <c r="AG378" s="177">
        <f>[1]побуд.звіт!AG378+'[2]звіт 2018+01.2019'!AG378</f>
        <v>0</v>
      </c>
      <c r="AH378" s="177">
        <f>[1]побуд.звіт!AH378+'[2]звіт 2018+01.2019'!AH378</f>
        <v>0</v>
      </c>
      <c r="AI378" s="178">
        <f t="shared" si="212"/>
        <v>0</v>
      </c>
      <c r="AJ378" s="179">
        <f t="shared" si="213"/>
        <v>0</v>
      </c>
      <c r="AK378" s="177">
        <f>[1]побуд.звіт!AK378+'[2]звіт 2018+01.2019'!AK378</f>
        <v>0</v>
      </c>
      <c r="AL378" s="177">
        <f>[1]побуд.звіт!AL378+'[2]звіт 2018+01.2019'!AL378</f>
        <v>0</v>
      </c>
      <c r="AM378" s="178">
        <f t="shared" si="214"/>
        <v>0</v>
      </c>
      <c r="AN378" s="179">
        <f t="shared" si="215"/>
        <v>0</v>
      </c>
      <c r="AO378" s="177">
        <f>[1]побуд.звіт!AO378+'[2]звіт 2018+01.2019'!AO378</f>
        <v>1378.6541358506154</v>
      </c>
      <c r="AP378" s="177">
        <f>[1]побуд.звіт!AP378+'[2]звіт 2018+01.2019'!AP378</f>
        <v>483.77097881034388</v>
      </c>
      <c r="AQ378" s="178">
        <f t="shared" si="216"/>
        <v>-894.8831570402715</v>
      </c>
      <c r="AR378" s="179">
        <f t="shared" si="217"/>
        <v>0</v>
      </c>
      <c r="AS378" s="177">
        <f>[1]побуд.звіт!AS378+'[2]звіт 2018+01.2019'!AS378</f>
        <v>0</v>
      </c>
      <c r="AT378" s="177">
        <f>[1]побуд.звіт!AT378+'[2]звіт 2018+01.2019'!AT378</f>
        <v>0</v>
      </c>
      <c r="AU378" s="178">
        <f t="shared" si="218"/>
        <v>0</v>
      </c>
      <c r="AV378" s="179">
        <f t="shared" si="219"/>
        <v>0</v>
      </c>
      <c r="AW378" s="177">
        <f>[1]побуд.звіт!AW378+'[2]звіт 2018+01.2019'!AW378</f>
        <v>1356.7359564779679</v>
      </c>
      <c r="AX378" s="177">
        <f>[1]побуд.звіт!AX378+'[2]звіт 2018+01.2019'!AX378</f>
        <v>669.71184857276694</v>
      </c>
      <c r="AY378" s="178">
        <f t="shared" si="220"/>
        <v>-687.02410790520094</v>
      </c>
      <c r="AZ378" s="179">
        <f t="shared" si="221"/>
        <v>0</v>
      </c>
      <c r="BA378" s="38">
        <v>0</v>
      </c>
      <c r="BB378" s="36"/>
      <c r="BC378" s="36">
        <f t="shared" si="231"/>
        <v>0</v>
      </c>
      <c r="BD378" s="37">
        <f t="shared" si="232"/>
        <v>0</v>
      </c>
      <c r="BE378" s="177">
        <f>[1]побуд.звіт!BE378+'[2]звіт 2018+01.2019'!BE378</f>
        <v>16.153203995705759</v>
      </c>
      <c r="BF378" s="177">
        <f>[1]побуд.звіт!BF378+'[2]звіт 2018+01.2019'!BF378</f>
        <v>0</v>
      </c>
      <c r="BG378" s="178">
        <f t="shared" si="222"/>
        <v>-16.153203995705759</v>
      </c>
      <c r="BH378" s="179">
        <f t="shared" si="223"/>
        <v>0</v>
      </c>
      <c r="BI378" s="177">
        <f>[1]побуд.звіт!BI378+'[2]звіт 2018+01.2019'!BI378</f>
        <v>0</v>
      </c>
      <c r="BJ378" s="177">
        <f>[1]побуд.звіт!BJ378+'[2]звіт 2018+01.2019'!BJ378</f>
        <v>0</v>
      </c>
      <c r="BK378" s="178">
        <f t="shared" si="224"/>
        <v>0</v>
      </c>
      <c r="BL378" s="179">
        <f t="shared" si="225"/>
        <v>0</v>
      </c>
      <c r="BM378" s="177">
        <f>[1]побуд.звіт!BM378+'[2]звіт 2018+01.2019'!BM378</f>
        <v>0</v>
      </c>
      <c r="BN378" s="177">
        <f>[1]побуд.звіт!BN378+'[2]звіт 2018+01.2019'!BN378</f>
        <v>0</v>
      </c>
      <c r="BO378" s="178">
        <f t="shared" si="226"/>
        <v>0</v>
      </c>
      <c r="BP378" s="179">
        <f t="shared" si="227"/>
        <v>0</v>
      </c>
      <c r="BQ378" s="180">
        <f t="shared" si="234"/>
        <v>4561.1171418750764</v>
      </c>
      <c r="BR378" s="178">
        <f t="shared" si="234"/>
        <v>3979.4284057424666</v>
      </c>
      <c r="BS378" s="178">
        <f t="shared" si="228"/>
        <v>-581.68873613260985</v>
      </c>
      <c r="BT378" s="179">
        <f t="shared" si="229"/>
        <v>0</v>
      </c>
      <c r="BU378" s="181">
        <f t="shared" si="233"/>
        <v>0.87246792440558163</v>
      </c>
      <c r="BV378" s="130">
        <v>1509</v>
      </c>
      <c r="BW378" s="182">
        <f t="shared" si="230"/>
        <v>1183.2059184374946</v>
      </c>
      <c r="BX378" s="130">
        <f t="shared" si="235"/>
        <v>325.79408156250548</v>
      </c>
      <c r="BY378" s="183">
        <v>1</v>
      </c>
      <c r="CA378" s="39"/>
    </row>
    <row r="379" spans="1:79" x14ac:dyDescent="0.3">
      <c r="A379" s="72">
        <f t="shared" si="201"/>
        <v>371</v>
      </c>
      <c r="B379" s="75" t="s">
        <v>471</v>
      </c>
      <c r="C379" s="73">
        <v>242.5</v>
      </c>
      <c r="D379" s="187">
        <v>1</v>
      </c>
      <c r="E379" s="177">
        <f>[1]побуд.звіт!E379+'[2]звіт 2018+01.2019'!E379</f>
        <v>0</v>
      </c>
      <c r="F379" s="177">
        <f>[1]побуд.звіт!F379+'[2]звіт 2018+01.2019'!F379</f>
        <v>0</v>
      </c>
      <c r="G379" s="178">
        <f t="shared" si="197"/>
        <v>0</v>
      </c>
      <c r="H379" s="179">
        <f t="shared" si="198"/>
        <v>0</v>
      </c>
      <c r="I379" s="177">
        <f>[1]побуд.звіт!I379+'[2]звіт 2018+01.2019'!I379</f>
        <v>0</v>
      </c>
      <c r="J379" s="177">
        <f>[1]побуд.звіт!J379+'[2]звіт 2018+01.2019'!J379</f>
        <v>0</v>
      </c>
      <c r="K379" s="178">
        <f t="shared" si="199"/>
        <v>0</v>
      </c>
      <c r="L379" s="179">
        <f t="shared" si="200"/>
        <v>0</v>
      </c>
      <c r="M379" s="177">
        <f>[1]побуд.звіт!M379+'[2]звіт 2018+01.2019'!M379</f>
        <v>644.31997704732362</v>
      </c>
      <c r="N379" s="177">
        <f>[1]побуд.звіт!N379+'[2]звіт 2018+01.2019'!N379</f>
        <v>663.94022249522106</v>
      </c>
      <c r="O379" s="178">
        <f t="shared" si="202"/>
        <v>0</v>
      </c>
      <c r="P379" s="179">
        <f t="shared" si="203"/>
        <v>19.620245447897446</v>
      </c>
      <c r="Q379" s="177">
        <f>[1]побуд.звіт!Q379+'[2]звіт 2018+01.2019'!Q379</f>
        <v>0</v>
      </c>
      <c r="R379" s="177">
        <f>[1]побуд.звіт!R379+'[2]звіт 2018+01.2019'!R379</f>
        <v>1087.0422001634859</v>
      </c>
      <c r="S379" s="178">
        <f t="shared" si="204"/>
        <v>0</v>
      </c>
      <c r="T379" s="179">
        <f t="shared" si="205"/>
        <v>1087.0422001634859</v>
      </c>
      <c r="U379" s="177">
        <f>[1]побуд.звіт!U379+'[2]звіт 2018+01.2019'!U379</f>
        <v>0</v>
      </c>
      <c r="V379" s="177">
        <f>[1]побуд.звіт!V379+'[2]звіт 2018+01.2019'!V379</f>
        <v>0</v>
      </c>
      <c r="W379" s="178">
        <f t="shared" si="206"/>
        <v>0</v>
      </c>
      <c r="X379" s="179">
        <f t="shared" si="207"/>
        <v>0</v>
      </c>
      <c r="Y379" s="177">
        <f>[1]побуд.звіт!Y379+'[2]звіт 2018+01.2019'!Y379</f>
        <v>0</v>
      </c>
      <c r="Z379" s="177">
        <f>[1]побуд.звіт!Z379+'[2]звіт 2018+01.2019'!Z379</f>
        <v>0</v>
      </c>
      <c r="AA379" s="178">
        <f t="shared" si="208"/>
        <v>0</v>
      </c>
      <c r="AB379" s="179">
        <f t="shared" si="209"/>
        <v>0</v>
      </c>
      <c r="AC379" s="177">
        <f>[1]побуд.звіт!AC379+'[2]звіт 2018+01.2019'!AC379</f>
        <v>1145.1482113160723</v>
      </c>
      <c r="AD379" s="177">
        <f>[1]побуд.звіт!AD379+'[2]звіт 2018+01.2019'!AD379</f>
        <v>1350.9260097997053</v>
      </c>
      <c r="AE379" s="178">
        <f t="shared" si="210"/>
        <v>0</v>
      </c>
      <c r="AF379" s="179">
        <f t="shared" si="211"/>
        <v>205.77779848363298</v>
      </c>
      <c r="AG379" s="177">
        <f>[1]побуд.звіт!AG379+'[2]звіт 2018+01.2019'!AG379</f>
        <v>0</v>
      </c>
      <c r="AH379" s="177">
        <f>[1]побуд.звіт!AH379+'[2]звіт 2018+01.2019'!AH379</f>
        <v>0</v>
      </c>
      <c r="AI379" s="178">
        <f t="shared" si="212"/>
        <v>0</v>
      </c>
      <c r="AJ379" s="179">
        <f t="shared" si="213"/>
        <v>0</v>
      </c>
      <c r="AK379" s="177">
        <f>[1]побуд.звіт!AK379+'[2]звіт 2018+01.2019'!AK379</f>
        <v>0</v>
      </c>
      <c r="AL379" s="177">
        <f>[1]побуд.звіт!AL379+'[2]звіт 2018+01.2019'!AL379</f>
        <v>0</v>
      </c>
      <c r="AM379" s="178">
        <f t="shared" si="214"/>
        <v>0</v>
      </c>
      <c r="AN379" s="179">
        <f t="shared" si="215"/>
        <v>0</v>
      </c>
      <c r="AO379" s="177">
        <f>[1]побуд.звіт!AO379+'[2]звіт 2018+01.2019'!AO379</f>
        <v>862.5692436280591</v>
      </c>
      <c r="AP379" s="177">
        <f>[1]побуд.звіт!AP379+'[2]звіт 2018+01.2019'!AP379</f>
        <v>270.55071468551563</v>
      </c>
      <c r="AQ379" s="178">
        <f t="shared" si="216"/>
        <v>-592.01852894254353</v>
      </c>
      <c r="AR379" s="179">
        <f t="shared" si="217"/>
        <v>0</v>
      </c>
      <c r="AS379" s="177">
        <f>[1]побуд.звіт!AS379+'[2]звіт 2018+01.2019'!AS379</f>
        <v>0</v>
      </c>
      <c r="AT379" s="177">
        <f>[1]побуд.звіт!AT379+'[2]звіт 2018+01.2019'!AT379</f>
        <v>0</v>
      </c>
      <c r="AU379" s="178">
        <f t="shared" si="218"/>
        <v>0</v>
      </c>
      <c r="AV379" s="179">
        <f t="shared" si="219"/>
        <v>0</v>
      </c>
      <c r="AW379" s="177">
        <f>[1]побуд.звіт!AW379+'[2]звіт 2018+01.2019'!AW379</f>
        <v>1557.8743331642963</v>
      </c>
      <c r="AX379" s="177">
        <f>[1]побуд.звіт!AX379+'[2]звіт 2018+01.2019'!AX379</f>
        <v>0</v>
      </c>
      <c r="AY379" s="178">
        <f t="shared" si="220"/>
        <v>-1557.8743331642963</v>
      </c>
      <c r="AZ379" s="179">
        <f t="shared" si="221"/>
        <v>0</v>
      </c>
      <c r="BA379" s="38">
        <v>0</v>
      </c>
      <c r="BB379" s="36"/>
      <c r="BC379" s="36">
        <f t="shared" si="231"/>
        <v>0</v>
      </c>
      <c r="BD379" s="37">
        <f t="shared" si="232"/>
        <v>0</v>
      </c>
      <c r="BE379" s="177">
        <f>[1]побуд.звіт!BE379+'[2]звіт 2018+01.2019'!BE379</f>
        <v>16.219291457907602</v>
      </c>
      <c r="BF379" s="177">
        <f>[1]побуд.звіт!BF379+'[2]звіт 2018+01.2019'!BF379</f>
        <v>0</v>
      </c>
      <c r="BG379" s="178">
        <f t="shared" si="222"/>
        <v>-16.219291457907602</v>
      </c>
      <c r="BH379" s="179">
        <f t="shared" si="223"/>
        <v>0</v>
      </c>
      <c r="BI379" s="177">
        <f>[1]побуд.звіт!BI379+'[2]звіт 2018+01.2019'!BI379</f>
        <v>0</v>
      </c>
      <c r="BJ379" s="177">
        <f>[1]побуд.звіт!BJ379+'[2]звіт 2018+01.2019'!BJ379</f>
        <v>0</v>
      </c>
      <c r="BK379" s="178">
        <f t="shared" si="224"/>
        <v>0</v>
      </c>
      <c r="BL379" s="179">
        <f t="shared" si="225"/>
        <v>0</v>
      </c>
      <c r="BM379" s="177">
        <f>[1]побуд.звіт!BM379+'[2]звіт 2018+01.2019'!BM379</f>
        <v>0</v>
      </c>
      <c r="BN379" s="177">
        <f>[1]побуд.звіт!BN379+'[2]звіт 2018+01.2019'!BN379</f>
        <v>0</v>
      </c>
      <c r="BO379" s="178">
        <f t="shared" si="226"/>
        <v>0</v>
      </c>
      <c r="BP379" s="179">
        <f t="shared" si="227"/>
        <v>0</v>
      </c>
      <c r="BQ379" s="180">
        <f t="shared" si="234"/>
        <v>4226.131056613659</v>
      </c>
      <c r="BR379" s="178">
        <f t="shared" si="234"/>
        <v>3372.459147143928</v>
      </c>
      <c r="BS379" s="178">
        <f t="shared" si="228"/>
        <v>-853.67190946973096</v>
      </c>
      <c r="BT379" s="179">
        <f t="shared" si="229"/>
        <v>0</v>
      </c>
      <c r="BU379" s="181">
        <f t="shared" si="233"/>
        <v>0.79800155318567745</v>
      </c>
      <c r="BV379" s="130">
        <v>198</v>
      </c>
      <c r="BW379" s="182">
        <f t="shared" si="230"/>
        <v>0</v>
      </c>
      <c r="BX379" s="130">
        <f t="shared" si="235"/>
        <v>301.86650404383278</v>
      </c>
      <c r="BY379" s="183">
        <v>1</v>
      </c>
      <c r="CA379" s="39"/>
    </row>
    <row r="380" spans="1:79" x14ac:dyDescent="0.3">
      <c r="A380" s="163">
        <f t="shared" si="201"/>
        <v>372</v>
      </c>
      <c r="B380" s="175" t="s">
        <v>472</v>
      </c>
      <c r="C380" s="189">
        <v>151.6</v>
      </c>
      <c r="D380" s="187">
        <v>1</v>
      </c>
      <c r="E380" s="165">
        <f>[1]побуд.звіт!E380+'[2]звіт 2018+01.2019'!E380</f>
        <v>0</v>
      </c>
      <c r="F380" s="165">
        <f>[1]побуд.звіт!F380+'[2]звіт 2018+01.2019'!F380</f>
        <v>0</v>
      </c>
      <c r="G380" s="166">
        <f t="shared" si="197"/>
        <v>0</v>
      </c>
      <c r="H380" s="167">
        <f t="shared" si="198"/>
        <v>0</v>
      </c>
      <c r="I380" s="165">
        <f>[1]побуд.звіт!I380+'[2]звіт 2018+01.2019'!I380</f>
        <v>0</v>
      </c>
      <c r="J380" s="165">
        <f>[1]побуд.звіт!J380+'[2]звіт 2018+01.2019'!J380</f>
        <v>0</v>
      </c>
      <c r="K380" s="166">
        <f t="shared" si="199"/>
        <v>0</v>
      </c>
      <c r="L380" s="167">
        <f t="shared" si="200"/>
        <v>0</v>
      </c>
      <c r="M380" s="165">
        <f>[1]побуд.звіт!M380+'[2]звіт 2018+01.2019'!M380</f>
        <v>523.60796694514784</v>
      </c>
      <c r="N380" s="165">
        <f>[1]побуд.звіт!N380+'[2]звіт 2018+01.2019'!N380</f>
        <v>505.7993168760126</v>
      </c>
      <c r="O380" s="166">
        <f t="shared" si="202"/>
        <v>-17.80865006913524</v>
      </c>
      <c r="P380" s="167">
        <f t="shared" si="203"/>
        <v>0</v>
      </c>
      <c r="Q380" s="165">
        <f>[1]побуд.звіт!Q380+'[2]звіт 2018+01.2019'!Q380</f>
        <v>0</v>
      </c>
      <c r="R380" s="165">
        <f>[1]побуд.звіт!R380+'[2]звіт 2018+01.2019'!R380</f>
        <v>679.19727800714804</v>
      </c>
      <c r="S380" s="166">
        <f t="shared" si="204"/>
        <v>0</v>
      </c>
      <c r="T380" s="167">
        <f t="shared" si="205"/>
        <v>679.19727800714804</v>
      </c>
      <c r="U380" s="165">
        <f>[1]побуд.звіт!U380+'[2]звіт 2018+01.2019'!U380</f>
        <v>0</v>
      </c>
      <c r="V380" s="165">
        <f>[1]побуд.звіт!V380+'[2]звіт 2018+01.2019'!V380</f>
        <v>0</v>
      </c>
      <c r="W380" s="166">
        <f t="shared" si="206"/>
        <v>0</v>
      </c>
      <c r="X380" s="167">
        <f t="shared" si="207"/>
        <v>0</v>
      </c>
      <c r="Y380" s="165">
        <f>[1]побуд.звіт!Y380+'[2]звіт 2018+01.2019'!Y380</f>
        <v>0</v>
      </c>
      <c r="Z380" s="165">
        <f>[1]побуд.звіт!Z380+'[2]звіт 2018+01.2019'!Z380</f>
        <v>0</v>
      </c>
      <c r="AA380" s="166">
        <f t="shared" si="208"/>
        <v>0</v>
      </c>
      <c r="AB380" s="167">
        <f t="shared" si="209"/>
        <v>0</v>
      </c>
      <c r="AC380" s="165">
        <f>[1]побуд.звіт!AC380+'[2]звіт 2018+01.2019'!AC380</f>
        <v>715.8947168474906</v>
      </c>
      <c r="AD380" s="165">
        <f>[1]побуд.звіт!AD380+'[2]звіт 2018+01.2019'!AD380</f>
        <v>844.53766220880561</v>
      </c>
      <c r="AE380" s="166">
        <f t="shared" si="210"/>
        <v>0</v>
      </c>
      <c r="AF380" s="167">
        <f t="shared" si="211"/>
        <v>128.64294536131501</v>
      </c>
      <c r="AG380" s="165">
        <f>[1]побуд.звіт!AG380+'[2]звіт 2018+01.2019'!AG380</f>
        <v>0</v>
      </c>
      <c r="AH380" s="165">
        <f>[1]побуд.звіт!AH380+'[2]звіт 2018+01.2019'!AH380</f>
        <v>0</v>
      </c>
      <c r="AI380" s="166">
        <f t="shared" si="212"/>
        <v>0</v>
      </c>
      <c r="AJ380" s="167">
        <f t="shared" si="213"/>
        <v>0</v>
      </c>
      <c r="AK380" s="165">
        <f>[1]побуд.звіт!AK380+'[2]звіт 2018+01.2019'!AK380</f>
        <v>0</v>
      </c>
      <c r="AL380" s="165">
        <f>[1]побуд.звіт!AL380+'[2]звіт 2018+01.2019'!AL380</f>
        <v>0</v>
      </c>
      <c r="AM380" s="166">
        <f t="shared" si="214"/>
        <v>0</v>
      </c>
      <c r="AN380" s="167">
        <f t="shared" si="215"/>
        <v>0</v>
      </c>
      <c r="AO380" s="165">
        <f>[1]побуд.звіт!AO380+'[2]звіт 2018+01.2019'!AO380</f>
        <v>442.17715084794213</v>
      </c>
      <c r="AP380" s="165">
        <f>[1]побуд.звіт!AP380+'[2]звіт 2018+01.2019'!AP380</f>
        <v>210.00823327466497</v>
      </c>
      <c r="AQ380" s="166">
        <f t="shared" si="216"/>
        <v>-232.16891757327716</v>
      </c>
      <c r="AR380" s="167">
        <f t="shared" si="217"/>
        <v>0</v>
      </c>
      <c r="AS380" s="165">
        <f>[1]побуд.звіт!AS380+'[2]звіт 2018+01.2019'!AS380</f>
        <v>0</v>
      </c>
      <c r="AT380" s="165">
        <f>[1]побуд.звіт!AT380+'[2]звіт 2018+01.2019'!AT380</f>
        <v>0</v>
      </c>
      <c r="AU380" s="166">
        <f t="shared" si="218"/>
        <v>0</v>
      </c>
      <c r="AV380" s="167">
        <f t="shared" si="219"/>
        <v>0</v>
      </c>
      <c r="AW380" s="165">
        <f>[1]побуд.звіт!AW380+'[2]звіт 2018+01.2019'!AW380</f>
        <v>972.1866636884622</v>
      </c>
      <c r="AX380" s="165">
        <f>[1]побуд.звіт!AX380+'[2]звіт 2018+01.2019'!AX380</f>
        <v>0</v>
      </c>
      <c r="AY380" s="166">
        <f t="shared" si="220"/>
        <v>-972.1866636884622</v>
      </c>
      <c r="AZ380" s="167">
        <f t="shared" si="221"/>
        <v>0</v>
      </c>
      <c r="BA380" s="38">
        <v>0</v>
      </c>
      <c r="BB380" s="36"/>
      <c r="BC380" s="36">
        <f t="shared" si="231"/>
        <v>0</v>
      </c>
      <c r="BD380" s="37">
        <f t="shared" si="232"/>
        <v>0</v>
      </c>
      <c r="BE380" s="165">
        <f>[1]побуд.звіт!BE380+'[2]звіт 2018+01.2019'!BE380</f>
        <v>16.022481534669065</v>
      </c>
      <c r="BF380" s="165">
        <f>[1]побуд.звіт!BF380+'[2]звіт 2018+01.2019'!BF380</f>
        <v>0</v>
      </c>
      <c r="BG380" s="166">
        <f t="shared" si="222"/>
        <v>-16.022481534669065</v>
      </c>
      <c r="BH380" s="167">
        <f t="shared" si="223"/>
        <v>0</v>
      </c>
      <c r="BI380" s="165">
        <f>[1]побуд.звіт!BI380+'[2]звіт 2018+01.2019'!BI380</f>
        <v>0</v>
      </c>
      <c r="BJ380" s="165">
        <f>[1]побуд.звіт!BJ380+'[2]звіт 2018+01.2019'!BJ380</f>
        <v>0</v>
      </c>
      <c r="BK380" s="166">
        <f t="shared" si="224"/>
        <v>0</v>
      </c>
      <c r="BL380" s="167">
        <f t="shared" si="225"/>
        <v>0</v>
      </c>
      <c r="BM380" s="165">
        <f>[1]побуд.звіт!BM380+'[2]звіт 2018+01.2019'!BM380</f>
        <v>0</v>
      </c>
      <c r="BN380" s="165">
        <f>[1]побуд.звіт!BN380+'[2]звіт 2018+01.2019'!BN380</f>
        <v>0</v>
      </c>
      <c r="BO380" s="166">
        <f t="shared" si="226"/>
        <v>0</v>
      </c>
      <c r="BP380" s="167">
        <f t="shared" si="227"/>
        <v>0</v>
      </c>
      <c r="BQ380" s="168">
        <f t="shared" si="234"/>
        <v>2669.8889798637119</v>
      </c>
      <c r="BR380" s="166">
        <f t="shared" si="234"/>
        <v>2239.5424903666312</v>
      </c>
      <c r="BS380" s="166">
        <f t="shared" si="228"/>
        <v>-430.34648949708071</v>
      </c>
      <c r="BT380" s="167">
        <f t="shared" si="229"/>
        <v>0</v>
      </c>
      <c r="BU380" s="169">
        <f t="shared" si="233"/>
        <v>0.83881483734239459</v>
      </c>
      <c r="BV380" s="131">
        <v>0</v>
      </c>
      <c r="BW380" s="170">
        <f t="shared" si="230"/>
        <v>0</v>
      </c>
      <c r="BX380" s="131">
        <f t="shared" si="235"/>
        <v>190.70635570455084</v>
      </c>
      <c r="BY380" s="171">
        <v>2</v>
      </c>
      <c r="CA380" s="39"/>
    </row>
    <row r="381" spans="1:79" x14ac:dyDescent="0.3">
      <c r="A381" s="72">
        <f t="shared" si="201"/>
        <v>373</v>
      </c>
      <c r="B381" s="75" t="s">
        <v>473</v>
      </c>
      <c r="C381" s="73">
        <v>37.700000000000003</v>
      </c>
      <c r="D381" s="187">
        <v>1</v>
      </c>
      <c r="E381" s="177">
        <f>[1]побуд.звіт!E381+'[2]звіт 2018+01.2019'!E381</f>
        <v>0</v>
      </c>
      <c r="F381" s="177">
        <f>[1]побуд.звіт!F381+'[2]звіт 2018+01.2019'!F381</f>
        <v>0</v>
      </c>
      <c r="G381" s="178">
        <f t="shared" si="197"/>
        <v>0</v>
      </c>
      <c r="H381" s="179">
        <f t="shared" si="198"/>
        <v>0</v>
      </c>
      <c r="I381" s="177">
        <f>[1]побуд.звіт!I381+'[2]звіт 2018+01.2019'!I381</f>
        <v>0</v>
      </c>
      <c r="J381" s="177">
        <f>[1]побуд.звіт!J381+'[2]звіт 2018+01.2019'!J381</f>
        <v>0</v>
      </c>
      <c r="K381" s="178">
        <f t="shared" si="199"/>
        <v>0</v>
      </c>
      <c r="L381" s="179">
        <f t="shared" si="200"/>
        <v>0</v>
      </c>
      <c r="M381" s="177">
        <f>[1]побуд.звіт!M381+'[2]звіт 2018+01.2019'!M381</f>
        <v>241.65554449354738</v>
      </c>
      <c r="N381" s="177">
        <f>[1]побуд.звіт!N381+'[2]звіт 2018+01.2019'!N381</f>
        <v>248.97758343570788</v>
      </c>
      <c r="O381" s="178">
        <f t="shared" si="202"/>
        <v>0</v>
      </c>
      <c r="P381" s="179">
        <f t="shared" si="203"/>
        <v>7.3220389421605034</v>
      </c>
      <c r="Q381" s="177">
        <f>[1]побуд.звіт!Q381+'[2]звіт 2018+01.2019'!Q381</f>
        <v>0</v>
      </c>
      <c r="R381" s="177">
        <f>[1]побуд.звіт!R381+'[2]звіт 2018+01.2019'!R381</f>
        <v>168.94451011101745</v>
      </c>
      <c r="S381" s="178">
        <f t="shared" si="204"/>
        <v>0</v>
      </c>
      <c r="T381" s="179">
        <f t="shared" si="205"/>
        <v>168.94451011101745</v>
      </c>
      <c r="U381" s="177">
        <f>[1]побуд.звіт!U381+'[2]звіт 2018+01.2019'!U381</f>
        <v>0</v>
      </c>
      <c r="V381" s="177">
        <f>[1]побуд.звіт!V381+'[2]звіт 2018+01.2019'!V381</f>
        <v>0</v>
      </c>
      <c r="W381" s="178">
        <f t="shared" si="206"/>
        <v>0</v>
      </c>
      <c r="X381" s="179">
        <f t="shared" si="207"/>
        <v>0</v>
      </c>
      <c r="Y381" s="177">
        <f>[1]побуд.звіт!Y381+'[2]звіт 2018+01.2019'!Y381</f>
        <v>0</v>
      </c>
      <c r="Z381" s="177">
        <f>[1]побуд.звіт!Z381+'[2]звіт 2018+01.2019'!Z381</f>
        <v>0</v>
      </c>
      <c r="AA381" s="178">
        <f t="shared" si="208"/>
        <v>0</v>
      </c>
      <c r="AB381" s="179">
        <f t="shared" si="209"/>
        <v>0</v>
      </c>
      <c r="AC381" s="177">
        <f>[1]побуд.звіт!AC381+'[2]звіт 2018+01.2019'!AC381</f>
        <v>178.0587923912037</v>
      </c>
      <c r="AD381" s="177">
        <f>[1]побуд.звіт!AD381+'[2]звіт 2018+01.2019'!AD381</f>
        <v>210.0202497709233</v>
      </c>
      <c r="AE381" s="178">
        <f t="shared" si="210"/>
        <v>0</v>
      </c>
      <c r="AF381" s="179">
        <f t="shared" si="211"/>
        <v>31.961457379719604</v>
      </c>
      <c r="AG381" s="177">
        <f>[1]побуд.звіт!AG381+'[2]звіт 2018+01.2019'!AG381</f>
        <v>0</v>
      </c>
      <c r="AH381" s="177">
        <f>[1]побуд.звіт!AH381+'[2]звіт 2018+01.2019'!AH381</f>
        <v>0</v>
      </c>
      <c r="AI381" s="178">
        <f t="shared" si="212"/>
        <v>0</v>
      </c>
      <c r="AJ381" s="179">
        <f t="shared" si="213"/>
        <v>0</v>
      </c>
      <c r="AK381" s="177">
        <f>[1]побуд.звіт!AK381+'[2]звіт 2018+01.2019'!AK381</f>
        <v>0</v>
      </c>
      <c r="AL381" s="177">
        <f>[1]побуд.звіт!AL381+'[2]звіт 2018+01.2019'!AL381</f>
        <v>0</v>
      </c>
      <c r="AM381" s="178">
        <f t="shared" si="214"/>
        <v>0</v>
      </c>
      <c r="AN381" s="179">
        <f t="shared" si="215"/>
        <v>0</v>
      </c>
      <c r="AO381" s="177">
        <f>[1]побуд.звіт!AO381+'[2]звіт 2018+01.2019'!AO381</f>
        <v>153.35117072946653</v>
      </c>
      <c r="AP381" s="177">
        <f>[1]побуд.звіт!AP381+'[2]звіт 2018+01.2019'!AP381</f>
        <v>140.01008705723257</v>
      </c>
      <c r="AQ381" s="178">
        <f t="shared" si="216"/>
        <v>-13.341083672233964</v>
      </c>
      <c r="AR381" s="179">
        <f t="shared" si="217"/>
        <v>0</v>
      </c>
      <c r="AS381" s="177">
        <f>[1]побуд.звіт!AS381+'[2]звіт 2018+01.2019'!AS381</f>
        <v>0</v>
      </c>
      <c r="AT381" s="177">
        <f>[1]побуд.звіт!AT381+'[2]звіт 2018+01.2019'!AT381</f>
        <v>0</v>
      </c>
      <c r="AU381" s="178">
        <f t="shared" si="218"/>
        <v>0</v>
      </c>
      <c r="AV381" s="179">
        <f t="shared" si="219"/>
        <v>0</v>
      </c>
      <c r="AW381" s="177">
        <f>[1]побуд.звіт!AW381+'[2]звіт 2018+01.2019'!AW381</f>
        <v>245.84383962699346</v>
      </c>
      <c r="AX381" s="177">
        <f>[1]побуд.звіт!AX381+'[2]звіт 2018+01.2019'!AX381</f>
        <v>669.71184857276694</v>
      </c>
      <c r="AY381" s="178">
        <f t="shared" si="220"/>
        <v>0</v>
      </c>
      <c r="AZ381" s="179">
        <f t="shared" si="221"/>
        <v>423.86800894577345</v>
      </c>
      <c r="BA381" s="38">
        <v>0</v>
      </c>
      <c r="BB381" s="36"/>
      <c r="BC381" s="36">
        <f t="shared" si="231"/>
        <v>0</v>
      </c>
      <c r="BD381" s="37">
        <f t="shared" si="232"/>
        <v>0</v>
      </c>
      <c r="BE381" s="177">
        <f>[1]побуд.звіт!BE381+'[2]звіт 2018+01.2019'!BE381</f>
        <v>16.062782176001043</v>
      </c>
      <c r="BF381" s="177">
        <f>[1]побуд.звіт!BF381+'[2]звіт 2018+01.2019'!BF381</f>
        <v>0</v>
      </c>
      <c r="BG381" s="178">
        <f t="shared" si="222"/>
        <v>-16.062782176001043</v>
      </c>
      <c r="BH381" s="179">
        <f t="shared" si="223"/>
        <v>0</v>
      </c>
      <c r="BI381" s="177">
        <f>[1]побуд.звіт!BI381+'[2]звіт 2018+01.2019'!BI381</f>
        <v>0</v>
      </c>
      <c r="BJ381" s="177">
        <f>[1]побуд.звіт!BJ381+'[2]звіт 2018+01.2019'!BJ381</f>
        <v>0</v>
      </c>
      <c r="BK381" s="178">
        <f t="shared" si="224"/>
        <v>0</v>
      </c>
      <c r="BL381" s="179">
        <f t="shared" si="225"/>
        <v>0</v>
      </c>
      <c r="BM381" s="177">
        <f>[1]побуд.звіт!BM381+'[2]звіт 2018+01.2019'!BM381</f>
        <v>0</v>
      </c>
      <c r="BN381" s="177">
        <f>[1]побуд.звіт!BN381+'[2]звіт 2018+01.2019'!BN381</f>
        <v>0</v>
      </c>
      <c r="BO381" s="178">
        <f t="shared" si="226"/>
        <v>0</v>
      </c>
      <c r="BP381" s="179">
        <f t="shared" si="227"/>
        <v>0</v>
      </c>
      <c r="BQ381" s="180">
        <f t="shared" si="234"/>
        <v>834.97212941721216</v>
      </c>
      <c r="BR381" s="178">
        <f t="shared" si="234"/>
        <v>1437.6642789476482</v>
      </c>
      <c r="BS381" s="178">
        <f t="shared" si="228"/>
        <v>0</v>
      </c>
      <c r="BT381" s="179">
        <f t="shared" si="229"/>
        <v>602.69214953043604</v>
      </c>
      <c r="BU381" s="181">
        <f t="shared" si="233"/>
        <v>1.7218110979956884</v>
      </c>
      <c r="BV381" s="130">
        <v>46</v>
      </c>
      <c r="BW381" s="182">
        <f t="shared" si="230"/>
        <v>0</v>
      </c>
      <c r="BX381" s="130">
        <f t="shared" si="235"/>
        <v>59.640866386943728</v>
      </c>
      <c r="BY381" s="183">
        <v>1</v>
      </c>
      <c r="CA381" s="39"/>
    </row>
    <row r="382" spans="1:79" x14ac:dyDescent="0.3">
      <c r="A382" s="137">
        <f t="shared" si="201"/>
        <v>374</v>
      </c>
      <c r="B382" s="153" t="s">
        <v>474</v>
      </c>
      <c r="C382" s="188">
        <v>90.7</v>
      </c>
      <c r="D382" s="187">
        <v>1</v>
      </c>
      <c r="E382" s="147">
        <f>[1]побуд.звіт!E382+'[2]звіт 2018+01.2019'!E382</f>
        <v>0</v>
      </c>
      <c r="F382" s="147">
        <f>[1]побуд.звіт!F382+'[2]звіт 2018+01.2019'!F382</f>
        <v>0</v>
      </c>
      <c r="G382" s="140">
        <f t="shared" si="197"/>
        <v>0</v>
      </c>
      <c r="H382" s="141">
        <f t="shared" si="198"/>
        <v>0</v>
      </c>
      <c r="I382" s="147">
        <f>[1]побуд.звіт!I382+'[2]звіт 2018+01.2019'!I382</f>
        <v>0</v>
      </c>
      <c r="J382" s="147">
        <f>[1]побуд.звіт!J382+'[2]звіт 2018+01.2019'!J382</f>
        <v>0</v>
      </c>
      <c r="K382" s="140">
        <f t="shared" si="199"/>
        <v>0</v>
      </c>
      <c r="L382" s="141">
        <f t="shared" si="200"/>
        <v>0</v>
      </c>
      <c r="M382" s="147">
        <f>[1]побуд.звіт!M382+'[2]звіт 2018+01.2019'!M382</f>
        <v>121.27822929666856</v>
      </c>
      <c r="N382" s="147">
        <f>[1]побуд.звіт!N382+'[2]звіт 2018+01.2019'!N382</f>
        <v>124.48879171785394</v>
      </c>
      <c r="O382" s="140">
        <f t="shared" si="202"/>
        <v>0</v>
      </c>
      <c r="P382" s="141">
        <f t="shared" si="203"/>
        <v>3.2105624211853865</v>
      </c>
      <c r="Q382" s="147">
        <f>[1]побуд.звіт!Q382+'[2]звіт 2018+01.2019'!Q382</f>
        <v>0</v>
      </c>
      <c r="R382" s="147">
        <f>[1]побуд.звіт!R382+'[2]звіт 2018+01.2019'!R382</f>
        <v>466.25568729378659</v>
      </c>
      <c r="S382" s="140">
        <f t="shared" si="204"/>
        <v>0</v>
      </c>
      <c r="T382" s="141">
        <f t="shared" si="205"/>
        <v>466.25568729378659</v>
      </c>
      <c r="U382" s="147">
        <f>[1]побуд.звіт!U382+'[2]звіт 2018+01.2019'!U382</f>
        <v>0</v>
      </c>
      <c r="V382" s="147">
        <f>[1]побуд.звіт!V382+'[2]звіт 2018+01.2019'!V382</f>
        <v>0</v>
      </c>
      <c r="W382" s="140">
        <f t="shared" si="206"/>
        <v>0</v>
      </c>
      <c r="X382" s="141">
        <f t="shared" si="207"/>
        <v>0</v>
      </c>
      <c r="Y382" s="147">
        <f>[1]побуд.звіт!Y382+'[2]звіт 2018+01.2019'!Y382</f>
        <v>0</v>
      </c>
      <c r="Z382" s="147">
        <f>[1]побуд.звіт!Z382+'[2]звіт 2018+01.2019'!Z382</f>
        <v>0</v>
      </c>
      <c r="AA382" s="140">
        <f t="shared" si="208"/>
        <v>0</v>
      </c>
      <c r="AB382" s="141">
        <f t="shared" si="209"/>
        <v>0</v>
      </c>
      <c r="AC382" s="147">
        <f>[1]побуд.звіт!AC382+'[2]звіт 2018+01.2019'!AC382</f>
        <v>399.81976085762733</v>
      </c>
      <c r="AD382" s="147">
        <f>[1]побуд.звіт!AD382+'[2]звіт 2018+01.2019'!AD382</f>
        <v>505.27418180962189</v>
      </c>
      <c r="AE382" s="140">
        <f t="shared" si="210"/>
        <v>0</v>
      </c>
      <c r="AF382" s="141">
        <f t="shared" si="211"/>
        <v>105.45442095199456</v>
      </c>
      <c r="AG382" s="147">
        <f>[1]побуд.звіт!AG382+'[2]звіт 2018+01.2019'!AG382</f>
        <v>0</v>
      </c>
      <c r="AH382" s="147">
        <f>[1]побуд.звіт!AH382+'[2]звіт 2018+01.2019'!AH382</f>
        <v>0</v>
      </c>
      <c r="AI382" s="140">
        <f t="shared" si="212"/>
        <v>0</v>
      </c>
      <c r="AJ382" s="141">
        <f t="shared" si="213"/>
        <v>0</v>
      </c>
      <c r="AK382" s="147">
        <f>[1]побуд.звіт!AK382+'[2]звіт 2018+01.2019'!AK382</f>
        <v>0</v>
      </c>
      <c r="AL382" s="147">
        <f>[1]побуд.звіт!AL382+'[2]звіт 2018+01.2019'!AL382</f>
        <v>0</v>
      </c>
      <c r="AM382" s="140">
        <f t="shared" si="214"/>
        <v>0</v>
      </c>
      <c r="AN382" s="141">
        <f t="shared" si="215"/>
        <v>0</v>
      </c>
      <c r="AO382" s="147">
        <f>[1]побуд.звіт!AO382+'[2]звіт 2018+01.2019'!AO382</f>
        <v>293.53539244421614</v>
      </c>
      <c r="AP382" s="147">
        <f>[1]побуд.звіт!AP382+'[2]звіт 2018+01.2019'!AP382</f>
        <v>133.57223073453792</v>
      </c>
      <c r="AQ382" s="140">
        <f t="shared" si="216"/>
        <v>-159.96316170967822</v>
      </c>
      <c r="AR382" s="141">
        <f t="shared" si="217"/>
        <v>0</v>
      </c>
      <c r="AS382" s="147">
        <f>[1]побуд.звіт!AS382+'[2]звіт 2018+01.2019'!AS382</f>
        <v>0</v>
      </c>
      <c r="AT382" s="147">
        <f>[1]побуд.звіт!AT382+'[2]звіт 2018+01.2019'!AT382</f>
        <v>0</v>
      </c>
      <c r="AU382" s="140">
        <f t="shared" si="218"/>
        <v>0</v>
      </c>
      <c r="AV382" s="141">
        <f t="shared" si="219"/>
        <v>0</v>
      </c>
      <c r="AW382" s="147">
        <f>[1]побуд.звіт!AW382+'[2]звіт 2018+01.2019'!AW382</f>
        <v>567.81053543458984</v>
      </c>
      <c r="AX382" s="147">
        <f>[1]побуд.звіт!AX382+'[2]звіт 2018+01.2019'!AX382</f>
        <v>0</v>
      </c>
      <c r="AY382" s="140">
        <f t="shared" si="220"/>
        <v>-567.81053543458984</v>
      </c>
      <c r="AZ382" s="141">
        <f t="shared" si="221"/>
        <v>0</v>
      </c>
      <c r="BA382" s="38">
        <v>0</v>
      </c>
      <c r="BB382" s="36"/>
      <c r="BC382" s="36">
        <f t="shared" si="231"/>
        <v>0</v>
      </c>
      <c r="BD382" s="37">
        <f t="shared" si="232"/>
        <v>0</v>
      </c>
      <c r="BE382" s="147">
        <f>[1]побуд.звіт!BE382+'[2]звіт 2018+01.2019'!BE382</f>
        <v>16.080066977760687</v>
      </c>
      <c r="BF382" s="147">
        <f>[1]побуд.звіт!BF382+'[2]звіт 2018+01.2019'!BF382</f>
        <v>0</v>
      </c>
      <c r="BG382" s="140">
        <f t="shared" si="222"/>
        <v>-16.080066977760687</v>
      </c>
      <c r="BH382" s="141">
        <f t="shared" si="223"/>
        <v>0</v>
      </c>
      <c r="BI382" s="147">
        <f>[1]побуд.звіт!BI382+'[2]звіт 2018+01.2019'!BI382</f>
        <v>0</v>
      </c>
      <c r="BJ382" s="147">
        <f>[1]побуд.звіт!BJ382+'[2]звіт 2018+01.2019'!BJ382</f>
        <v>0</v>
      </c>
      <c r="BK382" s="140">
        <f t="shared" si="224"/>
        <v>0</v>
      </c>
      <c r="BL382" s="141">
        <f t="shared" si="225"/>
        <v>0</v>
      </c>
      <c r="BM382" s="147">
        <f>[1]побуд.звіт!BM382+'[2]звіт 2018+01.2019'!BM382</f>
        <v>0</v>
      </c>
      <c r="BN382" s="147">
        <f>[1]побуд.звіт!BN382+'[2]звіт 2018+01.2019'!BN382</f>
        <v>0</v>
      </c>
      <c r="BO382" s="140">
        <f t="shared" si="226"/>
        <v>0</v>
      </c>
      <c r="BP382" s="141">
        <f t="shared" si="227"/>
        <v>0</v>
      </c>
      <c r="BQ382" s="142">
        <f t="shared" si="234"/>
        <v>1398.5239850108626</v>
      </c>
      <c r="BR382" s="140">
        <f t="shared" si="234"/>
        <v>1229.5908915558005</v>
      </c>
      <c r="BS382" s="140">
        <f t="shared" si="228"/>
        <v>-168.93309345506214</v>
      </c>
      <c r="BT382" s="141">
        <f t="shared" si="229"/>
        <v>0</v>
      </c>
      <c r="BU382" s="148">
        <f t="shared" si="233"/>
        <v>0.87920615215351494</v>
      </c>
      <c r="BV382" s="132">
        <v>99</v>
      </c>
      <c r="BW382" s="144">
        <f t="shared" si="230"/>
        <v>0</v>
      </c>
      <c r="BX382" s="132">
        <f t="shared" si="235"/>
        <v>99.894570357918752</v>
      </c>
      <c r="BY382" s="145">
        <v>3</v>
      </c>
      <c r="CA382" s="39"/>
    </row>
    <row r="383" spans="1:79" x14ac:dyDescent="0.3">
      <c r="A383" s="137">
        <f t="shared" si="201"/>
        <v>375</v>
      </c>
      <c r="B383" s="153" t="s">
        <v>475</v>
      </c>
      <c r="C383" s="188">
        <v>35.5</v>
      </c>
      <c r="D383" s="187">
        <v>1</v>
      </c>
      <c r="E383" s="147">
        <f>[1]побуд.звіт!E383+'[2]звіт 2018+01.2019'!E383</f>
        <v>0</v>
      </c>
      <c r="F383" s="147">
        <f>[1]побуд.звіт!F383+'[2]звіт 2018+01.2019'!F383</f>
        <v>0</v>
      </c>
      <c r="G383" s="140">
        <f t="shared" si="197"/>
        <v>0</v>
      </c>
      <c r="H383" s="141">
        <f t="shared" si="198"/>
        <v>0</v>
      </c>
      <c r="I383" s="147">
        <f>[1]побуд.звіт!I383+'[2]звіт 2018+01.2019'!I383</f>
        <v>0</v>
      </c>
      <c r="J383" s="147">
        <f>[1]побуд.звіт!J383+'[2]звіт 2018+01.2019'!J383</f>
        <v>0</v>
      </c>
      <c r="K383" s="140">
        <f t="shared" si="199"/>
        <v>0</v>
      </c>
      <c r="L383" s="141">
        <f t="shared" si="200"/>
        <v>0</v>
      </c>
      <c r="M383" s="147">
        <f>[1]побуд.звіт!M383+'[2]звіт 2018+01.2019'!M383</f>
        <v>80.725169526479675</v>
      </c>
      <c r="N383" s="147">
        <f>[1]побуд.звіт!N383+'[2]звіт 2018+01.2019'!N383</f>
        <v>82.992527811902633</v>
      </c>
      <c r="O383" s="140">
        <f t="shared" si="202"/>
        <v>0</v>
      </c>
      <c r="P383" s="141">
        <f t="shared" si="203"/>
        <v>2.2673582854229579</v>
      </c>
      <c r="Q383" s="147">
        <f>[1]побуд.звіт!Q383+'[2]звіт 2018+01.2019'!Q383</f>
        <v>0</v>
      </c>
      <c r="R383" s="147">
        <f>[1]побуд.звіт!R383+'[2]звіт 2018+01.2019'!R383</f>
        <v>196.1721881720662</v>
      </c>
      <c r="S383" s="140">
        <f t="shared" si="204"/>
        <v>0</v>
      </c>
      <c r="T383" s="141">
        <f t="shared" si="205"/>
        <v>196.1721881720662</v>
      </c>
      <c r="U383" s="147">
        <f>[1]побуд.звіт!U383+'[2]звіт 2018+01.2019'!U383</f>
        <v>0</v>
      </c>
      <c r="V383" s="147">
        <f>[1]побуд.звіт!V383+'[2]звіт 2018+01.2019'!V383</f>
        <v>0</v>
      </c>
      <c r="W383" s="140">
        <f t="shared" si="206"/>
        <v>0</v>
      </c>
      <c r="X383" s="141">
        <f t="shared" si="207"/>
        <v>0</v>
      </c>
      <c r="Y383" s="147">
        <f>[1]побуд.звіт!Y383+'[2]звіт 2018+01.2019'!Y383</f>
        <v>0</v>
      </c>
      <c r="Z383" s="147">
        <f>[1]побуд.звіт!Z383+'[2]звіт 2018+01.2019'!Z383</f>
        <v>0</v>
      </c>
      <c r="AA383" s="140">
        <f t="shared" si="208"/>
        <v>0</v>
      </c>
      <c r="AB383" s="141">
        <f t="shared" si="209"/>
        <v>0</v>
      </c>
      <c r="AC383" s="147">
        <f>[1]побуд.звіт!AC383+'[2]звіт 2018+01.2019'!AC383</f>
        <v>156.53351255758727</v>
      </c>
      <c r="AD383" s="147">
        <f>[1]побуд.звіт!AD383+'[2]звіт 2018+01.2019'!AD383</f>
        <v>197.76442617686413</v>
      </c>
      <c r="AE383" s="140">
        <f t="shared" si="210"/>
        <v>0</v>
      </c>
      <c r="AF383" s="141">
        <f t="shared" si="211"/>
        <v>41.230913619276862</v>
      </c>
      <c r="AG383" s="147">
        <f>[1]побуд.звіт!AG383+'[2]звіт 2018+01.2019'!AG383</f>
        <v>0</v>
      </c>
      <c r="AH383" s="147">
        <f>[1]побуд.звіт!AH383+'[2]звіт 2018+01.2019'!AH383</f>
        <v>0</v>
      </c>
      <c r="AI383" s="140">
        <f t="shared" si="212"/>
        <v>0</v>
      </c>
      <c r="AJ383" s="141">
        <f t="shared" si="213"/>
        <v>0</v>
      </c>
      <c r="AK383" s="147">
        <f>[1]побуд.звіт!AK383+'[2]звіт 2018+01.2019'!AK383</f>
        <v>0</v>
      </c>
      <c r="AL383" s="147">
        <f>[1]побуд.звіт!AL383+'[2]звіт 2018+01.2019'!AL383</f>
        <v>0</v>
      </c>
      <c r="AM383" s="140">
        <f t="shared" si="214"/>
        <v>0</v>
      </c>
      <c r="AN383" s="141">
        <f t="shared" si="215"/>
        <v>0</v>
      </c>
      <c r="AO383" s="147">
        <f>[1]побуд.звіт!AO383+'[2]звіт 2018+01.2019'!AO383</f>
        <v>187.38639843820241</v>
      </c>
      <c r="AP383" s="147">
        <f>[1]побуд.звіт!AP383+'[2]звіт 2018+01.2019'!AP383</f>
        <v>34.999073108716189</v>
      </c>
      <c r="AQ383" s="140">
        <f t="shared" si="216"/>
        <v>-152.3873253294862</v>
      </c>
      <c r="AR383" s="141">
        <f t="shared" si="217"/>
        <v>0</v>
      </c>
      <c r="AS383" s="147">
        <f>[1]побуд.звіт!AS383+'[2]звіт 2018+01.2019'!AS383</f>
        <v>0</v>
      </c>
      <c r="AT383" s="147">
        <f>[1]побуд.звіт!AT383+'[2]звіт 2018+01.2019'!AT383</f>
        <v>0</v>
      </c>
      <c r="AU383" s="140">
        <f t="shared" si="218"/>
        <v>0</v>
      </c>
      <c r="AV383" s="141">
        <f t="shared" si="219"/>
        <v>0</v>
      </c>
      <c r="AW383" s="147">
        <f>[1]побуд.звіт!AW383+'[2]звіт 2018+01.2019'!AW383</f>
        <v>238.88117017653926</v>
      </c>
      <c r="AX383" s="147">
        <f>[1]побуд.звіт!AX383+'[2]звіт 2018+01.2019'!AX383</f>
        <v>0</v>
      </c>
      <c r="AY383" s="140">
        <f t="shared" si="220"/>
        <v>-238.88117017653926</v>
      </c>
      <c r="AZ383" s="141">
        <f t="shared" si="221"/>
        <v>0</v>
      </c>
      <c r="BA383" s="38">
        <v>0</v>
      </c>
      <c r="BB383" s="36"/>
      <c r="BC383" s="36">
        <f t="shared" si="231"/>
        <v>0</v>
      </c>
      <c r="BD383" s="37">
        <f t="shared" si="232"/>
        <v>0</v>
      </c>
      <c r="BE383" s="147">
        <f>[1]побуд.звіт!BE383+'[2]звіт 2018+01.2019'!BE383</f>
        <v>16.05447870555501</v>
      </c>
      <c r="BF383" s="147">
        <f>[1]побуд.звіт!BF383+'[2]звіт 2018+01.2019'!BF383</f>
        <v>0</v>
      </c>
      <c r="BG383" s="140">
        <f t="shared" si="222"/>
        <v>-16.05447870555501</v>
      </c>
      <c r="BH383" s="141">
        <f t="shared" si="223"/>
        <v>0</v>
      </c>
      <c r="BI383" s="147">
        <f>[1]побуд.звіт!BI383+'[2]звіт 2018+01.2019'!BI383</f>
        <v>0</v>
      </c>
      <c r="BJ383" s="147">
        <f>[1]побуд.звіт!BJ383+'[2]звіт 2018+01.2019'!BJ383</f>
        <v>0</v>
      </c>
      <c r="BK383" s="140">
        <f t="shared" si="224"/>
        <v>0</v>
      </c>
      <c r="BL383" s="141">
        <f t="shared" si="225"/>
        <v>0</v>
      </c>
      <c r="BM383" s="147">
        <f>[1]побуд.звіт!BM383+'[2]звіт 2018+01.2019'!BM383</f>
        <v>0</v>
      </c>
      <c r="BN383" s="147">
        <f>[1]побуд.звіт!BN383+'[2]звіт 2018+01.2019'!BN383</f>
        <v>0</v>
      </c>
      <c r="BO383" s="140">
        <f t="shared" si="226"/>
        <v>0</v>
      </c>
      <c r="BP383" s="141">
        <f t="shared" si="227"/>
        <v>0</v>
      </c>
      <c r="BQ383" s="142">
        <f t="shared" si="234"/>
        <v>679.58072940436364</v>
      </c>
      <c r="BR383" s="140">
        <f t="shared" si="234"/>
        <v>511.92821526954913</v>
      </c>
      <c r="BS383" s="140">
        <f t="shared" si="228"/>
        <v>-167.65251413481451</v>
      </c>
      <c r="BT383" s="141">
        <f t="shared" si="229"/>
        <v>0</v>
      </c>
      <c r="BU383" s="148">
        <f t="shared" si="233"/>
        <v>0.75330007623706763</v>
      </c>
      <c r="BV383" s="132">
        <v>8</v>
      </c>
      <c r="BW383" s="144">
        <f t="shared" si="230"/>
        <v>0</v>
      </c>
      <c r="BX383" s="132">
        <f t="shared" si="235"/>
        <v>48.54148067174026</v>
      </c>
      <c r="BY383" s="145">
        <v>3</v>
      </c>
      <c r="CA383" s="39"/>
    </row>
    <row r="384" spans="1:79" x14ac:dyDescent="0.3">
      <c r="A384" s="137">
        <f t="shared" si="201"/>
        <v>376</v>
      </c>
      <c r="B384" s="153" t="s">
        <v>476</v>
      </c>
      <c r="C384" s="188">
        <v>53.21</v>
      </c>
      <c r="D384" s="187">
        <v>1</v>
      </c>
      <c r="E384" s="147">
        <f>[1]побуд.звіт!E384+'[2]звіт 2018+01.2019'!E384</f>
        <v>0</v>
      </c>
      <c r="F384" s="147">
        <f>[1]побуд.звіт!F384+'[2]звіт 2018+01.2019'!F384</f>
        <v>0</v>
      </c>
      <c r="G384" s="140">
        <f t="shared" si="197"/>
        <v>0</v>
      </c>
      <c r="H384" s="141">
        <f t="shared" si="198"/>
        <v>0</v>
      </c>
      <c r="I384" s="147">
        <f>[1]побуд.звіт!I384+'[2]звіт 2018+01.2019'!I384</f>
        <v>0</v>
      </c>
      <c r="J384" s="147">
        <f>[1]побуд.звіт!J384+'[2]звіт 2018+01.2019'!J384</f>
        <v>0</v>
      </c>
      <c r="K384" s="140">
        <f t="shared" si="199"/>
        <v>0</v>
      </c>
      <c r="L384" s="141">
        <f t="shared" si="200"/>
        <v>0</v>
      </c>
      <c r="M384" s="147">
        <f>[1]побуд.звіт!M384+'[2]звіт 2018+01.2019'!M384</f>
        <v>40.564987801201156</v>
      </c>
      <c r="N384" s="147">
        <f>[1]побуд.звіт!N384+'[2]звіт 2018+01.2019'!N384</f>
        <v>41.496263905951317</v>
      </c>
      <c r="O384" s="140">
        <f t="shared" si="202"/>
        <v>0</v>
      </c>
      <c r="P384" s="141">
        <f t="shared" si="203"/>
        <v>0.93127610475016098</v>
      </c>
      <c r="Q384" s="147">
        <f>[1]побуд.звіт!Q384+'[2]звіт 2018+01.2019'!Q384</f>
        <v>0</v>
      </c>
      <c r="R384" s="147">
        <f>[1]побуд.звіт!R384+'[2]звіт 2018+01.2019'!R384</f>
        <v>273.69318924223296</v>
      </c>
      <c r="S384" s="140">
        <f t="shared" si="204"/>
        <v>0</v>
      </c>
      <c r="T384" s="141">
        <f t="shared" si="205"/>
        <v>273.69318924223296</v>
      </c>
      <c r="U384" s="147">
        <f>[1]побуд.звіт!U384+'[2]звіт 2018+01.2019'!U384</f>
        <v>0</v>
      </c>
      <c r="V384" s="147">
        <f>[1]побуд.звіт!V384+'[2]звіт 2018+01.2019'!V384</f>
        <v>0</v>
      </c>
      <c r="W384" s="140">
        <f t="shared" si="206"/>
        <v>0</v>
      </c>
      <c r="X384" s="141">
        <f t="shared" si="207"/>
        <v>0</v>
      </c>
      <c r="Y384" s="147">
        <f>[1]побуд.звіт!Y384+'[2]звіт 2018+01.2019'!Y384</f>
        <v>0</v>
      </c>
      <c r="Z384" s="147">
        <f>[1]побуд.звіт!Z384+'[2]звіт 2018+01.2019'!Z384</f>
        <v>0</v>
      </c>
      <c r="AA384" s="140">
        <f t="shared" si="208"/>
        <v>0</v>
      </c>
      <c r="AB384" s="141">
        <f t="shared" si="209"/>
        <v>0</v>
      </c>
      <c r="AC384" s="147">
        <f>[1]побуд.звіт!AC384+'[2]звіт 2018+01.2019'!AC384</f>
        <v>234.59402049611163</v>
      </c>
      <c r="AD384" s="147">
        <f>[1]побуд.звіт!AD384+'[2]звіт 2018+01.2019'!AD384</f>
        <v>296.42380610904058</v>
      </c>
      <c r="AE384" s="140">
        <f t="shared" si="210"/>
        <v>0</v>
      </c>
      <c r="AF384" s="141">
        <f t="shared" si="211"/>
        <v>61.829785612928958</v>
      </c>
      <c r="AG384" s="147">
        <f>[1]побуд.звіт!AG384+'[2]звіт 2018+01.2019'!AG384</f>
        <v>0</v>
      </c>
      <c r="AH384" s="147">
        <f>[1]побуд.звіт!AH384+'[2]звіт 2018+01.2019'!AH384</f>
        <v>0</v>
      </c>
      <c r="AI384" s="140">
        <f t="shared" si="212"/>
        <v>0</v>
      </c>
      <c r="AJ384" s="141">
        <f t="shared" si="213"/>
        <v>0</v>
      </c>
      <c r="AK384" s="147">
        <f>[1]побуд.звіт!AK384+'[2]звіт 2018+01.2019'!AK384</f>
        <v>0</v>
      </c>
      <c r="AL384" s="147">
        <f>[1]побуд.звіт!AL384+'[2]звіт 2018+01.2019'!AL384</f>
        <v>0</v>
      </c>
      <c r="AM384" s="140">
        <f t="shared" si="214"/>
        <v>0</v>
      </c>
      <c r="AN384" s="141">
        <f t="shared" si="215"/>
        <v>0</v>
      </c>
      <c r="AO384" s="147">
        <f>[1]побуд.звіт!AO384+'[2]звіт 2018+01.2019'!AO384</f>
        <v>84.123809542747253</v>
      </c>
      <c r="AP384" s="147">
        <f>[1]побуд.звіт!AP384+'[2]звіт 2018+01.2019'!AP384</f>
        <v>69.998146217432378</v>
      </c>
      <c r="AQ384" s="140">
        <f t="shared" si="216"/>
        <v>-14.125663325314875</v>
      </c>
      <c r="AR384" s="141">
        <f t="shared" si="217"/>
        <v>0</v>
      </c>
      <c r="AS384" s="147">
        <f>[1]побуд.звіт!AS384+'[2]звіт 2018+01.2019'!AS384</f>
        <v>0</v>
      </c>
      <c r="AT384" s="147">
        <f>[1]побуд.звіт!AT384+'[2]звіт 2018+01.2019'!AT384</f>
        <v>0</v>
      </c>
      <c r="AU384" s="140">
        <f t="shared" si="218"/>
        <v>0</v>
      </c>
      <c r="AV384" s="141">
        <f t="shared" si="219"/>
        <v>0</v>
      </c>
      <c r="AW384" s="147">
        <f>[1]побуд.звіт!AW384+'[2]звіт 2018+01.2019'!AW384</f>
        <v>333.28316519290655</v>
      </c>
      <c r="AX384" s="147">
        <f>[1]побуд.звіт!AX384+'[2]звіт 2018+01.2019'!AX384</f>
        <v>0</v>
      </c>
      <c r="AY384" s="140">
        <f t="shared" si="220"/>
        <v>-333.28316519290655</v>
      </c>
      <c r="AZ384" s="141">
        <f t="shared" si="221"/>
        <v>0</v>
      </c>
      <c r="BA384" s="38">
        <v>0</v>
      </c>
      <c r="BB384" s="36"/>
      <c r="BC384" s="36">
        <f t="shared" si="231"/>
        <v>0</v>
      </c>
      <c r="BD384" s="37">
        <f t="shared" si="232"/>
        <v>0</v>
      </c>
      <c r="BE384" s="147">
        <f>[1]побуд.звіт!BE384+'[2]звіт 2018+01.2019'!BE384</f>
        <v>16.049444354970881</v>
      </c>
      <c r="BF384" s="147">
        <f>[1]побуд.звіт!BF384+'[2]звіт 2018+01.2019'!BF384</f>
        <v>0</v>
      </c>
      <c r="BG384" s="140">
        <f t="shared" si="222"/>
        <v>-16.049444354970881</v>
      </c>
      <c r="BH384" s="141">
        <f t="shared" si="223"/>
        <v>0</v>
      </c>
      <c r="BI384" s="147">
        <f>[1]побуд.звіт!BI384+'[2]звіт 2018+01.2019'!BI384</f>
        <v>0</v>
      </c>
      <c r="BJ384" s="147">
        <f>[1]побуд.звіт!BJ384+'[2]звіт 2018+01.2019'!BJ384</f>
        <v>0</v>
      </c>
      <c r="BK384" s="140">
        <f t="shared" si="224"/>
        <v>0</v>
      </c>
      <c r="BL384" s="141">
        <f t="shared" si="225"/>
        <v>0</v>
      </c>
      <c r="BM384" s="147">
        <f>[1]побуд.звіт!BM384+'[2]звіт 2018+01.2019'!BM384</f>
        <v>0</v>
      </c>
      <c r="BN384" s="147">
        <f>[1]побуд.звіт!BN384+'[2]звіт 2018+01.2019'!BN384</f>
        <v>0</v>
      </c>
      <c r="BO384" s="140">
        <f t="shared" si="226"/>
        <v>0</v>
      </c>
      <c r="BP384" s="141">
        <f t="shared" si="227"/>
        <v>0</v>
      </c>
      <c r="BQ384" s="142">
        <f t="shared" si="234"/>
        <v>708.61542738793753</v>
      </c>
      <c r="BR384" s="140">
        <f t="shared" si="234"/>
        <v>681.6114054746572</v>
      </c>
      <c r="BS384" s="140">
        <f t="shared" si="228"/>
        <v>-27.004021913280326</v>
      </c>
      <c r="BT384" s="141">
        <f t="shared" si="229"/>
        <v>0</v>
      </c>
      <c r="BU384" s="148">
        <f t="shared" si="233"/>
        <v>0.96189185153247203</v>
      </c>
      <c r="BV384" s="132">
        <v>22</v>
      </c>
      <c r="BW384" s="144">
        <f t="shared" si="230"/>
        <v>0</v>
      </c>
      <c r="BX384" s="132">
        <f t="shared" si="235"/>
        <v>50.615387670566967</v>
      </c>
      <c r="BY384" s="145">
        <v>3</v>
      </c>
      <c r="CA384" s="39"/>
    </row>
    <row r="385" spans="1:79" x14ac:dyDescent="0.3">
      <c r="A385" s="137">
        <f t="shared" si="201"/>
        <v>377</v>
      </c>
      <c r="B385" s="153" t="s">
        <v>477</v>
      </c>
      <c r="C385" s="188">
        <v>60</v>
      </c>
      <c r="D385" s="187">
        <v>1</v>
      </c>
      <c r="E385" s="147">
        <f>[1]побуд.звіт!E385+'[2]звіт 2018+01.2019'!E385</f>
        <v>0</v>
      </c>
      <c r="F385" s="147">
        <f>[1]побуд.звіт!F385+'[2]звіт 2018+01.2019'!F385</f>
        <v>0</v>
      </c>
      <c r="G385" s="140">
        <f t="shared" si="197"/>
        <v>0</v>
      </c>
      <c r="H385" s="141">
        <f t="shared" si="198"/>
        <v>0</v>
      </c>
      <c r="I385" s="147">
        <f>[1]побуд.звіт!I385+'[2]звіт 2018+01.2019'!I385</f>
        <v>0</v>
      </c>
      <c r="J385" s="147">
        <f>[1]побуд.звіт!J385+'[2]звіт 2018+01.2019'!J385</f>
        <v>0</v>
      </c>
      <c r="K385" s="140">
        <f t="shared" si="199"/>
        <v>0</v>
      </c>
      <c r="L385" s="141">
        <f t="shared" si="200"/>
        <v>0</v>
      </c>
      <c r="M385" s="147">
        <f>[1]побуд.звіт!M385+'[2]звіт 2018+01.2019'!M385</f>
        <v>121.11292160993582</v>
      </c>
      <c r="N385" s="147">
        <f>[1]побуд.звіт!N385+'[2]звіт 2018+01.2019'!N385</f>
        <v>124.48879171785394</v>
      </c>
      <c r="O385" s="140">
        <f t="shared" si="202"/>
        <v>0</v>
      </c>
      <c r="P385" s="141">
        <f t="shared" si="203"/>
        <v>3.3758701079181179</v>
      </c>
      <c r="Q385" s="147">
        <f>[1]побуд.звіт!Q385+'[2]звіт 2018+01.2019'!Q385</f>
        <v>0</v>
      </c>
      <c r="R385" s="147">
        <f>[1]побуд.звіт!R385+'[2]звіт 2018+01.2019'!R385</f>
        <v>308.86100611960609</v>
      </c>
      <c r="S385" s="140">
        <f t="shared" si="204"/>
        <v>0</v>
      </c>
      <c r="T385" s="141">
        <f t="shared" si="205"/>
        <v>308.86100611960609</v>
      </c>
      <c r="U385" s="147">
        <f>[1]побуд.звіт!U385+'[2]звіт 2018+01.2019'!U385</f>
        <v>0</v>
      </c>
      <c r="V385" s="147">
        <f>[1]побуд.звіт!V385+'[2]звіт 2018+01.2019'!V385</f>
        <v>0</v>
      </c>
      <c r="W385" s="140">
        <f t="shared" si="206"/>
        <v>0</v>
      </c>
      <c r="X385" s="141">
        <f t="shared" si="207"/>
        <v>0</v>
      </c>
      <c r="Y385" s="147">
        <f>[1]побуд.звіт!Y385+'[2]звіт 2018+01.2019'!Y385</f>
        <v>0</v>
      </c>
      <c r="Z385" s="147">
        <f>[1]побуд.звіт!Z385+'[2]звіт 2018+01.2019'!Z385</f>
        <v>0</v>
      </c>
      <c r="AA385" s="140">
        <f t="shared" si="208"/>
        <v>0</v>
      </c>
      <c r="AB385" s="141">
        <f t="shared" si="209"/>
        <v>0</v>
      </c>
      <c r="AC385" s="147">
        <f>[1]побуд.звіт!AC385+'[2]звіт 2018+01.2019'!AC385</f>
        <v>264.63105222761993</v>
      </c>
      <c r="AD385" s="147">
        <f>[1]побуд.звіт!AD385+'[2]звіт 2018+01.2019'!AD385</f>
        <v>334.24973438343227</v>
      </c>
      <c r="AE385" s="140">
        <f t="shared" si="210"/>
        <v>0</v>
      </c>
      <c r="AF385" s="141">
        <f t="shared" si="211"/>
        <v>69.618682155812337</v>
      </c>
      <c r="AG385" s="147">
        <f>[1]побуд.звіт!AG385+'[2]звіт 2018+01.2019'!AG385</f>
        <v>0</v>
      </c>
      <c r="AH385" s="147">
        <f>[1]побуд.звіт!AH385+'[2]звіт 2018+01.2019'!AH385</f>
        <v>0</v>
      </c>
      <c r="AI385" s="140">
        <f t="shared" si="212"/>
        <v>0</v>
      </c>
      <c r="AJ385" s="141">
        <f t="shared" si="213"/>
        <v>0</v>
      </c>
      <c r="AK385" s="147">
        <f>[1]побуд.звіт!AK385+'[2]звіт 2018+01.2019'!AK385</f>
        <v>0</v>
      </c>
      <c r="AL385" s="147">
        <f>[1]побуд.звіт!AL385+'[2]звіт 2018+01.2019'!AL385</f>
        <v>0</v>
      </c>
      <c r="AM385" s="140">
        <f t="shared" si="214"/>
        <v>0</v>
      </c>
      <c r="AN385" s="141">
        <f t="shared" si="215"/>
        <v>0</v>
      </c>
      <c r="AO385" s="147">
        <f>[1]побуд.звіт!AO385+'[2]звіт 2018+01.2019'!AO385</f>
        <v>374.82569528756613</v>
      </c>
      <c r="AP385" s="147">
        <f>[1]побуд.звіт!AP385+'[2]звіт 2018+01.2019'!AP385</f>
        <v>69.998146217432378</v>
      </c>
      <c r="AQ385" s="140">
        <f t="shared" si="216"/>
        <v>-304.82754907013373</v>
      </c>
      <c r="AR385" s="141">
        <f t="shared" si="217"/>
        <v>0</v>
      </c>
      <c r="AS385" s="147">
        <f>[1]побуд.звіт!AS385+'[2]звіт 2018+01.2019'!AS385</f>
        <v>0</v>
      </c>
      <c r="AT385" s="147">
        <f>[1]побуд.звіт!AT385+'[2]звіт 2018+01.2019'!AT385</f>
        <v>0</v>
      </c>
      <c r="AU385" s="140">
        <f t="shared" si="218"/>
        <v>0</v>
      </c>
      <c r="AV385" s="141">
        <f t="shared" si="219"/>
        <v>0</v>
      </c>
      <c r="AW385" s="147">
        <f>[1]побуд.звіт!AW385+'[2]звіт 2018+01.2019'!AW385</f>
        <v>376.15563050215866</v>
      </c>
      <c r="AX385" s="147">
        <f>[1]побуд.звіт!AX385+'[2]звіт 2018+01.2019'!AX385</f>
        <v>0</v>
      </c>
      <c r="AY385" s="140">
        <f t="shared" si="220"/>
        <v>-376.15563050215866</v>
      </c>
      <c r="AZ385" s="141">
        <f t="shared" si="221"/>
        <v>0</v>
      </c>
      <c r="BA385" s="38">
        <v>0</v>
      </c>
      <c r="BB385" s="36"/>
      <c r="BC385" s="36">
        <f t="shared" si="231"/>
        <v>0</v>
      </c>
      <c r="BD385" s="37">
        <f t="shared" si="232"/>
        <v>0</v>
      </c>
      <c r="BE385" s="147">
        <f>[1]побуд.звіт!BE385+'[2]звіт 2018+01.2019'!BE385</f>
        <v>16.021847787472979</v>
      </c>
      <c r="BF385" s="147">
        <f>[1]побуд.звіт!BF385+'[2]звіт 2018+01.2019'!BF385</f>
        <v>0</v>
      </c>
      <c r="BG385" s="140">
        <f t="shared" si="222"/>
        <v>-16.021847787472979</v>
      </c>
      <c r="BH385" s="141">
        <f t="shared" si="223"/>
        <v>0</v>
      </c>
      <c r="BI385" s="147">
        <f>[1]побуд.звіт!BI385+'[2]звіт 2018+01.2019'!BI385</f>
        <v>0</v>
      </c>
      <c r="BJ385" s="147">
        <f>[1]побуд.звіт!BJ385+'[2]звіт 2018+01.2019'!BJ385</f>
        <v>0</v>
      </c>
      <c r="BK385" s="140">
        <f t="shared" si="224"/>
        <v>0</v>
      </c>
      <c r="BL385" s="141">
        <f t="shared" si="225"/>
        <v>0</v>
      </c>
      <c r="BM385" s="147">
        <f>[1]побуд.звіт!BM385+'[2]звіт 2018+01.2019'!BM385</f>
        <v>0</v>
      </c>
      <c r="BN385" s="147">
        <f>[1]побуд.звіт!BN385+'[2]звіт 2018+01.2019'!BN385</f>
        <v>0</v>
      </c>
      <c r="BO385" s="140">
        <f t="shared" si="226"/>
        <v>0</v>
      </c>
      <c r="BP385" s="141">
        <f t="shared" si="227"/>
        <v>0</v>
      </c>
      <c r="BQ385" s="142">
        <f t="shared" si="234"/>
        <v>1152.7471474147535</v>
      </c>
      <c r="BR385" s="140">
        <f t="shared" si="234"/>
        <v>837.59767843832469</v>
      </c>
      <c r="BS385" s="140">
        <f t="shared" si="228"/>
        <v>-315.14946897642881</v>
      </c>
      <c r="BT385" s="141">
        <f t="shared" si="229"/>
        <v>0</v>
      </c>
      <c r="BU385" s="148">
        <f t="shared" si="233"/>
        <v>0.72661006389544391</v>
      </c>
      <c r="BV385" s="132">
        <v>80</v>
      </c>
      <c r="BW385" s="144">
        <f t="shared" si="230"/>
        <v>0</v>
      </c>
      <c r="BX385" s="132">
        <f t="shared" si="235"/>
        <v>82.339081958196672</v>
      </c>
      <c r="BY385" s="145">
        <v>3</v>
      </c>
      <c r="CA385" s="39"/>
    </row>
    <row r="386" spans="1:79" x14ac:dyDescent="0.3">
      <c r="A386" s="137">
        <f t="shared" si="201"/>
        <v>378</v>
      </c>
      <c r="B386" s="153" t="s">
        <v>478</v>
      </c>
      <c r="C386" s="188">
        <v>52.5</v>
      </c>
      <c r="D386" s="187">
        <v>1</v>
      </c>
      <c r="E386" s="147">
        <f>[1]побуд.звіт!E386+'[2]звіт 2018+01.2019'!E386</f>
        <v>0</v>
      </c>
      <c r="F386" s="147">
        <f>[1]побуд.звіт!F386+'[2]звіт 2018+01.2019'!F386</f>
        <v>0</v>
      </c>
      <c r="G386" s="140">
        <f t="shared" si="197"/>
        <v>0</v>
      </c>
      <c r="H386" s="141">
        <f t="shared" si="198"/>
        <v>0</v>
      </c>
      <c r="I386" s="147">
        <f>[1]побуд.звіт!I386+'[2]звіт 2018+01.2019'!I386</f>
        <v>0</v>
      </c>
      <c r="J386" s="147">
        <f>[1]побуд.звіт!J386+'[2]звіт 2018+01.2019'!J386</f>
        <v>0</v>
      </c>
      <c r="K386" s="140">
        <f t="shared" si="199"/>
        <v>0</v>
      </c>
      <c r="L386" s="141">
        <f t="shared" si="200"/>
        <v>0</v>
      </c>
      <c r="M386" s="147">
        <f>[1]побуд.звіт!M386+'[2]звіт 2018+01.2019'!M386</f>
        <v>161.35549832210927</v>
      </c>
      <c r="N386" s="147">
        <f>[1]побуд.звіт!N386+'[2]звіт 2018+01.2019'!N386</f>
        <v>165.98505562380527</v>
      </c>
      <c r="O386" s="140">
        <f t="shared" si="202"/>
        <v>0</v>
      </c>
      <c r="P386" s="141">
        <f t="shared" si="203"/>
        <v>4.6295573016959963</v>
      </c>
      <c r="Q386" s="147">
        <f>[1]побуд.звіт!Q386+'[2]звіт 2018+01.2019'!Q386</f>
        <v>0</v>
      </c>
      <c r="R386" s="147">
        <f>[1]побуд.звіт!R386+'[2]звіт 2018+01.2019'!R386</f>
        <v>270.12817866308006</v>
      </c>
      <c r="S386" s="140">
        <f t="shared" si="204"/>
        <v>0</v>
      </c>
      <c r="T386" s="141">
        <f t="shared" si="205"/>
        <v>270.12817866308006</v>
      </c>
      <c r="U386" s="147">
        <f>[1]побуд.звіт!U386+'[2]звіт 2018+01.2019'!U386</f>
        <v>0</v>
      </c>
      <c r="V386" s="147">
        <f>[1]побуд.звіт!V386+'[2]звіт 2018+01.2019'!V386</f>
        <v>0</v>
      </c>
      <c r="W386" s="140">
        <f t="shared" si="206"/>
        <v>0</v>
      </c>
      <c r="X386" s="141">
        <f t="shared" si="207"/>
        <v>0</v>
      </c>
      <c r="Y386" s="147">
        <f>[1]побуд.звіт!Y386+'[2]звіт 2018+01.2019'!Y386</f>
        <v>0</v>
      </c>
      <c r="Z386" s="147">
        <f>[1]побуд.звіт!Z386+'[2]звіт 2018+01.2019'!Z386</f>
        <v>0</v>
      </c>
      <c r="AA386" s="140">
        <f t="shared" si="208"/>
        <v>0</v>
      </c>
      <c r="AB386" s="141">
        <f t="shared" si="209"/>
        <v>0</v>
      </c>
      <c r="AC386" s="147">
        <f>[1]побуд.звіт!AC386+'[2]звіт 2018+01.2019'!AC386</f>
        <v>231.5521706991675</v>
      </c>
      <c r="AD386" s="147">
        <f>[1]побуд.звіт!AD386+'[2]звіт 2018+01.2019'!AD386</f>
        <v>292.46851758550326</v>
      </c>
      <c r="AE386" s="140">
        <f t="shared" si="210"/>
        <v>0</v>
      </c>
      <c r="AF386" s="141">
        <f t="shared" si="211"/>
        <v>60.916346886335759</v>
      </c>
      <c r="AG386" s="147">
        <f>[1]побуд.звіт!AG386+'[2]звіт 2018+01.2019'!AG386</f>
        <v>0</v>
      </c>
      <c r="AH386" s="147">
        <f>[1]побуд.звіт!AH386+'[2]звіт 2018+01.2019'!AH386</f>
        <v>0</v>
      </c>
      <c r="AI386" s="140">
        <f t="shared" si="212"/>
        <v>0</v>
      </c>
      <c r="AJ386" s="141">
        <f t="shared" si="213"/>
        <v>0</v>
      </c>
      <c r="AK386" s="147">
        <f>[1]побуд.звіт!AK386+'[2]звіт 2018+01.2019'!AK386</f>
        <v>0</v>
      </c>
      <c r="AL386" s="147">
        <f>[1]побуд.звіт!AL386+'[2]звіт 2018+01.2019'!AL386</f>
        <v>0</v>
      </c>
      <c r="AM386" s="140">
        <f t="shared" si="214"/>
        <v>0</v>
      </c>
      <c r="AN386" s="141">
        <f t="shared" si="215"/>
        <v>0</v>
      </c>
      <c r="AO386" s="147">
        <f>[1]побуд.звіт!AO386+'[2]звіт 2018+01.2019'!AO386</f>
        <v>0</v>
      </c>
      <c r="AP386" s="147">
        <f>[1]побуд.звіт!AP386+'[2]звіт 2018+01.2019'!AP386</f>
        <v>19.105551979439802</v>
      </c>
      <c r="AQ386" s="140">
        <f t="shared" si="216"/>
        <v>0</v>
      </c>
      <c r="AR386" s="141">
        <f t="shared" si="217"/>
        <v>19.105551979439802</v>
      </c>
      <c r="AS386" s="147">
        <f>[1]побуд.звіт!AS386+'[2]звіт 2018+01.2019'!AS386</f>
        <v>0</v>
      </c>
      <c r="AT386" s="147">
        <f>[1]побуд.звіт!AT386+'[2]звіт 2018+01.2019'!AT386</f>
        <v>0</v>
      </c>
      <c r="AU386" s="140">
        <f t="shared" si="218"/>
        <v>0</v>
      </c>
      <c r="AV386" s="141">
        <f t="shared" si="219"/>
        <v>0</v>
      </c>
      <c r="AW386" s="147">
        <f>[1]побуд.звіт!AW386+'[2]звіт 2018+01.2019'!AW386</f>
        <v>328.93886289485033</v>
      </c>
      <c r="AX386" s="147">
        <f>[1]побуд.звіт!AX386+'[2]звіт 2018+01.2019'!AX386</f>
        <v>0</v>
      </c>
      <c r="AY386" s="140">
        <f t="shared" si="220"/>
        <v>-328.93886289485033</v>
      </c>
      <c r="AZ386" s="141">
        <f t="shared" si="221"/>
        <v>0</v>
      </c>
      <c r="BA386" s="38">
        <v>0</v>
      </c>
      <c r="BB386" s="36"/>
      <c r="BC386" s="36">
        <f t="shared" si="231"/>
        <v>0</v>
      </c>
      <c r="BD386" s="37">
        <f t="shared" si="232"/>
        <v>0</v>
      </c>
      <c r="BE386" s="147">
        <f>[1]побуд.звіт!BE386+'[2]звіт 2018+01.2019'!BE386</f>
        <v>16.082861577638255</v>
      </c>
      <c r="BF386" s="147">
        <f>[1]побуд.звіт!BF386+'[2]звіт 2018+01.2019'!BF386</f>
        <v>0</v>
      </c>
      <c r="BG386" s="140">
        <f t="shared" si="222"/>
        <v>-16.082861577638255</v>
      </c>
      <c r="BH386" s="141">
        <f t="shared" si="223"/>
        <v>0</v>
      </c>
      <c r="BI386" s="147">
        <f>[1]побуд.звіт!BI386+'[2]звіт 2018+01.2019'!BI386</f>
        <v>0</v>
      </c>
      <c r="BJ386" s="147">
        <f>[1]побуд.звіт!BJ386+'[2]звіт 2018+01.2019'!BJ386</f>
        <v>0</v>
      </c>
      <c r="BK386" s="140">
        <f t="shared" si="224"/>
        <v>0</v>
      </c>
      <c r="BL386" s="141">
        <f t="shared" si="225"/>
        <v>0</v>
      </c>
      <c r="BM386" s="147">
        <f>[1]побуд.звіт!BM386+'[2]звіт 2018+01.2019'!BM386</f>
        <v>0</v>
      </c>
      <c r="BN386" s="147">
        <f>[1]побуд.звіт!BN386+'[2]звіт 2018+01.2019'!BN386</f>
        <v>0</v>
      </c>
      <c r="BO386" s="140">
        <f t="shared" si="226"/>
        <v>0</v>
      </c>
      <c r="BP386" s="141">
        <f t="shared" si="227"/>
        <v>0</v>
      </c>
      <c r="BQ386" s="142">
        <f t="shared" si="234"/>
        <v>737.92939349376536</v>
      </c>
      <c r="BR386" s="140">
        <f t="shared" si="234"/>
        <v>747.68730385182846</v>
      </c>
      <c r="BS386" s="140">
        <f t="shared" si="228"/>
        <v>0</v>
      </c>
      <c r="BT386" s="141">
        <f t="shared" si="229"/>
        <v>9.7579103580630999</v>
      </c>
      <c r="BU386" s="148">
        <f t="shared" si="233"/>
        <v>1.0132233658722603</v>
      </c>
      <c r="BV386" s="132">
        <v>11</v>
      </c>
      <c r="BW386" s="144">
        <f t="shared" si="230"/>
        <v>0</v>
      </c>
      <c r="BX386" s="132">
        <f t="shared" si="235"/>
        <v>52.709242392411809</v>
      </c>
      <c r="BY386" s="145">
        <v>3</v>
      </c>
      <c r="CA386" s="39"/>
    </row>
    <row r="387" spans="1:79" x14ac:dyDescent="0.3">
      <c r="A387" s="72">
        <f t="shared" si="201"/>
        <v>379</v>
      </c>
      <c r="B387" s="75" t="s">
        <v>479</v>
      </c>
      <c r="C387" s="73">
        <v>264.52999999999997</v>
      </c>
      <c r="D387" s="187">
        <v>1</v>
      </c>
      <c r="E387" s="177">
        <f>[1]побуд.звіт!E387+'[2]звіт 2018+01.2019'!E387</f>
        <v>0</v>
      </c>
      <c r="F387" s="177">
        <f>[1]побуд.звіт!F387+'[2]звіт 2018+01.2019'!F387</f>
        <v>0</v>
      </c>
      <c r="G387" s="178">
        <f t="shared" si="197"/>
        <v>0</v>
      </c>
      <c r="H387" s="179">
        <f t="shared" si="198"/>
        <v>0</v>
      </c>
      <c r="I387" s="177">
        <f>[1]побуд.звіт!I387+'[2]звіт 2018+01.2019'!I387</f>
        <v>0</v>
      </c>
      <c r="J387" s="177">
        <f>[1]побуд.звіт!J387+'[2]звіт 2018+01.2019'!J387</f>
        <v>0</v>
      </c>
      <c r="K387" s="178">
        <f t="shared" si="199"/>
        <v>0</v>
      </c>
      <c r="L387" s="179">
        <f t="shared" si="200"/>
        <v>0</v>
      </c>
      <c r="M387" s="177">
        <f>[1]побуд.звіт!M387+'[2]звіт 2018+01.2019'!M387</f>
        <v>281.80185624007362</v>
      </c>
      <c r="N387" s="177">
        <f>[1]побуд.звіт!N387+'[2]звіт 2018+01.2019'!N387</f>
        <v>324.12596124301376</v>
      </c>
      <c r="O387" s="178">
        <f t="shared" si="202"/>
        <v>0</v>
      </c>
      <c r="P387" s="179">
        <f t="shared" si="203"/>
        <v>42.324105002940144</v>
      </c>
      <c r="Q387" s="177">
        <f>[1]побуд.звіт!Q387+'[2]звіт 2018+01.2019'!Q387</f>
        <v>0</v>
      </c>
      <c r="R387" s="177">
        <f>[1]побуд.звіт!R387+'[2]звіт 2018+01.2019'!R387</f>
        <v>606.35143722929979</v>
      </c>
      <c r="S387" s="178">
        <f t="shared" si="204"/>
        <v>0</v>
      </c>
      <c r="T387" s="179">
        <f t="shared" si="205"/>
        <v>606.35143722929979</v>
      </c>
      <c r="U387" s="177">
        <f>[1]побуд.звіт!U387+'[2]звіт 2018+01.2019'!U387</f>
        <v>0</v>
      </c>
      <c r="V387" s="177">
        <f>[1]побуд.звіт!V387+'[2]звіт 2018+01.2019'!V387</f>
        <v>0</v>
      </c>
      <c r="W387" s="178">
        <f t="shared" si="206"/>
        <v>0</v>
      </c>
      <c r="X387" s="179">
        <f t="shared" si="207"/>
        <v>0</v>
      </c>
      <c r="Y387" s="177">
        <f>[1]побуд.звіт!Y387+'[2]звіт 2018+01.2019'!Y387</f>
        <v>0</v>
      </c>
      <c r="Z387" s="177">
        <f>[1]побуд.звіт!Z387+'[2]звіт 2018+01.2019'!Z387</f>
        <v>0</v>
      </c>
      <c r="AA387" s="178">
        <f t="shared" si="208"/>
        <v>0</v>
      </c>
      <c r="AB387" s="179">
        <f t="shared" si="209"/>
        <v>0</v>
      </c>
      <c r="AC387" s="177">
        <f>[1]побуд.звіт!AC387+'[2]звіт 2018+01.2019'!AC387</f>
        <v>1392.7383119551914</v>
      </c>
      <c r="AD387" s="177">
        <f>[1]побуд.звіт!AD387+'[2]звіт 2018+01.2019'!AD387</f>
        <v>1473.6513706074891</v>
      </c>
      <c r="AE387" s="178">
        <f t="shared" si="210"/>
        <v>0</v>
      </c>
      <c r="AF387" s="179">
        <f t="shared" si="211"/>
        <v>80.91305865229765</v>
      </c>
      <c r="AG387" s="177">
        <f>[1]побуд.звіт!AG387+'[2]звіт 2018+01.2019'!AG387</f>
        <v>0</v>
      </c>
      <c r="AH387" s="177">
        <f>[1]побуд.звіт!AH387+'[2]звіт 2018+01.2019'!AH387</f>
        <v>0</v>
      </c>
      <c r="AI387" s="178">
        <f t="shared" si="212"/>
        <v>0</v>
      </c>
      <c r="AJ387" s="179">
        <f t="shared" si="213"/>
        <v>0</v>
      </c>
      <c r="AK387" s="177">
        <f>[1]побуд.звіт!AK387+'[2]звіт 2018+01.2019'!AK387</f>
        <v>0</v>
      </c>
      <c r="AL387" s="177">
        <f>[1]побуд.звіт!AL387+'[2]звіт 2018+01.2019'!AL387</f>
        <v>0</v>
      </c>
      <c r="AM387" s="178">
        <f t="shared" si="214"/>
        <v>0</v>
      </c>
      <c r="AN387" s="179">
        <f t="shared" si="215"/>
        <v>0</v>
      </c>
      <c r="AO387" s="177">
        <f>[1]побуд.звіт!AO387+'[2]звіт 2018+01.2019'!AO387</f>
        <v>1312.0219347379816</v>
      </c>
      <c r="AP387" s="177">
        <f>[1]побуд.звіт!AP387+'[2]звіт 2018+01.2019'!AP387</f>
        <v>819.87846938371899</v>
      </c>
      <c r="AQ387" s="178">
        <f t="shared" si="216"/>
        <v>-492.14346535426262</v>
      </c>
      <c r="AR387" s="179">
        <f t="shared" si="217"/>
        <v>0</v>
      </c>
      <c r="AS387" s="177">
        <f>[1]побуд.звіт!AS387+'[2]звіт 2018+01.2019'!AS387</f>
        <v>0</v>
      </c>
      <c r="AT387" s="177">
        <f>[1]побуд.звіт!AT387+'[2]звіт 2018+01.2019'!AT387</f>
        <v>0</v>
      </c>
      <c r="AU387" s="178">
        <f t="shared" si="218"/>
        <v>0</v>
      </c>
      <c r="AV387" s="179">
        <f t="shared" si="219"/>
        <v>0</v>
      </c>
      <c r="AW387" s="177">
        <f>[1]побуд.звіт!AW387+'[2]звіт 2018+01.2019'!AW387</f>
        <v>1566.9156546464476</v>
      </c>
      <c r="AX387" s="177">
        <f>[1]побуд.звіт!AX387+'[2]звіт 2018+01.2019'!AX387</f>
        <v>1480.4969643074739</v>
      </c>
      <c r="AY387" s="178">
        <f t="shared" si="220"/>
        <v>-86.418690338973647</v>
      </c>
      <c r="AZ387" s="179">
        <f t="shared" si="221"/>
        <v>0</v>
      </c>
      <c r="BA387" s="38">
        <v>0</v>
      </c>
      <c r="BB387" s="36"/>
      <c r="BC387" s="36">
        <f t="shared" si="231"/>
        <v>0</v>
      </c>
      <c r="BD387" s="37">
        <f t="shared" si="232"/>
        <v>0</v>
      </c>
      <c r="BE387" s="177">
        <f>[1]побуд.звіт!BE387+'[2]звіт 2018+01.2019'!BE387</f>
        <v>15.835859923284268</v>
      </c>
      <c r="BF387" s="177">
        <f>[1]побуд.звіт!BF387+'[2]звіт 2018+01.2019'!BF387</f>
        <v>0</v>
      </c>
      <c r="BG387" s="178">
        <f t="shared" si="222"/>
        <v>-15.835859923284268</v>
      </c>
      <c r="BH387" s="179">
        <f t="shared" si="223"/>
        <v>0</v>
      </c>
      <c r="BI387" s="177">
        <f>[1]побуд.звіт!BI387+'[2]звіт 2018+01.2019'!BI387</f>
        <v>0</v>
      </c>
      <c r="BJ387" s="177">
        <f>[1]побуд.звіт!BJ387+'[2]звіт 2018+01.2019'!BJ387</f>
        <v>0</v>
      </c>
      <c r="BK387" s="178">
        <f t="shared" si="224"/>
        <v>0</v>
      </c>
      <c r="BL387" s="179">
        <f t="shared" si="225"/>
        <v>0</v>
      </c>
      <c r="BM387" s="177">
        <f>[1]побуд.звіт!BM387+'[2]звіт 2018+01.2019'!BM387</f>
        <v>0</v>
      </c>
      <c r="BN387" s="177">
        <f>[1]побуд.звіт!BN387+'[2]звіт 2018+01.2019'!BN387</f>
        <v>0</v>
      </c>
      <c r="BO387" s="178">
        <f t="shared" si="226"/>
        <v>0</v>
      </c>
      <c r="BP387" s="179">
        <f t="shared" si="227"/>
        <v>0</v>
      </c>
      <c r="BQ387" s="180">
        <f t="shared" si="234"/>
        <v>4569.3136175029786</v>
      </c>
      <c r="BR387" s="178">
        <f t="shared" si="234"/>
        <v>4704.5042027709951</v>
      </c>
      <c r="BS387" s="178">
        <f t="shared" si="228"/>
        <v>0</v>
      </c>
      <c r="BT387" s="179">
        <f t="shared" si="229"/>
        <v>135.19058526801655</v>
      </c>
      <c r="BU387" s="181">
        <f t="shared" si="233"/>
        <v>1.0295866286678512</v>
      </c>
      <c r="BV387" s="130">
        <v>359</v>
      </c>
      <c r="BW387" s="182">
        <f t="shared" si="230"/>
        <v>32.620455892644372</v>
      </c>
      <c r="BX387" s="130">
        <f t="shared" si="235"/>
        <v>326.37954410735563</v>
      </c>
      <c r="BY387" s="183">
        <v>1</v>
      </c>
      <c r="CA387" s="39"/>
    </row>
    <row r="388" spans="1:79" x14ac:dyDescent="0.3">
      <c r="A388" s="72">
        <f t="shared" si="201"/>
        <v>380</v>
      </c>
      <c r="B388" s="75" t="s">
        <v>480</v>
      </c>
      <c r="C388" s="73">
        <v>250.4</v>
      </c>
      <c r="D388" s="187">
        <v>1</v>
      </c>
      <c r="E388" s="177">
        <f>[1]побуд.звіт!E388+'[2]звіт 2018+01.2019'!E388</f>
        <v>0</v>
      </c>
      <c r="F388" s="177">
        <f>[1]побуд.звіт!F388+'[2]звіт 2018+01.2019'!F388</f>
        <v>0</v>
      </c>
      <c r="G388" s="178">
        <f t="shared" si="197"/>
        <v>0</v>
      </c>
      <c r="H388" s="179">
        <f t="shared" si="198"/>
        <v>0</v>
      </c>
      <c r="I388" s="177">
        <f>[1]побуд.звіт!I388+'[2]звіт 2018+01.2019'!I388</f>
        <v>0</v>
      </c>
      <c r="J388" s="177">
        <f>[1]побуд.звіт!J388+'[2]звіт 2018+01.2019'!J388</f>
        <v>206.70930978391289</v>
      </c>
      <c r="K388" s="178">
        <f t="shared" si="199"/>
        <v>0</v>
      </c>
      <c r="L388" s="179">
        <f t="shared" si="200"/>
        <v>206.70930978391289</v>
      </c>
      <c r="M388" s="177">
        <f>[1]побуд.звіт!M388+'[2]звіт 2018+01.2019'!M388</f>
        <v>886.08168668898372</v>
      </c>
      <c r="N388" s="177">
        <f>[1]побуд.звіт!N388+'[2]звіт 2018+01.2019'!N388</f>
        <v>912.91780593092903</v>
      </c>
      <c r="O388" s="178">
        <f t="shared" si="202"/>
        <v>0</v>
      </c>
      <c r="P388" s="179">
        <f t="shared" si="203"/>
        <v>26.836119241945312</v>
      </c>
      <c r="Q388" s="177">
        <f>[1]побуд.звіт!Q388+'[2]звіт 2018+01.2019'!Q388</f>
        <v>0</v>
      </c>
      <c r="R388" s="177">
        <f>[1]побуд.звіт!R388+'[2]звіт 2018+01.2019'!R388</f>
        <v>950.77811620741988</v>
      </c>
      <c r="S388" s="178">
        <f t="shared" si="204"/>
        <v>0</v>
      </c>
      <c r="T388" s="179">
        <f t="shared" si="205"/>
        <v>950.77811620741988</v>
      </c>
      <c r="U388" s="177">
        <f>[1]побуд.звіт!U388+'[2]звіт 2018+01.2019'!U388</f>
        <v>0</v>
      </c>
      <c r="V388" s="177">
        <f>[1]побуд.звіт!V388+'[2]звіт 2018+01.2019'!V388</f>
        <v>0</v>
      </c>
      <c r="W388" s="178">
        <f t="shared" si="206"/>
        <v>0</v>
      </c>
      <c r="X388" s="179">
        <f t="shared" si="207"/>
        <v>0</v>
      </c>
      <c r="Y388" s="177">
        <f>[1]побуд.звіт!Y388+'[2]звіт 2018+01.2019'!Y388</f>
        <v>0</v>
      </c>
      <c r="Z388" s="177">
        <f>[1]побуд.звіт!Z388+'[2]звіт 2018+01.2019'!Z388</f>
        <v>0</v>
      </c>
      <c r="AA388" s="178">
        <f t="shared" si="208"/>
        <v>0</v>
      </c>
      <c r="AB388" s="179">
        <f t="shared" si="209"/>
        <v>0</v>
      </c>
      <c r="AC388" s="177">
        <f>[1]побуд.звіт!AC388+'[2]звіт 2018+01.2019'!AC388</f>
        <v>1182.5946472841274</v>
      </c>
      <c r="AD388" s="177">
        <f>[1]побуд.звіт!AD388+'[2]звіт 2018+01.2019'!AD388</f>
        <v>1394.9355581601908</v>
      </c>
      <c r="AE388" s="178">
        <f t="shared" si="210"/>
        <v>0</v>
      </c>
      <c r="AF388" s="179">
        <f t="shared" si="211"/>
        <v>212.34091087606339</v>
      </c>
      <c r="AG388" s="177">
        <f>[1]побуд.звіт!AG388+'[2]звіт 2018+01.2019'!AG388</f>
        <v>0</v>
      </c>
      <c r="AH388" s="177">
        <f>[1]побуд.звіт!AH388+'[2]звіт 2018+01.2019'!AH388</f>
        <v>0</v>
      </c>
      <c r="AI388" s="178">
        <f t="shared" si="212"/>
        <v>0</v>
      </c>
      <c r="AJ388" s="179">
        <f t="shared" si="213"/>
        <v>0</v>
      </c>
      <c r="AK388" s="177">
        <f>[1]побуд.звіт!AK388+'[2]звіт 2018+01.2019'!AK388</f>
        <v>0</v>
      </c>
      <c r="AL388" s="177">
        <f>[1]побуд.звіт!AL388+'[2]звіт 2018+01.2019'!AL388</f>
        <v>0</v>
      </c>
      <c r="AM388" s="178">
        <f t="shared" si="214"/>
        <v>0</v>
      </c>
      <c r="AN388" s="179">
        <f t="shared" si="215"/>
        <v>0</v>
      </c>
      <c r="AO388" s="177">
        <f>[1]побуд.звіт!AO388+'[2]звіт 2018+01.2019'!AO388</f>
        <v>1799.8285815536115</v>
      </c>
      <c r="AP388" s="177">
        <f>[1]побуд.звіт!AP388+'[2]звіт 2018+01.2019'!AP388</f>
        <v>1092.3922130278756</v>
      </c>
      <c r="AQ388" s="178">
        <f t="shared" si="216"/>
        <v>-707.43636852573582</v>
      </c>
      <c r="AR388" s="179">
        <f t="shared" si="217"/>
        <v>0</v>
      </c>
      <c r="AS388" s="177">
        <f>[1]побуд.звіт!AS388+'[2]звіт 2018+01.2019'!AS388</f>
        <v>0</v>
      </c>
      <c r="AT388" s="177">
        <f>[1]побуд.звіт!AT388+'[2]звіт 2018+01.2019'!AT388</f>
        <v>0</v>
      </c>
      <c r="AU388" s="178">
        <f t="shared" si="218"/>
        <v>0</v>
      </c>
      <c r="AV388" s="179">
        <f t="shared" si="219"/>
        <v>0</v>
      </c>
      <c r="AW388" s="177">
        <f>[1]побуд.звіт!AW388+'[2]звіт 2018+01.2019'!AW388</f>
        <v>1615.8310981818011</v>
      </c>
      <c r="AX388" s="177">
        <f>[1]побуд.звіт!AX388+'[2]звіт 2018+01.2019'!AX388</f>
        <v>1922.2428615240631</v>
      </c>
      <c r="AY388" s="178">
        <f t="shared" si="220"/>
        <v>0</v>
      </c>
      <c r="AZ388" s="179">
        <f t="shared" si="221"/>
        <v>306.41176334226202</v>
      </c>
      <c r="BA388" s="38">
        <v>0</v>
      </c>
      <c r="BB388" s="36"/>
      <c r="BC388" s="36">
        <f t="shared" si="231"/>
        <v>0</v>
      </c>
      <c r="BD388" s="37">
        <f t="shared" si="232"/>
        <v>0</v>
      </c>
      <c r="BE388" s="177">
        <f>[1]побуд.звіт!BE388+'[2]звіт 2018+01.2019'!BE388</f>
        <v>15.91841680777739</v>
      </c>
      <c r="BF388" s="177">
        <f>[1]побуд.звіт!BF388+'[2]звіт 2018+01.2019'!BF388</f>
        <v>0</v>
      </c>
      <c r="BG388" s="178">
        <f t="shared" si="222"/>
        <v>-15.91841680777739</v>
      </c>
      <c r="BH388" s="179">
        <f t="shared" si="223"/>
        <v>0</v>
      </c>
      <c r="BI388" s="177">
        <f>[1]побуд.звіт!BI388+'[2]звіт 2018+01.2019'!BI388</f>
        <v>0</v>
      </c>
      <c r="BJ388" s="177">
        <f>[1]побуд.звіт!BJ388+'[2]звіт 2018+01.2019'!BJ388</f>
        <v>0</v>
      </c>
      <c r="BK388" s="178">
        <f t="shared" si="224"/>
        <v>0</v>
      </c>
      <c r="BL388" s="179">
        <f t="shared" si="225"/>
        <v>0</v>
      </c>
      <c r="BM388" s="177">
        <f>[1]побуд.звіт!BM388+'[2]звіт 2018+01.2019'!BM388</f>
        <v>0</v>
      </c>
      <c r="BN388" s="177">
        <f>[1]побуд.звіт!BN388+'[2]звіт 2018+01.2019'!BN388</f>
        <v>0</v>
      </c>
      <c r="BO388" s="178">
        <f t="shared" si="226"/>
        <v>0</v>
      </c>
      <c r="BP388" s="179">
        <f t="shared" si="227"/>
        <v>0</v>
      </c>
      <c r="BQ388" s="180">
        <f t="shared" si="234"/>
        <v>5500.254430516301</v>
      </c>
      <c r="BR388" s="178">
        <f t="shared" si="234"/>
        <v>6479.9758646343917</v>
      </c>
      <c r="BS388" s="178">
        <f t="shared" si="228"/>
        <v>0</v>
      </c>
      <c r="BT388" s="179">
        <f t="shared" si="229"/>
        <v>979.72143411809066</v>
      </c>
      <c r="BU388" s="181">
        <f t="shared" si="233"/>
        <v>1.1781229298561968</v>
      </c>
      <c r="BV388" s="130">
        <v>1340</v>
      </c>
      <c r="BW388" s="182">
        <f t="shared" si="230"/>
        <v>947.12468353454994</v>
      </c>
      <c r="BX388" s="130">
        <f t="shared" si="235"/>
        <v>392.87531646545006</v>
      </c>
      <c r="BY388" s="183">
        <v>1</v>
      </c>
      <c r="CA388" s="39"/>
    </row>
    <row r="389" spans="1:79" x14ac:dyDescent="0.3">
      <c r="A389" s="72">
        <f t="shared" si="201"/>
        <v>381</v>
      </c>
      <c r="B389" s="75" t="s">
        <v>481</v>
      </c>
      <c r="C389" s="73">
        <v>88.1</v>
      </c>
      <c r="D389" s="187">
        <v>1</v>
      </c>
      <c r="E389" s="177">
        <f>[1]побуд.звіт!E389+'[2]звіт 2018+01.2019'!E389</f>
        <v>0</v>
      </c>
      <c r="F389" s="177">
        <f>[1]побуд.звіт!F389+'[2]звіт 2018+01.2019'!F389</f>
        <v>0</v>
      </c>
      <c r="G389" s="178">
        <f t="shared" si="197"/>
        <v>0</v>
      </c>
      <c r="H389" s="179">
        <f t="shared" si="198"/>
        <v>0</v>
      </c>
      <c r="I389" s="177">
        <f>[1]побуд.звіт!I389+'[2]звіт 2018+01.2019'!I389</f>
        <v>0</v>
      </c>
      <c r="J389" s="177">
        <f>[1]побуд.звіт!J389+'[2]звіт 2018+01.2019'!J389</f>
        <v>0</v>
      </c>
      <c r="K389" s="178">
        <f t="shared" si="199"/>
        <v>0</v>
      </c>
      <c r="L389" s="179">
        <f t="shared" si="200"/>
        <v>0</v>
      </c>
      <c r="M389" s="177">
        <f>[1]побуд.звіт!M389+'[2]звіт 2018+01.2019'!M389</f>
        <v>201.3607992013799</v>
      </c>
      <c r="N389" s="177">
        <f>[1]побуд.звіт!N389+'[2]звіт 2018+01.2019'!N389</f>
        <v>207.4813195297566</v>
      </c>
      <c r="O389" s="178">
        <f t="shared" si="202"/>
        <v>0</v>
      </c>
      <c r="P389" s="179">
        <f t="shared" si="203"/>
        <v>6.1205203283766991</v>
      </c>
      <c r="Q389" s="177">
        <f>[1]побуд.звіт!Q389+'[2]звіт 2018+01.2019'!Q389</f>
        <v>0</v>
      </c>
      <c r="R389" s="177">
        <f>[1]побуд.звіт!R389+'[2]звіт 2018+01.2019'!R389</f>
        <v>436.47559358911644</v>
      </c>
      <c r="S389" s="178">
        <f t="shared" si="204"/>
        <v>0</v>
      </c>
      <c r="T389" s="179">
        <f t="shared" si="205"/>
        <v>436.47559358911644</v>
      </c>
      <c r="U389" s="177">
        <f>[1]побуд.звіт!U389+'[2]звіт 2018+01.2019'!U389</f>
        <v>0</v>
      </c>
      <c r="V389" s="177">
        <f>[1]побуд.звіт!V389+'[2]звіт 2018+01.2019'!V389</f>
        <v>0</v>
      </c>
      <c r="W389" s="178">
        <f t="shared" si="206"/>
        <v>0</v>
      </c>
      <c r="X389" s="179">
        <f t="shared" si="207"/>
        <v>0</v>
      </c>
      <c r="Y389" s="177">
        <f>[1]побуд.звіт!Y389+'[2]звіт 2018+01.2019'!Y389</f>
        <v>0</v>
      </c>
      <c r="Z389" s="177">
        <f>[1]побуд.звіт!Z389+'[2]звіт 2018+01.2019'!Z389</f>
        <v>0</v>
      </c>
      <c r="AA389" s="178">
        <f t="shared" si="208"/>
        <v>0</v>
      </c>
      <c r="AB389" s="179">
        <f t="shared" si="209"/>
        <v>0</v>
      </c>
      <c r="AC389" s="177">
        <f>[1]побуд.звіт!AC389+'[2]звіт 2018+01.2019'!AC389</f>
        <v>416.08062470340082</v>
      </c>
      <c r="AD389" s="177">
        <f>[1]побуд.звіт!AD389+'[2]звіт 2018+01.2019'!AD389</f>
        <v>490.79002665300641</v>
      </c>
      <c r="AE389" s="178">
        <f t="shared" si="210"/>
        <v>0</v>
      </c>
      <c r="AF389" s="179">
        <f t="shared" si="211"/>
        <v>74.709401949605592</v>
      </c>
      <c r="AG389" s="177">
        <f>[1]побуд.звіт!AG389+'[2]звіт 2018+01.2019'!AG389</f>
        <v>0</v>
      </c>
      <c r="AH389" s="177">
        <f>[1]побуд.звіт!AH389+'[2]звіт 2018+01.2019'!AH389</f>
        <v>0</v>
      </c>
      <c r="AI389" s="178">
        <f t="shared" si="212"/>
        <v>0</v>
      </c>
      <c r="AJ389" s="179">
        <f t="shared" si="213"/>
        <v>0</v>
      </c>
      <c r="AK389" s="177">
        <f>[1]побуд.звіт!AK389+'[2]звіт 2018+01.2019'!AK389</f>
        <v>0</v>
      </c>
      <c r="AL389" s="177">
        <f>[1]побуд.звіт!AL389+'[2]звіт 2018+01.2019'!AL389</f>
        <v>0</v>
      </c>
      <c r="AM389" s="178">
        <f t="shared" si="214"/>
        <v>0</v>
      </c>
      <c r="AN389" s="179">
        <f t="shared" si="215"/>
        <v>0</v>
      </c>
      <c r="AO389" s="177">
        <f>[1]побуд.звіт!AO389+'[2]звіт 2018+01.2019'!AO389</f>
        <v>517.34982392373183</v>
      </c>
      <c r="AP389" s="177">
        <f>[1]побуд.звіт!AP389+'[2]звіт 2018+01.2019'!AP389</f>
        <v>615.45296494442948</v>
      </c>
      <c r="AQ389" s="178">
        <f t="shared" si="216"/>
        <v>0</v>
      </c>
      <c r="AR389" s="179">
        <f t="shared" si="217"/>
        <v>98.103141020697649</v>
      </c>
      <c r="AS389" s="177">
        <f>[1]побуд.звіт!AS389+'[2]звіт 2018+01.2019'!AS389</f>
        <v>0</v>
      </c>
      <c r="AT389" s="177">
        <f>[1]побуд.звіт!AT389+'[2]звіт 2018+01.2019'!AT389</f>
        <v>0</v>
      </c>
      <c r="AU389" s="178">
        <f t="shared" si="218"/>
        <v>0</v>
      </c>
      <c r="AV389" s="179">
        <f t="shared" si="219"/>
        <v>0</v>
      </c>
      <c r="AW389" s="177">
        <f>[1]побуд.звіт!AW389+'[2]звіт 2018+01.2019'!AW389</f>
        <v>633.13123652550485</v>
      </c>
      <c r="AX389" s="177">
        <f>[1]побуд.звіт!AX389+'[2]звіт 2018+01.2019'!AX389</f>
        <v>25995.556739336098</v>
      </c>
      <c r="AY389" s="178">
        <f t="shared" si="220"/>
        <v>0</v>
      </c>
      <c r="AZ389" s="179">
        <f t="shared" si="221"/>
        <v>25362.425502810594</v>
      </c>
      <c r="BA389" s="38">
        <v>0</v>
      </c>
      <c r="BB389" s="36"/>
      <c r="BC389" s="36">
        <f t="shared" si="231"/>
        <v>0</v>
      </c>
      <c r="BD389" s="37">
        <f t="shared" si="232"/>
        <v>0</v>
      </c>
      <c r="BE389" s="177">
        <f>[1]побуд.звіт!BE389+'[2]звіт 2018+01.2019'!BE389</f>
        <v>16.069459762012055</v>
      </c>
      <c r="BF389" s="177">
        <f>[1]побуд.звіт!BF389+'[2]звіт 2018+01.2019'!BF389</f>
        <v>0</v>
      </c>
      <c r="BG389" s="178">
        <f t="shared" si="222"/>
        <v>-16.069459762012055</v>
      </c>
      <c r="BH389" s="179">
        <f t="shared" si="223"/>
        <v>0</v>
      </c>
      <c r="BI389" s="177">
        <f>[1]побуд.звіт!BI389+'[2]звіт 2018+01.2019'!BI389</f>
        <v>0</v>
      </c>
      <c r="BJ389" s="177">
        <f>[1]побуд.звіт!BJ389+'[2]звіт 2018+01.2019'!BJ389</f>
        <v>0</v>
      </c>
      <c r="BK389" s="178">
        <f t="shared" si="224"/>
        <v>0</v>
      </c>
      <c r="BL389" s="179">
        <f t="shared" si="225"/>
        <v>0</v>
      </c>
      <c r="BM389" s="177">
        <f>[1]побуд.звіт!BM389+'[2]звіт 2018+01.2019'!BM389</f>
        <v>0</v>
      </c>
      <c r="BN389" s="177">
        <f>[1]побуд.звіт!BN389+'[2]звіт 2018+01.2019'!BN389</f>
        <v>0</v>
      </c>
      <c r="BO389" s="178">
        <f t="shared" si="226"/>
        <v>0</v>
      </c>
      <c r="BP389" s="179">
        <f t="shared" si="227"/>
        <v>0</v>
      </c>
      <c r="BQ389" s="180">
        <f t="shared" si="234"/>
        <v>1783.9919441160293</v>
      </c>
      <c r="BR389" s="178">
        <f t="shared" si="234"/>
        <v>27745.756644052406</v>
      </c>
      <c r="BS389" s="178">
        <f t="shared" si="228"/>
        <v>0</v>
      </c>
      <c r="BT389" s="179">
        <f t="shared" si="229"/>
        <v>25961.764699936375</v>
      </c>
      <c r="BU389" s="181">
        <f t="shared" si="233"/>
        <v>15.552624402572889</v>
      </c>
      <c r="BV389" s="130">
        <v>245</v>
      </c>
      <c r="BW389" s="182">
        <f t="shared" si="230"/>
        <v>117.57200399171219</v>
      </c>
      <c r="BX389" s="130">
        <f t="shared" si="235"/>
        <v>127.42799600828781</v>
      </c>
      <c r="BY389" s="183">
        <v>1</v>
      </c>
      <c r="CA389" s="39"/>
    </row>
    <row r="390" spans="1:79" x14ac:dyDescent="0.3">
      <c r="A390" s="72">
        <f t="shared" si="201"/>
        <v>382</v>
      </c>
      <c r="B390" s="75" t="s">
        <v>482</v>
      </c>
      <c r="C390" s="73">
        <v>232.9</v>
      </c>
      <c r="D390" s="187">
        <v>1</v>
      </c>
      <c r="E390" s="177">
        <f>[1]побуд.звіт!E390+'[2]звіт 2018+01.2019'!E390</f>
        <v>0</v>
      </c>
      <c r="F390" s="177">
        <f>[1]побуд.звіт!F390+'[2]звіт 2018+01.2019'!F390</f>
        <v>0</v>
      </c>
      <c r="G390" s="178">
        <f t="shared" si="197"/>
        <v>0</v>
      </c>
      <c r="H390" s="179">
        <f t="shared" si="198"/>
        <v>0</v>
      </c>
      <c r="I390" s="177">
        <f>[1]побуд.звіт!I390+'[2]звіт 2018+01.2019'!I390</f>
        <v>0</v>
      </c>
      <c r="J390" s="177">
        <f>[1]побуд.звіт!J390+'[2]звіт 2018+01.2019'!J390</f>
        <v>0</v>
      </c>
      <c r="K390" s="178">
        <f t="shared" si="199"/>
        <v>0</v>
      </c>
      <c r="L390" s="179">
        <f t="shared" si="200"/>
        <v>0</v>
      </c>
      <c r="M390" s="177">
        <f>[1]побуд.звіт!M390+'[2]звіт 2018+01.2019'!M390</f>
        <v>765.27818001868945</v>
      </c>
      <c r="N390" s="177">
        <f>[1]побуд.звіт!N390+'[2]звіт 2018+01.2019'!N390</f>
        <v>788.42901421307499</v>
      </c>
      <c r="O390" s="178">
        <f t="shared" si="202"/>
        <v>0</v>
      </c>
      <c r="P390" s="179">
        <f t="shared" si="203"/>
        <v>23.150834194385538</v>
      </c>
      <c r="Q390" s="177">
        <f>[1]побуд.звіт!Q390+'[2]звіт 2018+01.2019'!Q390</f>
        <v>0</v>
      </c>
      <c r="R390" s="177">
        <f>[1]побуд.звіт!R390+'[2]звіт 2018+01.2019'!R390</f>
        <v>741.48149120434618</v>
      </c>
      <c r="S390" s="178">
        <f t="shared" si="204"/>
        <v>0</v>
      </c>
      <c r="T390" s="179">
        <f t="shared" si="205"/>
        <v>741.48149120434618</v>
      </c>
      <c r="U390" s="177">
        <f>[1]побуд.звіт!U390+'[2]звіт 2018+01.2019'!U390</f>
        <v>0</v>
      </c>
      <c r="V390" s="177">
        <f>[1]побуд.звіт!V390+'[2]звіт 2018+01.2019'!V390</f>
        <v>0</v>
      </c>
      <c r="W390" s="178">
        <f t="shared" si="206"/>
        <v>0</v>
      </c>
      <c r="X390" s="179">
        <f t="shared" si="207"/>
        <v>0</v>
      </c>
      <c r="Y390" s="177">
        <f>[1]побуд.звіт!Y390+'[2]звіт 2018+01.2019'!Y390</f>
        <v>0</v>
      </c>
      <c r="Z390" s="177">
        <f>[1]побуд.звіт!Z390+'[2]звіт 2018+01.2019'!Z390</f>
        <v>0</v>
      </c>
      <c r="AA390" s="178">
        <f t="shared" si="208"/>
        <v>0</v>
      </c>
      <c r="AB390" s="179">
        <f t="shared" si="209"/>
        <v>0</v>
      </c>
      <c r="AC390" s="177">
        <f>[1]побуд.звіт!AC390+'[2]звіт 2018+01.2019'!AC390</f>
        <v>1099.9452609923048</v>
      </c>
      <c r="AD390" s="177">
        <f>[1]побуд.звіт!AD390+'[2]звіт 2018+01.2019'!AD390</f>
        <v>1297.4460522983561</v>
      </c>
      <c r="AE390" s="178">
        <f t="shared" si="210"/>
        <v>0</v>
      </c>
      <c r="AF390" s="179">
        <f t="shared" si="211"/>
        <v>197.50079130605127</v>
      </c>
      <c r="AG390" s="177">
        <f>[1]побуд.звіт!AG390+'[2]звіт 2018+01.2019'!AG390</f>
        <v>0</v>
      </c>
      <c r="AH390" s="177">
        <f>[1]побуд.звіт!AH390+'[2]звіт 2018+01.2019'!AH390</f>
        <v>0</v>
      </c>
      <c r="AI390" s="178">
        <f t="shared" si="212"/>
        <v>0</v>
      </c>
      <c r="AJ390" s="179">
        <f t="shared" si="213"/>
        <v>0</v>
      </c>
      <c r="AK390" s="177">
        <f>[1]побуд.звіт!AK390+'[2]звіт 2018+01.2019'!AK390</f>
        <v>0</v>
      </c>
      <c r="AL390" s="177">
        <f>[1]побуд.звіт!AL390+'[2]звіт 2018+01.2019'!AL390</f>
        <v>0</v>
      </c>
      <c r="AM390" s="178">
        <f t="shared" si="214"/>
        <v>0</v>
      </c>
      <c r="AN390" s="179">
        <f t="shared" si="215"/>
        <v>0</v>
      </c>
      <c r="AO390" s="177">
        <f>[1]побуд.звіт!AO390+'[2]звіт 2018+01.2019'!AO390</f>
        <v>1433.5901907374539</v>
      </c>
      <c r="AP390" s="177">
        <f>[1]побуд.звіт!AP390+'[2]звіт 2018+01.2019'!AP390</f>
        <v>1021.9662707618077</v>
      </c>
      <c r="AQ390" s="178">
        <f t="shared" si="216"/>
        <v>-411.62391997564623</v>
      </c>
      <c r="AR390" s="179">
        <f t="shared" si="217"/>
        <v>0</v>
      </c>
      <c r="AS390" s="177">
        <f>[1]побуд.звіт!AS390+'[2]звіт 2018+01.2019'!AS390</f>
        <v>0</v>
      </c>
      <c r="AT390" s="177">
        <f>[1]побуд.звіт!AT390+'[2]звіт 2018+01.2019'!AT390</f>
        <v>0</v>
      </c>
      <c r="AU390" s="178">
        <f t="shared" si="218"/>
        <v>0</v>
      </c>
      <c r="AV390" s="179">
        <f t="shared" si="219"/>
        <v>0</v>
      </c>
      <c r="AW390" s="177">
        <f>[1]побуд.звіт!AW390+'[2]звіт 2018+01.2019'!AW390</f>
        <v>1303.6744692401062</v>
      </c>
      <c r="AX390" s="177">
        <f>[1]побуд.звіт!AX390+'[2]звіт 2018+01.2019'!AX390</f>
        <v>1838.483380273947</v>
      </c>
      <c r="AY390" s="178">
        <f t="shared" si="220"/>
        <v>0</v>
      </c>
      <c r="AZ390" s="179">
        <f t="shared" si="221"/>
        <v>534.80891103384079</v>
      </c>
      <c r="BA390" s="38">
        <v>0</v>
      </c>
      <c r="BB390" s="36"/>
      <c r="BC390" s="36">
        <f t="shared" si="231"/>
        <v>0</v>
      </c>
      <c r="BD390" s="37">
        <f t="shared" si="232"/>
        <v>0</v>
      </c>
      <c r="BE390" s="177">
        <f>[1]побуд.звіт!BE390+'[2]звіт 2018+01.2019'!BE390</f>
        <v>15.904178340973086</v>
      </c>
      <c r="BF390" s="177">
        <f>[1]побуд.звіт!BF390+'[2]звіт 2018+01.2019'!BF390</f>
        <v>0</v>
      </c>
      <c r="BG390" s="178">
        <f t="shared" si="222"/>
        <v>-15.904178340973086</v>
      </c>
      <c r="BH390" s="179">
        <f t="shared" si="223"/>
        <v>0</v>
      </c>
      <c r="BI390" s="177">
        <f>[1]побуд.звіт!BI390+'[2]звіт 2018+01.2019'!BI390</f>
        <v>0</v>
      </c>
      <c r="BJ390" s="177">
        <f>[1]побуд.звіт!BJ390+'[2]звіт 2018+01.2019'!BJ390</f>
        <v>0</v>
      </c>
      <c r="BK390" s="178">
        <f t="shared" si="224"/>
        <v>0</v>
      </c>
      <c r="BL390" s="179">
        <f t="shared" si="225"/>
        <v>0</v>
      </c>
      <c r="BM390" s="177">
        <f>[1]побуд.звіт!BM390+'[2]звіт 2018+01.2019'!BM390</f>
        <v>0</v>
      </c>
      <c r="BN390" s="177">
        <f>[1]побуд.звіт!BN390+'[2]звіт 2018+01.2019'!BN390</f>
        <v>0</v>
      </c>
      <c r="BO390" s="178">
        <f t="shared" si="226"/>
        <v>0</v>
      </c>
      <c r="BP390" s="179">
        <f t="shared" si="227"/>
        <v>0</v>
      </c>
      <c r="BQ390" s="180">
        <f t="shared" si="234"/>
        <v>4618.3922793295269</v>
      </c>
      <c r="BR390" s="178">
        <f t="shared" si="234"/>
        <v>5687.8062087515318</v>
      </c>
      <c r="BS390" s="178">
        <f t="shared" si="228"/>
        <v>0</v>
      </c>
      <c r="BT390" s="179">
        <f t="shared" si="229"/>
        <v>1069.4139294220049</v>
      </c>
      <c r="BU390" s="181">
        <f t="shared" si="233"/>
        <v>1.231555455825692</v>
      </c>
      <c r="BV390" s="130">
        <v>459</v>
      </c>
      <c r="BW390" s="182">
        <f t="shared" si="230"/>
        <v>129.11483719074806</v>
      </c>
      <c r="BX390" s="130">
        <f t="shared" si="235"/>
        <v>329.88516280925194</v>
      </c>
      <c r="BY390" s="183">
        <v>1</v>
      </c>
      <c r="CA390" s="39"/>
    </row>
    <row r="391" spans="1:79" x14ac:dyDescent="0.3">
      <c r="A391" s="137">
        <f t="shared" si="201"/>
        <v>383</v>
      </c>
      <c r="B391" s="153" t="s">
        <v>483</v>
      </c>
      <c r="C391" s="188">
        <v>64.8</v>
      </c>
      <c r="D391" s="187">
        <v>1</v>
      </c>
      <c r="E391" s="147">
        <f>[1]побуд.звіт!E391+'[2]звіт 2018+01.2019'!E391</f>
        <v>0</v>
      </c>
      <c r="F391" s="147">
        <f>[1]побуд.звіт!F391+'[2]звіт 2018+01.2019'!F391</f>
        <v>0</v>
      </c>
      <c r="G391" s="140">
        <f t="shared" si="197"/>
        <v>0</v>
      </c>
      <c r="H391" s="141">
        <f t="shared" si="198"/>
        <v>0</v>
      </c>
      <c r="I391" s="147">
        <f>[1]побуд.звіт!I391+'[2]звіт 2018+01.2019'!I391</f>
        <v>0</v>
      </c>
      <c r="J391" s="147">
        <f>[1]побуд.звіт!J391+'[2]звіт 2018+01.2019'!J391</f>
        <v>0</v>
      </c>
      <c r="K391" s="140">
        <f t="shared" si="199"/>
        <v>0</v>
      </c>
      <c r="L391" s="141">
        <f t="shared" si="200"/>
        <v>0</v>
      </c>
      <c r="M391" s="147">
        <f>[1]побуд.звіт!M391+'[2]звіт 2018+01.2019'!M391</f>
        <v>121.12818288142876</v>
      </c>
      <c r="N391" s="147">
        <f>[1]побуд.звіт!N391+'[2]звіт 2018+01.2019'!N391</f>
        <v>124.48879171785394</v>
      </c>
      <c r="O391" s="140">
        <f t="shared" si="202"/>
        <v>0</v>
      </c>
      <c r="P391" s="141">
        <f t="shared" si="203"/>
        <v>3.360608836425186</v>
      </c>
      <c r="Q391" s="147">
        <f>[1]побуд.звіт!Q391+'[2]звіт 2018+01.2019'!Q391</f>
        <v>0</v>
      </c>
      <c r="R391" s="147">
        <f>[1]побуд.звіт!R391+'[2]звіт 2018+01.2019'!R391</f>
        <v>332.98279076479992</v>
      </c>
      <c r="S391" s="140">
        <f t="shared" si="204"/>
        <v>0</v>
      </c>
      <c r="T391" s="141">
        <f t="shared" si="205"/>
        <v>332.98279076479992</v>
      </c>
      <c r="U391" s="147">
        <f>[1]побуд.звіт!U391+'[2]звіт 2018+01.2019'!U391</f>
        <v>0</v>
      </c>
      <c r="V391" s="147">
        <f>[1]побуд.звіт!V391+'[2]звіт 2018+01.2019'!V391</f>
        <v>0</v>
      </c>
      <c r="W391" s="140">
        <f t="shared" si="206"/>
        <v>0</v>
      </c>
      <c r="X391" s="141">
        <f t="shared" si="207"/>
        <v>0</v>
      </c>
      <c r="Y391" s="147">
        <f>[1]побуд.звіт!Y391+'[2]звіт 2018+01.2019'!Y391</f>
        <v>0</v>
      </c>
      <c r="Z391" s="147">
        <f>[1]побуд.звіт!Z391+'[2]звіт 2018+01.2019'!Z391</f>
        <v>0</v>
      </c>
      <c r="AA391" s="140">
        <f t="shared" si="208"/>
        <v>0</v>
      </c>
      <c r="AB391" s="141">
        <f t="shared" si="209"/>
        <v>0</v>
      </c>
      <c r="AC391" s="147">
        <f>[1]побуд.звіт!AC391+'[2]звіт 2018+01.2019'!AC391</f>
        <v>285.66295568294635</v>
      </c>
      <c r="AD391" s="147">
        <f>[1]побуд.звіт!AD391+'[2]звіт 2018+01.2019'!AD391</f>
        <v>360.98971313410686</v>
      </c>
      <c r="AE391" s="140">
        <f t="shared" si="210"/>
        <v>0</v>
      </c>
      <c r="AF391" s="141">
        <f t="shared" si="211"/>
        <v>75.326757451160518</v>
      </c>
      <c r="AG391" s="147">
        <f>[1]побуд.звіт!AG391+'[2]звіт 2018+01.2019'!AG391</f>
        <v>0</v>
      </c>
      <c r="AH391" s="147">
        <f>[1]побуд.звіт!AH391+'[2]звіт 2018+01.2019'!AH391</f>
        <v>0</v>
      </c>
      <c r="AI391" s="140">
        <f t="shared" si="212"/>
        <v>0</v>
      </c>
      <c r="AJ391" s="141">
        <f t="shared" si="213"/>
        <v>0</v>
      </c>
      <c r="AK391" s="147">
        <f>[1]побуд.звіт!AK391+'[2]звіт 2018+01.2019'!AK391</f>
        <v>0</v>
      </c>
      <c r="AL391" s="147">
        <f>[1]побуд.звіт!AL391+'[2]звіт 2018+01.2019'!AL391</f>
        <v>0</v>
      </c>
      <c r="AM391" s="140">
        <f t="shared" si="214"/>
        <v>0</v>
      </c>
      <c r="AN391" s="141">
        <f t="shared" si="215"/>
        <v>0</v>
      </c>
      <c r="AO391" s="147">
        <f>[1]побуд.звіт!AO391+'[2]звіт 2018+01.2019'!AO391</f>
        <v>374.82893161899472</v>
      </c>
      <c r="AP391" s="147">
        <f>[1]побуд.звіт!AP391+'[2]звіт 2018+01.2019'!AP391</f>
        <v>69.998146217432378</v>
      </c>
      <c r="AQ391" s="140">
        <f t="shared" si="216"/>
        <v>-304.83078540156237</v>
      </c>
      <c r="AR391" s="141">
        <f t="shared" si="217"/>
        <v>0</v>
      </c>
      <c r="AS391" s="147">
        <f>[1]побуд.звіт!AS391+'[2]звіт 2018+01.2019'!AS391</f>
        <v>0</v>
      </c>
      <c r="AT391" s="147">
        <f>[1]побуд.звіт!AT391+'[2]звіт 2018+01.2019'!AT391</f>
        <v>0</v>
      </c>
      <c r="AU391" s="140">
        <f t="shared" si="218"/>
        <v>0</v>
      </c>
      <c r="AV391" s="141">
        <f t="shared" si="219"/>
        <v>0</v>
      </c>
      <c r="AW391" s="147">
        <f>[1]побуд.звіт!AW391+'[2]звіт 2018+01.2019'!AW391</f>
        <v>405.54148534992521</v>
      </c>
      <c r="AX391" s="147">
        <f>[1]побуд.звіт!AX391+'[2]звіт 2018+01.2019'!AX391</f>
        <v>768.45808960837849</v>
      </c>
      <c r="AY391" s="140">
        <f t="shared" si="220"/>
        <v>0</v>
      </c>
      <c r="AZ391" s="141">
        <f t="shared" si="221"/>
        <v>362.91660425845328</v>
      </c>
      <c r="BA391" s="38">
        <v>0</v>
      </c>
      <c r="BB391" s="36"/>
      <c r="BC391" s="36">
        <f t="shared" si="231"/>
        <v>0</v>
      </c>
      <c r="BD391" s="37">
        <f t="shared" si="232"/>
        <v>0</v>
      </c>
      <c r="BE391" s="147">
        <f>[1]побуд.звіт!BE391+'[2]звіт 2018+01.2019'!BE391</f>
        <v>16.062623509208141</v>
      </c>
      <c r="BF391" s="147">
        <f>[1]побуд.звіт!BF391+'[2]звіт 2018+01.2019'!BF391</f>
        <v>0</v>
      </c>
      <c r="BG391" s="140">
        <f t="shared" si="222"/>
        <v>-16.062623509208141</v>
      </c>
      <c r="BH391" s="141">
        <f t="shared" si="223"/>
        <v>0</v>
      </c>
      <c r="BI391" s="147">
        <f>[1]побуд.звіт!BI391+'[2]звіт 2018+01.2019'!BI391</f>
        <v>0</v>
      </c>
      <c r="BJ391" s="147">
        <f>[1]побуд.звіт!BJ391+'[2]звіт 2018+01.2019'!BJ391</f>
        <v>0</v>
      </c>
      <c r="BK391" s="140">
        <f t="shared" si="224"/>
        <v>0</v>
      </c>
      <c r="BL391" s="141">
        <f t="shared" si="225"/>
        <v>0</v>
      </c>
      <c r="BM391" s="147">
        <f>[1]побуд.звіт!BM391+'[2]звіт 2018+01.2019'!BM391</f>
        <v>0</v>
      </c>
      <c r="BN391" s="147">
        <f>[1]побуд.звіт!BN391+'[2]звіт 2018+01.2019'!BN391</f>
        <v>0</v>
      </c>
      <c r="BO391" s="140">
        <f t="shared" si="226"/>
        <v>0</v>
      </c>
      <c r="BP391" s="141">
        <f t="shared" si="227"/>
        <v>0</v>
      </c>
      <c r="BQ391" s="142">
        <f t="shared" si="234"/>
        <v>1203.2241790425032</v>
      </c>
      <c r="BR391" s="140">
        <f t="shared" si="234"/>
        <v>1656.9175314425715</v>
      </c>
      <c r="BS391" s="140">
        <f t="shared" si="228"/>
        <v>0</v>
      </c>
      <c r="BT391" s="141">
        <f t="shared" si="229"/>
        <v>453.69335240006831</v>
      </c>
      <c r="BU391" s="148">
        <f t="shared" si="233"/>
        <v>1.3770646902733508</v>
      </c>
      <c r="BV391" s="132">
        <v>77</v>
      </c>
      <c r="BW391" s="144">
        <f t="shared" si="230"/>
        <v>0</v>
      </c>
      <c r="BX391" s="132">
        <f t="shared" si="235"/>
        <v>85.944584217321662</v>
      </c>
      <c r="BY391" s="145">
        <v>3</v>
      </c>
      <c r="CA391" s="39"/>
    </row>
    <row r="392" spans="1:79" x14ac:dyDescent="0.3">
      <c r="A392" s="137">
        <f t="shared" si="201"/>
        <v>384</v>
      </c>
      <c r="B392" s="153" t="s">
        <v>484</v>
      </c>
      <c r="C392" s="188">
        <v>87.6</v>
      </c>
      <c r="D392" s="187">
        <v>1</v>
      </c>
      <c r="E392" s="147">
        <f>[1]побуд.звіт!E392+'[2]звіт 2018+01.2019'!E392</f>
        <v>0</v>
      </c>
      <c r="F392" s="147">
        <f>[1]побуд.звіт!F392+'[2]звіт 2018+01.2019'!F392</f>
        <v>0</v>
      </c>
      <c r="G392" s="140">
        <f t="shared" si="197"/>
        <v>0</v>
      </c>
      <c r="H392" s="141">
        <f t="shared" si="198"/>
        <v>0</v>
      </c>
      <c r="I392" s="147">
        <f>[1]побуд.звіт!I392+'[2]звіт 2018+01.2019'!I392</f>
        <v>0</v>
      </c>
      <c r="J392" s="147">
        <f>[1]побуд.звіт!J392+'[2]звіт 2018+01.2019'!J392</f>
        <v>0</v>
      </c>
      <c r="K392" s="140">
        <f t="shared" si="199"/>
        <v>0</v>
      </c>
      <c r="L392" s="141">
        <f t="shared" si="200"/>
        <v>0</v>
      </c>
      <c r="M392" s="147">
        <f>[1]побуд.звіт!M392+'[2]звіт 2018+01.2019'!M392</f>
        <v>201.84072429171735</v>
      </c>
      <c r="N392" s="147">
        <f>[1]побуд.звіт!N392+'[2]звіт 2018+01.2019'!N392</f>
        <v>207.4813195297566</v>
      </c>
      <c r="O392" s="140">
        <f t="shared" si="202"/>
        <v>0</v>
      </c>
      <c r="P392" s="141">
        <f t="shared" si="203"/>
        <v>5.6405952380392534</v>
      </c>
      <c r="Q392" s="147">
        <f>[1]побуд.звіт!Q392+'[2]звіт 2018+01.2019'!Q392</f>
        <v>0</v>
      </c>
      <c r="R392" s="147">
        <f>[1]побуд.звіт!R392+'[2]звіт 2018+01.2019'!R392</f>
        <v>435.00388149028686</v>
      </c>
      <c r="S392" s="140">
        <f t="shared" si="204"/>
        <v>0</v>
      </c>
      <c r="T392" s="141">
        <f t="shared" si="205"/>
        <v>435.00388149028686</v>
      </c>
      <c r="U392" s="147">
        <f>[1]побуд.звіт!U392+'[2]звіт 2018+01.2019'!U392</f>
        <v>0</v>
      </c>
      <c r="V392" s="147">
        <f>[1]побуд.звіт!V392+'[2]звіт 2018+01.2019'!V392</f>
        <v>0</v>
      </c>
      <c r="W392" s="140">
        <f t="shared" si="206"/>
        <v>0</v>
      </c>
      <c r="X392" s="141">
        <f t="shared" si="207"/>
        <v>0</v>
      </c>
      <c r="Y392" s="147">
        <f>[1]побуд.звіт!Y392+'[2]звіт 2018+01.2019'!Y392</f>
        <v>0</v>
      </c>
      <c r="Z392" s="147">
        <f>[1]побуд.звіт!Z392+'[2]звіт 2018+01.2019'!Z392</f>
        <v>0</v>
      </c>
      <c r="AA392" s="140">
        <f t="shared" si="208"/>
        <v>0</v>
      </c>
      <c r="AB392" s="141">
        <f t="shared" si="209"/>
        <v>0</v>
      </c>
      <c r="AC392" s="147">
        <f>[1]побуд.звіт!AC392+'[2]звіт 2018+01.2019'!AC392</f>
        <v>386.26297746604632</v>
      </c>
      <c r="AD392" s="147">
        <f>[1]побуд.звіт!AD392+'[2]звіт 2018+01.2019'!AD392</f>
        <v>488.00461219981116</v>
      </c>
      <c r="AE392" s="140">
        <f t="shared" si="210"/>
        <v>0</v>
      </c>
      <c r="AF392" s="141">
        <f t="shared" si="211"/>
        <v>101.74163473376484</v>
      </c>
      <c r="AG392" s="147">
        <f>[1]побуд.звіт!AG392+'[2]звіт 2018+01.2019'!AG392</f>
        <v>0</v>
      </c>
      <c r="AH392" s="147">
        <f>[1]побуд.звіт!AH392+'[2]звіт 2018+01.2019'!AH392</f>
        <v>0</v>
      </c>
      <c r="AI392" s="140">
        <f t="shared" si="212"/>
        <v>0</v>
      </c>
      <c r="AJ392" s="141">
        <f t="shared" si="213"/>
        <v>0</v>
      </c>
      <c r="AK392" s="147">
        <f>[1]побуд.звіт!AK392+'[2]звіт 2018+01.2019'!AK392</f>
        <v>0</v>
      </c>
      <c r="AL392" s="147">
        <f>[1]побуд.звіт!AL392+'[2]звіт 2018+01.2019'!AL392</f>
        <v>0</v>
      </c>
      <c r="AM392" s="140">
        <f t="shared" si="214"/>
        <v>0</v>
      </c>
      <c r="AN392" s="141">
        <f t="shared" si="215"/>
        <v>0</v>
      </c>
      <c r="AO392" s="147">
        <f>[1]побуд.звіт!AO392+'[2]звіт 2018+01.2019'!AO392</f>
        <v>122.39699719916619</v>
      </c>
      <c r="AP392" s="147">
        <f>[1]побуд.звіт!AP392+'[2]звіт 2018+01.2019'!AP392</f>
        <v>120.89074045542496</v>
      </c>
      <c r="AQ392" s="140">
        <f t="shared" si="216"/>
        <v>-1.5062567437412326</v>
      </c>
      <c r="AR392" s="141">
        <f t="shared" si="217"/>
        <v>0</v>
      </c>
      <c r="AS392" s="147">
        <f>[1]побуд.звіт!AS392+'[2]звіт 2018+01.2019'!AS392</f>
        <v>0</v>
      </c>
      <c r="AT392" s="147">
        <f>[1]побуд.звіт!AT392+'[2]звіт 2018+01.2019'!AT392</f>
        <v>0</v>
      </c>
      <c r="AU392" s="140">
        <f t="shared" si="218"/>
        <v>0</v>
      </c>
      <c r="AV392" s="141">
        <f t="shared" si="219"/>
        <v>0</v>
      </c>
      <c r="AW392" s="147">
        <f>[1]побуд.звіт!AW392+'[2]звіт 2018+01.2019'!AW392</f>
        <v>529.78587445126834</v>
      </c>
      <c r="AX392" s="147">
        <f>[1]побуд.звіт!AX392+'[2]звіт 2018+01.2019'!AX392</f>
        <v>0</v>
      </c>
      <c r="AY392" s="140">
        <f t="shared" si="220"/>
        <v>-529.78587445126834</v>
      </c>
      <c r="AZ392" s="141">
        <f t="shared" si="221"/>
        <v>0</v>
      </c>
      <c r="BA392" s="38">
        <v>0</v>
      </c>
      <c r="BB392" s="36"/>
      <c r="BC392" s="36">
        <f t="shared" si="231"/>
        <v>0</v>
      </c>
      <c r="BD392" s="37">
        <f t="shared" si="232"/>
        <v>0</v>
      </c>
      <c r="BE392" s="147">
        <f>[1]побуд.звіт!BE392+'[2]звіт 2018+01.2019'!BE392</f>
        <v>16.057099649855356</v>
      </c>
      <c r="BF392" s="147">
        <f>[1]побуд.звіт!BF392+'[2]звіт 2018+01.2019'!BF392</f>
        <v>0</v>
      </c>
      <c r="BG392" s="140">
        <f t="shared" si="222"/>
        <v>-16.057099649855356</v>
      </c>
      <c r="BH392" s="141">
        <f t="shared" si="223"/>
        <v>0</v>
      </c>
      <c r="BI392" s="147">
        <f>[1]побуд.звіт!BI392+'[2]звіт 2018+01.2019'!BI392</f>
        <v>0</v>
      </c>
      <c r="BJ392" s="147">
        <f>[1]побуд.звіт!BJ392+'[2]звіт 2018+01.2019'!BJ392</f>
        <v>0</v>
      </c>
      <c r="BK392" s="140">
        <f t="shared" si="224"/>
        <v>0</v>
      </c>
      <c r="BL392" s="141">
        <f t="shared" si="225"/>
        <v>0</v>
      </c>
      <c r="BM392" s="147">
        <f>[1]побуд.звіт!BM392+'[2]звіт 2018+01.2019'!BM392</f>
        <v>0</v>
      </c>
      <c r="BN392" s="147">
        <f>[1]побуд.звіт!BN392+'[2]звіт 2018+01.2019'!BN392</f>
        <v>0</v>
      </c>
      <c r="BO392" s="140">
        <f t="shared" si="226"/>
        <v>0</v>
      </c>
      <c r="BP392" s="141">
        <f t="shared" si="227"/>
        <v>0</v>
      </c>
      <c r="BQ392" s="142">
        <f t="shared" si="234"/>
        <v>1256.3436730580538</v>
      </c>
      <c r="BR392" s="140">
        <f t="shared" si="234"/>
        <v>1251.3805536752795</v>
      </c>
      <c r="BS392" s="140">
        <f t="shared" si="228"/>
        <v>-4.9631193827742663</v>
      </c>
      <c r="BT392" s="141">
        <f t="shared" si="229"/>
        <v>0</v>
      </c>
      <c r="BU392" s="148">
        <f t="shared" si="233"/>
        <v>0.99604955277030716</v>
      </c>
      <c r="BV392" s="132">
        <v>963</v>
      </c>
      <c r="BW392" s="144">
        <f t="shared" si="230"/>
        <v>873.26116621013898</v>
      </c>
      <c r="BX392" s="132">
        <f t="shared" si="235"/>
        <v>89.73883378986099</v>
      </c>
      <c r="BY392" s="145">
        <v>3</v>
      </c>
      <c r="CA392" s="39"/>
    </row>
    <row r="393" spans="1:79" x14ac:dyDescent="0.3">
      <c r="A393" s="72">
        <f t="shared" si="201"/>
        <v>385</v>
      </c>
      <c r="B393" s="75" t="s">
        <v>485</v>
      </c>
      <c r="C393" s="73">
        <v>198.8</v>
      </c>
      <c r="D393" s="187">
        <v>1</v>
      </c>
      <c r="E393" s="177">
        <f>[1]побуд.звіт!E393+'[2]звіт 2018+01.2019'!E393</f>
        <v>0</v>
      </c>
      <c r="F393" s="177">
        <f>[1]побуд.звіт!F393+'[2]звіт 2018+01.2019'!F393</f>
        <v>0</v>
      </c>
      <c r="G393" s="178">
        <f t="shared" si="197"/>
        <v>0</v>
      </c>
      <c r="H393" s="179">
        <f t="shared" si="198"/>
        <v>0</v>
      </c>
      <c r="I393" s="177">
        <f>[1]побуд.звіт!I393+'[2]звіт 2018+01.2019'!I393</f>
        <v>0</v>
      </c>
      <c r="J393" s="177">
        <f>[1]побуд.звіт!J393+'[2]звіт 2018+01.2019'!J393</f>
        <v>0</v>
      </c>
      <c r="K393" s="178">
        <f t="shared" si="199"/>
        <v>0</v>
      </c>
      <c r="L393" s="179">
        <f t="shared" si="200"/>
        <v>0</v>
      </c>
      <c r="M393" s="177">
        <f>[1]побуд.звіт!M393+'[2]звіт 2018+01.2019'!M393</f>
        <v>402.77527916358895</v>
      </c>
      <c r="N393" s="177">
        <f>[1]побуд.звіт!N393+'[2]звіт 2018+01.2019'!N393</f>
        <v>414.96263905951321</v>
      </c>
      <c r="O393" s="178">
        <f t="shared" si="202"/>
        <v>0</v>
      </c>
      <c r="P393" s="179">
        <f t="shared" si="203"/>
        <v>12.18735989592426</v>
      </c>
      <c r="Q393" s="177">
        <f>[1]побуд.звіт!Q393+'[2]звіт 2018+01.2019'!Q393</f>
        <v>0</v>
      </c>
      <c r="R393" s="177">
        <f>[1]побуд.звіт!R393+'[2]звіт 2018+01.2019'!R393</f>
        <v>824.22640724119594</v>
      </c>
      <c r="S393" s="178">
        <f t="shared" si="204"/>
        <v>0</v>
      </c>
      <c r="T393" s="179">
        <f t="shared" si="205"/>
        <v>824.22640724119594</v>
      </c>
      <c r="U393" s="177">
        <f>[1]побуд.звіт!U393+'[2]звіт 2018+01.2019'!U393</f>
        <v>0</v>
      </c>
      <c r="V393" s="177">
        <f>[1]побуд.звіт!V393+'[2]звіт 2018+01.2019'!V393</f>
        <v>0</v>
      </c>
      <c r="W393" s="178">
        <f t="shared" si="206"/>
        <v>0</v>
      </c>
      <c r="X393" s="179">
        <f t="shared" si="207"/>
        <v>0</v>
      </c>
      <c r="Y393" s="177">
        <f>[1]побуд.звіт!Y393+'[2]звіт 2018+01.2019'!Y393</f>
        <v>0</v>
      </c>
      <c r="Z393" s="177">
        <f>[1]побуд.звіт!Z393+'[2]звіт 2018+01.2019'!Z393</f>
        <v>0</v>
      </c>
      <c r="AA393" s="178">
        <f t="shared" si="208"/>
        <v>0</v>
      </c>
      <c r="AB393" s="179">
        <f t="shared" si="209"/>
        <v>0</v>
      </c>
      <c r="AC393" s="177">
        <f>[1]побуд.звіт!AC393+'[2]звіт 2018+01.2019'!AC393</f>
        <v>939.07594827509752</v>
      </c>
      <c r="AD393" s="177">
        <f>[1]побуд.звіт!AD393+'[2]звіт 2018+01.2019'!AD393</f>
        <v>1107.480786590439</v>
      </c>
      <c r="AE393" s="178">
        <f t="shared" si="210"/>
        <v>0</v>
      </c>
      <c r="AF393" s="179">
        <f t="shared" si="211"/>
        <v>168.40483831534152</v>
      </c>
      <c r="AG393" s="177">
        <f>[1]побуд.звіт!AG393+'[2]звіт 2018+01.2019'!AG393</f>
        <v>0</v>
      </c>
      <c r="AH393" s="177">
        <f>[1]побуд.звіт!AH393+'[2]звіт 2018+01.2019'!AH393</f>
        <v>0</v>
      </c>
      <c r="AI393" s="178">
        <f t="shared" si="212"/>
        <v>0</v>
      </c>
      <c r="AJ393" s="179">
        <f t="shared" si="213"/>
        <v>0</v>
      </c>
      <c r="AK393" s="177">
        <f>[1]побуд.звіт!AK393+'[2]звіт 2018+01.2019'!AK393</f>
        <v>0</v>
      </c>
      <c r="AL393" s="177">
        <f>[1]побуд.звіт!AL393+'[2]звіт 2018+01.2019'!AL393</f>
        <v>0</v>
      </c>
      <c r="AM393" s="178">
        <f t="shared" si="214"/>
        <v>0</v>
      </c>
      <c r="AN393" s="179">
        <f t="shared" si="215"/>
        <v>0</v>
      </c>
      <c r="AO393" s="177">
        <f>[1]побуд.звіт!AO393+'[2]звіт 2018+01.2019'!AO393</f>
        <v>807.30435763775631</v>
      </c>
      <c r="AP393" s="177">
        <f>[1]побуд.звіт!AP393+'[2]звіт 2018+01.2019'!AP393</f>
        <v>420.01646654932995</v>
      </c>
      <c r="AQ393" s="178">
        <f t="shared" si="216"/>
        <v>-387.28789108842636</v>
      </c>
      <c r="AR393" s="179">
        <f t="shared" si="217"/>
        <v>0</v>
      </c>
      <c r="AS393" s="177">
        <f>[1]побуд.звіт!AS393+'[2]звіт 2018+01.2019'!AS393</f>
        <v>0</v>
      </c>
      <c r="AT393" s="177">
        <f>[1]побуд.звіт!AT393+'[2]звіт 2018+01.2019'!AT393</f>
        <v>0</v>
      </c>
      <c r="AU393" s="178">
        <f t="shared" si="218"/>
        <v>0</v>
      </c>
      <c r="AV393" s="179">
        <f t="shared" si="219"/>
        <v>0</v>
      </c>
      <c r="AW393" s="177">
        <f>[1]побуд.звіт!AW393+'[2]звіт 2018+01.2019'!AW393</f>
        <v>1285.424911724391</v>
      </c>
      <c r="AX393" s="177">
        <f>[1]побуд.звіт!AX393+'[2]звіт 2018+01.2019'!AX393</f>
        <v>0</v>
      </c>
      <c r="AY393" s="178">
        <f t="shared" si="220"/>
        <v>-1285.424911724391</v>
      </c>
      <c r="AZ393" s="179">
        <f t="shared" si="221"/>
        <v>0</v>
      </c>
      <c r="BA393" s="38">
        <v>0</v>
      </c>
      <c r="BB393" s="36"/>
      <c r="BC393" s="36">
        <f t="shared" si="231"/>
        <v>0</v>
      </c>
      <c r="BD393" s="37">
        <f t="shared" si="232"/>
        <v>0</v>
      </c>
      <c r="BE393" s="177">
        <f>[1]побуд.звіт!BE393+'[2]звіт 2018+01.2019'!BE393</f>
        <v>15.987267009659471</v>
      </c>
      <c r="BF393" s="177">
        <f>[1]побуд.звіт!BF393+'[2]звіт 2018+01.2019'!BF393</f>
        <v>0</v>
      </c>
      <c r="BG393" s="178">
        <f t="shared" si="222"/>
        <v>-15.987267009659471</v>
      </c>
      <c r="BH393" s="179">
        <f t="shared" si="223"/>
        <v>0</v>
      </c>
      <c r="BI393" s="177">
        <f>[1]побуд.звіт!BI393+'[2]звіт 2018+01.2019'!BI393</f>
        <v>0</v>
      </c>
      <c r="BJ393" s="177">
        <f>[1]побуд.звіт!BJ393+'[2]звіт 2018+01.2019'!BJ393</f>
        <v>0</v>
      </c>
      <c r="BK393" s="178">
        <f t="shared" si="224"/>
        <v>0</v>
      </c>
      <c r="BL393" s="179">
        <f t="shared" si="225"/>
        <v>0</v>
      </c>
      <c r="BM393" s="177">
        <f>[1]побуд.звіт!BM393+'[2]звіт 2018+01.2019'!BM393</f>
        <v>0</v>
      </c>
      <c r="BN393" s="177">
        <f>[1]побуд.звіт!BN393+'[2]звіт 2018+01.2019'!BN393</f>
        <v>0</v>
      </c>
      <c r="BO393" s="178">
        <f t="shared" si="226"/>
        <v>0</v>
      </c>
      <c r="BP393" s="179">
        <f t="shared" si="227"/>
        <v>0</v>
      </c>
      <c r="BQ393" s="180">
        <f t="shared" si="234"/>
        <v>3450.5677638104926</v>
      </c>
      <c r="BR393" s="178">
        <f t="shared" si="234"/>
        <v>2766.6862994404778</v>
      </c>
      <c r="BS393" s="178">
        <f t="shared" si="228"/>
        <v>-683.88146437001478</v>
      </c>
      <c r="BT393" s="179">
        <f t="shared" si="229"/>
        <v>0</v>
      </c>
      <c r="BU393" s="181">
        <f t="shared" si="233"/>
        <v>0.80180610520316276</v>
      </c>
      <c r="BV393" s="130">
        <v>1120</v>
      </c>
      <c r="BW393" s="182">
        <f t="shared" si="230"/>
        <v>873.53087401353628</v>
      </c>
      <c r="BX393" s="130">
        <f t="shared" si="235"/>
        <v>246.46912598646375</v>
      </c>
      <c r="BY393" s="183">
        <v>1</v>
      </c>
      <c r="CA393" s="39"/>
    </row>
    <row r="394" spans="1:79" x14ac:dyDescent="0.3">
      <c r="A394" s="163">
        <f t="shared" si="201"/>
        <v>386</v>
      </c>
      <c r="B394" s="175" t="s">
        <v>486</v>
      </c>
      <c r="C394" s="189">
        <v>130.1</v>
      </c>
      <c r="D394" s="187">
        <v>1</v>
      </c>
      <c r="E394" s="165">
        <f>[1]побуд.звіт!E394+'[2]звіт 2018+01.2019'!E394</f>
        <v>0</v>
      </c>
      <c r="F394" s="165">
        <f>[1]побуд.звіт!F394+'[2]звіт 2018+01.2019'!F394</f>
        <v>0</v>
      </c>
      <c r="G394" s="166">
        <f t="shared" ref="G394:G457" si="236">IF((F394-E394)&lt;0,F394-E394,0)</f>
        <v>0</v>
      </c>
      <c r="H394" s="167">
        <f t="shared" ref="H394:H457" si="237">IF((F394-E394)&gt;0,F394-E394,0)</f>
        <v>0</v>
      </c>
      <c r="I394" s="165">
        <f>[1]побуд.звіт!I394+'[2]звіт 2018+01.2019'!I394</f>
        <v>0</v>
      </c>
      <c r="J394" s="165">
        <f>[1]побуд.звіт!J394+'[2]звіт 2018+01.2019'!J394</f>
        <v>0</v>
      </c>
      <c r="K394" s="166">
        <f t="shared" ref="K394:K457" si="238">IF((J394-I394)&lt;0,J394-I394,0)</f>
        <v>0</v>
      </c>
      <c r="L394" s="167">
        <f t="shared" ref="L394:L457" si="239">IF((J394-I394)&gt;0,J394-I394,0)</f>
        <v>0</v>
      </c>
      <c r="M394" s="165">
        <f>[1]побуд.звіт!M394+'[2]звіт 2018+01.2019'!M394</f>
        <v>161.1297217883353</v>
      </c>
      <c r="N394" s="165">
        <f>[1]побуд.звіт!N394+'[2]звіт 2018+01.2019'!N394</f>
        <v>165.98505562380527</v>
      </c>
      <c r="O394" s="166">
        <f t="shared" si="202"/>
        <v>0</v>
      </c>
      <c r="P394" s="167">
        <f t="shared" si="203"/>
        <v>4.8553338354699633</v>
      </c>
      <c r="Q394" s="165">
        <f>[1]побуд.звіт!Q394+'[2]звіт 2018+01.2019'!Q394</f>
        <v>0</v>
      </c>
      <c r="R394" s="165">
        <f>[1]побуд.звіт!R394+'[2]звіт 2018+01.2019'!R394</f>
        <v>83.063608447212346</v>
      </c>
      <c r="S394" s="166">
        <f t="shared" si="204"/>
        <v>0</v>
      </c>
      <c r="T394" s="167">
        <f t="shared" si="205"/>
        <v>83.063608447212346</v>
      </c>
      <c r="U394" s="165">
        <f>[1]побуд.звіт!U394+'[2]звіт 2018+01.2019'!U394</f>
        <v>0</v>
      </c>
      <c r="V394" s="165">
        <f>[1]побуд.звіт!V394+'[2]звіт 2018+01.2019'!V394</f>
        <v>0</v>
      </c>
      <c r="W394" s="166">
        <f t="shared" si="206"/>
        <v>0</v>
      </c>
      <c r="X394" s="167">
        <f t="shared" si="207"/>
        <v>0</v>
      </c>
      <c r="Y394" s="165">
        <f>[1]побуд.звіт!Y394+'[2]звіт 2018+01.2019'!Y394</f>
        <v>0</v>
      </c>
      <c r="Z394" s="165">
        <f>[1]побуд.звіт!Z394+'[2]звіт 2018+01.2019'!Z394</f>
        <v>0</v>
      </c>
      <c r="AA394" s="166">
        <f t="shared" si="208"/>
        <v>0</v>
      </c>
      <c r="AB394" s="167">
        <f t="shared" si="209"/>
        <v>0</v>
      </c>
      <c r="AC394" s="165">
        <f>[1]побуд.звіт!AC394+'[2]звіт 2018+01.2019'!AC394</f>
        <v>614.4391518037736</v>
      </c>
      <c r="AD394" s="165">
        <f>[1]побуд.звіт!AD394+'[2]звіт 2018+01.2019'!AD394</f>
        <v>724.76484072140909</v>
      </c>
      <c r="AE394" s="166">
        <f t="shared" si="210"/>
        <v>0</v>
      </c>
      <c r="AF394" s="167">
        <f t="shared" si="211"/>
        <v>110.32568891763549</v>
      </c>
      <c r="AG394" s="165">
        <f>[1]побуд.звіт!AG394+'[2]звіт 2018+01.2019'!AG394</f>
        <v>0</v>
      </c>
      <c r="AH394" s="165">
        <f>[1]побуд.звіт!AH394+'[2]звіт 2018+01.2019'!AH394</f>
        <v>0</v>
      </c>
      <c r="AI394" s="166">
        <f t="shared" si="212"/>
        <v>0</v>
      </c>
      <c r="AJ394" s="167">
        <f t="shared" si="213"/>
        <v>0</v>
      </c>
      <c r="AK394" s="165">
        <f>[1]побуд.звіт!AK394+'[2]звіт 2018+01.2019'!AK394</f>
        <v>0</v>
      </c>
      <c r="AL394" s="165">
        <f>[1]побуд.звіт!AL394+'[2]звіт 2018+01.2019'!AL394</f>
        <v>0</v>
      </c>
      <c r="AM394" s="166">
        <f t="shared" si="214"/>
        <v>0</v>
      </c>
      <c r="AN394" s="167">
        <f t="shared" si="215"/>
        <v>0</v>
      </c>
      <c r="AO394" s="165">
        <f>[1]побуд.звіт!AO394+'[2]звіт 2018+01.2019'!AO394</f>
        <v>569.08986225350554</v>
      </c>
      <c r="AP394" s="165">
        <f>[1]побуд.звіт!AP394+'[2]звіт 2018+01.2019'!AP394</f>
        <v>162.32766988683579</v>
      </c>
      <c r="AQ394" s="166">
        <f t="shared" si="216"/>
        <v>-406.76219236666975</v>
      </c>
      <c r="AR394" s="167">
        <f t="shared" si="217"/>
        <v>0</v>
      </c>
      <c r="AS394" s="165">
        <f>[1]побуд.звіт!AS394+'[2]звіт 2018+01.2019'!AS394</f>
        <v>0</v>
      </c>
      <c r="AT394" s="165">
        <f>[1]побуд.звіт!AT394+'[2]звіт 2018+01.2019'!AT394</f>
        <v>0</v>
      </c>
      <c r="AU394" s="166">
        <f t="shared" si="218"/>
        <v>0</v>
      </c>
      <c r="AV394" s="167">
        <f t="shared" si="219"/>
        <v>0</v>
      </c>
      <c r="AW394" s="165">
        <f>[1]побуд.звіт!AW394+'[2]звіт 2018+01.2019'!AW394</f>
        <v>828.31617244189465</v>
      </c>
      <c r="AX394" s="165">
        <f>[1]побуд.звіт!AX394+'[2]звіт 2018+01.2019'!AX394</f>
        <v>0</v>
      </c>
      <c r="AY394" s="166">
        <f t="shared" si="220"/>
        <v>-828.31617244189465</v>
      </c>
      <c r="AZ394" s="167">
        <f t="shared" si="221"/>
        <v>0</v>
      </c>
      <c r="BA394" s="38">
        <v>0</v>
      </c>
      <c r="BB394" s="36"/>
      <c r="BC394" s="36">
        <f t="shared" si="231"/>
        <v>0</v>
      </c>
      <c r="BD394" s="37">
        <f t="shared" si="232"/>
        <v>0</v>
      </c>
      <c r="BE394" s="165">
        <f>[1]побуд.звіт!BE394+'[2]звіт 2018+01.2019'!BE394</f>
        <v>16.059035076196093</v>
      </c>
      <c r="BF394" s="165">
        <f>[1]побуд.звіт!BF394+'[2]звіт 2018+01.2019'!BF394</f>
        <v>0</v>
      </c>
      <c r="BG394" s="166">
        <f t="shared" si="222"/>
        <v>-16.059035076196093</v>
      </c>
      <c r="BH394" s="167">
        <f t="shared" si="223"/>
        <v>0</v>
      </c>
      <c r="BI394" s="165">
        <f>[1]побуд.звіт!BI394+'[2]звіт 2018+01.2019'!BI394</f>
        <v>0</v>
      </c>
      <c r="BJ394" s="165">
        <f>[1]побуд.звіт!BJ394+'[2]звіт 2018+01.2019'!BJ394</f>
        <v>0</v>
      </c>
      <c r="BK394" s="166">
        <f t="shared" si="224"/>
        <v>0</v>
      </c>
      <c r="BL394" s="167">
        <f t="shared" si="225"/>
        <v>0</v>
      </c>
      <c r="BM394" s="165">
        <f>[1]побуд.звіт!BM394+'[2]звіт 2018+01.2019'!BM394</f>
        <v>0</v>
      </c>
      <c r="BN394" s="165">
        <f>[1]побуд.звіт!BN394+'[2]звіт 2018+01.2019'!BN394</f>
        <v>0</v>
      </c>
      <c r="BO394" s="166">
        <f t="shared" si="226"/>
        <v>0</v>
      </c>
      <c r="BP394" s="167">
        <f t="shared" si="227"/>
        <v>0</v>
      </c>
      <c r="BQ394" s="168">
        <f t="shared" si="234"/>
        <v>2189.033943363705</v>
      </c>
      <c r="BR394" s="166">
        <f t="shared" si="234"/>
        <v>1136.1411746792623</v>
      </c>
      <c r="BS394" s="166">
        <f t="shared" si="228"/>
        <v>-1052.8927686844427</v>
      </c>
      <c r="BT394" s="167">
        <f t="shared" si="229"/>
        <v>0</v>
      </c>
      <c r="BU394" s="169">
        <f t="shared" si="233"/>
        <v>0.51901487326114704</v>
      </c>
      <c r="BV394" s="131">
        <v>160</v>
      </c>
      <c r="BW394" s="170">
        <f t="shared" si="230"/>
        <v>3.6404326168782006</v>
      </c>
      <c r="BX394" s="131">
        <f t="shared" si="235"/>
        <v>156.3595673831218</v>
      </c>
      <c r="BY394" s="171">
        <v>2</v>
      </c>
      <c r="CA394" s="39"/>
    </row>
    <row r="395" spans="1:79" x14ac:dyDescent="0.3">
      <c r="A395" s="163">
        <f t="shared" ref="A395:A458" si="240">A394+1</f>
        <v>387</v>
      </c>
      <c r="B395" s="175" t="s">
        <v>487</v>
      </c>
      <c r="C395" s="189">
        <v>95</v>
      </c>
      <c r="D395" s="187">
        <v>1</v>
      </c>
      <c r="E395" s="165">
        <f>[1]побуд.звіт!E395+'[2]звіт 2018+01.2019'!E395</f>
        <v>0</v>
      </c>
      <c r="F395" s="165">
        <f>[1]побуд.звіт!F395+'[2]звіт 2018+01.2019'!F395</f>
        <v>0</v>
      </c>
      <c r="G395" s="166">
        <f t="shared" si="236"/>
        <v>0</v>
      </c>
      <c r="H395" s="167">
        <f t="shared" si="237"/>
        <v>0</v>
      </c>
      <c r="I395" s="165">
        <f>[1]побуд.звіт!I395+'[2]звіт 2018+01.2019'!I395</f>
        <v>0</v>
      </c>
      <c r="J395" s="165">
        <f>[1]побуд.звіт!J395+'[2]звіт 2018+01.2019'!J395</f>
        <v>0</v>
      </c>
      <c r="K395" s="166">
        <f t="shared" si="238"/>
        <v>0</v>
      </c>
      <c r="L395" s="167">
        <f t="shared" si="239"/>
        <v>0</v>
      </c>
      <c r="M395" s="165">
        <f>[1]побуд.звіт!M395+'[2]звіт 2018+01.2019'!M395</f>
        <v>523.6058862955033</v>
      </c>
      <c r="N395" s="165">
        <f>[1]побуд.звіт!N395+'[2]звіт 2018+01.2019'!N395</f>
        <v>539.45143077736725</v>
      </c>
      <c r="O395" s="166">
        <f t="shared" ref="O395:O458" si="241">IF((N395-M395)&lt;0,N395-M395,0)</f>
        <v>0</v>
      </c>
      <c r="P395" s="167">
        <f t="shared" ref="P395:P458" si="242">IF((N395-M395)&gt;0,N395-M395,0)</f>
        <v>15.845544481863953</v>
      </c>
      <c r="Q395" s="165">
        <f>[1]побуд.звіт!Q395+'[2]звіт 2018+01.2019'!Q395</f>
        <v>0</v>
      </c>
      <c r="R395" s="165">
        <f>[1]побуд.звіт!R395+'[2]звіт 2018+01.2019'!R395</f>
        <v>58.904115956526539</v>
      </c>
      <c r="S395" s="166">
        <f t="shared" ref="S395:S458" si="243">IF((R395-Q395)&lt;0,R395-Q395,0)</f>
        <v>0</v>
      </c>
      <c r="T395" s="167">
        <f t="shared" ref="T395:T458" si="244">IF((R395-Q395)&gt;0,R395-Q395,0)</f>
        <v>58.904115956526539</v>
      </c>
      <c r="U395" s="165">
        <f>[1]побуд.звіт!U395+'[2]звіт 2018+01.2019'!U395</f>
        <v>0</v>
      </c>
      <c r="V395" s="165">
        <f>[1]побуд.звіт!V395+'[2]звіт 2018+01.2019'!V395</f>
        <v>0</v>
      </c>
      <c r="W395" s="166">
        <f t="shared" ref="W395:W458" si="245">IF((V395-U395)&lt;0,V395-U395,0)</f>
        <v>0</v>
      </c>
      <c r="X395" s="167">
        <f t="shared" ref="X395:X458" si="246">IF((V395-U395)&gt;0,V395-U395,0)</f>
        <v>0</v>
      </c>
      <c r="Y395" s="165">
        <f>[1]побуд.звіт!Y395+'[2]звіт 2018+01.2019'!Y395</f>
        <v>0</v>
      </c>
      <c r="Z395" s="165">
        <f>[1]побуд.звіт!Z395+'[2]звіт 2018+01.2019'!Z395</f>
        <v>0</v>
      </c>
      <c r="AA395" s="166">
        <f t="shared" ref="AA395:AA458" si="247">IF((Z395-Y395)&lt;0,Z395-Y395,0)</f>
        <v>0</v>
      </c>
      <c r="AB395" s="167">
        <f t="shared" ref="AB395:AB458" si="248">IF((Z395-Y395)&gt;0,Z395-Y395,0)</f>
        <v>0</v>
      </c>
      <c r="AC395" s="165">
        <f>[1]побуд.звіт!AC395+'[2]звіт 2018+01.2019'!AC395</f>
        <v>448.78576319598682</v>
      </c>
      <c r="AD395" s="165">
        <f>[1]побуд.звіт!AD395+'[2]звіт 2018+01.2019'!AD395</f>
        <v>529.22874610710119</v>
      </c>
      <c r="AE395" s="166">
        <f t="shared" ref="AE395:AE458" si="249">IF((AD395-AC395)&lt;0,AD395-AC395,0)</f>
        <v>0</v>
      </c>
      <c r="AF395" s="167">
        <f t="shared" ref="AF395:AF458" si="250">IF((AD395-AC395)&gt;0,AD395-AC395,0)</f>
        <v>80.44298291111437</v>
      </c>
      <c r="AG395" s="165">
        <f>[1]побуд.звіт!AG395+'[2]звіт 2018+01.2019'!AG395</f>
        <v>0</v>
      </c>
      <c r="AH395" s="165">
        <f>[1]побуд.звіт!AH395+'[2]звіт 2018+01.2019'!AH395</f>
        <v>0</v>
      </c>
      <c r="AI395" s="166">
        <f t="shared" ref="AI395:AI458" si="251">IF((AH395-AG395)&lt;0,AH395-AG395,0)</f>
        <v>0</v>
      </c>
      <c r="AJ395" s="167">
        <f t="shared" ref="AJ395:AJ458" si="252">IF((AH395-AG395)&gt;0,AH395-AG395,0)</f>
        <v>0</v>
      </c>
      <c r="AK395" s="165">
        <f>[1]побуд.звіт!AK395+'[2]звіт 2018+01.2019'!AK395</f>
        <v>0</v>
      </c>
      <c r="AL395" s="165">
        <f>[1]побуд.звіт!AL395+'[2]звіт 2018+01.2019'!AL395</f>
        <v>0</v>
      </c>
      <c r="AM395" s="166">
        <f t="shared" ref="AM395:AM458" si="253">IF((AL395-AK395)&lt;0,AL395-AK395,0)</f>
        <v>0</v>
      </c>
      <c r="AN395" s="167">
        <f t="shared" ref="AN395:AN458" si="254">IF((AL395-AK395)&gt;0,AL395-AK395,0)</f>
        <v>0</v>
      </c>
      <c r="AO395" s="165">
        <f>[1]побуд.звіт!AO395+'[2]звіт 2018+01.2019'!AO395</f>
        <v>432.75421308351582</v>
      </c>
      <c r="AP395" s="165">
        <f>[1]побуд.звіт!AP395+'[2]звіт 2018+01.2019'!AP395</f>
        <v>140.01008705723257</v>
      </c>
      <c r="AQ395" s="166">
        <f t="shared" ref="AQ395:AQ458" si="255">IF((AP395-AO395)&lt;0,AP395-AO395,0)</f>
        <v>-292.74412602628325</v>
      </c>
      <c r="AR395" s="167">
        <f t="shared" ref="AR395:AR458" si="256">IF((AP395-AO395)&gt;0,AP395-AO395,0)</f>
        <v>0</v>
      </c>
      <c r="AS395" s="165">
        <f>[1]побуд.звіт!AS395+'[2]звіт 2018+01.2019'!AS395</f>
        <v>0</v>
      </c>
      <c r="AT395" s="165">
        <f>[1]побуд.звіт!AT395+'[2]звіт 2018+01.2019'!AT395</f>
        <v>0</v>
      </c>
      <c r="AU395" s="166">
        <f t="shared" ref="AU395:AU458" si="257">IF((AT395-AS395)&lt;0,AT395-AS395,0)</f>
        <v>0</v>
      </c>
      <c r="AV395" s="167">
        <f t="shared" ref="AV395:AV458" si="258">IF((AT395-AS395)&gt;0,AT395-AS395,0)</f>
        <v>0</v>
      </c>
      <c r="AW395" s="165">
        <f>[1]побуд.звіт!AW395+'[2]звіт 2018+01.2019'!AW395</f>
        <v>587.60919207512848</v>
      </c>
      <c r="AX395" s="165">
        <f>[1]побуд.звіт!AX395+'[2]звіт 2018+01.2019'!AX395</f>
        <v>0</v>
      </c>
      <c r="AY395" s="166">
        <f t="shared" ref="AY395:AY458" si="259">IF((AX395-AW395)&lt;0,AX395-AW395,0)</f>
        <v>-587.60919207512848</v>
      </c>
      <c r="AZ395" s="167">
        <f t="shared" ref="AZ395:AZ458" si="260">IF((AX395-AW395)&gt;0,AX395-AW395,0)</f>
        <v>0</v>
      </c>
      <c r="BA395" s="38">
        <v>0</v>
      </c>
      <c r="BB395" s="36"/>
      <c r="BC395" s="36">
        <f t="shared" si="231"/>
        <v>0</v>
      </c>
      <c r="BD395" s="37">
        <f t="shared" si="232"/>
        <v>0</v>
      </c>
      <c r="BE395" s="165">
        <f>[1]побуд.звіт!BE395+'[2]звіт 2018+01.2019'!BE395</f>
        <v>16.042179967681108</v>
      </c>
      <c r="BF395" s="165">
        <f>[1]побуд.звіт!BF395+'[2]звіт 2018+01.2019'!BF395</f>
        <v>0</v>
      </c>
      <c r="BG395" s="166">
        <f t="shared" ref="BG395:BG458" si="261">IF((BF395-BE395)&lt;0,BF395-BE395,0)</f>
        <v>-16.042179967681108</v>
      </c>
      <c r="BH395" s="167">
        <f t="shared" ref="BH395:BH458" si="262">IF((BF395-BE395)&gt;0,BF395-BE395,0)</f>
        <v>0</v>
      </c>
      <c r="BI395" s="165">
        <f>[1]побуд.звіт!BI395+'[2]звіт 2018+01.2019'!BI395</f>
        <v>0</v>
      </c>
      <c r="BJ395" s="165">
        <f>[1]побуд.звіт!BJ395+'[2]звіт 2018+01.2019'!BJ395</f>
        <v>0</v>
      </c>
      <c r="BK395" s="166">
        <f t="shared" ref="BK395:BK458" si="263">IF((BJ395-BI395)&lt;0,BJ395-BI395,0)</f>
        <v>0</v>
      </c>
      <c r="BL395" s="167">
        <f t="shared" ref="BL395:BL458" si="264">IF((BJ395-BI395)&gt;0,BJ395-BI395,0)</f>
        <v>0</v>
      </c>
      <c r="BM395" s="165">
        <f>[1]побуд.звіт!BM395+'[2]звіт 2018+01.2019'!BM395</f>
        <v>0</v>
      </c>
      <c r="BN395" s="165">
        <f>[1]побуд.звіт!BN395+'[2]звіт 2018+01.2019'!BN395</f>
        <v>0</v>
      </c>
      <c r="BO395" s="166">
        <f t="shared" ref="BO395:BO458" si="265">IF((BN395-BM395)&lt;0,BN395-BM395,0)</f>
        <v>0</v>
      </c>
      <c r="BP395" s="167">
        <f t="shared" ref="BP395:BP458" si="266">IF((BN395-BM395)&gt;0,BN395-BM395,0)</f>
        <v>0</v>
      </c>
      <c r="BQ395" s="168">
        <f t="shared" si="234"/>
        <v>2008.7972346178155</v>
      </c>
      <c r="BR395" s="166">
        <f t="shared" si="234"/>
        <v>1267.5943798982275</v>
      </c>
      <c r="BS395" s="166">
        <f t="shared" ref="BS395:BS458" si="267">IF((BR395-BQ395)&lt;0,BR395-BQ395,0)</f>
        <v>-741.202854719588</v>
      </c>
      <c r="BT395" s="167">
        <f t="shared" ref="BT395:BT458" si="268">IF((BR395-BQ395)&gt;0,BR395-BQ395,0)</f>
        <v>0</v>
      </c>
      <c r="BU395" s="169">
        <f t="shared" si="233"/>
        <v>0.63102156755975136</v>
      </c>
      <c r="BV395" s="131">
        <v>43</v>
      </c>
      <c r="BW395" s="170">
        <f t="shared" ref="BW395:BW458" si="269">IF((BV395-BX395)&lt;0,0,BV395-BX395)</f>
        <v>0</v>
      </c>
      <c r="BX395" s="131">
        <f t="shared" si="235"/>
        <v>143.4855167584154</v>
      </c>
      <c r="BY395" s="171">
        <v>2</v>
      </c>
      <c r="CA395" s="39"/>
    </row>
    <row r="396" spans="1:79" x14ac:dyDescent="0.3">
      <c r="A396" s="163">
        <f t="shared" si="240"/>
        <v>388</v>
      </c>
      <c r="B396" s="175" t="s">
        <v>488</v>
      </c>
      <c r="C396" s="189">
        <v>132.69999999999999</v>
      </c>
      <c r="D396" s="187">
        <v>1</v>
      </c>
      <c r="E396" s="165">
        <f>[1]побуд.звіт!E396+'[2]звіт 2018+01.2019'!E396</f>
        <v>0</v>
      </c>
      <c r="F396" s="165">
        <f>[1]побуд.звіт!F396+'[2]звіт 2018+01.2019'!F396</f>
        <v>0</v>
      </c>
      <c r="G396" s="166">
        <f t="shared" si="236"/>
        <v>0</v>
      </c>
      <c r="H396" s="167">
        <f t="shared" si="237"/>
        <v>0</v>
      </c>
      <c r="I396" s="165">
        <f>[1]побуд.звіт!I396+'[2]звіт 2018+01.2019'!I396</f>
        <v>0</v>
      </c>
      <c r="J396" s="165">
        <f>[1]побуд.звіт!J396+'[2]звіт 2018+01.2019'!J396</f>
        <v>0</v>
      </c>
      <c r="K396" s="166">
        <f t="shared" si="238"/>
        <v>0</v>
      </c>
      <c r="L396" s="167">
        <f t="shared" si="239"/>
        <v>0</v>
      </c>
      <c r="M396" s="165">
        <f>[1]побуд.звіт!M396+'[2]звіт 2018+01.2019'!M396</f>
        <v>322.21127653739961</v>
      </c>
      <c r="N396" s="165">
        <f>[1]побуд.звіт!N396+'[2]звіт 2018+01.2019'!N396</f>
        <v>331.97011124761053</v>
      </c>
      <c r="O396" s="166">
        <f t="shared" si="241"/>
        <v>0</v>
      </c>
      <c r="P396" s="167">
        <f t="shared" si="242"/>
        <v>9.7588347102109196</v>
      </c>
      <c r="Q396" s="165">
        <f>[1]побуд.звіт!Q396+'[2]звіт 2018+01.2019'!Q396</f>
        <v>0</v>
      </c>
      <c r="R396" s="165">
        <f>[1]побуд.звіт!R396+'[2]звіт 2018+01.2019'!R396</f>
        <v>78.79960783777868</v>
      </c>
      <c r="S396" s="166">
        <f t="shared" si="243"/>
        <v>0</v>
      </c>
      <c r="T396" s="167">
        <f t="shared" si="244"/>
        <v>78.79960783777868</v>
      </c>
      <c r="U396" s="165">
        <f>[1]побуд.звіт!U396+'[2]звіт 2018+01.2019'!U396</f>
        <v>0</v>
      </c>
      <c r="V396" s="165">
        <f>[1]побуд.звіт!V396+'[2]звіт 2018+01.2019'!V396</f>
        <v>0</v>
      </c>
      <c r="W396" s="166">
        <f t="shared" si="245"/>
        <v>0</v>
      </c>
      <c r="X396" s="167">
        <f t="shared" si="246"/>
        <v>0</v>
      </c>
      <c r="Y396" s="165">
        <f>[1]побуд.звіт!Y396+'[2]звіт 2018+01.2019'!Y396</f>
        <v>0</v>
      </c>
      <c r="Z396" s="165">
        <f>[1]побуд.звіт!Z396+'[2]звіт 2018+01.2019'!Z396</f>
        <v>0</v>
      </c>
      <c r="AA396" s="166">
        <f t="shared" si="247"/>
        <v>0</v>
      </c>
      <c r="AB396" s="167">
        <f t="shared" si="248"/>
        <v>0</v>
      </c>
      <c r="AC396" s="165">
        <f>[1]побуд.звіт!AC396+'[2]звіт 2018+01.2019'!AC396</f>
        <v>626.83791919570126</v>
      </c>
      <c r="AD396" s="165">
        <f>[1]побуд.звіт!AD396+'[2]звіт 2018+01.2019'!AD396</f>
        <v>739.24899587802429</v>
      </c>
      <c r="AE396" s="166">
        <f t="shared" si="249"/>
        <v>0</v>
      </c>
      <c r="AF396" s="167">
        <f t="shared" si="250"/>
        <v>112.41107668232303</v>
      </c>
      <c r="AG396" s="165">
        <f>[1]побуд.звіт!AG396+'[2]звіт 2018+01.2019'!AG396</f>
        <v>0</v>
      </c>
      <c r="AH396" s="165">
        <f>[1]побуд.звіт!AH396+'[2]звіт 2018+01.2019'!AH396</f>
        <v>0</v>
      </c>
      <c r="AI396" s="166">
        <f t="shared" si="251"/>
        <v>0</v>
      </c>
      <c r="AJ396" s="167">
        <f t="shared" si="252"/>
        <v>0</v>
      </c>
      <c r="AK396" s="165">
        <f>[1]побуд.звіт!AK396+'[2]звіт 2018+01.2019'!AK396</f>
        <v>0</v>
      </c>
      <c r="AL396" s="165">
        <f>[1]побуд.звіт!AL396+'[2]звіт 2018+01.2019'!AL396</f>
        <v>0</v>
      </c>
      <c r="AM396" s="166">
        <f t="shared" si="253"/>
        <v>0</v>
      </c>
      <c r="AN396" s="167">
        <f t="shared" si="254"/>
        <v>0</v>
      </c>
      <c r="AO396" s="165">
        <f>[1]побуд.звіт!AO396+'[2]звіт 2018+01.2019'!AO396</f>
        <v>720.70332331903876</v>
      </c>
      <c r="AP396" s="165">
        <f>[1]побуд.звіт!AP396+'[2]звіт 2018+01.2019'!AP396</f>
        <v>280.00637949209738</v>
      </c>
      <c r="AQ396" s="166">
        <f t="shared" si="255"/>
        <v>-440.69694382694138</v>
      </c>
      <c r="AR396" s="167">
        <f t="shared" si="256"/>
        <v>0</v>
      </c>
      <c r="AS396" s="165">
        <f>[1]побуд.звіт!AS396+'[2]звіт 2018+01.2019'!AS396</f>
        <v>0</v>
      </c>
      <c r="AT396" s="165">
        <f>[1]побуд.звіт!AT396+'[2]звіт 2018+01.2019'!AT396</f>
        <v>0</v>
      </c>
      <c r="AU396" s="166">
        <f t="shared" si="257"/>
        <v>0</v>
      </c>
      <c r="AV396" s="167">
        <f t="shared" si="258"/>
        <v>0</v>
      </c>
      <c r="AW396" s="165">
        <f>[1]побуд.звіт!AW396+'[2]звіт 2018+01.2019'!AW396</f>
        <v>785.97045507541645</v>
      </c>
      <c r="AX396" s="165">
        <f>[1]побуд.звіт!AX396+'[2]звіт 2018+01.2019'!AX396</f>
        <v>0</v>
      </c>
      <c r="AY396" s="166">
        <f t="shared" si="259"/>
        <v>-785.97045507541645</v>
      </c>
      <c r="AZ396" s="167">
        <f t="shared" si="260"/>
        <v>0</v>
      </c>
      <c r="BA396" s="38">
        <v>0</v>
      </c>
      <c r="BB396" s="36"/>
      <c r="BC396" s="36">
        <f t="shared" si="231"/>
        <v>0</v>
      </c>
      <c r="BD396" s="37">
        <f t="shared" si="232"/>
        <v>0</v>
      </c>
      <c r="BE396" s="165">
        <f>[1]побуд.звіт!BE396+'[2]звіт 2018+01.2019'!BE396</f>
        <v>15.954810313618674</v>
      </c>
      <c r="BF396" s="165">
        <f>[1]побуд.звіт!BF396+'[2]звіт 2018+01.2019'!BF396</f>
        <v>0</v>
      </c>
      <c r="BG396" s="166">
        <f t="shared" si="261"/>
        <v>-15.954810313618674</v>
      </c>
      <c r="BH396" s="167">
        <f t="shared" si="262"/>
        <v>0</v>
      </c>
      <c r="BI396" s="165">
        <f>[1]побуд.звіт!BI396+'[2]звіт 2018+01.2019'!BI396</f>
        <v>0</v>
      </c>
      <c r="BJ396" s="165">
        <f>[1]побуд.звіт!BJ396+'[2]звіт 2018+01.2019'!BJ396</f>
        <v>0</v>
      </c>
      <c r="BK396" s="166">
        <f t="shared" si="263"/>
        <v>0</v>
      </c>
      <c r="BL396" s="167">
        <f t="shared" si="264"/>
        <v>0</v>
      </c>
      <c r="BM396" s="165">
        <f>[1]побуд.звіт!BM396+'[2]звіт 2018+01.2019'!BM396</f>
        <v>0</v>
      </c>
      <c r="BN396" s="165">
        <f>[1]побуд.звіт!BN396+'[2]звіт 2018+01.2019'!BN396</f>
        <v>0</v>
      </c>
      <c r="BO396" s="166">
        <f t="shared" si="265"/>
        <v>0</v>
      </c>
      <c r="BP396" s="167">
        <f t="shared" si="266"/>
        <v>0</v>
      </c>
      <c r="BQ396" s="168">
        <f t="shared" si="234"/>
        <v>2471.6777844411745</v>
      </c>
      <c r="BR396" s="166">
        <f t="shared" si="234"/>
        <v>1430.025094455511</v>
      </c>
      <c r="BS396" s="166">
        <f t="shared" si="267"/>
        <v>-1041.6526899856635</v>
      </c>
      <c r="BT396" s="167">
        <f t="shared" si="268"/>
        <v>0</v>
      </c>
      <c r="BU396" s="169">
        <f t="shared" si="233"/>
        <v>0.57856452950999337</v>
      </c>
      <c r="BV396" s="131">
        <v>410</v>
      </c>
      <c r="BW396" s="170">
        <f t="shared" si="269"/>
        <v>233.45158682563039</v>
      </c>
      <c r="BX396" s="131">
        <f t="shared" si="235"/>
        <v>176.54841317436961</v>
      </c>
      <c r="BY396" s="171">
        <v>2</v>
      </c>
      <c r="CA396" s="39"/>
    </row>
    <row r="397" spans="1:79" x14ac:dyDescent="0.3">
      <c r="A397" s="137">
        <f t="shared" si="240"/>
        <v>389</v>
      </c>
      <c r="B397" s="153" t="s">
        <v>489</v>
      </c>
      <c r="C397" s="188">
        <v>104.8</v>
      </c>
      <c r="D397" s="187">
        <v>1</v>
      </c>
      <c r="E397" s="147">
        <f>[1]побуд.звіт!E397+'[2]звіт 2018+01.2019'!E397</f>
        <v>0</v>
      </c>
      <c r="F397" s="147">
        <f>[1]побуд.звіт!F397+'[2]звіт 2018+01.2019'!F397</f>
        <v>0</v>
      </c>
      <c r="G397" s="140">
        <f t="shared" si="236"/>
        <v>0</v>
      </c>
      <c r="H397" s="141">
        <f t="shared" si="237"/>
        <v>0</v>
      </c>
      <c r="I397" s="147">
        <f>[1]побуд.звіт!I397+'[2]звіт 2018+01.2019'!I397</f>
        <v>0</v>
      </c>
      <c r="J397" s="147">
        <f>[1]побуд.звіт!J397+'[2]звіт 2018+01.2019'!J397</f>
        <v>0</v>
      </c>
      <c r="K397" s="140">
        <f t="shared" si="238"/>
        <v>0</v>
      </c>
      <c r="L397" s="141">
        <f t="shared" si="239"/>
        <v>0</v>
      </c>
      <c r="M397" s="147">
        <f>[1]побуд.звіт!M397+'[2]звіт 2018+01.2019'!M397</f>
        <v>121.32485384199749</v>
      </c>
      <c r="N397" s="147">
        <f>[1]побуд.звіт!N397+'[2]звіт 2018+01.2019'!N397</f>
        <v>90.836677816499375</v>
      </c>
      <c r="O397" s="140">
        <f t="shared" si="241"/>
        <v>-30.48817602549812</v>
      </c>
      <c r="P397" s="141">
        <f t="shared" si="242"/>
        <v>0</v>
      </c>
      <c r="Q397" s="147">
        <f>[1]побуд.звіт!Q397+'[2]звіт 2018+01.2019'!Q397</f>
        <v>0</v>
      </c>
      <c r="R397" s="147">
        <f>[1]побуд.звіт!R397+'[2]звіт 2018+01.2019'!R397</f>
        <v>129.90871038855909</v>
      </c>
      <c r="S397" s="140">
        <f t="shared" si="243"/>
        <v>0</v>
      </c>
      <c r="T397" s="141">
        <f t="shared" si="244"/>
        <v>129.90871038855909</v>
      </c>
      <c r="U397" s="147">
        <f>[1]побуд.звіт!U397+'[2]звіт 2018+01.2019'!U397</f>
        <v>0</v>
      </c>
      <c r="V397" s="147">
        <f>[1]побуд.звіт!V397+'[2]звіт 2018+01.2019'!V397</f>
        <v>0</v>
      </c>
      <c r="W397" s="140">
        <f t="shared" si="245"/>
        <v>0</v>
      </c>
      <c r="X397" s="141">
        <f t="shared" si="246"/>
        <v>0</v>
      </c>
      <c r="Y397" s="147">
        <f>[1]побуд.звіт!Y397+'[2]звіт 2018+01.2019'!Y397</f>
        <v>0</v>
      </c>
      <c r="Z397" s="147">
        <f>[1]побуд.звіт!Z397+'[2]звіт 2018+01.2019'!Z397</f>
        <v>0</v>
      </c>
      <c r="AA397" s="140">
        <f t="shared" si="247"/>
        <v>0</v>
      </c>
      <c r="AB397" s="141">
        <f t="shared" si="248"/>
        <v>0</v>
      </c>
      <c r="AC397" s="147">
        <f>[1]побуд.звіт!AC397+'[2]звіт 2018+01.2019'!AC397</f>
        <v>462.12791789090966</v>
      </c>
      <c r="AD397" s="147">
        <f>[1]побуд.звіт!AD397+'[2]звіт 2018+01.2019'!AD397</f>
        <v>583.82286938972834</v>
      </c>
      <c r="AE397" s="140">
        <f t="shared" si="249"/>
        <v>0</v>
      </c>
      <c r="AF397" s="141">
        <f t="shared" si="250"/>
        <v>121.69495149881868</v>
      </c>
      <c r="AG397" s="147">
        <f>[1]побуд.звіт!AG397+'[2]звіт 2018+01.2019'!AG397</f>
        <v>0</v>
      </c>
      <c r="AH397" s="147">
        <f>[1]побуд.звіт!AH397+'[2]звіт 2018+01.2019'!AH397</f>
        <v>0</v>
      </c>
      <c r="AI397" s="140">
        <f t="shared" si="251"/>
        <v>0</v>
      </c>
      <c r="AJ397" s="141">
        <f t="shared" si="252"/>
        <v>0</v>
      </c>
      <c r="AK397" s="147">
        <f>[1]побуд.звіт!AK397+'[2]звіт 2018+01.2019'!AK397</f>
        <v>0</v>
      </c>
      <c r="AL397" s="147">
        <f>[1]побуд.звіт!AL397+'[2]звіт 2018+01.2019'!AL397</f>
        <v>0</v>
      </c>
      <c r="AM397" s="140">
        <f t="shared" si="253"/>
        <v>0</v>
      </c>
      <c r="AN397" s="141">
        <f t="shared" si="254"/>
        <v>0</v>
      </c>
      <c r="AO397" s="147">
        <f>[1]побуд.звіт!AO397+'[2]звіт 2018+01.2019'!AO397</f>
        <v>64.081189783165129</v>
      </c>
      <c r="AP397" s="147">
        <f>[1]побуд.звіт!AP397+'[2]звіт 2018+01.2019'!AP397</f>
        <v>50.892594237992583</v>
      </c>
      <c r="AQ397" s="140">
        <f t="shared" si="255"/>
        <v>-13.188595545172547</v>
      </c>
      <c r="AR397" s="141">
        <f t="shared" si="256"/>
        <v>0</v>
      </c>
      <c r="AS397" s="147">
        <f>[1]побуд.звіт!AS397+'[2]звіт 2018+01.2019'!AS397</f>
        <v>0</v>
      </c>
      <c r="AT397" s="147">
        <f>[1]побуд.звіт!AT397+'[2]звіт 2018+01.2019'!AT397</f>
        <v>0</v>
      </c>
      <c r="AU397" s="140">
        <f t="shared" si="257"/>
        <v>0</v>
      </c>
      <c r="AV397" s="141">
        <f t="shared" si="258"/>
        <v>0</v>
      </c>
      <c r="AW397" s="147">
        <f>[1]побуд.звіт!AW397+'[2]звіт 2018+01.2019'!AW397</f>
        <v>656.47484740088601</v>
      </c>
      <c r="AX397" s="147">
        <f>[1]побуд.звіт!AX397+'[2]звіт 2018+01.2019'!AX397</f>
        <v>0</v>
      </c>
      <c r="AY397" s="140">
        <f t="shared" si="259"/>
        <v>-656.47484740088601</v>
      </c>
      <c r="AZ397" s="141">
        <f t="shared" si="260"/>
        <v>0</v>
      </c>
      <c r="BA397" s="38">
        <v>0</v>
      </c>
      <c r="BB397" s="36"/>
      <c r="BC397" s="36">
        <f t="shared" ref="BC397:BC460" si="270">IF((BB397-BA397)&lt;0,BB397-BA397,0)</f>
        <v>0</v>
      </c>
      <c r="BD397" s="37">
        <f t="shared" ref="BD397:BD460" si="271">IF((BB397-BA397)&gt;0,BB397-BA397,0)</f>
        <v>0</v>
      </c>
      <c r="BE397" s="147">
        <f>[1]побуд.звіт!BE397+'[2]звіт 2018+01.2019'!BE397</f>
        <v>16.078632334913916</v>
      </c>
      <c r="BF397" s="147">
        <f>[1]побуд.звіт!BF397+'[2]звіт 2018+01.2019'!BF397</f>
        <v>0</v>
      </c>
      <c r="BG397" s="140">
        <f t="shared" si="261"/>
        <v>-16.078632334913916</v>
      </c>
      <c r="BH397" s="141">
        <f t="shared" si="262"/>
        <v>0</v>
      </c>
      <c r="BI397" s="147">
        <f>[1]побуд.звіт!BI397+'[2]звіт 2018+01.2019'!BI397</f>
        <v>0</v>
      </c>
      <c r="BJ397" s="147">
        <f>[1]побуд.звіт!BJ397+'[2]звіт 2018+01.2019'!BJ397</f>
        <v>0</v>
      </c>
      <c r="BK397" s="140">
        <f t="shared" si="263"/>
        <v>0</v>
      </c>
      <c r="BL397" s="141">
        <f t="shared" si="264"/>
        <v>0</v>
      </c>
      <c r="BM397" s="147">
        <f>[1]побуд.звіт!BM397+'[2]звіт 2018+01.2019'!BM397</f>
        <v>0</v>
      </c>
      <c r="BN397" s="147">
        <f>[1]побуд.звіт!BN397+'[2]звіт 2018+01.2019'!BN397</f>
        <v>0</v>
      </c>
      <c r="BO397" s="140">
        <f t="shared" si="265"/>
        <v>0</v>
      </c>
      <c r="BP397" s="141">
        <f t="shared" si="266"/>
        <v>0</v>
      </c>
      <c r="BQ397" s="142">
        <f t="shared" si="234"/>
        <v>1320.0874412518722</v>
      </c>
      <c r="BR397" s="140">
        <f t="shared" si="234"/>
        <v>855.46085183277944</v>
      </c>
      <c r="BS397" s="140">
        <f t="shared" si="267"/>
        <v>-464.62658941909274</v>
      </c>
      <c r="BT397" s="141">
        <f t="shared" si="268"/>
        <v>0</v>
      </c>
      <c r="BU397" s="148">
        <f t="shared" ref="BU397:BU460" si="272">BR397/BQ397</f>
        <v>0.64803347498066066</v>
      </c>
      <c r="BV397" s="132">
        <v>93</v>
      </c>
      <c r="BW397" s="144">
        <f t="shared" si="269"/>
        <v>0</v>
      </c>
      <c r="BX397" s="132">
        <f t="shared" si="235"/>
        <v>94.291960089419447</v>
      </c>
      <c r="BY397" s="145">
        <v>3</v>
      </c>
      <c r="CA397" s="39"/>
    </row>
    <row r="398" spans="1:79" x14ac:dyDescent="0.3">
      <c r="A398" s="137">
        <f t="shared" si="240"/>
        <v>390</v>
      </c>
      <c r="B398" s="153" t="s">
        <v>490</v>
      </c>
      <c r="C398" s="188">
        <v>27</v>
      </c>
      <c r="D398" s="187">
        <v>1</v>
      </c>
      <c r="E398" s="147">
        <f>[1]побуд.звіт!E398+'[2]звіт 2018+01.2019'!E398</f>
        <v>0</v>
      </c>
      <c r="F398" s="147">
        <f>[1]побуд.звіт!F398+'[2]звіт 2018+01.2019'!F398</f>
        <v>0</v>
      </c>
      <c r="G398" s="140">
        <f t="shared" si="236"/>
        <v>0</v>
      </c>
      <c r="H398" s="141">
        <f t="shared" si="237"/>
        <v>0</v>
      </c>
      <c r="I398" s="147">
        <f>[1]побуд.звіт!I398+'[2]звіт 2018+01.2019'!I398</f>
        <v>0</v>
      </c>
      <c r="J398" s="147">
        <f>[1]побуд.звіт!J398+'[2]звіт 2018+01.2019'!J398</f>
        <v>0</v>
      </c>
      <c r="K398" s="140">
        <f t="shared" si="238"/>
        <v>0</v>
      </c>
      <c r="L398" s="141">
        <f t="shared" si="239"/>
        <v>0</v>
      </c>
      <c r="M398" s="147">
        <f>[1]побуд.звіт!M398+'[2]звіт 2018+01.2019'!M398</f>
        <v>80.693592937113493</v>
      </c>
      <c r="N398" s="147">
        <f>[1]побуд.звіт!N398+'[2]звіт 2018+01.2019'!N398</f>
        <v>82.992527811902633</v>
      </c>
      <c r="O398" s="140">
        <f t="shared" si="241"/>
        <v>0</v>
      </c>
      <c r="P398" s="141">
        <f t="shared" si="242"/>
        <v>2.2989348747891398</v>
      </c>
      <c r="Q398" s="147">
        <f>[1]побуд.звіт!Q398+'[2]звіт 2018+01.2019'!Q398</f>
        <v>0</v>
      </c>
      <c r="R398" s="147">
        <f>[1]побуд.звіт!R398+'[2]звіт 2018+01.2019'!R398</f>
        <v>33.442220151843017</v>
      </c>
      <c r="S398" s="140">
        <f t="shared" si="243"/>
        <v>0</v>
      </c>
      <c r="T398" s="141">
        <f t="shared" si="244"/>
        <v>33.442220151843017</v>
      </c>
      <c r="U398" s="147">
        <f>[1]побуд.звіт!U398+'[2]звіт 2018+01.2019'!U398</f>
        <v>0</v>
      </c>
      <c r="V398" s="147">
        <f>[1]побуд.звіт!V398+'[2]звіт 2018+01.2019'!V398</f>
        <v>0</v>
      </c>
      <c r="W398" s="140">
        <f t="shared" si="245"/>
        <v>0</v>
      </c>
      <c r="X398" s="141">
        <f t="shared" si="246"/>
        <v>0</v>
      </c>
      <c r="Y398" s="147">
        <f>[1]побуд.звіт!Y398+'[2]звіт 2018+01.2019'!Y398</f>
        <v>0</v>
      </c>
      <c r="Z398" s="147">
        <f>[1]побуд.звіт!Z398+'[2]звіт 2018+01.2019'!Z398</f>
        <v>0</v>
      </c>
      <c r="AA398" s="140">
        <f t="shared" si="247"/>
        <v>0</v>
      </c>
      <c r="AB398" s="141">
        <f t="shared" si="248"/>
        <v>0</v>
      </c>
      <c r="AC398" s="147">
        <f>[1]побуд.звіт!AC398+'[2]звіт 2018+01.2019'!AC398</f>
        <v>119.05967350242898</v>
      </c>
      <c r="AD398" s="147">
        <f>[1]побуд.звіт!AD398+'[2]звіт 2018+01.2019'!AD398</f>
        <v>150.41238047254453</v>
      </c>
      <c r="AE398" s="140">
        <f t="shared" si="249"/>
        <v>0</v>
      </c>
      <c r="AF398" s="141">
        <f t="shared" si="250"/>
        <v>31.352706970115548</v>
      </c>
      <c r="AG398" s="147">
        <f>[1]побуд.звіт!AG398+'[2]звіт 2018+01.2019'!AG398</f>
        <v>0</v>
      </c>
      <c r="AH398" s="147">
        <f>[1]побуд.звіт!AH398+'[2]звіт 2018+01.2019'!AH398</f>
        <v>0</v>
      </c>
      <c r="AI398" s="140">
        <f t="shared" si="251"/>
        <v>0</v>
      </c>
      <c r="AJ398" s="141">
        <f t="shared" si="252"/>
        <v>0</v>
      </c>
      <c r="AK398" s="147">
        <f>[1]побуд.звіт!AK398+'[2]звіт 2018+01.2019'!AK398</f>
        <v>0</v>
      </c>
      <c r="AL398" s="147">
        <f>[1]побуд.звіт!AL398+'[2]звіт 2018+01.2019'!AL398</f>
        <v>0</v>
      </c>
      <c r="AM398" s="140">
        <f t="shared" si="253"/>
        <v>0</v>
      </c>
      <c r="AN398" s="141">
        <f t="shared" si="254"/>
        <v>0</v>
      </c>
      <c r="AO398" s="147">
        <f>[1]побуд.звіт!AO398+'[2]звіт 2018+01.2019'!AO398</f>
        <v>84.078523639258677</v>
      </c>
      <c r="AP398" s="147">
        <f>[1]побуд.звіт!AP398+'[2]звіт 2018+01.2019'!AP398</f>
        <v>50.892594237992583</v>
      </c>
      <c r="AQ398" s="140">
        <f t="shared" si="255"/>
        <v>-33.185929401266094</v>
      </c>
      <c r="AR398" s="141">
        <f t="shared" si="256"/>
        <v>0</v>
      </c>
      <c r="AS398" s="147">
        <f>[1]побуд.звіт!AS398+'[2]звіт 2018+01.2019'!AS398</f>
        <v>0</v>
      </c>
      <c r="AT398" s="147">
        <f>[1]побуд.звіт!AT398+'[2]звіт 2018+01.2019'!AT398</f>
        <v>0</v>
      </c>
      <c r="AU398" s="140">
        <f t="shared" si="257"/>
        <v>0</v>
      </c>
      <c r="AV398" s="141">
        <f t="shared" si="258"/>
        <v>0</v>
      </c>
      <c r="AW398" s="147">
        <f>[1]побуд.звіт!AW398+'[2]звіт 2018+01.2019'!AW398</f>
        <v>169.05279456156478</v>
      </c>
      <c r="AX398" s="147">
        <f>[1]побуд.звіт!AX398+'[2]звіт 2018+01.2019'!AX398</f>
        <v>0</v>
      </c>
      <c r="AY398" s="140">
        <f t="shared" si="259"/>
        <v>-169.05279456156478</v>
      </c>
      <c r="AZ398" s="141">
        <f t="shared" si="260"/>
        <v>0</v>
      </c>
      <c r="BA398" s="38">
        <v>0</v>
      </c>
      <c r="BB398" s="36"/>
      <c r="BC398" s="36">
        <f t="shared" si="270"/>
        <v>0</v>
      </c>
      <c r="BD398" s="37">
        <f t="shared" si="271"/>
        <v>0</v>
      </c>
      <c r="BE398" s="147">
        <f>[1]побуд.звіт!BE398+'[2]звіт 2018+01.2019'!BE398</f>
        <v>16.063205715634588</v>
      </c>
      <c r="BF398" s="147">
        <f>[1]побуд.звіт!BF398+'[2]звіт 2018+01.2019'!BF398</f>
        <v>0</v>
      </c>
      <c r="BG398" s="140">
        <f t="shared" si="261"/>
        <v>-16.063205715634588</v>
      </c>
      <c r="BH398" s="141">
        <f t="shared" si="262"/>
        <v>0</v>
      </c>
      <c r="BI398" s="147">
        <f>[1]побуд.звіт!BI398+'[2]звіт 2018+01.2019'!BI398</f>
        <v>0</v>
      </c>
      <c r="BJ398" s="147">
        <f>[1]побуд.звіт!BJ398+'[2]звіт 2018+01.2019'!BJ398</f>
        <v>0</v>
      </c>
      <c r="BK398" s="140">
        <f t="shared" si="263"/>
        <v>0</v>
      </c>
      <c r="BL398" s="141">
        <f t="shared" si="264"/>
        <v>0</v>
      </c>
      <c r="BM398" s="147">
        <f>[1]побуд.звіт!BM398+'[2]звіт 2018+01.2019'!BM398</f>
        <v>0</v>
      </c>
      <c r="BN398" s="147">
        <f>[1]побуд.звіт!BN398+'[2]звіт 2018+01.2019'!BN398</f>
        <v>0</v>
      </c>
      <c r="BO398" s="140">
        <f t="shared" si="265"/>
        <v>0</v>
      </c>
      <c r="BP398" s="141">
        <f t="shared" si="266"/>
        <v>0</v>
      </c>
      <c r="BQ398" s="142">
        <f t="shared" si="234"/>
        <v>468.9477903560005</v>
      </c>
      <c r="BR398" s="140">
        <f t="shared" si="234"/>
        <v>317.73972267428275</v>
      </c>
      <c r="BS398" s="140">
        <f t="shared" si="267"/>
        <v>-151.20806768171775</v>
      </c>
      <c r="BT398" s="141">
        <f t="shared" si="268"/>
        <v>0</v>
      </c>
      <c r="BU398" s="148">
        <f t="shared" si="272"/>
        <v>0.67755884388125909</v>
      </c>
      <c r="BV398" s="132">
        <v>30</v>
      </c>
      <c r="BW398" s="144">
        <f t="shared" si="269"/>
        <v>0</v>
      </c>
      <c r="BX398" s="132">
        <f t="shared" si="235"/>
        <v>33.496270739714319</v>
      </c>
      <c r="BY398" s="145">
        <v>3</v>
      </c>
      <c r="CA398" s="39"/>
    </row>
    <row r="399" spans="1:79" x14ac:dyDescent="0.3">
      <c r="A399" s="137">
        <f t="shared" si="240"/>
        <v>391</v>
      </c>
      <c r="B399" s="153" t="s">
        <v>491</v>
      </c>
      <c r="C399" s="188">
        <v>82.2</v>
      </c>
      <c r="D399" s="187">
        <v>1</v>
      </c>
      <c r="E399" s="147">
        <f>[1]побуд.звіт!E399+'[2]звіт 2018+01.2019'!E399</f>
        <v>0</v>
      </c>
      <c r="F399" s="147">
        <f>[1]побуд.звіт!F399+'[2]звіт 2018+01.2019'!F399</f>
        <v>0</v>
      </c>
      <c r="G399" s="140">
        <f t="shared" si="236"/>
        <v>0</v>
      </c>
      <c r="H399" s="141">
        <f t="shared" si="237"/>
        <v>0</v>
      </c>
      <c r="I399" s="147">
        <f>[1]побуд.звіт!I399+'[2]звіт 2018+01.2019'!I399</f>
        <v>0</v>
      </c>
      <c r="J399" s="147">
        <f>[1]побуд.звіт!J399+'[2]звіт 2018+01.2019'!J399</f>
        <v>0</v>
      </c>
      <c r="K399" s="140">
        <f t="shared" si="238"/>
        <v>0</v>
      </c>
      <c r="L399" s="141">
        <f t="shared" si="239"/>
        <v>0</v>
      </c>
      <c r="M399" s="147">
        <f>[1]побуд.звіт!M399+'[2]звіт 2018+01.2019'!M399</f>
        <v>161.52069553550666</v>
      </c>
      <c r="N399" s="147">
        <f>[1]побуд.звіт!N399+'[2]звіт 2018+01.2019'!N399</f>
        <v>165.98505562380527</v>
      </c>
      <c r="O399" s="140">
        <f t="shared" si="241"/>
        <v>0</v>
      </c>
      <c r="P399" s="141">
        <f t="shared" si="242"/>
        <v>4.464360088298605</v>
      </c>
      <c r="Q399" s="147">
        <f>[1]побуд.звіт!Q399+'[2]звіт 2018+01.2019'!Q399</f>
        <v>0</v>
      </c>
      <c r="R399" s="147">
        <f>[1]побуд.звіт!R399+'[2]звіт 2018+01.2019'!R399</f>
        <v>101.86741875345047</v>
      </c>
      <c r="S399" s="140">
        <f t="shared" si="243"/>
        <v>0</v>
      </c>
      <c r="T399" s="141">
        <f t="shared" si="244"/>
        <v>101.86741875345047</v>
      </c>
      <c r="U399" s="147">
        <f>[1]побуд.звіт!U399+'[2]звіт 2018+01.2019'!U399</f>
        <v>0</v>
      </c>
      <c r="V399" s="147">
        <f>[1]побуд.звіт!V399+'[2]звіт 2018+01.2019'!V399</f>
        <v>0</v>
      </c>
      <c r="W399" s="140">
        <f t="shared" si="245"/>
        <v>0</v>
      </c>
      <c r="X399" s="141">
        <f t="shared" si="246"/>
        <v>0</v>
      </c>
      <c r="Y399" s="147">
        <f>[1]побуд.звіт!Y399+'[2]звіт 2018+01.2019'!Y399</f>
        <v>0</v>
      </c>
      <c r="Z399" s="147">
        <f>[1]побуд.звіт!Z399+'[2]звіт 2018+01.2019'!Z399</f>
        <v>0</v>
      </c>
      <c r="AA399" s="140">
        <f t="shared" si="247"/>
        <v>0</v>
      </c>
      <c r="AB399" s="141">
        <f t="shared" si="248"/>
        <v>0</v>
      </c>
      <c r="AC399" s="147">
        <f>[1]побуд.звіт!AC399+'[2]звіт 2018+01.2019'!AC399</f>
        <v>362.35043376512641</v>
      </c>
      <c r="AD399" s="147">
        <f>[1]побуд.звіт!AD399+'[2]звіт 2018+01.2019'!AD399</f>
        <v>457.92213610530229</v>
      </c>
      <c r="AE399" s="140">
        <f t="shared" si="249"/>
        <v>0</v>
      </c>
      <c r="AF399" s="141">
        <f t="shared" si="250"/>
        <v>95.571702340175875</v>
      </c>
      <c r="AG399" s="147">
        <f>[1]побуд.звіт!AG399+'[2]звіт 2018+01.2019'!AG399</f>
        <v>0</v>
      </c>
      <c r="AH399" s="147">
        <f>[1]побуд.звіт!AH399+'[2]звіт 2018+01.2019'!AH399</f>
        <v>0</v>
      </c>
      <c r="AI399" s="140">
        <f t="shared" si="251"/>
        <v>0</v>
      </c>
      <c r="AJ399" s="141">
        <f t="shared" si="252"/>
        <v>0</v>
      </c>
      <c r="AK399" s="147">
        <f>[1]побуд.звіт!AK399+'[2]звіт 2018+01.2019'!AK399</f>
        <v>0</v>
      </c>
      <c r="AL399" s="147">
        <f>[1]побуд.звіт!AL399+'[2]звіт 2018+01.2019'!AL399</f>
        <v>0</v>
      </c>
      <c r="AM399" s="140">
        <f t="shared" si="253"/>
        <v>0</v>
      </c>
      <c r="AN399" s="141">
        <f t="shared" si="254"/>
        <v>0</v>
      </c>
      <c r="AO399" s="147">
        <f>[1]побуд.звіт!AO399+'[2]звіт 2018+01.2019'!AO399</f>
        <v>271.43547513610355</v>
      </c>
      <c r="AP399" s="147">
        <f>[1]побуд.звіт!AP399+'[2]звіт 2018+01.2019'!AP399</f>
        <v>85.891667346708772</v>
      </c>
      <c r="AQ399" s="140">
        <f t="shared" si="255"/>
        <v>-185.54380778939478</v>
      </c>
      <c r="AR399" s="141">
        <f t="shared" si="256"/>
        <v>0</v>
      </c>
      <c r="AS399" s="147">
        <f>[1]побуд.звіт!AS399+'[2]звіт 2018+01.2019'!AS399</f>
        <v>0</v>
      </c>
      <c r="AT399" s="147">
        <f>[1]побуд.звіт!AT399+'[2]звіт 2018+01.2019'!AT399</f>
        <v>0</v>
      </c>
      <c r="AU399" s="140">
        <f t="shared" si="257"/>
        <v>0</v>
      </c>
      <c r="AV399" s="141">
        <f t="shared" si="258"/>
        <v>0</v>
      </c>
      <c r="AW399" s="147">
        <f>[1]побуд.звіт!AW399+'[2]звіт 2018+01.2019'!AW399</f>
        <v>514.86329973420266</v>
      </c>
      <c r="AX399" s="147">
        <f>[1]побуд.звіт!AX399+'[2]звіт 2018+01.2019'!AX399</f>
        <v>0</v>
      </c>
      <c r="AY399" s="140">
        <f t="shared" si="259"/>
        <v>-514.86329973420266</v>
      </c>
      <c r="AZ399" s="141">
        <f t="shared" si="260"/>
        <v>0</v>
      </c>
      <c r="BA399" s="38">
        <v>0</v>
      </c>
      <c r="BB399" s="36"/>
      <c r="BC399" s="36">
        <f t="shared" si="270"/>
        <v>0</v>
      </c>
      <c r="BD399" s="37">
        <f t="shared" si="271"/>
        <v>0</v>
      </c>
      <c r="BE399" s="147">
        <f>[1]побуд.звіт!BE399+'[2]звіт 2018+01.2019'!BE399</f>
        <v>16.031909578774354</v>
      </c>
      <c r="BF399" s="147">
        <f>[1]побуд.звіт!BF399+'[2]звіт 2018+01.2019'!BF399</f>
        <v>0</v>
      </c>
      <c r="BG399" s="140">
        <f t="shared" si="261"/>
        <v>-16.031909578774354</v>
      </c>
      <c r="BH399" s="141">
        <f t="shared" si="262"/>
        <v>0</v>
      </c>
      <c r="BI399" s="147">
        <f>[1]побуд.звіт!BI399+'[2]звіт 2018+01.2019'!BI399</f>
        <v>0</v>
      </c>
      <c r="BJ399" s="147">
        <f>[1]побуд.звіт!BJ399+'[2]звіт 2018+01.2019'!BJ399</f>
        <v>0</v>
      </c>
      <c r="BK399" s="140">
        <f t="shared" si="263"/>
        <v>0</v>
      </c>
      <c r="BL399" s="141">
        <f t="shared" si="264"/>
        <v>0</v>
      </c>
      <c r="BM399" s="147">
        <f>[1]побуд.звіт!BM399+'[2]звіт 2018+01.2019'!BM399</f>
        <v>0</v>
      </c>
      <c r="BN399" s="147">
        <f>[1]побуд.звіт!BN399+'[2]звіт 2018+01.2019'!BN399</f>
        <v>0</v>
      </c>
      <c r="BO399" s="140">
        <f t="shared" si="265"/>
        <v>0</v>
      </c>
      <c r="BP399" s="141">
        <f t="shared" si="266"/>
        <v>0</v>
      </c>
      <c r="BQ399" s="142">
        <f t="shared" si="234"/>
        <v>1326.2018137497137</v>
      </c>
      <c r="BR399" s="140">
        <f t="shared" si="234"/>
        <v>811.66627782926685</v>
      </c>
      <c r="BS399" s="140">
        <f t="shared" si="267"/>
        <v>-514.53553592044682</v>
      </c>
      <c r="BT399" s="141">
        <f t="shared" si="268"/>
        <v>0</v>
      </c>
      <c r="BU399" s="148">
        <f t="shared" si="272"/>
        <v>0.61202319994899956</v>
      </c>
      <c r="BV399" s="132">
        <v>108</v>
      </c>
      <c r="BW399" s="144">
        <f t="shared" si="269"/>
        <v>13.271299017877595</v>
      </c>
      <c r="BX399" s="132">
        <f t="shared" si="235"/>
        <v>94.728700982122405</v>
      </c>
      <c r="BY399" s="145">
        <v>3</v>
      </c>
      <c r="CA399" s="39"/>
    </row>
    <row r="400" spans="1:79" x14ac:dyDescent="0.3">
      <c r="A400" s="137">
        <f t="shared" si="240"/>
        <v>392</v>
      </c>
      <c r="B400" s="153" t="s">
        <v>492</v>
      </c>
      <c r="C400" s="188">
        <v>113.8</v>
      </c>
      <c r="D400" s="187">
        <v>1</v>
      </c>
      <c r="E400" s="147">
        <f>[1]побуд.звіт!E400+'[2]звіт 2018+01.2019'!E400</f>
        <v>0</v>
      </c>
      <c r="F400" s="147">
        <f>[1]побуд.звіт!F400+'[2]звіт 2018+01.2019'!F400</f>
        <v>0</v>
      </c>
      <c r="G400" s="140">
        <f t="shared" si="236"/>
        <v>0</v>
      </c>
      <c r="H400" s="141">
        <f t="shared" si="237"/>
        <v>0</v>
      </c>
      <c r="I400" s="147">
        <f>[1]побуд.звіт!I400+'[2]звіт 2018+01.2019'!I400</f>
        <v>0</v>
      </c>
      <c r="J400" s="147">
        <f>[1]побуд.звіт!J400+'[2]звіт 2018+01.2019'!J400</f>
        <v>0</v>
      </c>
      <c r="K400" s="140">
        <f t="shared" si="238"/>
        <v>0</v>
      </c>
      <c r="L400" s="141">
        <f t="shared" si="239"/>
        <v>0</v>
      </c>
      <c r="M400" s="147">
        <f>[1]побуд.звіт!M400+'[2]звіт 2018+01.2019'!M400</f>
        <v>403.32825816132595</v>
      </c>
      <c r="N400" s="147">
        <f>[1]побуд.звіт!N400+'[2]звіт 2018+01.2019'!N400</f>
        <v>414.96263905951321</v>
      </c>
      <c r="O400" s="140">
        <f t="shared" si="241"/>
        <v>0</v>
      </c>
      <c r="P400" s="141">
        <f t="shared" si="242"/>
        <v>11.63438089818726</v>
      </c>
      <c r="Q400" s="147">
        <f>[1]побуд.звіт!Q400+'[2]звіт 2018+01.2019'!Q400</f>
        <v>0</v>
      </c>
      <c r="R400" s="147">
        <f>[1]побуд.звіт!R400+'[2]звіт 2018+01.2019'!R400</f>
        <v>140.96856285049415</v>
      </c>
      <c r="S400" s="140">
        <f t="shared" si="243"/>
        <v>0</v>
      </c>
      <c r="T400" s="141">
        <f t="shared" si="244"/>
        <v>140.96856285049415</v>
      </c>
      <c r="U400" s="147">
        <f>[1]побуд.звіт!U400+'[2]звіт 2018+01.2019'!U400</f>
        <v>0</v>
      </c>
      <c r="V400" s="147">
        <f>[1]побуд.звіт!V400+'[2]звіт 2018+01.2019'!V400</f>
        <v>0</v>
      </c>
      <c r="W400" s="140">
        <f t="shared" si="245"/>
        <v>0</v>
      </c>
      <c r="X400" s="141">
        <f t="shared" si="246"/>
        <v>0</v>
      </c>
      <c r="Y400" s="147">
        <f>[1]побуд.звіт!Y400+'[2]звіт 2018+01.2019'!Y400</f>
        <v>0</v>
      </c>
      <c r="Z400" s="147">
        <f>[1]побуд.звіт!Z400+'[2]звіт 2018+01.2019'!Z400</f>
        <v>0</v>
      </c>
      <c r="AA400" s="140">
        <f t="shared" si="247"/>
        <v>0</v>
      </c>
      <c r="AB400" s="141">
        <f t="shared" si="248"/>
        <v>0</v>
      </c>
      <c r="AC400" s="147">
        <f>[1]побуд.звіт!AC400+'[2]звіт 2018+01.2019'!AC400</f>
        <v>501.71205572505244</v>
      </c>
      <c r="AD400" s="147">
        <f>[1]побуд.звіт!AD400+'[2]звіт 2018+01.2019'!AD400</f>
        <v>633.9603295472433</v>
      </c>
      <c r="AE400" s="140">
        <f t="shared" si="249"/>
        <v>0</v>
      </c>
      <c r="AF400" s="141">
        <f t="shared" si="250"/>
        <v>132.24827382219087</v>
      </c>
      <c r="AG400" s="147">
        <f>[1]побуд.звіт!AG400+'[2]звіт 2018+01.2019'!AG400</f>
        <v>0</v>
      </c>
      <c r="AH400" s="147">
        <f>[1]побуд.звіт!AH400+'[2]звіт 2018+01.2019'!AH400</f>
        <v>0</v>
      </c>
      <c r="AI400" s="140">
        <f t="shared" si="251"/>
        <v>0</v>
      </c>
      <c r="AJ400" s="141">
        <f t="shared" si="252"/>
        <v>0</v>
      </c>
      <c r="AK400" s="147">
        <f>[1]побуд.звіт!AK400+'[2]звіт 2018+01.2019'!AK400</f>
        <v>0</v>
      </c>
      <c r="AL400" s="147">
        <f>[1]побуд.звіт!AL400+'[2]звіт 2018+01.2019'!AL400</f>
        <v>0</v>
      </c>
      <c r="AM400" s="140">
        <f t="shared" si="253"/>
        <v>0</v>
      </c>
      <c r="AN400" s="141">
        <f t="shared" si="254"/>
        <v>0</v>
      </c>
      <c r="AO400" s="147">
        <f>[1]побуд.звіт!AO400+'[2]звіт 2018+01.2019'!AO400</f>
        <v>533.85091045156582</v>
      </c>
      <c r="AP400" s="147">
        <f>[1]побуд.звіт!AP400+'[2]звіт 2018+01.2019'!AP400</f>
        <v>171.79712931578536</v>
      </c>
      <c r="AQ400" s="140">
        <f t="shared" si="255"/>
        <v>-362.05378113578047</v>
      </c>
      <c r="AR400" s="141">
        <f t="shared" si="256"/>
        <v>0</v>
      </c>
      <c r="AS400" s="147">
        <f>[1]побуд.звіт!AS400+'[2]звіт 2018+01.2019'!AS400</f>
        <v>0</v>
      </c>
      <c r="AT400" s="147">
        <f>[1]побуд.звіт!AT400+'[2]звіт 2018+01.2019'!AT400</f>
        <v>0</v>
      </c>
      <c r="AU400" s="140">
        <f t="shared" si="257"/>
        <v>0</v>
      </c>
      <c r="AV400" s="141">
        <f t="shared" si="258"/>
        <v>0</v>
      </c>
      <c r="AW400" s="147">
        <f>[1]побуд.звіт!AW400+'[2]звіт 2018+01.2019'!AW400</f>
        <v>712.36358243422865</v>
      </c>
      <c r="AX400" s="147">
        <f>[1]побуд.звіт!AX400+'[2]звіт 2018+01.2019'!AX400</f>
        <v>0</v>
      </c>
      <c r="AY400" s="140">
        <f t="shared" si="259"/>
        <v>-712.36358243422865</v>
      </c>
      <c r="AZ400" s="141">
        <f t="shared" si="260"/>
        <v>0</v>
      </c>
      <c r="BA400" s="38">
        <v>0</v>
      </c>
      <c r="BB400" s="36"/>
      <c r="BC400" s="36">
        <f t="shared" si="270"/>
        <v>0</v>
      </c>
      <c r="BD400" s="37">
        <f t="shared" si="271"/>
        <v>0</v>
      </c>
      <c r="BE400" s="147">
        <f>[1]побуд.звіт!BE400+'[2]звіт 2018+01.2019'!BE400</f>
        <v>16.078893067864758</v>
      </c>
      <c r="BF400" s="147">
        <f>[1]побуд.звіт!BF400+'[2]звіт 2018+01.2019'!BF400</f>
        <v>0</v>
      </c>
      <c r="BG400" s="140">
        <f t="shared" si="261"/>
        <v>-16.078893067864758</v>
      </c>
      <c r="BH400" s="141">
        <f t="shared" si="262"/>
        <v>0</v>
      </c>
      <c r="BI400" s="147">
        <f>[1]побуд.звіт!BI400+'[2]звіт 2018+01.2019'!BI400</f>
        <v>0</v>
      </c>
      <c r="BJ400" s="147">
        <f>[1]побуд.звіт!BJ400+'[2]звіт 2018+01.2019'!BJ400</f>
        <v>0</v>
      </c>
      <c r="BK400" s="140">
        <f t="shared" si="263"/>
        <v>0</v>
      </c>
      <c r="BL400" s="141">
        <f t="shared" si="264"/>
        <v>0</v>
      </c>
      <c r="BM400" s="147">
        <f>[1]побуд.звіт!BM400+'[2]звіт 2018+01.2019'!BM400</f>
        <v>0</v>
      </c>
      <c r="BN400" s="147">
        <f>[1]побуд.звіт!BN400+'[2]звіт 2018+01.2019'!BN400</f>
        <v>0</v>
      </c>
      <c r="BO400" s="140">
        <f t="shared" si="265"/>
        <v>0</v>
      </c>
      <c r="BP400" s="141">
        <f t="shared" si="266"/>
        <v>0</v>
      </c>
      <c r="BQ400" s="142">
        <f t="shared" si="234"/>
        <v>2167.3336998400373</v>
      </c>
      <c r="BR400" s="140">
        <f t="shared" si="234"/>
        <v>1361.6886607730357</v>
      </c>
      <c r="BS400" s="140">
        <f t="shared" si="267"/>
        <v>-805.64503906700156</v>
      </c>
      <c r="BT400" s="141">
        <f t="shared" si="268"/>
        <v>0</v>
      </c>
      <c r="BU400" s="148">
        <f t="shared" si="272"/>
        <v>0.62827826692010413</v>
      </c>
      <c r="BV400" s="132">
        <v>5896</v>
      </c>
      <c r="BW400" s="144">
        <f t="shared" si="269"/>
        <v>5741.190450011426</v>
      </c>
      <c r="BX400" s="132">
        <f t="shared" si="235"/>
        <v>154.8095499885741</v>
      </c>
      <c r="BY400" s="145">
        <v>3</v>
      </c>
      <c r="CA400" s="39"/>
    </row>
    <row r="401" spans="1:79" x14ac:dyDescent="0.3">
      <c r="A401" s="137">
        <f t="shared" si="240"/>
        <v>393</v>
      </c>
      <c r="B401" s="153" t="s">
        <v>493</v>
      </c>
      <c r="C401" s="188">
        <v>121</v>
      </c>
      <c r="D401" s="187">
        <v>1</v>
      </c>
      <c r="E401" s="147">
        <f>[1]побуд.звіт!E401+'[2]звіт 2018+01.2019'!E401</f>
        <v>0</v>
      </c>
      <c r="F401" s="147">
        <f>[1]побуд.звіт!F401+'[2]звіт 2018+01.2019'!F401</f>
        <v>0</v>
      </c>
      <c r="G401" s="140">
        <f t="shared" si="236"/>
        <v>0</v>
      </c>
      <c r="H401" s="141">
        <f t="shared" si="237"/>
        <v>0</v>
      </c>
      <c r="I401" s="147">
        <f>[1]побуд.звіт!I401+'[2]звіт 2018+01.2019'!I401</f>
        <v>0</v>
      </c>
      <c r="J401" s="147">
        <f>[1]побуд.звіт!J401+'[2]звіт 2018+01.2019'!J401</f>
        <v>0</v>
      </c>
      <c r="K401" s="140">
        <f t="shared" si="238"/>
        <v>0</v>
      </c>
      <c r="L401" s="141">
        <f t="shared" si="239"/>
        <v>0</v>
      </c>
      <c r="M401" s="147">
        <f>[1]побуд.звіт!M401+'[2]звіт 2018+01.2019'!M401</f>
        <v>282.57463982740899</v>
      </c>
      <c r="N401" s="147">
        <f>[1]побуд.звіт!N401+'[2]звіт 2018+01.2019'!N401</f>
        <v>290.47384734165922</v>
      </c>
      <c r="O401" s="140">
        <f t="shared" si="241"/>
        <v>0</v>
      </c>
      <c r="P401" s="141">
        <f t="shared" si="242"/>
        <v>7.8992075142502358</v>
      </c>
      <c r="Q401" s="147">
        <f>[1]побуд.звіт!Q401+'[2]звіт 2018+01.2019'!Q401</f>
        <v>0</v>
      </c>
      <c r="R401" s="147">
        <f>[1]побуд.звіт!R401+'[2]звіт 2018+01.2019'!R401</f>
        <v>149.91013770307069</v>
      </c>
      <c r="S401" s="140">
        <f t="shared" si="243"/>
        <v>0</v>
      </c>
      <c r="T401" s="141">
        <f t="shared" si="244"/>
        <v>149.91013770307069</v>
      </c>
      <c r="U401" s="147">
        <f>[1]побуд.звіт!U401+'[2]звіт 2018+01.2019'!U401</f>
        <v>0</v>
      </c>
      <c r="V401" s="147">
        <f>[1]побуд.звіт!V401+'[2]звіт 2018+01.2019'!V401</f>
        <v>0</v>
      </c>
      <c r="W401" s="140">
        <f t="shared" si="245"/>
        <v>0</v>
      </c>
      <c r="X401" s="141">
        <f t="shared" si="246"/>
        <v>0</v>
      </c>
      <c r="Y401" s="147">
        <f>[1]побуд.звіт!Y401+'[2]звіт 2018+01.2019'!Y401</f>
        <v>0</v>
      </c>
      <c r="Z401" s="147">
        <f>[1]побуд.звіт!Z401+'[2]звіт 2018+01.2019'!Z401</f>
        <v>0</v>
      </c>
      <c r="AA401" s="140">
        <f t="shared" si="247"/>
        <v>0</v>
      </c>
      <c r="AB401" s="141">
        <f t="shared" si="248"/>
        <v>0</v>
      </c>
      <c r="AC401" s="147">
        <f>[1]побуд.звіт!AC401+'[2]звіт 2018+01.2019'!AC401</f>
        <v>533.60469155207136</v>
      </c>
      <c r="AD401" s="147">
        <f>[1]побуд.звіт!AD401+'[2]звіт 2018+01.2019'!AD401</f>
        <v>674.07029767325503</v>
      </c>
      <c r="AE401" s="140">
        <f t="shared" si="249"/>
        <v>0</v>
      </c>
      <c r="AF401" s="141">
        <f t="shared" si="250"/>
        <v>140.46560612118367</v>
      </c>
      <c r="AG401" s="147">
        <f>[1]побуд.звіт!AG401+'[2]звіт 2018+01.2019'!AG401</f>
        <v>0</v>
      </c>
      <c r="AH401" s="147">
        <f>[1]побуд.звіт!AH401+'[2]звіт 2018+01.2019'!AH401</f>
        <v>0</v>
      </c>
      <c r="AI401" s="140">
        <f t="shared" si="251"/>
        <v>0</v>
      </c>
      <c r="AJ401" s="141">
        <f t="shared" si="252"/>
        <v>0</v>
      </c>
      <c r="AK401" s="147">
        <f>[1]побуд.звіт!AK401+'[2]звіт 2018+01.2019'!AK401</f>
        <v>0</v>
      </c>
      <c r="AL401" s="147">
        <f>[1]побуд.звіт!AL401+'[2]звіт 2018+01.2019'!AL401</f>
        <v>0</v>
      </c>
      <c r="AM401" s="140">
        <f t="shared" si="253"/>
        <v>0</v>
      </c>
      <c r="AN401" s="141">
        <f t="shared" si="254"/>
        <v>0</v>
      </c>
      <c r="AO401" s="147">
        <f>[1]побуд.звіт!AO401+'[2]звіт 2018+01.2019'!AO401</f>
        <v>449.85296470836852</v>
      </c>
      <c r="AP401" s="147">
        <f>[1]побуд.звіт!AP401+'[2]звіт 2018+01.2019'!AP401</f>
        <v>120.89074045542496</v>
      </c>
      <c r="AQ401" s="140">
        <f t="shared" si="255"/>
        <v>-328.96222425294354</v>
      </c>
      <c r="AR401" s="141">
        <f t="shared" si="256"/>
        <v>0</v>
      </c>
      <c r="AS401" s="147">
        <f>[1]побуд.звіт!AS401+'[2]звіт 2018+01.2019'!AS401</f>
        <v>0</v>
      </c>
      <c r="AT401" s="147">
        <f>[1]побуд.звіт!AT401+'[2]звіт 2018+01.2019'!AT401</f>
        <v>0</v>
      </c>
      <c r="AU401" s="140">
        <f t="shared" si="257"/>
        <v>0</v>
      </c>
      <c r="AV401" s="141">
        <f t="shared" si="258"/>
        <v>0</v>
      </c>
      <c r="AW401" s="147">
        <f>[1]побуд.звіт!AW401+'[2]звіт 2018+01.2019'!AW401</f>
        <v>757.60696822034595</v>
      </c>
      <c r="AX401" s="147">
        <f>[1]побуд.звіт!AX401+'[2]звіт 2018+01.2019'!AX401</f>
        <v>0</v>
      </c>
      <c r="AY401" s="140">
        <f t="shared" si="259"/>
        <v>-757.60696822034595</v>
      </c>
      <c r="AZ401" s="141">
        <f t="shared" si="260"/>
        <v>0</v>
      </c>
      <c r="BA401" s="38">
        <v>0</v>
      </c>
      <c r="BB401" s="36"/>
      <c r="BC401" s="36">
        <f t="shared" si="270"/>
        <v>0</v>
      </c>
      <c r="BD401" s="37">
        <f t="shared" si="271"/>
        <v>0</v>
      </c>
      <c r="BE401" s="147">
        <f>[1]побуд.звіт!BE401+'[2]звіт 2018+01.2019'!BE401</f>
        <v>16.076949619850062</v>
      </c>
      <c r="BF401" s="147">
        <f>[1]побуд.звіт!BF401+'[2]звіт 2018+01.2019'!BF401</f>
        <v>0</v>
      </c>
      <c r="BG401" s="140">
        <f t="shared" si="261"/>
        <v>-16.076949619850062</v>
      </c>
      <c r="BH401" s="141">
        <f t="shared" si="262"/>
        <v>0</v>
      </c>
      <c r="BI401" s="147">
        <f>[1]побуд.звіт!BI401+'[2]звіт 2018+01.2019'!BI401</f>
        <v>0</v>
      </c>
      <c r="BJ401" s="147">
        <f>[1]побуд.звіт!BJ401+'[2]звіт 2018+01.2019'!BJ401</f>
        <v>0</v>
      </c>
      <c r="BK401" s="140">
        <f t="shared" si="263"/>
        <v>0</v>
      </c>
      <c r="BL401" s="141">
        <f t="shared" si="264"/>
        <v>0</v>
      </c>
      <c r="BM401" s="147">
        <f>[1]побуд.звіт!BM401+'[2]звіт 2018+01.2019'!BM401</f>
        <v>0</v>
      </c>
      <c r="BN401" s="147">
        <f>[1]побуд.звіт!BN401+'[2]звіт 2018+01.2019'!BN401</f>
        <v>0</v>
      </c>
      <c r="BO401" s="140">
        <f t="shared" si="265"/>
        <v>0</v>
      </c>
      <c r="BP401" s="141">
        <f t="shared" si="266"/>
        <v>0</v>
      </c>
      <c r="BQ401" s="142">
        <f t="shared" si="234"/>
        <v>2039.7162139280449</v>
      </c>
      <c r="BR401" s="140">
        <f t="shared" si="234"/>
        <v>1235.3450231734098</v>
      </c>
      <c r="BS401" s="140">
        <f t="shared" si="267"/>
        <v>-804.37119075463511</v>
      </c>
      <c r="BT401" s="141">
        <f t="shared" si="268"/>
        <v>0</v>
      </c>
      <c r="BU401" s="148">
        <f t="shared" si="272"/>
        <v>0.6056455377164488</v>
      </c>
      <c r="BV401" s="132">
        <v>1076</v>
      </c>
      <c r="BW401" s="144">
        <f t="shared" si="269"/>
        <v>930.3059847194254</v>
      </c>
      <c r="BX401" s="132">
        <f t="shared" si="235"/>
        <v>145.69401528057463</v>
      </c>
      <c r="BY401" s="145">
        <v>3</v>
      </c>
      <c r="CA401" s="39"/>
    </row>
    <row r="402" spans="1:79" x14ac:dyDescent="0.3">
      <c r="A402" s="137">
        <f t="shared" si="240"/>
        <v>394</v>
      </c>
      <c r="B402" s="153" t="s">
        <v>494</v>
      </c>
      <c r="C402" s="188">
        <v>27.1</v>
      </c>
      <c r="D402" s="187">
        <v>1</v>
      </c>
      <c r="E402" s="147">
        <f>[1]побуд.звіт!E402+'[2]звіт 2018+01.2019'!E402</f>
        <v>0</v>
      </c>
      <c r="F402" s="147">
        <f>[1]побуд.звіт!F402+'[2]звіт 2018+01.2019'!F402</f>
        <v>0</v>
      </c>
      <c r="G402" s="140">
        <f t="shared" si="236"/>
        <v>0</v>
      </c>
      <c r="H402" s="141">
        <f t="shared" si="237"/>
        <v>0</v>
      </c>
      <c r="I402" s="147">
        <f>[1]побуд.звіт!I402+'[2]звіт 2018+01.2019'!I402</f>
        <v>0</v>
      </c>
      <c r="J402" s="147">
        <f>[1]побуд.звіт!J402+'[2]звіт 2018+01.2019'!J402</f>
        <v>0</v>
      </c>
      <c r="K402" s="140">
        <f t="shared" si="238"/>
        <v>0</v>
      </c>
      <c r="L402" s="141">
        <f t="shared" si="239"/>
        <v>0</v>
      </c>
      <c r="M402" s="147">
        <f>[1]побуд.звіт!M402+'[2]звіт 2018+01.2019'!M402</f>
        <v>80.682337266621886</v>
      </c>
      <c r="N402" s="147">
        <f>[1]побуд.звіт!N402+'[2]звіт 2018+01.2019'!N402</f>
        <v>82.992527811902633</v>
      </c>
      <c r="O402" s="140">
        <f t="shared" si="241"/>
        <v>0</v>
      </c>
      <c r="P402" s="141">
        <f t="shared" si="242"/>
        <v>2.3101905452807472</v>
      </c>
      <c r="Q402" s="147">
        <f>[1]побуд.звіт!Q402+'[2]звіт 2018+01.2019'!Q402</f>
        <v>0</v>
      </c>
      <c r="R402" s="147">
        <f>[1]побуд.звіт!R402+'[2]звіт 2018+01.2019'!R402</f>
        <v>33.548728112833331</v>
      </c>
      <c r="S402" s="140">
        <f t="shared" si="243"/>
        <v>0</v>
      </c>
      <c r="T402" s="141">
        <f t="shared" si="244"/>
        <v>33.548728112833331</v>
      </c>
      <c r="U402" s="147">
        <f>[1]побуд.звіт!U402+'[2]звіт 2018+01.2019'!U402</f>
        <v>0</v>
      </c>
      <c r="V402" s="147">
        <f>[1]побуд.звіт!V402+'[2]звіт 2018+01.2019'!V402</f>
        <v>0</v>
      </c>
      <c r="W402" s="140">
        <f t="shared" si="245"/>
        <v>0</v>
      </c>
      <c r="X402" s="141">
        <f t="shared" si="246"/>
        <v>0</v>
      </c>
      <c r="Y402" s="147">
        <f>[1]побуд.звіт!Y402+'[2]звіт 2018+01.2019'!Y402</f>
        <v>0</v>
      </c>
      <c r="Z402" s="147">
        <f>[1]побуд.звіт!Z402+'[2]звіт 2018+01.2019'!Z402</f>
        <v>0</v>
      </c>
      <c r="AA402" s="140">
        <f t="shared" si="247"/>
        <v>0</v>
      </c>
      <c r="AB402" s="141">
        <f t="shared" si="248"/>
        <v>0</v>
      </c>
      <c r="AC402" s="147">
        <f>[1]побуд.звіт!AC402+'[2]звіт 2018+01.2019'!AC402</f>
        <v>119.44267942913342</v>
      </c>
      <c r="AD402" s="147">
        <f>[1]побуд.звіт!AD402+'[2]звіт 2018+01.2019'!AD402</f>
        <v>150.96946336318359</v>
      </c>
      <c r="AE402" s="140">
        <f t="shared" si="249"/>
        <v>0</v>
      </c>
      <c r="AF402" s="141">
        <f t="shared" si="250"/>
        <v>31.526783934050172</v>
      </c>
      <c r="AG402" s="147">
        <f>[1]побуд.звіт!AG402+'[2]звіт 2018+01.2019'!AG402</f>
        <v>0</v>
      </c>
      <c r="AH402" s="147">
        <f>[1]побуд.звіт!AH402+'[2]звіт 2018+01.2019'!AH402</f>
        <v>0</v>
      </c>
      <c r="AI402" s="140">
        <f t="shared" si="251"/>
        <v>0</v>
      </c>
      <c r="AJ402" s="141">
        <f t="shared" si="252"/>
        <v>0</v>
      </c>
      <c r="AK402" s="147">
        <f>[1]побуд.звіт!AK402+'[2]звіт 2018+01.2019'!AK402</f>
        <v>0</v>
      </c>
      <c r="AL402" s="147">
        <f>[1]побуд.звіт!AL402+'[2]звіт 2018+01.2019'!AL402</f>
        <v>0</v>
      </c>
      <c r="AM402" s="140">
        <f t="shared" si="253"/>
        <v>0</v>
      </c>
      <c r="AN402" s="141">
        <f t="shared" si="254"/>
        <v>0</v>
      </c>
      <c r="AO402" s="147">
        <f>[1]побуд.звіт!AO402+'[2]звіт 2018+01.2019'!AO402</f>
        <v>187.38832765286477</v>
      </c>
      <c r="AP402" s="147">
        <f>[1]побуд.звіт!AP402+'[2]звіт 2018+01.2019'!AP402</f>
        <v>34.999073108716189</v>
      </c>
      <c r="AQ402" s="140">
        <f t="shared" si="255"/>
        <v>-152.38925454414857</v>
      </c>
      <c r="AR402" s="141">
        <f t="shared" si="256"/>
        <v>0</v>
      </c>
      <c r="AS402" s="147">
        <f>[1]побуд.звіт!AS402+'[2]звіт 2018+01.2019'!AS402</f>
        <v>0</v>
      </c>
      <c r="AT402" s="147">
        <f>[1]побуд.звіт!AT402+'[2]звіт 2018+01.2019'!AT402</f>
        <v>0</v>
      </c>
      <c r="AU402" s="140">
        <f t="shared" si="257"/>
        <v>0</v>
      </c>
      <c r="AV402" s="141">
        <f t="shared" si="258"/>
        <v>0</v>
      </c>
      <c r="AW402" s="147">
        <f>[1]побуд.звіт!AW402+'[2]звіт 2018+01.2019'!AW402</f>
        <v>169.53833377056125</v>
      </c>
      <c r="AX402" s="147">
        <f>[1]побуд.звіт!AX402+'[2]звіт 2018+01.2019'!AX402</f>
        <v>0</v>
      </c>
      <c r="AY402" s="140">
        <f t="shared" si="259"/>
        <v>-169.53833377056125</v>
      </c>
      <c r="AZ402" s="141">
        <f t="shared" si="260"/>
        <v>0</v>
      </c>
      <c r="BA402" s="38">
        <v>0</v>
      </c>
      <c r="BB402" s="36"/>
      <c r="BC402" s="36">
        <f t="shared" si="270"/>
        <v>0</v>
      </c>
      <c r="BD402" s="37">
        <f t="shared" si="271"/>
        <v>0</v>
      </c>
      <c r="BE402" s="147">
        <f>[1]побуд.звіт!BE402+'[2]звіт 2018+01.2019'!BE402</f>
        <v>16.057341349537868</v>
      </c>
      <c r="BF402" s="147">
        <f>[1]побуд.звіт!BF402+'[2]звіт 2018+01.2019'!BF402</f>
        <v>0</v>
      </c>
      <c r="BG402" s="140">
        <f t="shared" si="261"/>
        <v>-16.057341349537868</v>
      </c>
      <c r="BH402" s="141">
        <f t="shared" si="262"/>
        <v>0</v>
      </c>
      <c r="BI402" s="147">
        <f>[1]побуд.звіт!BI402+'[2]звіт 2018+01.2019'!BI402</f>
        <v>0</v>
      </c>
      <c r="BJ402" s="147">
        <f>[1]побуд.звіт!BJ402+'[2]звіт 2018+01.2019'!BJ402</f>
        <v>0</v>
      </c>
      <c r="BK402" s="140">
        <f t="shared" si="263"/>
        <v>0</v>
      </c>
      <c r="BL402" s="141">
        <f t="shared" si="264"/>
        <v>0</v>
      </c>
      <c r="BM402" s="147">
        <f>[1]побуд.звіт!BM402+'[2]звіт 2018+01.2019'!BM402</f>
        <v>0</v>
      </c>
      <c r="BN402" s="147">
        <f>[1]побуд.звіт!BN402+'[2]звіт 2018+01.2019'!BN402</f>
        <v>0</v>
      </c>
      <c r="BO402" s="140">
        <f t="shared" si="265"/>
        <v>0</v>
      </c>
      <c r="BP402" s="141">
        <f t="shared" si="266"/>
        <v>0</v>
      </c>
      <c r="BQ402" s="142">
        <f t="shared" si="234"/>
        <v>573.10901946871923</v>
      </c>
      <c r="BR402" s="140">
        <f t="shared" si="234"/>
        <v>302.5097923966357</v>
      </c>
      <c r="BS402" s="140">
        <f t="shared" si="267"/>
        <v>-270.59922707208352</v>
      </c>
      <c r="BT402" s="141">
        <f t="shared" si="268"/>
        <v>0</v>
      </c>
      <c r="BU402" s="148">
        <f t="shared" si="272"/>
        <v>0.52783987360217588</v>
      </c>
      <c r="BV402" s="132">
        <v>38</v>
      </c>
      <c r="BW402" s="144">
        <f t="shared" si="269"/>
        <v>0</v>
      </c>
      <c r="BX402" s="132">
        <f t="shared" si="235"/>
        <v>40.936358533479947</v>
      </c>
      <c r="BY402" s="145">
        <v>3</v>
      </c>
      <c r="CA402" s="39"/>
    </row>
    <row r="403" spans="1:79" x14ac:dyDescent="0.3">
      <c r="A403" s="137">
        <f t="shared" si="240"/>
        <v>395</v>
      </c>
      <c r="B403" s="153" t="s">
        <v>495</v>
      </c>
      <c r="C403" s="188">
        <v>116.2</v>
      </c>
      <c r="D403" s="187">
        <v>1</v>
      </c>
      <c r="E403" s="147">
        <f>[1]побуд.звіт!E403+'[2]звіт 2018+01.2019'!E403</f>
        <v>0</v>
      </c>
      <c r="F403" s="147">
        <f>[1]побуд.звіт!F403+'[2]звіт 2018+01.2019'!F403</f>
        <v>0</v>
      </c>
      <c r="G403" s="140">
        <f t="shared" si="236"/>
        <v>0</v>
      </c>
      <c r="H403" s="141">
        <f t="shared" si="237"/>
        <v>0</v>
      </c>
      <c r="I403" s="147">
        <f>[1]побуд.звіт!I403+'[2]звіт 2018+01.2019'!I403</f>
        <v>0</v>
      </c>
      <c r="J403" s="147">
        <f>[1]побуд.звіт!J403+'[2]звіт 2018+01.2019'!J403</f>
        <v>0</v>
      </c>
      <c r="K403" s="140">
        <f t="shared" si="238"/>
        <v>0</v>
      </c>
      <c r="L403" s="141">
        <f t="shared" si="239"/>
        <v>0</v>
      </c>
      <c r="M403" s="147">
        <f>[1]побуд.звіт!M403+'[2]звіт 2018+01.2019'!M403</f>
        <v>161.66125434303649</v>
      </c>
      <c r="N403" s="147">
        <f>[1]побуд.звіт!N403+'[2]звіт 2018+01.2019'!N403</f>
        <v>165.98505562380527</v>
      </c>
      <c r="O403" s="140">
        <f t="shared" si="241"/>
        <v>0</v>
      </c>
      <c r="P403" s="141">
        <f t="shared" si="242"/>
        <v>4.3238012807687767</v>
      </c>
      <c r="Q403" s="147">
        <f>[1]побуд.звіт!Q403+'[2]звіт 2018+01.2019'!Q403</f>
        <v>0</v>
      </c>
      <c r="R403" s="147">
        <f>[1]побуд.звіт!R403+'[2]звіт 2018+01.2019'!R403</f>
        <v>597.56561354111034</v>
      </c>
      <c r="S403" s="140">
        <f t="shared" si="243"/>
        <v>0</v>
      </c>
      <c r="T403" s="141">
        <f t="shared" si="244"/>
        <v>597.56561354111034</v>
      </c>
      <c r="U403" s="147">
        <f>[1]побуд.звіт!U403+'[2]звіт 2018+01.2019'!U403</f>
        <v>0</v>
      </c>
      <c r="V403" s="147">
        <f>[1]побуд.звіт!V403+'[2]звіт 2018+01.2019'!V403</f>
        <v>0</v>
      </c>
      <c r="W403" s="140">
        <f t="shared" si="245"/>
        <v>0</v>
      </c>
      <c r="X403" s="141">
        <f t="shared" si="246"/>
        <v>0</v>
      </c>
      <c r="Y403" s="147">
        <f>[1]побуд.звіт!Y403+'[2]звіт 2018+01.2019'!Y403</f>
        <v>0</v>
      </c>
      <c r="Z403" s="147">
        <f>[1]побуд.звіт!Z403+'[2]звіт 2018+01.2019'!Z403</f>
        <v>0</v>
      </c>
      <c r="AA403" s="140">
        <f t="shared" si="247"/>
        <v>0</v>
      </c>
      <c r="AB403" s="141">
        <f t="shared" si="248"/>
        <v>0</v>
      </c>
      <c r="AC403" s="147">
        <f>[1]побуд.звіт!AC403+'[2]звіт 2018+01.2019'!AC403</f>
        <v>512.33232213512997</v>
      </c>
      <c r="AD403" s="147">
        <f>[1]побуд.звіт!AD403+'[2]звіт 2018+01.2019'!AD403</f>
        <v>647.33031892258066</v>
      </c>
      <c r="AE403" s="140">
        <f t="shared" si="249"/>
        <v>0</v>
      </c>
      <c r="AF403" s="141">
        <f t="shared" si="250"/>
        <v>134.99799678745069</v>
      </c>
      <c r="AG403" s="147">
        <f>[1]побуд.звіт!AG403+'[2]звіт 2018+01.2019'!AG403</f>
        <v>0</v>
      </c>
      <c r="AH403" s="147">
        <f>[1]побуд.звіт!AH403+'[2]звіт 2018+01.2019'!AH403</f>
        <v>0</v>
      </c>
      <c r="AI403" s="140">
        <f t="shared" si="251"/>
        <v>0</v>
      </c>
      <c r="AJ403" s="141">
        <f t="shared" si="252"/>
        <v>0</v>
      </c>
      <c r="AK403" s="147">
        <f>[1]побуд.звіт!AK403+'[2]звіт 2018+01.2019'!AK403</f>
        <v>0</v>
      </c>
      <c r="AL403" s="147">
        <f>[1]побуд.звіт!AL403+'[2]звіт 2018+01.2019'!AL403</f>
        <v>0</v>
      </c>
      <c r="AM403" s="140">
        <f t="shared" si="253"/>
        <v>0</v>
      </c>
      <c r="AN403" s="141">
        <f t="shared" si="254"/>
        <v>0</v>
      </c>
      <c r="AO403" s="147">
        <f>[1]побуд.звіт!AO403+'[2]звіт 2018+01.2019'!AO403</f>
        <v>377.4568202515045</v>
      </c>
      <c r="AP403" s="147">
        <f>[1]побуд.звіт!AP403+'[2]звіт 2018+01.2019'!AP403</f>
        <v>85.891667346708772</v>
      </c>
      <c r="AQ403" s="140">
        <f t="shared" si="255"/>
        <v>-291.5651529047957</v>
      </c>
      <c r="AR403" s="141">
        <f t="shared" si="256"/>
        <v>0</v>
      </c>
      <c r="AS403" s="147">
        <f>[1]побуд.звіт!AS403+'[2]звіт 2018+01.2019'!AS403</f>
        <v>0</v>
      </c>
      <c r="AT403" s="147">
        <f>[1]побуд.звіт!AT403+'[2]звіт 2018+01.2019'!AT403</f>
        <v>0</v>
      </c>
      <c r="AU403" s="140">
        <f t="shared" si="257"/>
        <v>0</v>
      </c>
      <c r="AV403" s="141">
        <f t="shared" si="258"/>
        <v>0</v>
      </c>
      <c r="AW403" s="147">
        <f>[1]побуд.звіт!AW403+'[2]звіт 2018+01.2019'!AW403</f>
        <v>727.71920867535687</v>
      </c>
      <c r="AX403" s="147">
        <f>[1]побуд.звіт!AX403+'[2]звіт 2018+01.2019'!AX403</f>
        <v>0</v>
      </c>
      <c r="AY403" s="140">
        <f t="shared" si="259"/>
        <v>-727.71920867535687</v>
      </c>
      <c r="AZ403" s="141">
        <f t="shared" si="260"/>
        <v>0</v>
      </c>
      <c r="BA403" s="38">
        <v>0</v>
      </c>
      <c r="BB403" s="36"/>
      <c r="BC403" s="36">
        <f t="shared" si="270"/>
        <v>0</v>
      </c>
      <c r="BD403" s="37">
        <f t="shared" si="271"/>
        <v>0</v>
      </c>
      <c r="BE403" s="147">
        <f>[1]побуд.звіт!BE403+'[2]звіт 2018+01.2019'!BE403</f>
        <v>16.137748658798841</v>
      </c>
      <c r="BF403" s="147">
        <f>[1]побуд.звіт!BF403+'[2]звіт 2018+01.2019'!BF403</f>
        <v>0</v>
      </c>
      <c r="BG403" s="140">
        <f t="shared" si="261"/>
        <v>-16.137748658798841</v>
      </c>
      <c r="BH403" s="141">
        <f t="shared" si="262"/>
        <v>0</v>
      </c>
      <c r="BI403" s="147">
        <f>[1]побуд.звіт!BI403+'[2]звіт 2018+01.2019'!BI403</f>
        <v>0</v>
      </c>
      <c r="BJ403" s="147">
        <f>[1]побуд.звіт!BJ403+'[2]звіт 2018+01.2019'!BJ403</f>
        <v>0</v>
      </c>
      <c r="BK403" s="140">
        <f t="shared" si="263"/>
        <v>0</v>
      </c>
      <c r="BL403" s="141">
        <f t="shared" si="264"/>
        <v>0</v>
      </c>
      <c r="BM403" s="147">
        <f>[1]побуд.звіт!BM403+'[2]звіт 2018+01.2019'!BM403</f>
        <v>0</v>
      </c>
      <c r="BN403" s="147">
        <f>[1]побуд.звіт!BN403+'[2]звіт 2018+01.2019'!BN403</f>
        <v>0</v>
      </c>
      <c r="BO403" s="140">
        <f t="shared" si="265"/>
        <v>0</v>
      </c>
      <c r="BP403" s="141">
        <f t="shared" si="266"/>
        <v>0</v>
      </c>
      <c r="BQ403" s="142">
        <f t="shared" si="234"/>
        <v>1795.3073540638266</v>
      </c>
      <c r="BR403" s="140">
        <f t="shared" si="234"/>
        <v>1496.772655434205</v>
      </c>
      <c r="BS403" s="140">
        <f t="shared" si="267"/>
        <v>-298.53469862962152</v>
      </c>
      <c r="BT403" s="141">
        <f t="shared" si="268"/>
        <v>0</v>
      </c>
      <c r="BU403" s="148">
        <f t="shared" si="272"/>
        <v>0.83371387748517622</v>
      </c>
      <c r="BV403" s="132">
        <v>296</v>
      </c>
      <c r="BW403" s="144">
        <f t="shared" si="269"/>
        <v>167.76376042401239</v>
      </c>
      <c r="BX403" s="132">
        <f t="shared" si="235"/>
        <v>128.23623957598761</v>
      </c>
      <c r="BY403" s="145">
        <v>3</v>
      </c>
      <c r="CA403" s="39"/>
    </row>
    <row r="404" spans="1:79" x14ac:dyDescent="0.3">
      <c r="A404" s="137">
        <f t="shared" si="240"/>
        <v>396</v>
      </c>
      <c r="B404" s="153" t="s">
        <v>496</v>
      </c>
      <c r="C404" s="188">
        <v>28.4</v>
      </c>
      <c r="D404" s="187">
        <v>1</v>
      </c>
      <c r="E404" s="147">
        <f>[1]побуд.звіт!E404+'[2]звіт 2018+01.2019'!E404</f>
        <v>0</v>
      </c>
      <c r="F404" s="147">
        <f>[1]побуд.звіт!F404+'[2]звіт 2018+01.2019'!F404</f>
        <v>0</v>
      </c>
      <c r="G404" s="140">
        <f t="shared" si="236"/>
        <v>0</v>
      </c>
      <c r="H404" s="141">
        <f t="shared" si="237"/>
        <v>0</v>
      </c>
      <c r="I404" s="147">
        <f>[1]побуд.звіт!I404+'[2]звіт 2018+01.2019'!I404</f>
        <v>0</v>
      </c>
      <c r="J404" s="147">
        <f>[1]побуд.звіт!J404+'[2]звіт 2018+01.2019'!J404</f>
        <v>0</v>
      </c>
      <c r="K404" s="140">
        <f t="shared" si="238"/>
        <v>0</v>
      </c>
      <c r="L404" s="141">
        <f t="shared" si="239"/>
        <v>0</v>
      </c>
      <c r="M404" s="147">
        <f>[1]побуд.звіт!M404+'[2]звіт 2018+01.2019'!M404</f>
        <v>120.96719744283855</v>
      </c>
      <c r="N404" s="147">
        <f>[1]побуд.звіт!N404+'[2]звіт 2018+01.2019'!N404</f>
        <v>90.836677816499375</v>
      </c>
      <c r="O404" s="140">
        <f t="shared" si="241"/>
        <v>-30.130519626339179</v>
      </c>
      <c r="P404" s="141">
        <f t="shared" si="242"/>
        <v>0</v>
      </c>
      <c r="Q404" s="147">
        <f>[1]побуд.звіт!Q404+'[2]звіт 2018+01.2019'!Q404</f>
        <v>0</v>
      </c>
      <c r="R404" s="147">
        <f>[1]побуд.звіт!R404+'[2]звіт 2018+01.2019'!R404</f>
        <v>34.982978449764424</v>
      </c>
      <c r="S404" s="140">
        <f t="shared" si="243"/>
        <v>0</v>
      </c>
      <c r="T404" s="141">
        <f t="shared" si="244"/>
        <v>34.982978449764424</v>
      </c>
      <c r="U404" s="147">
        <f>[1]побуд.звіт!U404+'[2]звіт 2018+01.2019'!U404</f>
        <v>0</v>
      </c>
      <c r="V404" s="147">
        <f>[1]побуд.звіт!V404+'[2]звіт 2018+01.2019'!V404</f>
        <v>0</v>
      </c>
      <c r="W404" s="140">
        <f t="shared" si="245"/>
        <v>0</v>
      </c>
      <c r="X404" s="141">
        <f t="shared" si="246"/>
        <v>0</v>
      </c>
      <c r="Y404" s="147">
        <f>[1]побуд.звіт!Y404+'[2]звіт 2018+01.2019'!Y404</f>
        <v>0</v>
      </c>
      <c r="Z404" s="147">
        <f>[1]побуд.звіт!Z404+'[2]звіт 2018+01.2019'!Z404</f>
        <v>0</v>
      </c>
      <c r="AA404" s="140">
        <f t="shared" si="247"/>
        <v>0</v>
      </c>
      <c r="AB404" s="141">
        <f t="shared" si="248"/>
        <v>0</v>
      </c>
      <c r="AC404" s="147">
        <f>[1]побуд.звіт!AC404+'[2]звіт 2018+01.2019'!AC404</f>
        <v>125.24275405023826</v>
      </c>
      <c r="AD404" s="147">
        <f>[1]побуд.звіт!AD404+'[2]звіт 2018+01.2019'!AD404</f>
        <v>158.21154094149128</v>
      </c>
      <c r="AE404" s="140">
        <f t="shared" si="249"/>
        <v>0</v>
      </c>
      <c r="AF404" s="141">
        <f t="shared" si="250"/>
        <v>32.968786891253018</v>
      </c>
      <c r="AG404" s="147">
        <f>[1]побуд.звіт!AG404+'[2]звіт 2018+01.2019'!AG404</f>
        <v>0</v>
      </c>
      <c r="AH404" s="147">
        <f>[1]побуд.звіт!AH404+'[2]звіт 2018+01.2019'!AH404</f>
        <v>0</v>
      </c>
      <c r="AI404" s="140">
        <f t="shared" si="251"/>
        <v>0</v>
      </c>
      <c r="AJ404" s="141">
        <f t="shared" si="252"/>
        <v>0</v>
      </c>
      <c r="AK404" s="147">
        <f>[1]побуд.звіт!AK404+'[2]звіт 2018+01.2019'!AK404</f>
        <v>0</v>
      </c>
      <c r="AL404" s="147">
        <f>[1]побуд.звіт!AL404+'[2]звіт 2018+01.2019'!AL404</f>
        <v>0</v>
      </c>
      <c r="AM404" s="140">
        <f t="shared" si="253"/>
        <v>0</v>
      </c>
      <c r="AN404" s="141">
        <f t="shared" si="254"/>
        <v>0</v>
      </c>
      <c r="AO404" s="147">
        <f>[1]побуд.звіт!AO404+'[2]звіт 2018+01.2019'!AO404</f>
        <v>187.41037721754634</v>
      </c>
      <c r="AP404" s="147">
        <f>[1]побуд.звіт!AP404+'[2]звіт 2018+01.2019'!AP404</f>
        <v>34.999073108716189</v>
      </c>
      <c r="AQ404" s="140">
        <f t="shared" si="255"/>
        <v>-152.41130410883017</v>
      </c>
      <c r="AR404" s="141">
        <f t="shared" si="256"/>
        <v>0</v>
      </c>
      <c r="AS404" s="147">
        <f>[1]побуд.звіт!AS404+'[2]звіт 2018+01.2019'!AS404</f>
        <v>0</v>
      </c>
      <c r="AT404" s="147">
        <f>[1]побуд.звіт!AT404+'[2]звіт 2018+01.2019'!AT404</f>
        <v>0</v>
      </c>
      <c r="AU404" s="140">
        <f t="shared" si="257"/>
        <v>0</v>
      </c>
      <c r="AV404" s="141">
        <f t="shared" si="258"/>
        <v>0</v>
      </c>
      <c r="AW404" s="147">
        <f>[1]побуд.звіт!AW404+'[2]звіт 2018+01.2019'!AW404</f>
        <v>176.76165266733409</v>
      </c>
      <c r="AX404" s="147">
        <f>[1]побуд.звіт!AX404+'[2]звіт 2018+01.2019'!AX404</f>
        <v>0</v>
      </c>
      <c r="AY404" s="140">
        <f t="shared" si="259"/>
        <v>-176.76165266733409</v>
      </c>
      <c r="AZ404" s="141">
        <f t="shared" si="260"/>
        <v>0</v>
      </c>
      <c r="BA404" s="38">
        <v>0</v>
      </c>
      <c r="BB404" s="36"/>
      <c r="BC404" s="36">
        <f t="shared" si="270"/>
        <v>0</v>
      </c>
      <c r="BD404" s="37">
        <f t="shared" si="271"/>
        <v>0</v>
      </c>
      <c r="BE404" s="147">
        <f>[1]побуд.звіт!BE404+'[2]звіт 2018+01.2019'!BE404</f>
        <v>16.058821946007164</v>
      </c>
      <c r="BF404" s="147">
        <f>[1]побуд.звіт!BF404+'[2]звіт 2018+01.2019'!BF404</f>
        <v>0</v>
      </c>
      <c r="BG404" s="140">
        <f t="shared" si="261"/>
        <v>-16.058821946007164</v>
      </c>
      <c r="BH404" s="141">
        <f t="shared" si="262"/>
        <v>0</v>
      </c>
      <c r="BI404" s="147">
        <f>[1]побуд.звіт!BI404+'[2]звіт 2018+01.2019'!BI404</f>
        <v>0</v>
      </c>
      <c r="BJ404" s="147">
        <f>[1]побуд.звіт!BJ404+'[2]звіт 2018+01.2019'!BJ404</f>
        <v>0</v>
      </c>
      <c r="BK404" s="140">
        <f t="shared" si="263"/>
        <v>0</v>
      </c>
      <c r="BL404" s="141">
        <f t="shared" si="264"/>
        <v>0</v>
      </c>
      <c r="BM404" s="147">
        <f>[1]побуд.звіт!BM404+'[2]звіт 2018+01.2019'!BM404</f>
        <v>0</v>
      </c>
      <c r="BN404" s="147">
        <f>[1]побуд.звіт!BN404+'[2]звіт 2018+01.2019'!BN404</f>
        <v>0</v>
      </c>
      <c r="BO404" s="140">
        <f t="shared" si="265"/>
        <v>0</v>
      </c>
      <c r="BP404" s="141">
        <f t="shared" si="266"/>
        <v>0</v>
      </c>
      <c r="BQ404" s="142">
        <f t="shared" si="234"/>
        <v>626.44080332396436</v>
      </c>
      <c r="BR404" s="140">
        <f t="shared" si="234"/>
        <v>319.03027031647127</v>
      </c>
      <c r="BS404" s="140">
        <f t="shared" si="267"/>
        <v>-307.41053300749309</v>
      </c>
      <c r="BT404" s="141">
        <f t="shared" si="268"/>
        <v>0</v>
      </c>
      <c r="BU404" s="148">
        <f t="shared" si="272"/>
        <v>0.50927440968669546</v>
      </c>
      <c r="BV404" s="132">
        <v>156</v>
      </c>
      <c r="BW404" s="144">
        <f t="shared" si="269"/>
        <v>111.25422833400255</v>
      </c>
      <c r="BX404" s="132">
        <f t="shared" si="235"/>
        <v>44.745771665997452</v>
      </c>
      <c r="BY404" s="145">
        <v>3</v>
      </c>
      <c r="CA404" s="39"/>
    </row>
    <row r="405" spans="1:79" x14ac:dyDescent="0.3">
      <c r="A405" s="137">
        <f t="shared" si="240"/>
        <v>397</v>
      </c>
      <c r="B405" s="153" t="s">
        <v>497</v>
      </c>
      <c r="C405" s="188">
        <v>69.5</v>
      </c>
      <c r="D405" s="187">
        <v>1</v>
      </c>
      <c r="E405" s="147">
        <f>[1]побуд.звіт!E405+'[2]звіт 2018+01.2019'!E405</f>
        <v>0</v>
      </c>
      <c r="F405" s="147">
        <f>[1]побуд.звіт!F405+'[2]звіт 2018+01.2019'!F405</f>
        <v>0</v>
      </c>
      <c r="G405" s="140">
        <f t="shared" si="236"/>
        <v>0</v>
      </c>
      <c r="H405" s="141">
        <f t="shared" si="237"/>
        <v>0</v>
      </c>
      <c r="I405" s="147">
        <f>[1]побуд.звіт!I405+'[2]звіт 2018+01.2019'!I405</f>
        <v>0</v>
      </c>
      <c r="J405" s="147">
        <f>[1]побуд.звіт!J405+'[2]звіт 2018+01.2019'!J405</f>
        <v>0</v>
      </c>
      <c r="K405" s="140">
        <f t="shared" si="238"/>
        <v>0</v>
      </c>
      <c r="L405" s="141">
        <f t="shared" si="239"/>
        <v>0</v>
      </c>
      <c r="M405" s="147">
        <f>[1]побуд.звіт!M405+'[2]звіт 2018+01.2019'!M405</f>
        <v>161.47378871642184</v>
      </c>
      <c r="N405" s="147">
        <f>[1]побуд.звіт!N405+'[2]звіт 2018+01.2019'!N405</f>
        <v>165.98505562380527</v>
      </c>
      <c r="O405" s="140">
        <f t="shared" si="241"/>
        <v>0</v>
      </c>
      <c r="P405" s="141">
        <f t="shared" si="242"/>
        <v>4.5112669073834297</v>
      </c>
      <c r="Q405" s="147">
        <f>[1]побуд.звіт!Q405+'[2]звіт 2018+01.2019'!Q405</f>
        <v>0</v>
      </c>
      <c r="R405" s="147">
        <f>[1]побуд.звіт!R405+'[2]звіт 2018+01.2019'!R405</f>
        <v>354.75189637614687</v>
      </c>
      <c r="S405" s="140">
        <f t="shared" si="243"/>
        <v>0</v>
      </c>
      <c r="T405" s="141">
        <f t="shared" si="244"/>
        <v>354.75189637614687</v>
      </c>
      <c r="U405" s="147">
        <f>[1]побуд.звіт!U405+'[2]звіт 2018+01.2019'!U405</f>
        <v>0</v>
      </c>
      <c r="V405" s="147">
        <f>[1]побуд.звіт!V405+'[2]звіт 2018+01.2019'!V405</f>
        <v>0</v>
      </c>
      <c r="W405" s="140">
        <f t="shared" si="245"/>
        <v>0</v>
      </c>
      <c r="X405" s="141">
        <f t="shared" si="246"/>
        <v>0</v>
      </c>
      <c r="Y405" s="147">
        <f>[1]побуд.звіт!Y405+'[2]звіт 2018+01.2019'!Y405</f>
        <v>0</v>
      </c>
      <c r="Z405" s="147">
        <f>[1]побуд.звіт!Z405+'[2]звіт 2018+01.2019'!Z405</f>
        <v>0</v>
      </c>
      <c r="AA405" s="140">
        <f t="shared" si="247"/>
        <v>0</v>
      </c>
      <c r="AB405" s="141">
        <f t="shared" si="248"/>
        <v>0</v>
      </c>
      <c r="AC405" s="147">
        <f>[1]побуд.звіт!AC405+'[2]звіт 2018+01.2019'!AC405</f>
        <v>306.45293303527643</v>
      </c>
      <c r="AD405" s="147">
        <f>[1]побуд.звіт!AD405+'[2]звіт 2018+01.2019'!AD405</f>
        <v>387.17260899414242</v>
      </c>
      <c r="AE405" s="140">
        <f t="shared" si="249"/>
        <v>0</v>
      </c>
      <c r="AF405" s="141">
        <f t="shared" si="250"/>
        <v>80.719675958865992</v>
      </c>
      <c r="AG405" s="147">
        <f>[1]побуд.звіт!AG405+'[2]звіт 2018+01.2019'!AG405</f>
        <v>0</v>
      </c>
      <c r="AH405" s="147">
        <f>[1]побуд.звіт!AH405+'[2]звіт 2018+01.2019'!AH405</f>
        <v>0</v>
      </c>
      <c r="AI405" s="140">
        <f t="shared" si="251"/>
        <v>0</v>
      </c>
      <c r="AJ405" s="141">
        <f t="shared" si="252"/>
        <v>0</v>
      </c>
      <c r="AK405" s="147">
        <f>[1]побуд.звіт!AK405+'[2]звіт 2018+01.2019'!AK405</f>
        <v>0</v>
      </c>
      <c r="AL405" s="147">
        <f>[1]побуд.звіт!AL405+'[2]звіт 2018+01.2019'!AL405</f>
        <v>0</v>
      </c>
      <c r="AM405" s="140">
        <f t="shared" si="253"/>
        <v>0</v>
      </c>
      <c r="AN405" s="141">
        <f t="shared" si="254"/>
        <v>0</v>
      </c>
      <c r="AO405" s="147">
        <f>[1]побуд.звіт!AO405+'[2]звіт 2018+01.2019'!AO405</f>
        <v>190.1688663248361</v>
      </c>
      <c r="AP405" s="147">
        <f>[1]побуд.звіт!AP405+'[2]звіт 2018+01.2019'!AP405</f>
        <v>50.892594237992583</v>
      </c>
      <c r="AQ405" s="140">
        <f t="shared" si="255"/>
        <v>-139.27627208684351</v>
      </c>
      <c r="AR405" s="141">
        <f t="shared" si="256"/>
        <v>0</v>
      </c>
      <c r="AS405" s="147">
        <f>[1]побуд.звіт!AS405+'[2]звіт 2018+01.2019'!AS405</f>
        <v>0</v>
      </c>
      <c r="AT405" s="147">
        <f>[1]побуд.звіт!AT405+'[2]звіт 2018+01.2019'!AT405</f>
        <v>0</v>
      </c>
      <c r="AU405" s="140">
        <f t="shared" si="257"/>
        <v>0</v>
      </c>
      <c r="AV405" s="141">
        <f t="shared" si="258"/>
        <v>0</v>
      </c>
      <c r="AW405" s="147">
        <f>[1]побуд.звіт!AW405+'[2]звіт 2018+01.2019'!AW405</f>
        <v>432.00893918563725</v>
      </c>
      <c r="AX405" s="147">
        <f>[1]побуд.звіт!AX405+'[2]звіт 2018+01.2019'!AX405</f>
        <v>0</v>
      </c>
      <c r="AY405" s="140">
        <f t="shared" si="259"/>
        <v>-432.00893918563725</v>
      </c>
      <c r="AZ405" s="141">
        <f t="shared" si="260"/>
        <v>0</v>
      </c>
      <c r="BA405" s="38">
        <v>0</v>
      </c>
      <c r="BB405" s="36"/>
      <c r="BC405" s="36">
        <f t="shared" si="270"/>
        <v>0</v>
      </c>
      <c r="BD405" s="37">
        <f t="shared" si="271"/>
        <v>0</v>
      </c>
      <c r="BE405" s="147">
        <f>[1]побуд.звіт!BE405+'[2]звіт 2018+01.2019'!BE405</f>
        <v>16.056800199568478</v>
      </c>
      <c r="BF405" s="147">
        <f>[1]побуд.звіт!BF405+'[2]звіт 2018+01.2019'!BF405</f>
        <v>0</v>
      </c>
      <c r="BG405" s="140">
        <f t="shared" si="261"/>
        <v>-16.056800199568478</v>
      </c>
      <c r="BH405" s="141">
        <f t="shared" si="262"/>
        <v>0</v>
      </c>
      <c r="BI405" s="147">
        <f>[1]побуд.звіт!BI405+'[2]звіт 2018+01.2019'!BI405</f>
        <v>0</v>
      </c>
      <c r="BJ405" s="147">
        <f>[1]побуд.звіт!BJ405+'[2]звіт 2018+01.2019'!BJ405</f>
        <v>0</v>
      </c>
      <c r="BK405" s="140">
        <f t="shared" si="263"/>
        <v>0</v>
      </c>
      <c r="BL405" s="141">
        <f t="shared" si="264"/>
        <v>0</v>
      </c>
      <c r="BM405" s="147">
        <f>[1]побуд.звіт!BM405+'[2]звіт 2018+01.2019'!BM405</f>
        <v>0</v>
      </c>
      <c r="BN405" s="147">
        <f>[1]побуд.звіт!BN405+'[2]звіт 2018+01.2019'!BN405</f>
        <v>0</v>
      </c>
      <c r="BO405" s="140">
        <f t="shared" si="265"/>
        <v>0</v>
      </c>
      <c r="BP405" s="141">
        <f t="shared" si="266"/>
        <v>0</v>
      </c>
      <c r="BQ405" s="142">
        <f t="shared" si="234"/>
        <v>1106.16132746174</v>
      </c>
      <c r="BR405" s="140">
        <f t="shared" si="234"/>
        <v>958.80215523208722</v>
      </c>
      <c r="BS405" s="140">
        <f t="shared" si="267"/>
        <v>-147.35917222965281</v>
      </c>
      <c r="BT405" s="141">
        <f t="shared" si="268"/>
        <v>0</v>
      </c>
      <c r="BU405" s="148">
        <f t="shared" si="272"/>
        <v>0.86678329049182057</v>
      </c>
      <c r="BV405" s="132">
        <v>622</v>
      </c>
      <c r="BW405" s="144">
        <f t="shared" si="269"/>
        <v>542.98847660987576</v>
      </c>
      <c r="BX405" s="132">
        <f t="shared" si="235"/>
        <v>79.011523390124282</v>
      </c>
      <c r="BY405" s="145">
        <v>3</v>
      </c>
      <c r="CA405" s="39"/>
    </row>
    <row r="406" spans="1:79" x14ac:dyDescent="0.3">
      <c r="A406" s="137">
        <f t="shared" si="240"/>
        <v>398</v>
      </c>
      <c r="B406" s="153" t="s">
        <v>498</v>
      </c>
      <c r="C406" s="188">
        <v>173.75</v>
      </c>
      <c r="D406" s="187">
        <v>1</v>
      </c>
      <c r="E406" s="147">
        <f>[1]побуд.звіт!E406+'[2]звіт 2018+01.2019'!E406</f>
        <v>0</v>
      </c>
      <c r="F406" s="147">
        <f>[1]побуд.звіт!F406+'[2]звіт 2018+01.2019'!F406</f>
        <v>0</v>
      </c>
      <c r="G406" s="140">
        <f t="shared" si="236"/>
        <v>0</v>
      </c>
      <c r="H406" s="141">
        <f t="shared" si="237"/>
        <v>0</v>
      </c>
      <c r="I406" s="147">
        <f>[1]побуд.звіт!I406+'[2]звіт 2018+01.2019'!I406</f>
        <v>0</v>
      </c>
      <c r="J406" s="147">
        <f>[1]побуд.звіт!J406+'[2]звіт 2018+01.2019'!J406</f>
        <v>0</v>
      </c>
      <c r="K406" s="140">
        <f t="shared" si="238"/>
        <v>0</v>
      </c>
      <c r="L406" s="141">
        <f t="shared" si="239"/>
        <v>0</v>
      </c>
      <c r="M406" s="147">
        <f>[1]побуд.звіт!M406+'[2]звіт 2018+01.2019'!M406</f>
        <v>363.28540792733429</v>
      </c>
      <c r="N406" s="147">
        <f>[1]побуд.звіт!N406+'[2]звіт 2018+01.2019'!N406</f>
        <v>373.4663751535619</v>
      </c>
      <c r="O406" s="140">
        <f t="shared" si="241"/>
        <v>0</v>
      </c>
      <c r="P406" s="141">
        <f t="shared" si="242"/>
        <v>10.180967226227608</v>
      </c>
      <c r="Q406" s="147">
        <f>[1]побуд.звіт!Q406+'[2]звіт 2018+01.2019'!Q406</f>
        <v>0</v>
      </c>
      <c r="R406" s="147">
        <f>[1]побуд.звіт!R406+'[2]звіт 2018+01.2019'!R406</f>
        <v>215.29879921532097</v>
      </c>
      <c r="S406" s="140">
        <f t="shared" si="243"/>
        <v>0</v>
      </c>
      <c r="T406" s="141">
        <f t="shared" si="244"/>
        <v>215.29879921532097</v>
      </c>
      <c r="U406" s="147">
        <f>[1]побуд.звіт!U406+'[2]звіт 2018+01.2019'!U406</f>
        <v>0</v>
      </c>
      <c r="V406" s="147">
        <f>[1]побуд.звіт!V406+'[2]звіт 2018+01.2019'!V406</f>
        <v>0</v>
      </c>
      <c r="W406" s="140">
        <f t="shared" si="245"/>
        <v>0</v>
      </c>
      <c r="X406" s="141">
        <f t="shared" si="246"/>
        <v>0</v>
      </c>
      <c r="Y406" s="147">
        <f>[1]побуд.звіт!Y406+'[2]звіт 2018+01.2019'!Y406</f>
        <v>0</v>
      </c>
      <c r="Z406" s="147">
        <f>[1]побуд.звіт!Z406+'[2]звіт 2018+01.2019'!Z406</f>
        <v>0</v>
      </c>
      <c r="AA406" s="140">
        <f t="shared" si="247"/>
        <v>0</v>
      </c>
      <c r="AB406" s="141">
        <f t="shared" si="248"/>
        <v>0</v>
      </c>
      <c r="AC406" s="147">
        <f>[1]побуд.звіт!AC406+'[2]звіт 2018+01.2019'!AC406</f>
        <v>766.22987733200353</v>
      </c>
      <c r="AD406" s="147">
        <f>[1]побуд.звіт!AD406+'[2]звіт 2018+01.2019'!AD406</f>
        <v>967.93152248535603</v>
      </c>
      <c r="AE406" s="140">
        <f t="shared" si="249"/>
        <v>0</v>
      </c>
      <c r="AF406" s="141">
        <f t="shared" si="250"/>
        <v>201.7016451533525</v>
      </c>
      <c r="AG406" s="147">
        <f>[1]побуд.звіт!AG406+'[2]звіт 2018+01.2019'!AG406</f>
        <v>0</v>
      </c>
      <c r="AH406" s="147">
        <f>[1]побуд.звіт!AH406+'[2]звіт 2018+01.2019'!AH406</f>
        <v>0</v>
      </c>
      <c r="AI406" s="140">
        <f t="shared" si="251"/>
        <v>0</v>
      </c>
      <c r="AJ406" s="141">
        <f t="shared" si="252"/>
        <v>0</v>
      </c>
      <c r="AK406" s="147">
        <f>[1]побуд.звіт!AK406+'[2]звіт 2018+01.2019'!AK406</f>
        <v>0</v>
      </c>
      <c r="AL406" s="147">
        <f>[1]побуд.звіт!AL406+'[2]звіт 2018+01.2019'!AL406</f>
        <v>0</v>
      </c>
      <c r="AM406" s="140">
        <f t="shared" si="253"/>
        <v>0</v>
      </c>
      <c r="AN406" s="141">
        <f t="shared" si="254"/>
        <v>0</v>
      </c>
      <c r="AO406" s="147">
        <f>[1]побуд.звіт!AO406+'[2]звіт 2018+01.2019'!AO406</f>
        <v>548.46658746721971</v>
      </c>
      <c r="AP406" s="147">
        <f>[1]побуд.звіт!AP406+'[2]звіт 2018+01.2019'!AP406</f>
        <v>203.58417157433814</v>
      </c>
      <c r="AQ406" s="140">
        <f t="shared" si="255"/>
        <v>-344.88241589288157</v>
      </c>
      <c r="AR406" s="141">
        <f t="shared" si="256"/>
        <v>0</v>
      </c>
      <c r="AS406" s="147">
        <f>[1]побуд.звіт!AS406+'[2]звіт 2018+01.2019'!AS406</f>
        <v>0</v>
      </c>
      <c r="AT406" s="147">
        <f>[1]побуд.звіт!AT406+'[2]звіт 2018+01.2019'!AT406</f>
        <v>0</v>
      </c>
      <c r="AU406" s="140">
        <f t="shared" si="257"/>
        <v>0</v>
      </c>
      <c r="AV406" s="141">
        <f t="shared" si="258"/>
        <v>0</v>
      </c>
      <c r="AW406" s="147">
        <f>[1]побуд.звіт!AW406+'[2]звіт 2018+01.2019'!AW406</f>
        <v>1087.8860390767366</v>
      </c>
      <c r="AX406" s="147">
        <f>[1]побуд.звіт!AX406+'[2]звіт 2018+01.2019'!AX406</f>
        <v>2677.7241223033598</v>
      </c>
      <c r="AY406" s="140">
        <f t="shared" si="259"/>
        <v>0</v>
      </c>
      <c r="AZ406" s="141">
        <f t="shared" si="260"/>
        <v>1589.8380832266232</v>
      </c>
      <c r="BA406" s="38">
        <v>0</v>
      </c>
      <c r="BB406" s="36"/>
      <c r="BC406" s="36">
        <f t="shared" si="270"/>
        <v>0</v>
      </c>
      <c r="BD406" s="37">
        <f t="shared" si="271"/>
        <v>0</v>
      </c>
      <c r="BE406" s="147">
        <f>[1]побуд.звіт!BE406+'[2]звіт 2018+01.2019'!BE406</f>
        <v>16.011761002653564</v>
      </c>
      <c r="BF406" s="147">
        <f>[1]побуд.звіт!BF406+'[2]звіт 2018+01.2019'!BF406</f>
        <v>0</v>
      </c>
      <c r="BG406" s="140">
        <f t="shared" si="261"/>
        <v>-16.011761002653564</v>
      </c>
      <c r="BH406" s="141">
        <f t="shared" si="262"/>
        <v>0</v>
      </c>
      <c r="BI406" s="147">
        <f>[1]побуд.звіт!BI406+'[2]звіт 2018+01.2019'!BI406</f>
        <v>0</v>
      </c>
      <c r="BJ406" s="147">
        <f>[1]побуд.звіт!BJ406+'[2]звіт 2018+01.2019'!BJ406</f>
        <v>0</v>
      </c>
      <c r="BK406" s="140">
        <f t="shared" si="263"/>
        <v>0</v>
      </c>
      <c r="BL406" s="141">
        <f t="shared" si="264"/>
        <v>0</v>
      </c>
      <c r="BM406" s="147">
        <f>[1]побуд.звіт!BM406+'[2]звіт 2018+01.2019'!BM406</f>
        <v>0</v>
      </c>
      <c r="BN406" s="147">
        <f>[1]побуд.звіт!BN406+'[2]звіт 2018+01.2019'!BN406</f>
        <v>0</v>
      </c>
      <c r="BO406" s="140">
        <f t="shared" si="265"/>
        <v>0</v>
      </c>
      <c r="BP406" s="141">
        <f t="shared" si="266"/>
        <v>0</v>
      </c>
      <c r="BQ406" s="142">
        <f t="shared" si="234"/>
        <v>2781.8796728059478</v>
      </c>
      <c r="BR406" s="140">
        <f t="shared" si="234"/>
        <v>4438.0049907319371</v>
      </c>
      <c r="BS406" s="140">
        <f t="shared" si="267"/>
        <v>0</v>
      </c>
      <c r="BT406" s="141">
        <f t="shared" si="268"/>
        <v>1656.1253179259893</v>
      </c>
      <c r="BU406" s="148">
        <f t="shared" si="272"/>
        <v>1.5953260071293938</v>
      </c>
      <c r="BV406" s="132">
        <v>121</v>
      </c>
      <c r="BW406" s="144">
        <f t="shared" si="269"/>
        <v>0</v>
      </c>
      <c r="BX406" s="132">
        <f t="shared" si="235"/>
        <v>198.70569091471057</v>
      </c>
      <c r="BY406" s="145">
        <v>3</v>
      </c>
      <c r="CA406" s="39"/>
    </row>
    <row r="407" spans="1:79" x14ac:dyDescent="0.3">
      <c r="A407" s="137">
        <f t="shared" si="240"/>
        <v>399</v>
      </c>
      <c r="B407" s="153" t="s">
        <v>499</v>
      </c>
      <c r="C407" s="188">
        <v>86.6</v>
      </c>
      <c r="D407" s="187">
        <v>1</v>
      </c>
      <c r="E407" s="147">
        <f>[1]побуд.звіт!E407+'[2]звіт 2018+01.2019'!E407</f>
        <v>0</v>
      </c>
      <c r="F407" s="147">
        <f>[1]побуд.звіт!F407+'[2]звіт 2018+01.2019'!F407</f>
        <v>0</v>
      </c>
      <c r="G407" s="140">
        <f t="shared" si="236"/>
        <v>0</v>
      </c>
      <c r="H407" s="141">
        <f t="shared" si="237"/>
        <v>0</v>
      </c>
      <c r="I407" s="147">
        <f>[1]побуд.звіт!I407+'[2]звіт 2018+01.2019'!I407</f>
        <v>0</v>
      </c>
      <c r="J407" s="147">
        <f>[1]побуд.звіт!J407+'[2]звіт 2018+01.2019'!J407</f>
        <v>0</v>
      </c>
      <c r="K407" s="140">
        <f t="shared" si="238"/>
        <v>0</v>
      </c>
      <c r="L407" s="141">
        <f t="shared" si="239"/>
        <v>0</v>
      </c>
      <c r="M407" s="147">
        <f>[1]побуд.звіт!M407+'[2]звіт 2018+01.2019'!M407</f>
        <v>242.06009160965834</v>
      </c>
      <c r="N407" s="147">
        <f>[1]побуд.звіт!N407+'[2]звіт 2018+01.2019'!N407</f>
        <v>248.97758343570788</v>
      </c>
      <c r="O407" s="140">
        <f t="shared" si="241"/>
        <v>0</v>
      </c>
      <c r="P407" s="141">
        <f t="shared" si="242"/>
        <v>6.9174918260495417</v>
      </c>
      <c r="Q407" s="147">
        <f>[1]побуд.звіт!Q407+'[2]звіт 2018+01.2019'!Q407</f>
        <v>0</v>
      </c>
      <c r="R407" s="147">
        <f>[1]побуд.звіт!R407+'[2]звіт 2018+01.2019'!R407</f>
        <v>107.31332677667052</v>
      </c>
      <c r="S407" s="140">
        <f t="shared" si="243"/>
        <v>0</v>
      </c>
      <c r="T407" s="141">
        <f t="shared" si="244"/>
        <v>107.31332677667052</v>
      </c>
      <c r="U407" s="147">
        <f>[1]побуд.звіт!U407+'[2]звіт 2018+01.2019'!U407</f>
        <v>0</v>
      </c>
      <c r="V407" s="147">
        <f>[1]побуд.звіт!V407+'[2]звіт 2018+01.2019'!V407</f>
        <v>0</v>
      </c>
      <c r="W407" s="140">
        <f t="shared" si="245"/>
        <v>0</v>
      </c>
      <c r="X407" s="141">
        <f t="shared" si="246"/>
        <v>0</v>
      </c>
      <c r="Y407" s="147">
        <f>[1]побуд.звіт!Y407+'[2]звіт 2018+01.2019'!Y407</f>
        <v>0</v>
      </c>
      <c r="Z407" s="147">
        <f>[1]побуд.звіт!Z407+'[2]звіт 2018+01.2019'!Z407</f>
        <v>0</v>
      </c>
      <c r="AA407" s="140">
        <f t="shared" si="247"/>
        <v>0</v>
      </c>
      <c r="AB407" s="141">
        <f t="shared" si="248"/>
        <v>0</v>
      </c>
      <c r="AC407" s="147">
        <f>[1]побуд.звіт!AC407+'[2]звіт 2018+01.2019'!AC407</f>
        <v>381.90220073065609</v>
      </c>
      <c r="AD407" s="147">
        <f>[1]побуд.звіт!AD407+'[2]звіт 2018+01.2019'!AD407</f>
        <v>482.43378329342062</v>
      </c>
      <c r="AE407" s="140">
        <f t="shared" si="249"/>
        <v>0</v>
      </c>
      <c r="AF407" s="141">
        <f t="shared" si="250"/>
        <v>100.53158256276453</v>
      </c>
      <c r="AG407" s="147">
        <f>[1]побуд.звіт!AG407+'[2]звіт 2018+01.2019'!AG407</f>
        <v>0</v>
      </c>
      <c r="AH407" s="147">
        <f>[1]побуд.звіт!AH407+'[2]звіт 2018+01.2019'!AH407</f>
        <v>0</v>
      </c>
      <c r="AI407" s="140">
        <f t="shared" si="251"/>
        <v>0</v>
      </c>
      <c r="AJ407" s="141">
        <f t="shared" si="252"/>
        <v>0</v>
      </c>
      <c r="AK407" s="147">
        <f>[1]побуд.звіт!AK407+'[2]звіт 2018+01.2019'!AK407</f>
        <v>0</v>
      </c>
      <c r="AL407" s="147">
        <f>[1]побуд.звіт!AL407+'[2]звіт 2018+01.2019'!AL407</f>
        <v>0</v>
      </c>
      <c r="AM407" s="140">
        <f t="shared" si="253"/>
        <v>0</v>
      </c>
      <c r="AN407" s="141">
        <f t="shared" si="254"/>
        <v>0</v>
      </c>
      <c r="AO407" s="147">
        <f>[1]побуд.звіт!AO407+'[2]звіт 2018+01.2019'!AO407</f>
        <v>162.72607754292244</v>
      </c>
      <c r="AP407" s="147">
        <f>[1]побуд.звіт!AP407+'[2]звіт 2018+01.2019'!AP407</f>
        <v>69.998146217432378</v>
      </c>
      <c r="AQ407" s="140">
        <f t="shared" si="255"/>
        <v>-92.727931325490061</v>
      </c>
      <c r="AR407" s="141">
        <f t="shared" si="256"/>
        <v>0</v>
      </c>
      <c r="AS407" s="147">
        <f>[1]побуд.звіт!AS407+'[2]звіт 2018+01.2019'!AS407</f>
        <v>0</v>
      </c>
      <c r="AT407" s="147">
        <f>[1]побуд.звіт!AT407+'[2]звіт 2018+01.2019'!AT407</f>
        <v>0</v>
      </c>
      <c r="AU407" s="140">
        <f t="shared" si="257"/>
        <v>0</v>
      </c>
      <c r="AV407" s="141">
        <f t="shared" si="258"/>
        <v>0</v>
      </c>
      <c r="AW407" s="147">
        <f>[1]побуд.звіт!AW407+'[2]звіт 2018+01.2019'!AW407</f>
        <v>542.34495242070489</v>
      </c>
      <c r="AX407" s="147">
        <f>[1]побуд.звіт!AX407+'[2]звіт 2018+01.2019'!AX407</f>
        <v>0</v>
      </c>
      <c r="AY407" s="140">
        <f t="shared" si="259"/>
        <v>-542.34495242070489</v>
      </c>
      <c r="AZ407" s="141">
        <f t="shared" si="260"/>
        <v>0</v>
      </c>
      <c r="BA407" s="38">
        <v>0</v>
      </c>
      <c r="BB407" s="36"/>
      <c r="BC407" s="36">
        <f t="shared" si="270"/>
        <v>0</v>
      </c>
      <c r="BD407" s="37">
        <f t="shared" si="271"/>
        <v>0</v>
      </c>
      <c r="BE407" s="147">
        <f>[1]побуд.звіт!BE407+'[2]звіт 2018+01.2019'!BE407</f>
        <v>16.039016291566028</v>
      </c>
      <c r="BF407" s="147">
        <f>[1]побуд.звіт!BF407+'[2]звіт 2018+01.2019'!BF407</f>
        <v>0</v>
      </c>
      <c r="BG407" s="140">
        <f t="shared" si="261"/>
        <v>-16.039016291566028</v>
      </c>
      <c r="BH407" s="141">
        <f t="shared" si="262"/>
        <v>0</v>
      </c>
      <c r="BI407" s="147">
        <f>[1]побуд.звіт!BI407+'[2]звіт 2018+01.2019'!BI407</f>
        <v>0</v>
      </c>
      <c r="BJ407" s="147">
        <f>[1]побуд.звіт!BJ407+'[2]звіт 2018+01.2019'!BJ407</f>
        <v>0</v>
      </c>
      <c r="BK407" s="140">
        <f t="shared" si="263"/>
        <v>0</v>
      </c>
      <c r="BL407" s="141">
        <f t="shared" si="264"/>
        <v>0</v>
      </c>
      <c r="BM407" s="147">
        <f>[1]побуд.звіт!BM407+'[2]звіт 2018+01.2019'!BM407</f>
        <v>0</v>
      </c>
      <c r="BN407" s="147">
        <f>[1]побуд.звіт!BN407+'[2]звіт 2018+01.2019'!BN407</f>
        <v>0</v>
      </c>
      <c r="BO407" s="140">
        <f t="shared" si="265"/>
        <v>0</v>
      </c>
      <c r="BP407" s="141">
        <f t="shared" si="266"/>
        <v>0</v>
      </c>
      <c r="BQ407" s="142">
        <f t="shared" si="234"/>
        <v>1345.0723385955077</v>
      </c>
      <c r="BR407" s="140">
        <f t="shared" si="234"/>
        <v>908.72283972323135</v>
      </c>
      <c r="BS407" s="140">
        <f t="shared" si="267"/>
        <v>-436.3494988722764</v>
      </c>
      <c r="BT407" s="141">
        <f t="shared" si="268"/>
        <v>0</v>
      </c>
      <c r="BU407" s="148">
        <f t="shared" si="272"/>
        <v>0.67559402840154892</v>
      </c>
      <c r="BV407" s="132">
        <v>137</v>
      </c>
      <c r="BW407" s="144">
        <f t="shared" si="269"/>
        <v>40.923404386035159</v>
      </c>
      <c r="BX407" s="132">
        <f t="shared" si="235"/>
        <v>96.076595613964841</v>
      </c>
      <c r="BY407" s="145">
        <v>3</v>
      </c>
      <c r="CA407" s="39"/>
    </row>
    <row r="408" spans="1:79" x14ac:dyDescent="0.3">
      <c r="A408" s="137">
        <f t="shared" si="240"/>
        <v>400</v>
      </c>
      <c r="B408" s="153" t="s">
        <v>500</v>
      </c>
      <c r="C408" s="188">
        <v>133</v>
      </c>
      <c r="D408" s="187">
        <v>1</v>
      </c>
      <c r="E408" s="147">
        <f>[1]побуд.звіт!E408+'[2]звіт 2018+01.2019'!E408</f>
        <v>0</v>
      </c>
      <c r="F408" s="147">
        <f>[1]побуд.звіт!F408+'[2]звіт 2018+01.2019'!F408</f>
        <v>0</v>
      </c>
      <c r="G408" s="140">
        <f t="shared" si="236"/>
        <v>0</v>
      </c>
      <c r="H408" s="141">
        <f t="shared" si="237"/>
        <v>0</v>
      </c>
      <c r="I408" s="147">
        <f>[1]побуд.звіт!I408+'[2]звіт 2018+01.2019'!I408</f>
        <v>0</v>
      </c>
      <c r="J408" s="147">
        <f>[1]побуд.звіт!J408+'[2]звіт 2018+01.2019'!J408</f>
        <v>0</v>
      </c>
      <c r="K408" s="140">
        <f t="shared" si="238"/>
        <v>0</v>
      </c>
      <c r="L408" s="141">
        <f t="shared" si="239"/>
        <v>0</v>
      </c>
      <c r="M408" s="147">
        <f>[1]побуд.звіт!M408+'[2]звіт 2018+01.2019'!M408</f>
        <v>322.84371437046264</v>
      </c>
      <c r="N408" s="147">
        <f>[1]побуд.звіт!N408+'[2]звіт 2018+01.2019'!N408</f>
        <v>331.97011124761053</v>
      </c>
      <c r="O408" s="140">
        <f t="shared" si="241"/>
        <v>0</v>
      </c>
      <c r="P408" s="141">
        <f t="shared" si="242"/>
        <v>9.1263968771478972</v>
      </c>
      <c r="Q408" s="147">
        <f>[1]побуд.звіт!Q408+'[2]звіт 2018+01.2019'!Q408</f>
        <v>0</v>
      </c>
      <c r="R408" s="147">
        <f>[1]побуд.звіт!R408+'[2]звіт 2018+01.2019'!R408</f>
        <v>164.78518087733318</v>
      </c>
      <c r="S408" s="140">
        <f t="shared" si="243"/>
        <v>0</v>
      </c>
      <c r="T408" s="141">
        <f t="shared" si="244"/>
        <v>164.78518087733318</v>
      </c>
      <c r="U408" s="147">
        <f>[1]побуд.звіт!U408+'[2]звіт 2018+01.2019'!U408</f>
        <v>0</v>
      </c>
      <c r="V408" s="147">
        <f>[1]побуд.звіт!V408+'[2]звіт 2018+01.2019'!V408</f>
        <v>0</v>
      </c>
      <c r="W408" s="140">
        <f t="shared" si="245"/>
        <v>0</v>
      </c>
      <c r="X408" s="141">
        <f t="shared" si="246"/>
        <v>0</v>
      </c>
      <c r="Y408" s="147">
        <f>[1]побуд.звіт!Y408+'[2]звіт 2018+01.2019'!Y408</f>
        <v>0</v>
      </c>
      <c r="Z408" s="147">
        <f>[1]побуд.звіт!Z408+'[2]звіт 2018+01.2019'!Z408</f>
        <v>0</v>
      </c>
      <c r="AA408" s="140">
        <f t="shared" si="247"/>
        <v>0</v>
      </c>
      <c r="AB408" s="141">
        <f t="shared" si="248"/>
        <v>0</v>
      </c>
      <c r="AC408" s="147">
        <f>[1]побуд.звіт!AC408+'[2]звіт 2018+01.2019'!AC408</f>
        <v>586.52416509442594</v>
      </c>
      <c r="AD408" s="147">
        <f>[1]побуд.звіт!AD408+'[2]звіт 2018+01.2019'!AD408</f>
        <v>740.92024454994169</v>
      </c>
      <c r="AE408" s="140">
        <f t="shared" si="249"/>
        <v>0</v>
      </c>
      <c r="AF408" s="141">
        <f t="shared" si="250"/>
        <v>154.39607945551575</v>
      </c>
      <c r="AG408" s="147">
        <f>[1]побуд.звіт!AG408+'[2]звіт 2018+01.2019'!AG408</f>
        <v>0</v>
      </c>
      <c r="AH408" s="147">
        <f>[1]побуд.звіт!AH408+'[2]звіт 2018+01.2019'!AH408</f>
        <v>0</v>
      </c>
      <c r="AI408" s="140">
        <f t="shared" si="251"/>
        <v>0</v>
      </c>
      <c r="AJ408" s="141">
        <f t="shared" si="252"/>
        <v>0</v>
      </c>
      <c r="AK408" s="147">
        <f>[1]побуд.звіт!AK408+'[2]звіт 2018+01.2019'!AK408</f>
        <v>0</v>
      </c>
      <c r="AL408" s="147">
        <f>[1]побуд.звіт!AL408+'[2]звіт 2018+01.2019'!AL408</f>
        <v>0</v>
      </c>
      <c r="AM408" s="140">
        <f t="shared" si="253"/>
        <v>0</v>
      </c>
      <c r="AN408" s="141">
        <f t="shared" si="254"/>
        <v>0</v>
      </c>
      <c r="AO408" s="147">
        <f>[1]побуд.звіт!AO408+'[2]звіт 2018+01.2019'!AO408</f>
        <v>456.03450649114166</v>
      </c>
      <c r="AP408" s="147">
        <f>[1]побуд.звіт!AP408+'[2]звіт 2018+01.2019'!AP408</f>
        <v>104.99721932614857</v>
      </c>
      <c r="AQ408" s="140">
        <f t="shared" si="255"/>
        <v>-351.03728716499307</v>
      </c>
      <c r="AR408" s="141">
        <f t="shared" si="256"/>
        <v>0</v>
      </c>
      <c r="AS408" s="147">
        <f>[1]побуд.звіт!AS408+'[2]звіт 2018+01.2019'!AS408</f>
        <v>0</v>
      </c>
      <c r="AT408" s="147">
        <f>[1]побуд.звіт!AT408+'[2]звіт 2018+01.2019'!AT408</f>
        <v>0</v>
      </c>
      <c r="AU408" s="140">
        <f t="shared" si="257"/>
        <v>0</v>
      </c>
      <c r="AV408" s="141">
        <f t="shared" si="258"/>
        <v>0</v>
      </c>
      <c r="AW408" s="147">
        <f>[1]побуд.звіт!AW408+'[2]звіт 2018+01.2019'!AW408</f>
        <v>832.74154358104147</v>
      </c>
      <c r="AX408" s="147">
        <f>[1]побуд.звіт!AX408+'[2]звіт 2018+01.2019'!AX408</f>
        <v>0</v>
      </c>
      <c r="AY408" s="140">
        <f t="shared" si="259"/>
        <v>-832.74154358104147</v>
      </c>
      <c r="AZ408" s="141">
        <f t="shared" si="260"/>
        <v>0</v>
      </c>
      <c r="BA408" s="38">
        <v>0</v>
      </c>
      <c r="BB408" s="36"/>
      <c r="BC408" s="36">
        <f t="shared" si="270"/>
        <v>0</v>
      </c>
      <c r="BD408" s="37">
        <f t="shared" si="271"/>
        <v>0</v>
      </c>
      <c r="BE408" s="147">
        <f>[1]побуд.звіт!BE408+'[2]звіт 2018+01.2019'!BE408</f>
        <v>15.990879967681114</v>
      </c>
      <c r="BF408" s="147">
        <f>[1]побуд.звіт!BF408+'[2]звіт 2018+01.2019'!BF408</f>
        <v>0</v>
      </c>
      <c r="BG408" s="140">
        <f t="shared" si="261"/>
        <v>-15.990879967681114</v>
      </c>
      <c r="BH408" s="141">
        <f t="shared" si="262"/>
        <v>0</v>
      </c>
      <c r="BI408" s="147">
        <f>[1]побуд.звіт!BI408+'[2]звіт 2018+01.2019'!BI408</f>
        <v>0</v>
      </c>
      <c r="BJ408" s="147">
        <f>[1]побуд.звіт!BJ408+'[2]звіт 2018+01.2019'!BJ408</f>
        <v>0</v>
      </c>
      <c r="BK408" s="140">
        <f t="shared" si="263"/>
        <v>0</v>
      </c>
      <c r="BL408" s="141">
        <f t="shared" si="264"/>
        <v>0</v>
      </c>
      <c r="BM408" s="147">
        <f>[1]побуд.звіт!BM408+'[2]звіт 2018+01.2019'!BM408</f>
        <v>0</v>
      </c>
      <c r="BN408" s="147">
        <f>[1]побуд.звіт!BN408+'[2]звіт 2018+01.2019'!BN408</f>
        <v>0</v>
      </c>
      <c r="BO408" s="140">
        <f t="shared" si="265"/>
        <v>0</v>
      </c>
      <c r="BP408" s="141">
        <f t="shared" si="266"/>
        <v>0</v>
      </c>
      <c r="BQ408" s="142">
        <f t="shared" si="234"/>
        <v>2214.1348095047529</v>
      </c>
      <c r="BR408" s="140">
        <f t="shared" si="234"/>
        <v>1342.6727560010338</v>
      </c>
      <c r="BS408" s="140">
        <f t="shared" si="267"/>
        <v>-871.46205350371906</v>
      </c>
      <c r="BT408" s="141">
        <f t="shared" si="268"/>
        <v>0</v>
      </c>
      <c r="BU408" s="148">
        <f t="shared" si="272"/>
        <v>0.60640966856998035</v>
      </c>
      <c r="BV408" s="132">
        <v>243</v>
      </c>
      <c r="BW408" s="144">
        <f t="shared" si="269"/>
        <v>84.847513606803375</v>
      </c>
      <c r="BX408" s="132">
        <f t="shared" si="235"/>
        <v>158.15248639319663</v>
      </c>
      <c r="BY408" s="145">
        <v>3</v>
      </c>
      <c r="CA408" s="39"/>
    </row>
    <row r="409" spans="1:79" x14ac:dyDescent="0.3">
      <c r="A409" s="137">
        <f t="shared" si="240"/>
        <v>401</v>
      </c>
      <c r="B409" s="153" t="s">
        <v>501</v>
      </c>
      <c r="C409" s="188">
        <v>82.2</v>
      </c>
      <c r="D409" s="187">
        <v>1</v>
      </c>
      <c r="E409" s="147">
        <f>[1]побуд.звіт!E409+'[2]звіт 2018+01.2019'!E409</f>
        <v>0</v>
      </c>
      <c r="F409" s="147">
        <f>[1]побуд.звіт!F409+'[2]звіт 2018+01.2019'!F409</f>
        <v>0</v>
      </c>
      <c r="G409" s="140">
        <f t="shared" si="236"/>
        <v>0</v>
      </c>
      <c r="H409" s="141">
        <f t="shared" si="237"/>
        <v>0</v>
      </c>
      <c r="I409" s="147">
        <f>[1]побуд.звіт!I409+'[2]звіт 2018+01.2019'!I409</f>
        <v>0</v>
      </c>
      <c r="J409" s="147">
        <f>[1]побуд.звіт!J409+'[2]звіт 2018+01.2019'!J409</f>
        <v>0</v>
      </c>
      <c r="K409" s="140">
        <f t="shared" si="238"/>
        <v>0</v>
      </c>
      <c r="L409" s="141">
        <f t="shared" si="239"/>
        <v>0</v>
      </c>
      <c r="M409" s="147">
        <f>[1]побуд.звіт!M409+'[2]звіт 2018+01.2019'!M409</f>
        <v>121.24327165163001</v>
      </c>
      <c r="N409" s="147">
        <f>[1]побуд.звіт!N409+'[2]звіт 2018+01.2019'!N409</f>
        <v>124.48879171785394</v>
      </c>
      <c r="O409" s="140">
        <f t="shared" si="241"/>
        <v>0</v>
      </c>
      <c r="P409" s="141">
        <f t="shared" si="242"/>
        <v>3.2455200662239321</v>
      </c>
      <c r="Q409" s="147">
        <f>[1]побуд.звіт!Q409+'[2]звіт 2018+01.2019'!Q409</f>
        <v>0</v>
      </c>
      <c r="R409" s="147">
        <f>[1]побуд.звіт!R409+'[2]звіт 2018+01.2019'!R409</f>
        <v>101.40828901345117</v>
      </c>
      <c r="S409" s="140">
        <f t="shared" si="243"/>
        <v>0</v>
      </c>
      <c r="T409" s="141">
        <f t="shared" si="244"/>
        <v>101.40828901345117</v>
      </c>
      <c r="U409" s="147">
        <f>[1]побуд.звіт!U409+'[2]звіт 2018+01.2019'!U409</f>
        <v>0</v>
      </c>
      <c r="V409" s="147">
        <f>[1]побуд.звіт!V409+'[2]звіт 2018+01.2019'!V409</f>
        <v>0</v>
      </c>
      <c r="W409" s="140">
        <f t="shared" si="245"/>
        <v>0</v>
      </c>
      <c r="X409" s="141">
        <f t="shared" si="246"/>
        <v>0</v>
      </c>
      <c r="Y409" s="147">
        <f>[1]побуд.звіт!Y409+'[2]звіт 2018+01.2019'!Y409</f>
        <v>0</v>
      </c>
      <c r="Z409" s="147">
        <f>[1]побуд.звіт!Z409+'[2]звіт 2018+01.2019'!Z409</f>
        <v>0</v>
      </c>
      <c r="AA409" s="140">
        <f t="shared" si="247"/>
        <v>0</v>
      </c>
      <c r="AB409" s="141">
        <f t="shared" si="248"/>
        <v>0</v>
      </c>
      <c r="AC409" s="147">
        <f>[1]побуд.звіт!AC409+'[2]звіт 2018+01.2019'!AC409</f>
        <v>362.35043376512641</v>
      </c>
      <c r="AD409" s="147">
        <f>[1]побуд.звіт!AD409+'[2]звіт 2018+01.2019'!AD409</f>
        <v>457.92213610530229</v>
      </c>
      <c r="AE409" s="140">
        <f t="shared" si="249"/>
        <v>0</v>
      </c>
      <c r="AF409" s="141">
        <f t="shared" si="250"/>
        <v>95.571702340175875</v>
      </c>
      <c r="AG409" s="147">
        <f>[1]побуд.звіт!AG409+'[2]звіт 2018+01.2019'!AG409</f>
        <v>0</v>
      </c>
      <c r="AH409" s="147">
        <f>[1]побуд.звіт!AH409+'[2]звіт 2018+01.2019'!AH409</f>
        <v>0</v>
      </c>
      <c r="AI409" s="140">
        <f t="shared" si="251"/>
        <v>0</v>
      </c>
      <c r="AJ409" s="141">
        <f t="shared" si="252"/>
        <v>0</v>
      </c>
      <c r="AK409" s="147">
        <f>[1]побуд.звіт!AK409+'[2]звіт 2018+01.2019'!AK409</f>
        <v>0</v>
      </c>
      <c r="AL409" s="147">
        <f>[1]побуд.звіт!AL409+'[2]звіт 2018+01.2019'!AL409</f>
        <v>0</v>
      </c>
      <c r="AM409" s="140">
        <f t="shared" si="253"/>
        <v>0</v>
      </c>
      <c r="AN409" s="141">
        <f t="shared" si="254"/>
        <v>0</v>
      </c>
      <c r="AO409" s="147">
        <f>[1]побуд.звіт!AO409+'[2]звіт 2018+01.2019'!AO409</f>
        <v>162.6255947584491</v>
      </c>
      <c r="AP409" s="147">
        <f>[1]побуд.звіт!AP409+'[2]звіт 2018+01.2019'!AP409</f>
        <v>69.998146217432378</v>
      </c>
      <c r="AQ409" s="140">
        <f t="shared" si="255"/>
        <v>-92.627448541016719</v>
      </c>
      <c r="AR409" s="141">
        <f t="shared" si="256"/>
        <v>0</v>
      </c>
      <c r="AS409" s="147">
        <f>[1]побуд.звіт!AS409+'[2]звіт 2018+01.2019'!AS409</f>
        <v>0</v>
      </c>
      <c r="AT409" s="147">
        <f>[1]побуд.звіт!AT409+'[2]звіт 2018+01.2019'!AT409</f>
        <v>0</v>
      </c>
      <c r="AU409" s="140">
        <f t="shared" si="257"/>
        <v>0</v>
      </c>
      <c r="AV409" s="141">
        <f t="shared" si="258"/>
        <v>0</v>
      </c>
      <c r="AW409" s="147">
        <f>[1]побуд.звіт!AW409+'[2]звіт 2018+01.2019'!AW409</f>
        <v>512.46578351918367</v>
      </c>
      <c r="AX409" s="147">
        <f>[1]побуд.звіт!AX409+'[2]звіт 2018+01.2019'!AX409</f>
        <v>0</v>
      </c>
      <c r="AY409" s="140">
        <f t="shared" si="259"/>
        <v>-512.46578351918367</v>
      </c>
      <c r="AZ409" s="141">
        <f t="shared" si="260"/>
        <v>0</v>
      </c>
      <c r="BA409" s="38">
        <v>0</v>
      </c>
      <c r="BB409" s="36"/>
      <c r="BC409" s="36">
        <f t="shared" si="270"/>
        <v>0</v>
      </c>
      <c r="BD409" s="37">
        <f t="shared" si="271"/>
        <v>0</v>
      </c>
      <c r="BE409" s="147">
        <f>[1]побуд.звіт!BE409+'[2]звіт 2018+01.2019'!BE409</f>
        <v>16.031909578774354</v>
      </c>
      <c r="BF409" s="147">
        <f>[1]побуд.звіт!BF409+'[2]звіт 2018+01.2019'!BF409</f>
        <v>0</v>
      </c>
      <c r="BG409" s="140">
        <f t="shared" si="261"/>
        <v>-16.031909578774354</v>
      </c>
      <c r="BH409" s="141">
        <f t="shared" si="262"/>
        <v>0</v>
      </c>
      <c r="BI409" s="147">
        <f>[1]побуд.звіт!BI409+'[2]звіт 2018+01.2019'!BI409</f>
        <v>0</v>
      </c>
      <c r="BJ409" s="147">
        <f>[1]побуд.звіт!BJ409+'[2]звіт 2018+01.2019'!BJ409</f>
        <v>0</v>
      </c>
      <c r="BK409" s="140">
        <f t="shared" si="263"/>
        <v>0</v>
      </c>
      <c r="BL409" s="141">
        <f t="shared" si="264"/>
        <v>0</v>
      </c>
      <c r="BM409" s="147">
        <f>[1]побуд.звіт!BM409+'[2]звіт 2018+01.2019'!BM409</f>
        <v>0</v>
      </c>
      <c r="BN409" s="147">
        <f>[1]побуд.звіт!BN409+'[2]звіт 2018+01.2019'!BN409</f>
        <v>0</v>
      </c>
      <c r="BO409" s="140">
        <f t="shared" si="265"/>
        <v>0</v>
      </c>
      <c r="BP409" s="141">
        <f t="shared" si="266"/>
        <v>0</v>
      </c>
      <c r="BQ409" s="142">
        <f t="shared" si="234"/>
        <v>1174.7169932731633</v>
      </c>
      <c r="BR409" s="140">
        <f t="shared" si="234"/>
        <v>753.81736305403979</v>
      </c>
      <c r="BS409" s="140">
        <f t="shared" si="267"/>
        <v>-420.89963021912354</v>
      </c>
      <c r="BT409" s="141">
        <f t="shared" si="268"/>
        <v>0</v>
      </c>
      <c r="BU409" s="148">
        <f t="shared" si="272"/>
        <v>0.64170125006334233</v>
      </c>
      <c r="BV409" s="132">
        <v>305</v>
      </c>
      <c r="BW409" s="144">
        <f t="shared" si="269"/>
        <v>221.09164333763118</v>
      </c>
      <c r="BX409" s="132">
        <f t="shared" si="235"/>
        <v>83.908356662368803</v>
      </c>
      <c r="BY409" s="145">
        <v>3</v>
      </c>
      <c r="CA409" s="39"/>
    </row>
    <row r="410" spans="1:79" x14ac:dyDescent="0.3">
      <c r="A410" s="137">
        <f t="shared" si="240"/>
        <v>402</v>
      </c>
      <c r="B410" s="153" t="s">
        <v>502</v>
      </c>
      <c r="C410" s="188">
        <v>84.9</v>
      </c>
      <c r="D410" s="187">
        <v>1</v>
      </c>
      <c r="E410" s="147">
        <f>[1]побуд.звіт!E410+'[2]звіт 2018+01.2019'!E410</f>
        <v>0</v>
      </c>
      <c r="F410" s="147">
        <f>[1]побуд.звіт!F410+'[2]звіт 2018+01.2019'!F410</f>
        <v>0</v>
      </c>
      <c r="G410" s="140">
        <f t="shared" si="236"/>
        <v>0</v>
      </c>
      <c r="H410" s="141">
        <f t="shared" si="237"/>
        <v>0</v>
      </c>
      <c r="I410" s="147">
        <f>[1]побуд.звіт!I410+'[2]звіт 2018+01.2019'!I410</f>
        <v>0</v>
      </c>
      <c r="J410" s="147">
        <f>[1]побуд.звіт!J410+'[2]звіт 2018+01.2019'!J410</f>
        <v>0</v>
      </c>
      <c r="K410" s="140">
        <f t="shared" si="238"/>
        <v>0</v>
      </c>
      <c r="L410" s="141">
        <f t="shared" si="239"/>
        <v>0</v>
      </c>
      <c r="M410" s="147">
        <f>[1]побуд.звіт!M410+'[2]звіт 2018+01.2019'!M410</f>
        <v>80.975602598393181</v>
      </c>
      <c r="N410" s="147">
        <f>[1]побуд.звіт!N410+'[2]звіт 2018+01.2019'!N410</f>
        <v>82.992527811902633</v>
      </c>
      <c r="O410" s="140">
        <f t="shared" si="241"/>
        <v>0</v>
      </c>
      <c r="P410" s="141">
        <f t="shared" si="242"/>
        <v>2.0169252135094524</v>
      </c>
      <c r="Q410" s="147">
        <f>[1]побуд.звіт!Q410+'[2]звіт 2018+01.2019'!Q410</f>
        <v>0</v>
      </c>
      <c r="R410" s="147">
        <f>[1]побуд.звіт!R410+'[2]звіт 2018+01.2019'!R410</f>
        <v>105.22347972577857</v>
      </c>
      <c r="S410" s="140">
        <f t="shared" si="243"/>
        <v>0</v>
      </c>
      <c r="T410" s="141">
        <f t="shared" si="244"/>
        <v>105.22347972577857</v>
      </c>
      <c r="U410" s="147">
        <f>[1]побуд.звіт!U410+'[2]звіт 2018+01.2019'!U410</f>
        <v>0</v>
      </c>
      <c r="V410" s="147">
        <f>[1]побуд.звіт!V410+'[2]звіт 2018+01.2019'!V410</f>
        <v>0</v>
      </c>
      <c r="W410" s="140">
        <f t="shared" si="245"/>
        <v>0</v>
      </c>
      <c r="X410" s="141">
        <f t="shared" si="246"/>
        <v>0</v>
      </c>
      <c r="Y410" s="147">
        <f>[1]побуд.звіт!Y410+'[2]звіт 2018+01.2019'!Y410</f>
        <v>0</v>
      </c>
      <c r="Z410" s="147">
        <f>[1]побуд.звіт!Z410+'[2]звіт 2018+01.2019'!Z410</f>
        <v>0</v>
      </c>
      <c r="AA410" s="140">
        <f t="shared" si="247"/>
        <v>0</v>
      </c>
      <c r="AB410" s="141">
        <f t="shared" si="248"/>
        <v>0</v>
      </c>
      <c r="AC410" s="147">
        <f>[1]побуд.звіт!AC410+'[2]звіт 2018+01.2019'!AC410</f>
        <v>374.3288653121561</v>
      </c>
      <c r="AD410" s="147">
        <f>[1]побуд.звіт!AD410+'[2]звіт 2018+01.2019'!AD410</f>
        <v>472.96337415255675</v>
      </c>
      <c r="AE410" s="140">
        <f t="shared" si="249"/>
        <v>0</v>
      </c>
      <c r="AF410" s="141">
        <f t="shared" si="250"/>
        <v>98.634508840400656</v>
      </c>
      <c r="AG410" s="147">
        <f>[1]побуд.звіт!AG410+'[2]звіт 2018+01.2019'!AG410</f>
        <v>0</v>
      </c>
      <c r="AH410" s="147">
        <f>[1]побуд.звіт!AH410+'[2]звіт 2018+01.2019'!AH410</f>
        <v>0</v>
      </c>
      <c r="AI410" s="140">
        <f t="shared" si="251"/>
        <v>0</v>
      </c>
      <c r="AJ410" s="141">
        <f t="shared" si="252"/>
        <v>0</v>
      </c>
      <c r="AK410" s="147">
        <f>[1]побуд.звіт!AK410+'[2]звіт 2018+01.2019'!AK410</f>
        <v>0</v>
      </c>
      <c r="AL410" s="147">
        <f>[1]побуд.звіт!AL410+'[2]звіт 2018+01.2019'!AL410</f>
        <v>0</v>
      </c>
      <c r="AM410" s="140">
        <f t="shared" si="253"/>
        <v>0</v>
      </c>
      <c r="AN410" s="141">
        <f t="shared" si="254"/>
        <v>0</v>
      </c>
      <c r="AO410" s="147">
        <f>[1]побуд.звіт!AO410+'[2]звіт 2018+01.2019'!AO410</f>
        <v>268.77248705717699</v>
      </c>
      <c r="AP410" s="147">
        <f>[1]побуд.звіт!AP410+'[2]звіт 2018+01.2019'!AP410</f>
        <v>69.998146217432378</v>
      </c>
      <c r="AQ410" s="140">
        <f t="shared" si="255"/>
        <v>-198.77434083974461</v>
      </c>
      <c r="AR410" s="141">
        <f t="shared" si="256"/>
        <v>0</v>
      </c>
      <c r="AS410" s="147">
        <f>[1]побуд.звіт!AS410+'[2]звіт 2018+01.2019'!AS410</f>
        <v>0</v>
      </c>
      <c r="AT410" s="147">
        <f>[1]побуд.звіт!AT410+'[2]звіт 2018+01.2019'!AT410</f>
        <v>0</v>
      </c>
      <c r="AU410" s="140">
        <f t="shared" si="257"/>
        <v>0</v>
      </c>
      <c r="AV410" s="141">
        <f t="shared" si="258"/>
        <v>0</v>
      </c>
      <c r="AW410" s="147">
        <f>[1]побуд.звіт!AW410+'[2]звіт 2018+01.2019'!AW410</f>
        <v>531.69845797364724</v>
      </c>
      <c r="AX410" s="147">
        <f>[1]побуд.звіт!AX410+'[2]звіт 2018+01.2019'!AX410</f>
        <v>0</v>
      </c>
      <c r="AY410" s="140">
        <f t="shared" si="259"/>
        <v>-531.69845797364724</v>
      </c>
      <c r="AZ410" s="141">
        <f t="shared" si="260"/>
        <v>0</v>
      </c>
      <c r="BA410" s="38">
        <v>0</v>
      </c>
      <c r="BB410" s="36"/>
      <c r="BC410" s="36">
        <f t="shared" si="270"/>
        <v>0</v>
      </c>
      <c r="BD410" s="37">
        <f t="shared" si="271"/>
        <v>0</v>
      </c>
      <c r="BE410" s="147">
        <f>[1]побуд.звіт!BE410+'[2]звіт 2018+01.2019'!BE410</f>
        <v>16.081737991248549</v>
      </c>
      <c r="BF410" s="147">
        <f>[1]побуд.звіт!BF410+'[2]звіт 2018+01.2019'!BF410</f>
        <v>0</v>
      </c>
      <c r="BG410" s="140">
        <f t="shared" si="261"/>
        <v>-16.081737991248549</v>
      </c>
      <c r="BH410" s="141">
        <f t="shared" si="262"/>
        <v>0</v>
      </c>
      <c r="BI410" s="147">
        <f>[1]побуд.звіт!BI410+'[2]звіт 2018+01.2019'!BI410</f>
        <v>0</v>
      </c>
      <c r="BJ410" s="147">
        <f>[1]побуд.звіт!BJ410+'[2]звіт 2018+01.2019'!BJ410</f>
        <v>0</v>
      </c>
      <c r="BK410" s="140">
        <f t="shared" si="263"/>
        <v>0</v>
      </c>
      <c r="BL410" s="141">
        <f t="shared" si="264"/>
        <v>0</v>
      </c>
      <c r="BM410" s="147">
        <f>[1]побуд.звіт!BM410+'[2]звіт 2018+01.2019'!BM410</f>
        <v>0</v>
      </c>
      <c r="BN410" s="147">
        <f>[1]побуд.звіт!BN410+'[2]звіт 2018+01.2019'!BN410</f>
        <v>0</v>
      </c>
      <c r="BO410" s="140">
        <f t="shared" si="265"/>
        <v>0</v>
      </c>
      <c r="BP410" s="141">
        <f t="shared" si="266"/>
        <v>0</v>
      </c>
      <c r="BQ410" s="142">
        <f t="shared" ref="BQ410:BR473" si="273">E410+I410+M410+Q410+U410+Y410+AC410+AG410+AK410+AO410+AS410+AW410+BA410+BE410+BI410+BM410</f>
        <v>1271.8571509326221</v>
      </c>
      <c r="BR410" s="140">
        <f t="shared" si="273"/>
        <v>731.17752790767031</v>
      </c>
      <c r="BS410" s="140">
        <f t="shared" si="267"/>
        <v>-540.67962302495175</v>
      </c>
      <c r="BT410" s="141">
        <f t="shared" si="268"/>
        <v>0</v>
      </c>
      <c r="BU410" s="148">
        <f t="shared" si="272"/>
        <v>0.57488966223252003</v>
      </c>
      <c r="BV410" s="132">
        <v>0</v>
      </c>
      <c r="BW410" s="144">
        <f t="shared" si="269"/>
        <v>0</v>
      </c>
      <c r="BX410" s="132">
        <f t="shared" si="235"/>
        <v>90.846939352330153</v>
      </c>
      <c r="BY410" s="145">
        <v>3</v>
      </c>
      <c r="CA410" s="39"/>
    </row>
    <row r="411" spans="1:79" x14ac:dyDescent="0.3">
      <c r="A411" s="137">
        <f t="shared" si="240"/>
        <v>403</v>
      </c>
      <c r="B411" s="159" t="s">
        <v>503</v>
      </c>
      <c r="C411" s="188">
        <v>192.4</v>
      </c>
      <c r="D411" s="187">
        <v>1</v>
      </c>
      <c r="E411" s="147">
        <f>[1]побуд.звіт!E411+'[2]звіт 2018+01.2019'!E411</f>
        <v>0</v>
      </c>
      <c r="F411" s="147">
        <f>[1]побуд.звіт!F411+'[2]звіт 2018+01.2019'!F411</f>
        <v>0</v>
      </c>
      <c r="G411" s="140">
        <f t="shared" si="236"/>
        <v>0</v>
      </c>
      <c r="H411" s="141">
        <f t="shared" si="237"/>
        <v>0</v>
      </c>
      <c r="I411" s="147">
        <f>[1]побуд.звіт!I411+'[2]звіт 2018+01.2019'!I411</f>
        <v>0</v>
      </c>
      <c r="J411" s="147">
        <f>[1]побуд.звіт!J411+'[2]звіт 2018+01.2019'!J411</f>
        <v>0</v>
      </c>
      <c r="K411" s="140">
        <f t="shared" si="238"/>
        <v>0</v>
      </c>
      <c r="L411" s="141">
        <f t="shared" si="239"/>
        <v>0</v>
      </c>
      <c r="M411" s="147">
        <f>[1]побуд.звіт!M411+'[2]звіт 2018+01.2019'!M411</f>
        <v>444.01283046278547</v>
      </c>
      <c r="N411" s="147">
        <f>[1]побуд.звіт!N411+'[2]звіт 2018+01.2019'!N411</f>
        <v>422.80678906410992</v>
      </c>
      <c r="O411" s="140">
        <f t="shared" si="241"/>
        <v>-21.206041398675552</v>
      </c>
      <c r="P411" s="141">
        <f t="shared" si="242"/>
        <v>0</v>
      </c>
      <c r="Q411" s="147">
        <f>[1]побуд.звіт!Q411+'[2]звіт 2018+01.2019'!Q411</f>
        <v>0</v>
      </c>
      <c r="R411" s="147">
        <f>[1]побуд.звіт!R411+'[2]звіт 2018+01.2019'!R411</f>
        <v>232.3701974014657</v>
      </c>
      <c r="S411" s="140">
        <f t="shared" si="243"/>
        <v>0</v>
      </c>
      <c r="T411" s="141">
        <f t="shared" si="244"/>
        <v>232.3701974014657</v>
      </c>
      <c r="U411" s="147">
        <f>[1]побуд.звіт!U411+'[2]звіт 2018+01.2019'!U411</f>
        <v>0</v>
      </c>
      <c r="V411" s="147">
        <f>[1]побуд.звіт!V411+'[2]звіт 2018+01.2019'!V411</f>
        <v>0</v>
      </c>
      <c r="W411" s="140">
        <f t="shared" si="245"/>
        <v>0</v>
      </c>
      <c r="X411" s="141">
        <f t="shared" si="246"/>
        <v>0</v>
      </c>
      <c r="Y411" s="147">
        <f>[1]побуд.звіт!Y411+'[2]звіт 2018+01.2019'!Y411</f>
        <v>0</v>
      </c>
      <c r="Z411" s="147">
        <f>[1]побуд.звіт!Z411+'[2]звіт 2018+01.2019'!Z411</f>
        <v>0</v>
      </c>
      <c r="AA411" s="140">
        <f t="shared" si="247"/>
        <v>0</v>
      </c>
      <c r="AB411" s="141">
        <f t="shared" si="248"/>
        <v>0</v>
      </c>
      <c r="AC411" s="147">
        <f>[1]побуд.звіт!AC411+'[2]звіт 2018+01.2019'!AC411</f>
        <v>848.47555912907933</v>
      </c>
      <c r="AD411" s="147">
        <f>[1]побуд.звіт!AD411+'[2]звіт 2018+01.2019'!AD411</f>
        <v>1071.8274815895397</v>
      </c>
      <c r="AE411" s="140">
        <f t="shared" si="249"/>
        <v>0</v>
      </c>
      <c r="AF411" s="141">
        <f t="shared" si="250"/>
        <v>223.3519224604604</v>
      </c>
      <c r="AG411" s="147">
        <f>[1]побуд.звіт!AG411+'[2]звіт 2018+01.2019'!AG411</f>
        <v>0</v>
      </c>
      <c r="AH411" s="147">
        <f>[1]побуд.звіт!AH411+'[2]звіт 2018+01.2019'!AH411</f>
        <v>0</v>
      </c>
      <c r="AI411" s="140">
        <f t="shared" si="251"/>
        <v>0</v>
      </c>
      <c r="AJ411" s="141">
        <f t="shared" si="252"/>
        <v>0</v>
      </c>
      <c r="AK411" s="147">
        <f>[1]побуд.звіт!AK411+'[2]звіт 2018+01.2019'!AK411</f>
        <v>0</v>
      </c>
      <c r="AL411" s="147">
        <f>[1]побуд.звіт!AL411+'[2]звіт 2018+01.2019'!AL411</f>
        <v>0</v>
      </c>
      <c r="AM411" s="140">
        <f t="shared" si="253"/>
        <v>0</v>
      </c>
      <c r="AN411" s="141">
        <f t="shared" si="254"/>
        <v>0</v>
      </c>
      <c r="AO411" s="147">
        <f>[1]побуд.звіт!AO411+'[2]звіт 2018+01.2019'!AO411</f>
        <v>336.30837830095078</v>
      </c>
      <c r="AP411" s="147">
        <f>[1]побуд.звіт!AP411+'[2]звіт 2018+01.2019'!AP411</f>
        <v>242.54389142061706</v>
      </c>
      <c r="AQ411" s="140">
        <f t="shared" si="255"/>
        <v>-93.76448688033372</v>
      </c>
      <c r="AR411" s="141">
        <f t="shared" si="256"/>
        <v>0</v>
      </c>
      <c r="AS411" s="147">
        <f>[1]побуд.звіт!AS411+'[2]звіт 2018+01.2019'!AS411</f>
        <v>0</v>
      </c>
      <c r="AT411" s="147">
        <f>[1]побуд.звіт!AT411+'[2]звіт 2018+01.2019'!AT411</f>
        <v>0</v>
      </c>
      <c r="AU411" s="140">
        <f t="shared" si="257"/>
        <v>0</v>
      </c>
      <c r="AV411" s="141">
        <f t="shared" si="258"/>
        <v>0</v>
      </c>
      <c r="AW411" s="147">
        <f>[1]побуд.звіт!AW411+'[2]звіт 2018+01.2019'!AW411</f>
        <v>1174.1957481285979</v>
      </c>
      <c r="AX411" s="147">
        <f>[1]побуд.звіт!AX411+'[2]звіт 2018+01.2019'!AX411</f>
        <v>2392</v>
      </c>
      <c r="AY411" s="140">
        <f t="shared" si="259"/>
        <v>0</v>
      </c>
      <c r="AZ411" s="141">
        <f t="shared" si="260"/>
        <v>1217.8042518714021</v>
      </c>
      <c r="BA411" s="38">
        <v>0</v>
      </c>
      <c r="BB411" s="36"/>
      <c r="BC411" s="36">
        <f t="shared" si="270"/>
        <v>0</v>
      </c>
      <c r="BD411" s="37">
        <f t="shared" si="271"/>
        <v>0</v>
      </c>
      <c r="BE411" s="147">
        <f>[1]побуд.звіт!BE411+'[2]звіт 2018+01.2019'!BE411</f>
        <v>16.109762080595218</v>
      </c>
      <c r="BF411" s="147">
        <f>[1]побуд.звіт!BF411+'[2]звіт 2018+01.2019'!BF411</f>
        <v>0</v>
      </c>
      <c r="BG411" s="140">
        <f t="shared" si="261"/>
        <v>-16.109762080595218</v>
      </c>
      <c r="BH411" s="141">
        <f t="shared" si="262"/>
        <v>0</v>
      </c>
      <c r="BI411" s="147">
        <f>[1]побуд.звіт!BI411+'[2]звіт 2018+01.2019'!BI411</f>
        <v>0</v>
      </c>
      <c r="BJ411" s="147">
        <f>[1]побуд.звіт!BJ411+'[2]звіт 2018+01.2019'!BJ411</f>
        <v>0</v>
      </c>
      <c r="BK411" s="140">
        <f t="shared" si="263"/>
        <v>0</v>
      </c>
      <c r="BL411" s="141">
        <f t="shared" si="264"/>
        <v>0</v>
      </c>
      <c r="BM411" s="147">
        <f>[1]побуд.звіт!BM411+'[2]звіт 2018+01.2019'!BM411</f>
        <v>0</v>
      </c>
      <c r="BN411" s="147">
        <f>[1]побуд.звіт!BN411+'[2]звіт 2018+01.2019'!BN411</f>
        <v>0</v>
      </c>
      <c r="BO411" s="140">
        <f t="shared" si="265"/>
        <v>0</v>
      </c>
      <c r="BP411" s="141">
        <f t="shared" si="266"/>
        <v>0</v>
      </c>
      <c r="BQ411" s="142">
        <f t="shared" si="273"/>
        <v>2819.1022781020088</v>
      </c>
      <c r="BR411" s="140">
        <f t="shared" si="273"/>
        <v>4361.5483594757325</v>
      </c>
      <c r="BS411" s="140">
        <f t="shared" si="267"/>
        <v>0</v>
      </c>
      <c r="BT411" s="141">
        <f t="shared" si="268"/>
        <v>1542.4460813737237</v>
      </c>
      <c r="BU411" s="148">
        <f t="shared" si="272"/>
        <v>1.5471408729491689</v>
      </c>
      <c r="BV411" s="132">
        <v>124</v>
      </c>
      <c r="BW411" s="144">
        <f t="shared" si="269"/>
        <v>0</v>
      </c>
      <c r="BX411" s="132">
        <f t="shared" si="235"/>
        <v>201.36444843585778</v>
      </c>
      <c r="BY411" s="145">
        <v>3</v>
      </c>
      <c r="CA411" s="39"/>
    </row>
    <row r="412" spans="1:79" x14ac:dyDescent="0.3">
      <c r="A412" s="137">
        <f t="shared" si="240"/>
        <v>404</v>
      </c>
      <c r="B412" s="153" t="s">
        <v>504</v>
      </c>
      <c r="C412" s="188">
        <v>55.8</v>
      </c>
      <c r="D412" s="187">
        <v>1</v>
      </c>
      <c r="E412" s="147">
        <f>[1]побуд.звіт!E412+'[2]звіт 2018+01.2019'!E412</f>
        <v>0</v>
      </c>
      <c r="F412" s="147">
        <f>[1]побуд.звіт!F412+'[2]звіт 2018+01.2019'!F412</f>
        <v>0</v>
      </c>
      <c r="G412" s="140">
        <f t="shared" si="236"/>
        <v>0</v>
      </c>
      <c r="H412" s="141">
        <f t="shared" si="237"/>
        <v>0</v>
      </c>
      <c r="I412" s="147">
        <f>[1]побуд.звіт!I412+'[2]звіт 2018+01.2019'!I412</f>
        <v>0</v>
      </c>
      <c r="J412" s="147">
        <f>[1]побуд.звіт!J412+'[2]звіт 2018+01.2019'!J412</f>
        <v>0</v>
      </c>
      <c r="K412" s="140">
        <f t="shared" si="238"/>
        <v>0</v>
      </c>
      <c r="L412" s="141">
        <f t="shared" si="239"/>
        <v>0</v>
      </c>
      <c r="M412" s="147">
        <f>[1]побуд.звіт!M412+'[2]звіт 2018+01.2019'!M412</f>
        <v>40.536761744735799</v>
      </c>
      <c r="N412" s="147">
        <f>[1]побуд.звіт!N412+'[2]звіт 2018+01.2019'!N412</f>
        <v>41.496263905951317</v>
      </c>
      <c r="O412" s="140">
        <f t="shared" si="241"/>
        <v>0</v>
      </c>
      <c r="P412" s="141">
        <f t="shared" si="242"/>
        <v>0.9595021612155179</v>
      </c>
      <c r="Q412" s="147">
        <f>[1]побуд.звіт!Q412+'[2]звіт 2018+01.2019'!Q412</f>
        <v>0</v>
      </c>
      <c r="R412" s="147">
        <f>[1]побуд.звіт!R412+'[2]звіт 2018+01.2019'!R412</f>
        <v>69.09734426358736</v>
      </c>
      <c r="S412" s="140">
        <f t="shared" si="243"/>
        <v>0</v>
      </c>
      <c r="T412" s="141">
        <f t="shared" si="244"/>
        <v>69.09734426358736</v>
      </c>
      <c r="U412" s="147">
        <f>[1]побуд.звіт!U412+'[2]звіт 2018+01.2019'!U412</f>
        <v>0</v>
      </c>
      <c r="V412" s="147">
        <f>[1]побуд.звіт!V412+'[2]звіт 2018+01.2019'!V412</f>
        <v>0</v>
      </c>
      <c r="W412" s="140">
        <f t="shared" si="245"/>
        <v>0</v>
      </c>
      <c r="X412" s="141">
        <f t="shared" si="246"/>
        <v>0</v>
      </c>
      <c r="Y412" s="147">
        <f>[1]побуд.звіт!Y412+'[2]звіт 2018+01.2019'!Y412</f>
        <v>0</v>
      </c>
      <c r="Z412" s="147">
        <f>[1]побуд.звіт!Z412+'[2]звіт 2018+01.2019'!Z412</f>
        <v>0</v>
      </c>
      <c r="AA412" s="140">
        <f t="shared" si="247"/>
        <v>0</v>
      </c>
      <c r="AB412" s="141">
        <f t="shared" si="248"/>
        <v>0</v>
      </c>
      <c r="AC412" s="147">
        <f>[1]побуд.звіт!AC412+'[2]звіт 2018+01.2019'!AC412</f>
        <v>246.08798517142597</v>
      </c>
      <c r="AD412" s="147">
        <f>[1]побуд.звіт!AD412+'[2]звіт 2018+01.2019'!AD412</f>
        <v>310.85225297659207</v>
      </c>
      <c r="AE412" s="140">
        <f t="shared" si="249"/>
        <v>0</v>
      </c>
      <c r="AF412" s="141">
        <f t="shared" si="250"/>
        <v>64.764267805166099</v>
      </c>
      <c r="AG412" s="147">
        <f>[1]побуд.звіт!AG412+'[2]звіт 2018+01.2019'!AG412</f>
        <v>0</v>
      </c>
      <c r="AH412" s="147">
        <f>[1]побуд.звіт!AH412+'[2]звіт 2018+01.2019'!AH412</f>
        <v>0</v>
      </c>
      <c r="AI412" s="140">
        <f t="shared" si="251"/>
        <v>0</v>
      </c>
      <c r="AJ412" s="141">
        <f t="shared" si="252"/>
        <v>0</v>
      </c>
      <c r="AK412" s="147">
        <f>[1]побуд.звіт!AK412+'[2]звіт 2018+01.2019'!AK412</f>
        <v>0</v>
      </c>
      <c r="AL412" s="147">
        <f>[1]побуд.звіт!AL412+'[2]звіт 2018+01.2019'!AL412</f>
        <v>0</v>
      </c>
      <c r="AM412" s="140">
        <f t="shared" si="253"/>
        <v>0</v>
      </c>
      <c r="AN412" s="141">
        <f t="shared" si="254"/>
        <v>0</v>
      </c>
      <c r="AO412" s="147">
        <f>[1]побуд.звіт!AO412+'[2]звіт 2018+01.2019'!AO412</f>
        <v>237.25870150415778</v>
      </c>
      <c r="AP412" s="147">
        <f>[1]побуд.звіт!AP412+'[2]звіт 2018+01.2019'!AP412</f>
        <v>85.891667346708772</v>
      </c>
      <c r="AQ412" s="140">
        <f t="shared" si="255"/>
        <v>-151.36703415744901</v>
      </c>
      <c r="AR412" s="141">
        <f t="shared" si="256"/>
        <v>0</v>
      </c>
      <c r="AS412" s="147">
        <f>[1]побуд.звіт!AS412+'[2]звіт 2018+01.2019'!AS412</f>
        <v>0</v>
      </c>
      <c r="AT412" s="147">
        <f>[1]побуд.звіт!AT412+'[2]звіт 2018+01.2019'!AT412</f>
        <v>0</v>
      </c>
      <c r="AU412" s="140">
        <f t="shared" si="257"/>
        <v>0</v>
      </c>
      <c r="AV412" s="141">
        <f t="shared" si="258"/>
        <v>0</v>
      </c>
      <c r="AW412" s="147">
        <f>[1]побуд.звіт!AW412+'[2]звіт 2018+01.2019'!AW412</f>
        <v>349.16605905132451</v>
      </c>
      <c r="AX412" s="147">
        <f>[1]побуд.звіт!AX412+'[2]звіт 2018+01.2019'!AX412</f>
        <v>948.71119971577991</v>
      </c>
      <c r="AY412" s="140">
        <f t="shared" si="259"/>
        <v>0</v>
      </c>
      <c r="AZ412" s="141">
        <f t="shared" si="260"/>
        <v>599.5451406644554</v>
      </c>
      <c r="BA412" s="38">
        <v>0</v>
      </c>
      <c r="BB412" s="36"/>
      <c r="BC412" s="36">
        <f t="shared" si="270"/>
        <v>0</v>
      </c>
      <c r="BD412" s="37">
        <f t="shared" si="271"/>
        <v>0</v>
      </c>
      <c r="BE412" s="147">
        <f>[1]побуд.звіт!BE412+'[2]звіт 2018+01.2019'!BE412</f>
        <v>16.025169440399328</v>
      </c>
      <c r="BF412" s="147">
        <f>[1]побуд.звіт!BF412+'[2]звіт 2018+01.2019'!BF412</f>
        <v>0</v>
      </c>
      <c r="BG412" s="140">
        <f t="shared" si="261"/>
        <v>-16.025169440399328</v>
      </c>
      <c r="BH412" s="141">
        <f t="shared" si="262"/>
        <v>0</v>
      </c>
      <c r="BI412" s="147">
        <f>[1]побуд.звіт!BI412+'[2]звіт 2018+01.2019'!BI412</f>
        <v>0</v>
      </c>
      <c r="BJ412" s="147">
        <f>[1]побуд.звіт!BJ412+'[2]звіт 2018+01.2019'!BJ412</f>
        <v>0</v>
      </c>
      <c r="BK412" s="140">
        <f t="shared" si="263"/>
        <v>0</v>
      </c>
      <c r="BL412" s="141">
        <f t="shared" si="264"/>
        <v>0</v>
      </c>
      <c r="BM412" s="147">
        <f>[1]побуд.звіт!BM412+'[2]звіт 2018+01.2019'!BM412</f>
        <v>0</v>
      </c>
      <c r="BN412" s="147">
        <f>[1]побуд.звіт!BN412+'[2]звіт 2018+01.2019'!BN412</f>
        <v>0</v>
      </c>
      <c r="BO412" s="140">
        <f t="shared" si="265"/>
        <v>0</v>
      </c>
      <c r="BP412" s="141">
        <f t="shared" si="266"/>
        <v>0</v>
      </c>
      <c r="BQ412" s="142">
        <f t="shared" si="273"/>
        <v>889.0746769120434</v>
      </c>
      <c r="BR412" s="140">
        <f t="shared" si="273"/>
        <v>1456.0487282086194</v>
      </c>
      <c r="BS412" s="140">
        <f t="shared" si="267"/>
        <v>0</v>
      </c>
      <c r="BT412" s="141">
        <f t="shared" si="268"/>
        <v>566.97405129657602</v>
      </c>
      <c r="BU412" s="148">
        <f t="shared" si="272"/>
        <v>1.6377125184419881</v>
      </c>
      <c r="BV412" s="132">
        <v>68</v>
      </c>
      <c r="BW412" s="144">
        <f t="shared" si="269"/>
        <v>4.4946659348540408</v>
      </c>
      <c r="BX412" s="132">
        <f t="shared" si="235"/>
        <v>63.505334065145959</v>
      </c>
      <c r="BY412" s="145">
        <v>3</v>
      </c>
      <c r="CA412" s="39"/>
    </row>
    <row r="413" spans="1:79" x14ac:dyDescent="0.3">
      <c r="A413" s="137">
        <f t="shared" si="240"/>
        <v>405</v>
      </c>
      <c r="B413" s="153" t="s">
        <v>505</v>
      </c>
      <c r="C413" s="188">
        <v>187.75</v>
      </c>
      <c r="D413" s="187">
        <v>1</v>
      </c>
      <c r="E413" s="147">
        <f>[1]побуд.звіт!E413+'[2]звіт 2018+01.2019'!E413</f>
        <v>0</v>
      </c>
      <c r="F413" s="147">
        <f>[1]побуд.звіт!F413+'[2]звіт 2018+01.2019'!F413</f>
        <v>0</v>
      </c>
      <c r="G413" s="140">
        <f t="shared" si="236"/>
        <v>0</v>
      </c>
      <c r="H413" s="141">
        <f t="shared" si="237"/>
        <v>0</v>
      </c>
      <c r="I413" s="147">
        <f>[1]побуд.звіт!I413+'[2]звіт 2018+01.2019'!I413</f>
        <v>0</v>
      </c>
      <c r="J413" s="147">
        <f>[1]побуд.звіт!J413+'[2]звіт 2018+01.2019'!J413</f>
        <v>0</v>
      </c>
      <c r="K413" s="140">
        <f t="shared" si="238"/>
        <v>0</v>
      </c>
      <c r="L413" s="141">
        <f t="shared" si="239"/>
        <v>0</v>
      </c>
      <c r="M413" s="147">
        <f>[1]побуд.звіт!M413+'[2]звіт 2018+01.2019'!M413</f>
        <v>443.92674484352057</v>
      </c>
      <c r="N413" s="147">
        <f>[1]побуд.звіт!N413+'[2]звіт 2018+01.2019'!N413</f>
        <v>373.4663751535619</v>
      </c>
      <c r="O413" s="140">
        <f t="shared" si="241"/>
        <v>-70.460369689958668</v>
      </c>
      <c r="P413" s="141">
        <f t="shared" si="242"/>
        <v>0</v>
      </c>
      <c r="Q413" s="147">
        <f>[1]побуд.звіт!Q413+'[2]звіт 2018+01.2019'!Q413</f>
        <v>0</v>
      </c>
      <c r="R413" s="147">
        <f>[1]побуд.звіт!R413+'[2]звіт 2018+01.2019'!R413</f>
        <v>227.79290201418712</v>
      </c>
      <c r="S413" s="140">
        <f t="shared" si="243"/>
        <v>0</v>
      </c>
      <c r="T413" s="141">
        <f t="shared" si="244"/>
        <v>227.79290201418712</v>
      </c>
      <c r="U413" s="147">
        <f>[1]побуд.звіт!U413+'[2]звіт 2018+01.2019'!U413</f>
        <v>0</v>
      </c>
      <c r="V413" s="147">
        <f>[1]побуд.звіт!V413+'[2]звіт 2018+01.2019'!V413</f>
        <v>0</v>
      </c>
      <c r="W413" s="140">
        <f t="shared" si="245"/>
        <v>0</v>
      </c>
      <c r="X413" s="141">
        <f t="shared" si="246"/>
        <v>0</v>
      </c>
      <c r="Y413" s="147">
        <f>[1]побуд.звіт!Y413+'[2]звіт 2018+01.2019'!Y413</f>
        <v>0</v>
      </c>
      <c r="Z413" s="147">
        <f>[1]побуд.звіт!Z413+'[2]звіт 2018+01.2019'!Z413</f>
        <v>0</v>
      </c>
      <c r="AA413" s="140">
        <f t="shared" si="247"/>
        <v>0</v>
      </c>
      <c r="AB413" s="141">
        <f t="shared" si="248"/>
        <v>0</v>
      </c>
      <c r="AC413" s="147">
        <f>[1]побуд.звіт!AC413+'[2]звіт 2018+01.2019'!AC413</f>
        <v>827.90569259559413</v>
      </c>
      <c r="AD413" s="147">
        <f>[1]побуд.звіт!AD413+'[2]звіт 2018+01.2019'!AD413</f>
        <v>1045.9231271748238</v>
      </c>
      <c r="AE413" s="140">
        <f t="shared" si="249"/>
        <v>0</v>
      </c>
      <c r="AF413" s="141">
        <f t="shared" si="250"/>
        <v>218.01743457922964</v>
      </c>
      <c r="AG413" s="147">
        <f>[1]побуд.звіт!AG413+'[2]звіт 2018+01.2019'!AG413</f>
        <v>0</v>
      </c>
      <c r="AH413" s="147">
        <f>[1]побуд.звіт!AH413+'[2]звіт 2018+01.2019'!AH413</f>
        <v>0</v>
      </c>
      <c r="AI413" s="140">
        <f t="shared" si="251"/>
        <v>0</v>
      </c>
      <c r="AJ413" s="141">
        <f t="shared" si="252"/>
        <v>0</v>
      </c>
      <c r="AK413" s="147">
        <f>[1]побуд.звіт!AK413+'[2]звіт 2018+01.2019'!AK413</f>
        <v>0</v>
      </c>
      <c r="AL413" s="147">
        <f>[1]побуд.звіт!AL413+'[2]звіт 2018+01.2019'!AL413</f>
        <v>0</v>
      </c>
      <c r="AM413" s="140">
        <f t="shared" si="253"/>
        <v>0</v>
      </c>
      <c r="AN413" s="141">
        <f t="shared" si="254"/>
        <v>0</v>
      </c>
      <c r="AO413" s="147">
        <f>[1]побуд.звіт!AO413+'[2]звіт 2018+01.2019'!AO413</f>
        <v>1000.5864168784423</v>
      </c>
      <c r="AP413" s="147">
        <f>[1]побуд.звіт!AP413+'[2]звіт 2018+01.2019'!AP413</f>
        <v>264.11285836282093</v>
      </c>
      <c r="AQ413" s="140">
        <f t="shared" si="255"/>
        <v>-736.47355851562133</v>
      </c>
      <c r="AR413" s="141">
        <f t="shared" si="256"/>
        <v>0</v>
      </c>
      <c r="AS413" s="147">
        <f>[1]побуд.звіт!AS413+'[2]звіт 2018+01.2019'!AS413</f>
        <v>0</v>
      </c>
      <c r="AT413" s="147">
        <f>[1]побуд.звіт!AT413+'[2]звіт 2018+01.2019'!AT413</f>
        <v>0</v>
      </c>
      <c r="AU413" s="140">
        <f t="shared" si="257"/>
        <v>0</v>
      </c>
      <c r="AV413" s="141">
        <f t="shared" si="258"/>
        <v>0</v>
      </c>
      <c r="AW413" s="147">
        <f>[1]побуд.звіт!AW413+'[2]звіт 2018+01.2019'!AW413</f>
        <v>1151.1244202887842</v>
      </c>
      <c r="AX413" s="147">
        <f>[1]побуд.звіт!AX413+'[2]звіт 2018+01.2019'!AX413</f>
        <v>0</v>
      </c>
      <c r="AY413" s="140">
        <f t="shared" si="259"/>
        <v>-1151.1244202887842</v>
      </c>
      <c r="AZ413" s="141">
        <f t="shared" si="260"/>
        <v>0</v>
      </c>
      <c r="BA413" s="38">
        <v>0</v>
      </c>
      <c r="BB413" s="36"/>
      <c r="BC413" s="36">
        <f t="shared" si="270"/>
        <v>0</v>
      </c>
      <c r="BD413" s="37">
        <f t="shared" si="271"/>
        <v>0</v>
      </c>
      <c r="BE413" s="147">
        <f>[1]побуд.звіт!BE413+'[2]звіт 2018+01.2019'!BE413</f>
        <v>15.983998647583165</v>
      </c>
      <c r="BF413" s="147">
        <f>[1]побуд.звіт!BF413+'[2]звіт 2018+01.2019'!BF413</f>
        <v>0</v>
      </c>
      <c r="BG413" s="140">
        <f t="shared" si="261"/>
        <v>-15.983998647583165</v>
      </c>
      <c r="BH413" s="141">
        <f t="shared" si="262"/>
        <v>0</v>
      </c>
      <c r="BI413" s="147">
        <f>[1]побуд.звіт!BI413+'[2]звіт 2018+01.2019'!BI413</f>
        <v>0</v>
      </c>
      <c r="BJ413" s="147">
        <f>[1]побуд.звіт!BJ413+'[2]звіт 2018+01.2019'!BJ413</f>
        <v>0</v>
      </c>
      <c r="BK413" s="140">
        <f t="shared" si="263"/>
        <v>0</v>
      </c>
      <c r="BL413" s="141">
        <f t="shared" si="264"/>
        <v>0</v>
      </c>
      <c r="BM413" s="147">
        <f>[1]побуд.звіт!BM413+'[2]звіт 2018+01.2019'!BM413</f>
        <v>0</v>
      </c>
      <c r="BN413" s="147">
        <f>[1]побуд.звіт!BN413+'[2]звіт 2018+01.2019'!BN413</f>
        <v>0</v>
      </c>
      <c r="BO413" s="140">
        <f t="shared" si="265"/>
        <v>0</v>
      </c>
      <c r="BP413" s="141">
        <f t="shared" si="266"/>
        <v>0</v>
      </c>
      <c r="BQ413" s="142">
        <f t="shared" si="273"/>
        <v>3439.5272732539242</v>
      </c>
      <c r="BR413" s="140">
        <f t="shared" si="273"/>
        <v>1911.2952627053937</v>
      </c>
      <c r="BS413" s="140">
        <f t="shared" si="267"/>
        <v>-1528.2320105485305</v>
      </c>
      <c r="BT413" s="141">
        <f t="shared" si="268"/>
        <v>0</v>
      </c>
      <c r="BU413" s="148">
        <f t="shared" si="272"/>
        <v>0.55568545060473828</v>
      </c>
      <c r="BV413" s="132">
        <v>327</v>
      </c>
      <c r="BW413" s="144">
        <f t="shared" si="269"/>
        <v>81.319480481862541</v>
      </c>
      <c r="BX413" s="132">
        <f t="shared" si="235"/>
        <v>245.68051951813746</v>
      </c>
      <c r="BY413" s="145">
        <v>3</v>
      </c>
      <c r="CA413" s="39"/>
    </row>
    <row r="414" spans="1:79" x14ac:dyDescent="0.3">
      <c r="A414" s="137">
        <f t="shared" si="240"/>
        <v>406</v>
      </c>
      <c r="B414" s="153" t="s">
        <v>506</v>
      </c>
      <c r="C414" s="188">
        <v>164.45</v>
      </c>
      <c r="D414" s="187">
        <v>1</v>
      </c>
      <c r="E414" s="147">
        <f>[1]побуд.звіт!E414+'[2]звіт 2018+01.2019'!E414</f>
        <v>0</v>
      </c>
      <c r="F414" s="147">
        <f>[1]побуд.звіт!F414+'[2]звіт 2018+01.2019'!F414</f>
        <v>0</v>
      </c>
      <c r="G414" s="140">
        <f t="shared" si="236"/>
        <v>0</v>
      </c>
      <c r="H414" s="141">
        <f t="shared" si="237"/>
        <v>0</v>
      </c>
      <c r="I414" s="147">
        <f>[1]побуд.звіт!I414+'[2]звіт 2018+01.2019'!I414</f>
        <v>0</v>
      </c>
      <c r="J414" s="147">
        <f>[1]побуд.звіт!J414+'[2]звіт 2018+01.2019'!J414</f>
        <v>0</v>
      </c>
      <c r="K414" s="140">
        <f t="shared" si="238"/>
        <v>0</v>
      </c>
      <c r="L414" s="141">
        <f t="shared" si="239"/>
        <v>0</v>
      </c>
      <c r="M414" s="147">
        <f>[1]побуд.звіт!M414+'[2]звіт 2018+01.2019'!M414</f>
        <v>685.49008092166787</v>
      </c>
      <c r="N414" s="147">
        <f>[1]побуд.звіт!N414+'[2]звіт 2018+01.2019'!N414</f>
        <v>705.43648640117237</v>
      </c>
      <c r="O414" s="140">
        <f t="shared" si="241"/>
        <v>0</v>
      </c>
      <c r="P414" s="141">
        <f t="shared" si="242"/>
        <v>19.946405479504506</v>
      </c>
      <c r="Q414" s="147">
        <f>[1]побуд.звіт!Q414+'[2]звіт 2018+01.2019'!Q414</f>
        <v>0</v>
      </c>
      <c r="R414" s="147">
        <f>[1]побуд.звіт!R414+'[2]звіт 2018+01.2019'!R414</f>
        <v>203.1857487539304</v>
      </c>
      <c r="S414" s="140">
        <f t="shared" si="243"/>
        <v>0</v>
      </c>
      <c r="T414" s="141">
        <f t="shared" si="244"/>
        <v>203.1857487539304</v>
      </c>
      <c r="U414" s="147">
        <f>[1]побуд.звіт!U414+'[2]звіт 2018+01.2019'!U414</f>
        <v>0</v>
      </c>
      <c r="V414" s="147">
        <f>[1]побуд.звіт!V414+'[2]звіт 2018+01.2019'!V414</f>
        <v>0</v>
      </c>
      <c r="W414" s="140">
        <f t="shared" si="245"/>
        <v>0</v>
      </c>
      <c r="X414" s="141">
        <f t="shared" si="246"/>
        <v>0</v>
      </c>
      <c r="Y414" s="147">
        <f>[1]побуд.звіт!Y414+'[2]звіт 2018+01.2019'!Y414</f>
        <v>0</v>
      </c>
      <c r="Z414" s="147">
        <f>[1]побуд.звіт!Z414+'[2]звіт 2018+01.2019'!Z414</f>
        <v>0</v>
      </c>
      <c r="AA414" s="140">
        <f t="shared" si="247"/>
        <v>0</v>
      </c>
      <c r="AB414" s="141">
        <f t="shared" si="248"/>
        <v>0</v>
      </c>
      <c r="AC414" s="147">
        <f>[1]побуд.звіт!AC414+'[2]звіт 2018+01.2019'!AC414</f>
        <v>725.21728533667897</v>
      </c>
      <c r="AD414" s="147">
        <f>[1]побуд.звіт!AD414+'[2]звіт 2018+01.2019'!AD414</f>
        <v>916.12281365592401</v>
      </c>
      <c r="AE414" s="140">
        <f t="shared" si="249"/>
        <v>0</v>
      </c>
      <c r="AF414" s="141">
        <f t="shared" si="250"/>
        <v>190.90552831924504</v>
      </c>
      <c r="AG414" s="147">
        <f>[1]побуд.звіт!AG414+'[2]звіт 2018+01.2019'!AG414</f>
        <v>0</v>
      </c>
      <c r="AH414" s="147">
        <f>[1]побуд.звіт!AH414+'[2]звіт 2018+01.2019'!AH414</f>
        <v>0</v>
      </c>
      <c r="AI414" s="140">
        <f t="shared" si="251"/>
        <v>0</v>
      </c>
      <c r="AJ414" s="141">
        <f t="shared" si="252"/>
        <v>0</v>
      </c>
      <c r="AK414" s="147">
        <f>[1]побуд.звіт!AK414+'[2]звіт 2018+01.2019'!AK414</f>
        <v>0</v>
      </c>
      <c r="AL414" s="147">
        <f>[1]побуд.звіт!AL414+'[2]звіт 2018+01.2019'!AL414</f>
        <v>0</v>
      </c>
      <c r="AM414" s="140">
        <f t="shared" si="253"/>
        <v>0</v>
      </c>
      <c r="AN414" s="141">
        <f t="shared" si="254"/>
        <v>0</v>
      </c>
      <c r="AO414" s="147">
        <f>[1]побуд.звіт!AO414+'[2]звіт 2018+01.2019'!AO414</f>
        <v>749.50767979022896</v>
      </c>
      <c r="AP414" s="147">
        <f>[1]побуд.звіт!AP414+'[2]звіт 2018+01.2019'!AP414</f>
        <v>140.01008705723257</v>
      </c>
      <c r="AQ414" s="140">
        <f t="shared" si="255"/>
        <v>-609.4975927329964</v>
      </c>
      <c r="AR414" s="141">
        <f t="shared" si="256"/>
        <v>0</v>
      </c>
      <c r="AS414" s="147">
        <f>[1]побуд.звіт!AS414+'[2]звіт 2018+01.2019'!AS414</f>
        <v>0</v>
      </c>
      <c r="AT414" s="147">
        <f>[1]побуд.звіт!AT414+'[2]звіт 2018+01.2019'!AT414</f>
        <v>0</v>
      </c>
      <c r="AU414" s="140">
        <f t="shared" si="257"/>
        <v>0</v>
      </c>
      <c r="AV414" s="141">
        <f t="shared" si="258"/>
        <v>0</v>
      </c>
      <c r="AW414" s="147">
        <f>[1]побуд.звіт!AW414+'[2]звіт 2018+01.2019'!AW414</f>
        <v>1026.8624433139257</v>
      </c>
      <c r="AX414" s="147">
        <f>[1]побуд.звіт!AX414+'[2]звіт 2018+01.2019'!AX414</f>
        <v>0</v>
      </c>
      <c r="AY414" s="140">
        <f t="shared" si="259"/>
        <v>-1026.8624433139257</v>
      </c>
      <c r="AZ414" s="141">
        <f t="shared" si="260"/>
        <v>0</v>
      </c>
      <c r="BA414" s="38">
        <v>0</v>
      </c>
      <c r="BB414" s="36"/>
      <c r="BC414" s="36">
        <f t="shared" si="270"/>
        <v>0</v>
      </c>
      <c r="BD414" s="37">
        <f t="shared" si="271"/>
        <v>0</v>
      </c>
      <c r="BE414" s="147">
        <f>[1]побуд.звіт!BE414+'[2]звіт 2018+01.2019'!BE414</f>
        <v>15.9953516281814</v>
      </c>
      <c r="BF414" s="147">
        <f>[1]побуд.звіт!BF414+'[2]звіт 2018+01.2019'!BF414</f>
        <v>0</v>
      </c>
      <c r="BG414" s="140">
        <f t="shared" si="261"/>
        <v>-15.9953516281814</v>
      </c>
      <c r="BH414" s="141">
        <f t="shared" si="262"/>
        <v>0</v>
      </c>
      <c r="BI414" s="147">
        <f>[1]побуд.звіт!BI414+'[2]звіт 2018+01.2019'!BI414</f>
        <v>0</v>
      </c>
      <c r="BJ414" s="147">
        <f>[1]побуд.звіт!BJ414+'[2]звіт 2018+01.2019'!BJ414</f>
        <v>0</v>
      </c>
      <c r="BK414" s="140">
        <f t="shared" si="263"/>
        <v>0</v>
      </c>
      <c r="BL414" s="141">
        <f t="shared" si="264"/>
        <v>0</v>
      </c>
      <c r="BM414" s="147">
        <f>[1]побуд.звіт!BM414+'[2]звіт 2018+01.2019'!BM414</f>
        <v>0</v>
      </c>
      <c r="BN414" s="147">
        <f>[1]побуд.звіт!BN414+'[2]звіт 2018+01.2019'!BN414</f>
        <v>0</v>
      </c>
      <c r="BO414" s="140">
        <f t="shared" si="265"/>
        <v>0</v>
      </c>
      <c r="BP414" s="141">
        <f t="shared" si="266"/>
        <v>0</v>
      </c>
      <c r="BQ414" s="142">
        <f t="shared" si="273"/>
        <v>3203.0728409906828</v>
      </c>
      <c r="BR414" s="140">
        <f t="shared" si="273"/>
        <v>1964.7551358682592</v>
      </c>
      <c r="BS414" s="140">
        <f t="shared" si="267"/>
        <v>-1238.3177051224236</v>
      </c>
      <c r="BT414" s="141">
        <f t="shared" si="268"/>
        <v>0</v>
      </c>
      <c r="BU414" s="148">
        <f t="shared" si="272"/>
        <v>0.61339695767286306</v>
      </c>
      <c r="BV414" s="132">
        <v>1451</v>
      </c>
      <c r="BW414" s="144">
        <f t="shared" si="269"/>
        <v>1222.2090827863799</v>
      </c>
      <c r="BX414" s="132">
        <f t="shared" si="235"/>
        <v>228.79091721362019</v>
      </c>
      <c r="BY414" s="145">
        <v>3</v>
      </c>
      <c r="CA414" s="39"/>
    </row>
    <row r="415" spans="1:79" x14ac:dyDescent="0.3">
      <c r="A415" s="137">
        <f t="shared" si="240"/>
        <v>407</v>
      </c>
      <c r="B415" s="153" t="s">
        <v>507</v>
      </c>
      <c r="C415" s="188">
        <v>90.9</v>
      </c>
      <c r="D415" s="187">
        <v>1</v>
      </c>
      <c r="E415" s="147">
        <f>[1]побуд.звіт!E415+'[2]звіт 2018+01.2019'!E415</f>
        <v>0</v>
      </c>
      <c r="F415" s="147">
        <f>[1]побуд.звіт!F415+'[2]звіт 2018+01.2019'!F415</f>
        <v>0</v>
      </c>
      <c r="G415" s="140">
        <f t="shared" si="236"/>
        <v>0</v>
      </c>
      <c r="H415" s="141">
        <f t="shared" si="237"/>
        <v>0</v>
      </c>
      <c r="I415" s="147">
        <f>[1]побуд.звіт!I415+'[2]звіт 2018+01.2019'!I415</f>
        <v>0</v>
      </c>
      <c r="J415" s="147">
        <f>[1]побуд.звіт!J415+'[2]звіт 2018+01.2019'!J415</f>
        <v>0</v>
      </c>
      <c r="K415" s="140">
        <f t="shared" si="238"/>
        <v>0</v>
      </c>
      <c r="L415" s="141">
        <f t="shared" si="239"/>
        <v>0</v>
      </c>
      <c r="M415" s="147">
        <f>[1]побуд.звіт!M415+'[2]звіт 2018+01.2019'!M415</f>
        <v>443.49399092222285</v>
      </c>
      <c r="N415" s="147">
        <f>[1]побуд.звіт!N415+'[2]звіт 2018+01.2019'!N415</f>
        <v>456.45890296546452</v>
      </c>
      <c r="O415" s="140">
        <f t="shared" si="241"/>
        <v>0</v>
      </c>
      <c r="P415" s="141">
        <f t="shared" si="242"/>
        <v>12.964912043241668</v>
      </c>
      <c r="Q415" s="147">
        <f>[1]побуд.звіт!Q415+'[2]звіт 2018+01.2019'!Q415</f>
        <v>0</v>
      </c>
      <c r="R415" s="147">
        <f>[1]побуд.звіт!R415+'[2]звіт 2018+01.2019'!R415</f>
        <v>112.65272683890029</v>
      </c>
      <c r="S415" s="140">
        <f t="shared" si="243"/>
        <v>0</v>
      </c>
      <c r="T415" s="141">
        <f t="shared" si="244"/>
        <v>112.65272683890029</v>
      </c>
      <c r="U415" s="147">
        <f>[1]побуд.звіт!U415+'[2]звіт 2018+01.2019'!U415</f>
        <v>0</v>
      </c>
      <c r="V415" s="147">
        <f>[1]побуд.звіт!V415+'[2]звіт 2018+01.2019'!V415</f>
        <v>0</v>
      </c>
      <c r="W415" s="140">
        <f t="shared" si="245"/>
        <v>0</v>
      </c>
      <c r="X415" s="141">
        <f t="shared" si="246"/>
        <v>0</v>
      </c>
      <c r="Y415" s="147">
        <f>[1]побуд.звіт!Y415+'[2]звіт 2018+01.2019'!Y415</f>
        <v>0</v>
      </c>
      <c r="Z415" s="147">
        <f>[1]побуд.звіт!Z415+'[2]звіт 2018+01.2019'!Z415</f>
        <v>0</v>
      </c>
      <c r="AA415" s="140">
        <f t="shared" si="247"/>
        <v>0</v>
      </c>
      <c r="AB415" s="141">
        <f t="shared" si="248"/>
        <v>0</v>
      </c>
      <c r="AC415" s="147">
        <f>[1]побуд.звіт!AC415+'[2]звіт 2018+01.2019'!AC415</f>
        <v>400.78320208333304</v>
      </c>
      <c r="AD415" s="147">
        <f>[1]побуд.звіт!AD415+'[2]звіт 2018+01.2019'!AD415</f>
        <v>506.38834759090003</v>
      </c>
      <c r="AE415" s="140">
        <f t="shared" si="249"/>
        <v>0</v>
      </c>
      <c r="AF415" s="141">
        <f t="shared" si="250"/>
        <v>105.60514550756699</v>
      </c>
      <c r="AG415" s="147">
        <f>[1]побуд.звіт!AG415+'[2]звіт 2018+01.2019'!AG415</f>
        <v>0</v>
      </c>
      <c r="AH415" s="147">
        <f>[1]побуд.звіт!AH415+'[2]звіт 2018+01.2019'!AH415</f>
        <v>0</v>
      </c>
      <c r="AI415" s="140">
        <f t="shared" si="251"/>
        <v>0</v>
      </c>
      <c r="AJ415" s="141">
        <f t="shared" si="252"/>
        <v>0</v>
      </c>
      <c r="AK415" s="147">
        <f>[1]побуд.звіт!AK415+'[2]звіт 2018+01.2019'!AK415</f>
        <v>0</v>
      </c>
      <c r="AL415" s="147">
        <f>[1]побуд.звіт!AL415+'[2]звіт 2018+01.2019'!AL415</f>
        <v>0</v>
      </c>
      <c r="AM415" s="140">
        <f t="shared" si="253"/>
        <v>0</v>
      </c>
      <c r="AN415" s="141">
        <f t="shared" si="254"/>
        <v>0</v>
      </c>
      <c r="AO415" s="147">
        <f>[1]побуд.звіт!AO415+'[2]звіт 2018+01.2019'!AO415</f>
        <v>341.77180742195657</v>
      </c>
      <c r="AP415" s="147">
        <f>[1]побуд.звіт!AP415+'[2]звіт 2018+01.2019'!AP415</f>
        <v>69.998146217432378</v>
      </c>
      <c r="AQ415" s="140">
        <f t="shared" si="255"/>
        <v>-271.77366120452416</v>
      </c>
      <c r="AR415" s="141">
        <f t="shared" si="256"/>
        <v>0</v>
      </c>
      <c r="AS415" s="147">
        <f>[1]побуд.звіт!AS415+'[2]звіт 2018+01.2019'!AS415</f>
        <v>0</v>
      </c>
      <c r="AT415" s="147">
        <f>[1]побуд.звіт!AT415+'[2]звіт 2018+01.2019'!AT415</f>
        <v>0</v>
      </c>
      <c r="AU415" s="140">
        <f t="shared" si="257"/>
        <v>0</v>
      </c>
      <c r="AV415" s="141">
        <f t="shared" si="258"/>
        <v>0</v>
      </c>
      <c r="AW415" s="147">
        <f>[1]побуд.звіт!AW415+'[2]звіт 2018+01.2019'!AW415</f>
        <v>569.27432072796864</v>
      </c>
      <c r="AX415" s="147">
        <f>[1]побуд.звіт!AX415+'[2]звіт 2018+01.2019'!AX415</f>
        <v>0</v>
      </c>
      <c r="AY415" s="140">
        <f t="shared" si="259"/>
        <v>-569.27432072796864</v>
      </c>
      <c r="AZ415" s="141">
        <f t="shared" si="260"/>
        <v>0</v>
      </c>
      <c r="BA415" s="38">
        <v>0</v>
      </c>
      <c r="BB415" s="36"/>
      <c r="BC415" s="36">
        <f t="shared" si="270"/>
        <v>0</v>
      </c>
      <c r="BD415" s="37">
        <f t="shared" si="271"/>
        <v>0</v>
      </c>
      <c r="BE415" s="147">
        <f>[1]побуд.звіт!BE415+'[2]звіт 2018+01.2019'!BE415</f>
        <v>16.069719440399325</v>
      </c>
      <c r="BF415" s="147">
        <f>[1]побуд.звіт!BF415+'[2]звіт 2018+01.2019'!BF415</f>
        <v>0</v>
      </c>
      <c r="BG415" s="140">
        <f t="shared" si="261"/>
        <v>-16.069719440399325</v>
      </c>
      <c r="BH415" s="141">
        <f t="shared" si="262"/>
        <v>0</v>
      </c>
      <c r="BI415" s="147">
        <f>[1]побуд.звіт!BI415+'[2]звіт 2018+01.2019'!BI415</f>
        <v>0</v>
      </c>
      <c r="BJ415" s="147">
        <f>[1]побуд.звіт!BJ415+'[2]звіт 2018+01.2019'!BJ415</f>
        <v>0</v>
      </c>
      <c r="BK415" s="140">
        <f t="shared" si="263"/>
        <v>0</v>
      </c>
      <c r="BL415" s="141">
        <f t="shared" si="264"/>
        <v>0</v>
      </c>
      <c r="BM415" s="147">
        <f>[1]побуд.звіт!BM415+'[2]звіт 2018+01.2019'!BM415</f>
        <v>0</v>
      </c>
      <c r="BN415" s="147">
        <f>[1]побуд.звіт!BN415+'[2]звіт 2018+01.2019'!BN415</f>
        <v>0</v>
      </c>
      <c r="BO415" s="140">
        <f t="shared" si="265"/>
        <v>0</v>
      </c>
      <c r="BP415" s="141">
        <f t="shared" si="266"/>
        <v>0</v>
      </c>
      <c r="BQ415" s="142">
        <f t="shared" si="273"/>
        <v>1771.3930405958804</v>
      </c>
      <c r="BR415" s="140">
        <f t="shared" si="273"/>
        <v>1145.4981236126973</v>
      </c>
      <c r="BS415" s="140">
        <f t="shared" si="267"/>
        <v>-625.89491698318307</v>
      </c>
      <c r="BT415" s="141">
        <f t="shared" si="268"/>
        <v>0</v>
      </c>
      <c r="BU415" s="148">
        <f t="shared" si="272"/>
        <v>0.64666513718906915</v>
      </c>
      <c r="BV415" s="132">
        <v>0</v>
      </c>
      <c r="BW415" s="144">
        <f t="shared" si="269"/>
        <v>0</v>
      </c>
      <c r="BX415" s="132">
        <f t="shared" si="235"/>
        <v>126.52807432827717</v>
      </c>
      <c r="BY415" s="145">
        <v>3</v>
      </c>
      <c r="CA415" s="39"/>
    </row>
    <row r="416" spans="1:79" x14ac:dyDescent="0.3">
      <c r="A416" s="137">
        <f t="shared" si="240"/>
        <v>408</v>
      </c>
      <c r="B416" s="153" t="s">
        <v>508</v>
      </c>
      <c r="C416" s="188">
        <v>175.5</v>
      </c>
      <c r="D416" s="187">
        <v>1</v>
      </c>
      <c r="E416" s="147">
        <f>[1]побуд.звіт!E416+'[2]звіт 2018+01.2019'!E416</f>
        <v>0</v>
      </c>
      <c r="F416" s="147">
        <f>[1]побуд.звіт!F416+'[2]звіт 2018+01.2019'!F416</f>
        <v>0</v>
      </c>
      <c r="G416" s="140">
        <f t="shared" si="236"/>
        <v>0</v>
      </c>
      <c r="H416" s="141">
        <f t="shared" si="237"/>
        <v>0</v>
      </c>
      <c r="I416" s="147">
        <f>[1]побуд.звіт!I416+'[2]звіт 2018+01.2019'!I416</f>
        <v>0</v>
      </c>
      <c r="J416" s="147">
        <f>[1]побуд.звіт!J416+'[2]звіт 2018+01.2019'!J416</f>
        <v>0</v>
      </c>
      <c r="K416" s="140">
        <f t="shared" si="238"/>
        <v>0</v>
      </c>
      <c r="L416" s="141">
        <f t="shared" si="239"/>
        <v>0</v>
      </c>
      <c r="M416" s="147">
        <f>[1]побуд.звіт!M416+'[2]звіт 2018+01.2019'!M416</f>
        <v>242.51816784858892</v>
      </c>
      <c r="N416" s="147">
        <f>[1]побуд.звіт!N416+'[2]звіт 2018+01.2019'!N416</f>
        <v>181.67335563299875</v>
      </c>
      <c r="O416" s="140">
        <f t="shared" si="241"/>
        <v>-60.844812215590167</v>
      </c>
      <c r="P416" s="141">
        <f t="shared" si="242"/>
        <v>0</v>
      </c>
      <c r="Q416" s="147">
        <f>[1]побуд.звіт!Q416+'[2]звіт 2018+01.2019'!Q416</f>
        <v>0</v>
      </c>
      <c r="R416" s="147">
        <f>[1]побуд.звіт!R416+'[2]звіт 2018+01.2019'!R416</f>
        <v>217.76969860368854</v>
      </c>
      <c r="S416" s="140">
        <f t="shared" si="243"/>
        <v>0</v>
      </c>
      <c r="T416" s="141">
        <f t="shared" si="244"/>
        <v>217.76969860368854</v>
      </c>
      <c r="U416" s="147">
        <f>[1]побуд.звіт!U416+'[2]звіт 2018+01.2019'!U416</f>
        <v>0</v>
      </c>
      <c r="V416" s="147">
        <f>[1]побуд.звіт!V416+'[2]звіт 2018+01.2019'!V416</f>
        <v>0</v>
      </c>
      <c r="W416" s="140">
        <f t="shared" si="245"/>
        <v>0</v>
      </c>
      <c r="X416" s="141">
        <f t="shared" si="246"/>
        <v>0</v>
      </c>
      <c r="Y416" s="147">
        <f>[1]побуд.звіт!Y416+'[2]звіт 2018+01.2019'!Y416</f>
        <v>0</v>
      </c>
      <c r="Z416" s="147">
        <f>[1]побуд.звіт!Z416+'[2]звіт 2018+01.2019'!Z416</f>
        <v>0</v>
      </c>
      <c r="AA416" s="140">
        <f t="shared" si="247"/>
        <v>0</v>
      </c>
      <c r="AB416" s="141">
        <f t="shared" si="248"/>
        <v>0</v>
      </c>
      <c r="AC416" s="147">
        <f>[1]побуд.звіт!AC416+'[2]звіт 2018+01.2019'!AC416</f>
        <v>773.78935055693046</v>
      </c>
      <c r="AD416" s="147">
        <f>[1]побуд.звіт!AD416+'[2]звіт 2018+01.2019'!AD416</f>
        <v>977.68047307153938</v>
      </c>
      <c r="AE416" s="140">
        <f t="shared" si="249"/>
        <v>0</v>
      </c>
      <c r="AF416" s="141">
        <f t="shared" si="250"/>
        <v>203.89112251460892</v>
      </c>
      <c r="AG416" s="147">
        <f>[1]побуд.звіт!AG416+'[2]звіт 2018+01.2019'!AG416</f>
        <v>0</v>
      </c>
      <c r="AH416" s="147">
        <f>[1]побуд.звіт!AH416+'[2]звіт 2018+01.2019'!AH416</f>
        <v>0</v>
      </c>
      <c r="AI416" s="140">
        <f t="shared" si="251"/>
        <v>0</v>
      </c>
      <c r="AJ416" s="141">
        <f t="shared" si="252"/>
        <v>0</v>
      </c>
      <c r="AK416" s="147">
        <f>[1]побуд.звіт!AK416+'[2]звіт 2018+01.2019'!AK416</f>
        <v>0</v>
      </c>
      <c r="AL416" s="147">
        <f>[1]побуд.звіт!AL416+'[2]звіт 2018+01.2019'!AL416</f>
        <v>0</v>
      </c>
      <c r="AM416" s="140">
        <f t="shared" si="253"/>
        <v>0</v>
      </c>
      <c r="AN416" s="141">
        <f t="shared" si="254"/>
        <v>0</v>
      </c>
      <c r="AO416" s="147">
        <f>[1]побуд.звіт!AO416+'[2]звіт 2018+01.2019'!AO416</f>
        <v>897.89852024237462</v>
      </c>
      <c r="AP416" s="147">
        <f>[1]побуд.звіт!AP416+'[2]звіт 2018+01.2019'!AP416</f>
        <v>241.79527553321776</v>
      </c>
      <c r="AQ416" s="140">
        <f t="shared" si="255"/>
        <v>-656.1032447091568</v>
      </c>
      <c r="AR416" s="141">
        <f t="shared" si="256"/>
        <v>0</v>
      </c>
      <c r="AS416" s="147">
        <f>[1]побуд.звіт!AS416+'[2]звіт 2018+01.2019'!AS416</f>
        <v>0</v>
      </c>
      <c r="AT416" s="147">
        <f>[1]побуд.звіт!AT416+'[2]звіт 2018+01.2019'!AT416</f>
        <v>0</v>
      </c>
      <c r="AU416" s="140">
        <f t="shared" si="257"/>
        <v>0</v>
      </c>
      <c r="AV416" s="141">
        <f t="shared" si="258"/>
        <v>0</v>
      </c>
      <c r="AW416" s="147">
        <f>[1]побуд.звіт!AW416+'[2]звіт 2018+01.2019'!AW416</f>
        <v>1100.4131692188141</v>
      </c>
      <c r="AX416" s="147">
        <f>[1]побуд.звіт!AX416+'[2]звіт 2018+01.2019'!AX416</f>
        <v>0</v>
      </c>
      <c r="AY416" s="140">
        <f t="shared" si="259"/>
        <v>-1100.4131692188141</v>
      </c>
      <c r="AZ416" s="141">
        <f t="shared" si="260"/>
        <v>0</v>
      </c>
      <c r="BA416" s="38">
        <v>0</v>
      </c>
      <c r="BB416" s="36"/>
      <c r="BC416" s="36">
        <f t="shared" si="270"/>
        <v>0</v>
      </c>
      <c r="BD416" s="37">
        <f t="shared" si="271"/>
        <v>0</v>
      </c>
      <c r="BE416" s="147">
        <f>[1]побуд.звіт!BE416+'[2]звіт 2018+01.2019'!BE416</f>
        <v>16.084594683502367</v>
      </c>
      <c r="BF416" s="147">
        <f>[1]побуд.звіт!BF416+'[2]звіт 2018+01.2019'!BF416</f>
        <v>0</v>
      </c>
      <c r="BG416" s="140">
        <f t="shared" si="261"/>
        <v>-16.084594683502367</v>
      </c>
      <c r="BH416" s="141">
        <f t="shared" si="262"/>
        <v>0</v>
      </c>
      <c r="BI416" s="147">
        <f>[1]побуд.звіт!BI416+'[2]звіт 2018+01.2019'!BI416</f>
        <v>0</v>
      </c>
      <c r="BJ416" s="147">
        <f>[1]побуд.звіт!BJ416+'[2]звіт 2018+01.2019'!BJ416</f>
        <v>0</v>
      </c>
      <c r="BK416" s="140">
        <f t="shared" si="263"/>
        <v>0</v>
      </c>
      <c r="BL416" s="141">
        <f t="shared" si="264"/>
        <v>0</v>
      </c>
      <c r="BM416" s="147">
        <f>[1]побуд.звіт!BM416+'[2]звіт 2018+01.2019'!BM416</f>
        <v>0</v>
      </c>
      <c r="BN416" s="147">
        <f>[1]побуд.звіт!BN416+'[2]звіт 2018+01.2019'!BN416</f>
        <v>0</v>
      </c>
      <c r="BO416" s="140">
        <f t="shared" si="265"/>
        <v>0</v>
      </c>
      <c r="BP416" s="141">
        <f t="shared" si="266"/>
        <v>0</v>
      </c>
      <c r="BQ416" s="142">
        <f t="shared" si="273"/>
        <v>3030.7038025502106</v>
      </c>
      <c r="BR416" s="140">
        <f t="shared" si="273"/>
        <v>1618.9188028414444</v>
      </c>
      <c r="BS416" s="140">
        <f t="shared" si="267"/>
        <v>-1411.7849997087662</v>
      </c>
      <c r="BT416" s="141">
        <f t="shared" si="268"/>
        <v>0</v>
      </c>
      <c r="BU416" s="148">
        <f t="shared" si="272"/>
        <v>0.53417255803064356</v>
      </c>
      <c r="BV416" s="132">
        <v>624</v>
      </c>
      <c r="BW416" s="144">
        <f t="shared" si="269"/>
        <v>407.52115696069927</v>
      </c>
      <c r="BX416" s="132">
        <f t="shared" si="235"/>
        <v>216.47884303930076</v>
      </c>
      <c r="BY416" s="145">
        <v>3</v>
      </c>
      <c r="CA416" s="39"/>
    </row>
    <row r="417" spans="1:79" x14ac:dyDescent="0.3">
      <c r="A417" s="137">
        <f t="shared" si="240"/>
        <v>409</v>
      </c>
      <c r="B417" s="153" t="s">
        <v>509</v>
      </c>
      <c r="C417" s="188">
        <v>181.9</v>
      </c>
      <c r="D417" s="187">
        <v>1</v>
      </c>
      <c r="E417" s="147">
        <f>[1]побуд.звіт!E417+'[2]звіт 2018+01.2019'!E417</f>
        <v>0</v>
      </c>
      <c r="F417" s="147">
        <f>[1]побуд.звіт!F417+'[2]звіт 2018+01.2019'!F417</f>
        <v>0</v>
      </c>
      <c r="G417" s="140">
        <f t="shared" si="236"/>
        <v>0</v>
      </c>
      <c r="H417" s="141">
        <f t="shared" si="237"/>
        <v>0</v>
      </c>
      <c r="I417" s="147">
        <f>[1]побуд.звіт!I417+'[2]звіт 2018+01.2019'!I417</f>
        <v>0</v>
      </c>
      <c r="J417" s="147">
        <f>[1]побуд.звіт!J417+'[2]звіт 2018+01.2019'!J417</f>
        <v>0</v>
      </c>
      <c r="K417" s="140">
        <f t="shared" si="238"/>
        <v>0</v>
      </c>
      <c r="L417" s="141">
        <f t="shared" si="239"/>
        <v>0</v>
      </c>
      <c r="M417" s="147">
        <f>[1]побуд.звіт!M417+'[2]звіт 2018+01.2019'!M417</f>
        <v>605.04250940674319</v>
      </c>
      <c r="N417" s="147">
        <f>[1]побуд.звіт!N417+'[2]звіт 2018+01.2019'!N417</f>
        <v>622.44395858926987</v>
      </c>
      <c r="O417" s="140">
        <f t="shared" si="241"/>
        <v>0</v>
      </c>
      <c r="P417" s="141">
        <f t="shared" si="242"/>
        <v>17.401449182526676</v>
      </c>
      <c r="Q417" s="147">
        <f>[1]побуд.звіт!Q417+'[2]звіт 2018+01.2019'!Q417</f>
        <v>0</v>
      </c>
      <c r="R417" s="147">
        <f>[1]побуд.звіт!R417+'[2]звіт 2018+01.2019'!R417</f>
        <v>225.38353108032425</v>
      </c>
      <c r="S417" s="140">
        <f t="shared" si="243"/>
        <v>0</v>
      </c>
      <c r="T417" s="141">
        <f t="shared" si="244"/>
        <v>225.38353108032425</v>
      </c>
      <c r="U417" s="147">
        <f>[1]побуд.звіт!U417+'[2]звіт 2018+01.2019'!U417</f>
        <v>0</v>
      </c>
      <c r="V417" s="147">
        <f>[1]побуд.звіт!V417+'[2]звіт 2018+01.2019'!V417</f>
        <v>0</v>
      </c>
      <c r="W417" s="140">
        <f t="shared" si="245"/>
        <v>0</v>
      </c>
      <c r="X417" s="141">
        <f t="shared" si="246"/>
        <v>0</v>
      </c>
      <c r="Y417" s="147">
        <f>[1]побуд.звіт!Y417+'[2]звіт 2018+01.2019'!Y417</f>
        <v>0</v>
      </c>
      <c r="Z417" s="147">
        <f>[1]побуд.звіт!Z417+'[2]звіт 2018+01.2019'!Z417</f>
        <v>0</v>
      </c>
      <c r="AA417" s="140">
        <f t="shared" si="247"/>
        <v>0</v>
      </c>
      <c r="AB417" s="141">
        <f t="shared" si="248"/>
        <v>0</v>
      </c>
      <c r="AC417" s="147">
        <f>[1]побуд.звіт!AC417+'[2]звіт 2018+01.2019'!AC417</f>
        <v>802.00730977951901</v>
      </c>
      <c r="AD417" s="147">
        <f>[1]побуд.звіт!AD417+'[2]звіт 2018+01.2019'!AD417</f>
        <v>1013.333778072439</v>
      </c>
      <c r="AE417" s="140">
        <f t="shared" si="249"/>
        <v>0</v>
      </c>
      <c r="AF417" s="141">
        <f t="shared" si="250"/>
        <v>211.32646829292003</v>
      </c>
      <c r="AG417" s="147">
        <f>[1]побуд.звіт!AG417+'[2]звіт 2018+01.2019'!AG417</f>
        <v>0</v>
      </c>
      <c r="AH417" s="147">
        <f>[1]побуд.звіт!AH417+'[2]звіт 2018+01.2019'!AH417</f>
        <v>0</v>
      </c>
      <c r="AI417" s="140">
        <f t="shared" si="251"/>
        <v>0</v>
      </c>
      <c r="AJ417" s="141">
        <f t="shared" si="252"/>
        <v>0</v>
      </c>
      <c r="AK417" s="147">
        <f>[1]побуд.звіт!AK417+'[2]звіт 2018+01.2019'!AK417</f>
        <v>0</v>
      </c>
      <c r="AL417" s="147">
        <f>[1]побуд.звіт!AL417+'[2]звіт 2018+01.2019'!AL417</f>
        <v>0</v>
      </c>
      <c r="AM417" s="140">
        <f t="shared" si="253"/>
        <v>0</v>
      </c>
      <c r="AN417" s="141">
        <f t="shared" si="254"/>
        <v>0</v>
      </c>
      <c r="AO417" s="147">
        <f>[1]побуд.звіт!AO417+'[2]звіт 2018+01.2019'!AO417</f>
        <v>729.95316961278957</v>
      </c>
      <c r="AP417" s="147">
        <f>[1]побуд.звіт!AP417+'[2]звіт 2018+01.2019'!AP417</f>
        <v>245.00730638338112</v>
      </c>
      <c r="AQ417" s="140">
        <f t="shared" si="255"/>
        <v>-484.94586322940847</v>
      </c>
      <c r="AR417" s="141">
        <f t="shared" si="256"/>
        <v>0</v>
      </c>
      <c r="AS417" s="147">
        <f>[1]побуд.звіт!AS417+'[2]звіт 2018+01.2019'!AS417</f>
        <v>0</v>
      </c>
      <c r="AT417" s="147">
        <f>[1]побуд.звіт!AT417+'[2]звіт 2018+01.2019'!AT417</f>
        <v>0</v>
      </c>
      <c r="AU417" s="140">
        <f t="shared" si="257"/>
        <v>0</v>
      </c>
      <c r="AV417" s="141">
        <f t="shared" si="258"/>
        <v>0</v>
      </c>
      <c r="AW417" s="147">
        <f>[1]побуд.звіт!AW417+'[2]звіт 2018+01.2019'!AW417</f>
        <v>1138.9149381758752</v>
      </c>
      <c r="AX417" s="147">
        <f>[1]побуд.звіт!AX417+'[2]звіт 2018+01.2019'!AX417</f>
        <v>0</v>
      </c>
      <c r="AY417" s="140">
        <f t="shared" si="259"/>
        <v>-1138.9149381758752</v>
      </c>
      <c r="AZ417" s="141">
        <f t="shared" si="260"/>
        <v>0</v>
      </c>
      <c r="BA417" s="38">
        <v>0</v>
      </c>
      <c r="BB417" s="36"/>
      <c r="BC417" s="36">
        <f t="shared" si="270"/>
        <v>0</v>
      </c>
      <c r="BD417" s="37">
        <f t="shared" si="271"/>
        <v>0</v>
      </c>
      <c r="BE417" s="147">
        <f>[1]побуд.звіт!BE417+'[2]звіт 2018+01.2019'!BE417</f>
        <v>16.160413670014513</v>
      </c>
      <c r="BF417" s="147">
        <f>[1]побуд.звіт!BF417+'[2]звіт 2018+01.2019'!BF417</f>
        <v>0</v>
      </c>
      <c r="BG417" s="140">
        <f t="shared" si="261"/>
        <v>-16.160413670014513</v>
      </c>
      <c r="BH417" s="141">
        <f t="shared" si="262"/>
        <v>0</v>
      </c>
      <c r="BI417" s="147">
        <f>[1]побуд.звіт!BI417+'[2]звіт 2018+01.2019'!BI417</f>
        <v>0</v>
      </c>
      <c r="BJ417" s="147">
        <f>[1]побуд.звіт!BJ417+'[2]звіт 2018+01.2019'!BJ417</f>
        <v>0</v>
      </c>
      <c r="BK417" s="140">
        <f t="shared" si="263"/>
        <v>0</v>
      </c>
      <c r="BL417" s="141">
        <f t="shared" si="264"/>
        <v>0</v>
      </c>
      <c r="BM417" s="147">
        <f>[1]побуд.звіт!BM417+'[2]звіт 2018+01.2019'!BM417</f>
        <v>0</v>
      </c>
      <c r="BN417" s="147">
        <f>[1]побуд.звіт!BN417+'[2]звіт 2018+01.2019'!BN417</f>
        <v>0</v>
      </c>
      <c r="BO417" s="140">
        <f t="shared" si="265"/>
        <v>0</v>
      </c>
      <c r="BP417" s="141">
        <f t="shared" si="266"/>
        <v>0</v>
      </c>
      <c r="BQ417" s="142">
        <f t="shared" si="273"/>
        <v>3292.0783406449414</v>
      </c>
      <c r="BR417" s="140">
        <f t="shared" si="273"/>
        <v>2106.1685741254141</v>
      </c>
      <c r="BS417" s="140">
        <f t="shared" si="267"/>
        <v>-1185.9097665195272</v>
      </c>
      <c r="BT417" s="141">
        <f t="shared" si="268"/>
        <v>0</v>
      </c>
      <c r="BU417" s="148">
        <f t="shared" si="272"/>
        <v>0.63976866775071972</v>
      </c>
      <c r="BV417" s="132">
        <v>0</v>
      </c>
      <c r="BW417" s="144">
        <f t="shared" si="269"/>
        <v>0</v>
      </c>
      <c r="BX417" s="132">
        <f t="shared" si="235"/>
        <v>235.14845290321009</v>
      </c>
      <c r="BY417" s="145">
        <v>3</v>
      </c>
      <c r="CA417" s="39"/>
    </row>
    <row r="418" spans="1:79" x14ac:dyDescent="0.3">
      <c r="A418" s="137">
        <f t="shared" si="240"/>
        <v>410</v>
      </c>
      <c r="B418" s="153" t="s">
        <v>510</v>
      </c>
      <c r="C418" s="188">
        <v>101.9</v>
      </c>
      <c r="D418" s="187">
        <v>1</v>
      </c>
      <c r="E418" s="147">
        <f>[1]побуд.звіт!E418+'[2]звіт 2018+01.2019'!E418</f>
        <v>0</v>
      </c>
      <c r="F418" s="147">
        <f>[1]побуд.звіт!F418+'[2]звіт 2018+01.2019'!F418</f>
        <v>0</v>
      </c>
      <c r="G418" s="140">
        <f t="shared" si="236"/>
        <v>0</v>
      </c>
      <c r="H418" s="141">
        <f t="shared" si="237"/>
        <v>0</v>
      </c>
      <c r="I418" s="147">
        <f>[1]побуд.звіт!I418+'[2]звіт 2018+01.2019'!I418</f>
        <v>0</v>
      </c>
      <c r="J418" s="147">
        <f>[1]побуд.звіт!J418+'[2]звіт 2018+01.2019'!J418</f>
        <v>0</v>
      </c>
      <c r="K418" s="140">
        <f t="shared" si="238"/>
        <v>0</v>
      </c>
      <c r="L418" s="141">
        <f t="shared" si="239"/>
        <v>0</v>
      </c>
      <c r="M418" s="147">
        <f>[1]побуд.звіт!M418+'[2]звіт 2018+01.2019'!M418</f>
        <v>242.15724205738036</v>
      </c>
      <c r="N418" s="147">
        <f>[1]побуд.звіт!N418+'[2]звіт 2018+01.2019'!N418</f>
        <v>248.97758343570788</v>
      </c>
      <c r="O418" s="140">
        <f t="shared" si="241"/>
        <v>0</v>
      </c>
      <c r="P418" s="141">
        <f t="shared" si="242"/>
        <v>6.8203413783275266</v>
      </c>
      <c r="Q418" s="147">
        <f>[1]побуд.звіт!Q418+'[2]звіт 2018+01.2019'!Q418</f>
        <v>0</v>
      </c>
      <c r="R418" s="147">
        <f>[1]побуд.звіт!R418+'[2]звіт 2018+01.2019'!R418</f>
        <v>126.2781050397457</v>
      </c>
      <c r="S418" s="140">
        <f t="shared" si="243"/>
        <v>0</v>
      </c>
      <c r="T418" s="141">
        <f t="shared" si="244"/>
        <v>126.2781050397457</v>
      </c>
      <c r="U418" s="147">
        <f>[1]побуд.звіт!U418+'[2]звіт 2018+01.2019'!U418</f>
        <v>0</v>
      </c>
      <c r="V418" s="147">
        <f>[1]побуд.звіт!V418+'[2]звіт 2018+01.2019'!V418</f>
        <v>0</v>
      </c>
      <c r="W418" s="140">
        <f t="shared" si="245"/>
        <v>0</v>
      </c>
      <c r="X418" s="141">
        <f t="shared" si="246"/>
        <v>0</v>
      </c>
      <c r="Y418" s="147">
        <f>[1]побуд.звіт!Y418+'[2]звіт 2018+01.2019'!Y418</f>
        <v>0</v>
      </c>
      <c r="Z418" s="147">
        <f>[1]побуд.звіт!Z418+'[2]звіт 2018+01.2019'!Z418</f>
        <v>0</v>
      </c>
      <c r="AA418" s="140">
        <f t="shared" si="247"/>
        <v>0</v>
      </c>
      <c r="AB418" s="141">
        <f t="shared" si="248"/>
        <v>0</v>
      </c>
      <c r="AC418" s="147">
        <f>[1]побуд.звіт!AC418+'[2]звіт 2018+01.2019'!AC418</f>
        <v>449.43173703324112</v>
      </c>
      <c r="AD418" s="147">
        <f>[1]побуд.звіт!AD418+'[2]звіт 2018+01.2019'!AD418</f>
        <v>567.66746556119585</v>
      </c>
      <c r="AE418" s="140">
        <f t="shared" si="249"/>
        <v>0</v>
      </c>
      <c r="AF418" s="141">
        <f t="shared" si="250"/>
        <v>118.23572852795473</v>
      </c>
      <c r="AG418" s="147">
        <f>[1]побуд.звіт!AG418+'[2]звіт 2018+01.2019'!AG418</f>
        <v>0</v>
      </c>
      <c r="AH418" s="147">
        <f>[1]побуд.звіт!AH418+'[2]звіт 2018+01.2019'!AH418</f>
        <v>0</v>
      </c>
      <c r="AI418" s="140">
        <f t="shared" si="251"/>
        <v>0</v>
      </c>
      <c r="AJ418" s="141">
        <f t="shared" si="252"/>
        <v>0</v>
      </c>
      <c r="AK418" s="147">
        <f>[1]побуд.звіт!AK418+'[2]звіт 2018+01.2019'!AK418</f>
        <v>0</v>
      </c>
      <c r="AL418" s="147">
        <f>[1]побуд.звіт!AL418+'[2]звіт 2018+01.2019'!AL418</f>
        <v>0</v>
      </c>
      <c r="AM418" s="140">
        <f t="shared" si="253"/>
        <v>0</v>
      </c>
      <c r="AN418" s="141">
        <f t="shared" si="254"/>
        <v>0</v>
      </c>
      <c r="AO418" s="147">
        <f>[1]побуд.звіт!AO418+'[2]звіт 2018+01.2019'!AO418</f>
        <v>529.18653289090639</v>
      </c>
      <c r="AP418" s="147">
        <f>[1]побуд.звіт!AP418+'[2]звіт 2018+01.2019'!AP418</f>
        <v>104.99721932614857</v>
      </c>
      <c r="AQ418" s="140">
        <f t="shared" si="255"/>
        <v>-424.18931356475781</v>
      </c>
      <c r="AR418" s="141">
        <f t="shared" si="256"/>
        <v>0</v>
      </c>
      <c r="AS418" s="147">
        <f>[1]побуд.звіт!AS418+'[2]звіт 2018+01.2019'!AS418</f>
        <v>0</v>
      </c>
      <c r="AT418" s="147">
        <f>[1]побуд.звіт!AT418+'[2]звіт 2018+01.2019'!AT418</f>
        <v>0</v>
      </c>
      <c r="AU418" s="140">
        <f t="shared" si="257"/>
        <v>0</v>
      </c>
      <c r="AV418" s="141">
        <f t="shared" si="258"/>
        <v>0</v>
      </c>
      <c r="AW418" s="147">
        <f>[1]побуд.звіт!AW418+'[2]звіт 2018+01.2019'!AW418</f>
        <v>638.1634024442244</v>
      </c>
      <c r="AX418" s="147">
        <f>[1]побуд.звіт!AX418+'[2]звіт 2018+01.2019'!AX418</f>
        <v>0</v>
      </c>
      <c r="AY418" s="140">
        <f t="shared" si="259"/>
        <v>-638.1634024442244</v>
      </c>
      <c r="AZ418" s="141">
        <f t="shared" si="260"/>
        <v>0</v>
      </c>
      <c r="BA418" s="38">
        <v>0</v>
      </c>
      <c r="BB418" s="36"/>
      <c r="BC418" s="36">
        <f t="shared" si="270"/>
        <v>0</v>
      </c>
      <c r="BD418" s="37">
        <f t="shared" si="271"/>
        <v>0</v>
      </c>
      <c r="BE418" s="147">
        <f>[1]побуд.звіт!BE418+'[2]звіт 2018+01.2019'!BE418</f>
        <v>16.011534799446046</v>
      </c>
      <c r="BF418" s="147">
        <f>[1]побуд.звіт!BF418+'[2]звіт 2018+01.2019'!BF418</f>
        <v>0</v>
      </c>
      <c r="BG418" s="140">
        <f t="shared" si="261"/>
        <v>-16.011534799446046</v>
      </c>
      <c r="BH418" s="141">
        <f t="shared" si="262"/>
        <v>0</v>
      </c>
      <c r="BI418" s="147">
        <f>[1]побуд.звіт!BI418+'[2]звіт 2018+01.2019'!BI418</f>
        <v>0</v>
      </c>
      <c r="BJ418" s="147">
        <f>[1]побуд.звіт!BJ418+'[2]звіт 2018+01.2019'!BJ418</f>
        <v>0</v>
      </c>
      <c r="BK418" s="140">
        <f t="shared" si="263"/>
        <v>0</v>
      </c>
      <c r="BL418" s="141">
        <f t="shared" si="264"/>
        <v>0</v>
      </c>
      <c r="BM418" s="147">
        <f>[1]побуд.звіт!BM418+'[2]звіт 2018+01.2019'!BM418</f>
        <v>0</v>
      </c>
      <c r="BN418" s="147">
        <f>[1]побуд.звіт!BN418+'[2]звіт 2018+01.2019'!BN418</f>
        <v>0</v>
      </c>
      <c r="BO418" s="140">
        <f t="shared" si="265"/>
        <v>0</v>
      </c>
      <c r="BP418" s="141">
        <f t="shared" si="266"/>
        <v>0</v>
      </c>
      <c r="BQ418" s="142">
        <f t="shared" si="273"/>
        <v>1874.9504492251983</v>
      </c>
      <c r="BR418" s="140">
        <f t="shared" si="273"/>
        <v>1047.920373362798</v>
      </c>
      <c r="BS418" s="140">
        <f t="shared" si="267"/>
        <v>-827.03007586240028</v>
      </c>
      <c r="BT418" s="141">
        <f t="shared" si="268"/>
        <v>0</v>
      </c>
      <c r="BU418" s="148">
        <f t="shared" si="272"/>
        <v>0.55890563603738919</v>
      </c>
      <c r="BV418" s="132">
        <v>100</v>
      </c>
      <c r="BW418" s="144">
        <f t="shared" si="269"/>
        <v>0</v>
      </c>
      <c r="BX418" s="132">
        <f t="shared" si="235"/>
        <v>133.92503208751415</v>
      </c>
      <c r="BY418" s="145">
        <v>3</v>
      </c>
      <c r="CA418" s="39"/>
    </row>
    <row r="419" spans="1:79" x14ac:dyDescent="0.3">
      <c r="A419" s="137">
        <f t="shared" si="240"/>
        <v>411</v>
      </c>
      <c r="B419" s="153" t="s">
        <v>511</v>
      </c>
      <c r="C419" s="188">
        <v>185.3</v>
      </c>
      <c r="D419" s="187">
        <v>1</v>
      </c>
      <c r="E419" s="147">
        <f>[1]побуд.звіт!E419+'[2]звіт 2018+01.2019'!E419</f>
        <v>0</v>
      </c>
      <c r="F419" s="147">
        <f>[1]побуд.звіт!F419+'[2]звіт 2018+01.2019'!F419</f>
        <v>0</v>
      </c>
      <c r="G419" s="140">
        <f t="shared" si="236"/>
        <v>0</v>
      </c>
      <c r="H419" s="141">
        <f t="shared" si="237"/>
        <v>0</v>
      </c>
      <c r="I419" s="147">
        <f>[1]побуд.звіт!I419+'[2]звіт 2018+01.2019'!I419</f>
        <v>0</v>
      </c>
      <c r="J419" s="147">
        <f>[1]побуд.звіт!J419+'[2]звіт 2018+01.2019'!J419</f>
        <v>0</v>
      </c>
      <c r="K419" s="140">
        <f t="shared" si="238"/>
        <v>0</v>
      </c>
      <c r="L419" s="141">
        <f t="shared" si="239"/>
        <v>0</v>
      </c>
      <c r="M419" s="147">
        <f>[1]побуд.звіт!M419+'[2]звіт 2018+01.2019'!M419</f>
        <v>443.91699162309396</v>
      </c>
      <c r="N419" s="147">
        <f>[1]побуд.звіт!N419+'[2]звіт 2018+01.2019'!N419</f>
        <v>456.45890296546452</v>
      </c>
      <c r="O419" s="140">
        <f t="shared" si="241"/>
        <v>0</v>
      </c>
      <c r="P419" s="141">
        <f t="shared" si="242"/>
        <v>12.541911342370554</v>
      </c>
      <c r="Q419" s="147">
        <f>[1]побуд.звіт!Q419+'[2]звіт 2018+01.2019'!Q419</f>
        <v>0</v>
      </c>
      <c r="R419" s="147">
        <f>[1]побуд.звіт!R419+'[2]звіт 2018+01.2019'!R419</f>
        <v>229.57977413012728</v>
      </c>
      <c r="S419" s="140">
        <f t="shared" si="243"/>
        <v>0</v>
      </c>
      <c r="T419" s="141">
        <f t="shared" si="244"/>
        <v>229.57977413012728</v>
      </c>
      <c r="U419" s="147">
        <f>[1]побуд.звіт!U419+'[2]звіт 2018+01.2019'!U419</f>
        <v>0</v>
      </c>
      <c r="V419" s="147">
        <f>[1]побуд.звіт!V419+'[2]звіт 2018+01.2019'!V419</f>
        <v>0</v>
      </c>
      <c r="W419" s="140">
        <f t="shared" si="245"/>
        <v>0</v>
      </c>
      <c r="X419" s="141">
        <f t="shared" si="246"/>
        <v>0</v>
      </c>
      <c r="Y419" s="147">
        <f>[1]побуд.звіт!Y419+'[2]звіт 2018+01.2019'!Y419</f>
        <v>0</v>
      </c>
      <c r="Z419" s="147">
        <f>[1]побуд.звіт!Z419+'[2]звіт 2018+01.2019'!Z419</f>
        <v>0</v>
      </c>
      <c r="AA419" s="140">
        <f t="shared" si="247"/>
        <v>0</v>
      </c>
      <c r="AB419" s="141">
        <f t="shared" si="248"/>
        <v>0</v>
      </c>
      <c r="AC419" s="147">
        <f>[1]побуд.звіт!AC419+'[2]звіт 2018+01.2019'!AC419</f>
        <v>817.16487061651935</v>
      </c>
      <c r="AD419" s="147">
        <f>[1]побуд.звіт!AD419+'[2]звіт 2018+01.2019'!AD419</f>
        <v>1032.2745963541668</v>
      </c>
      <c r="AE419" s="140">
        <f t="shared" si="249"/>
        <v>0</v>
      </c>
      <c r="AF419" s="141">
        <f t="shared" si="250"/>
        <v>215.10972573764741</v>
      </c>
      <c r="AG419" s="147">
        <f>[1]побуд.звіт!AG419+'[2]звіт 2018+01.2019'!AG419</f>
        <v>0</v>
      </c>
      <c r="AH419" s="147">
        <f>[1]побуд.звіт!AH419+'[2]звіт 2018+01.2019'!AH419</f>
        <v>0</v>
      </c>
      <c r="AI419" s="140">
        <f t="shared" si="251"/>
        <v>0</v>
      </c>
      <c r="AJ419" s="141">
        <f t="shared" si="252"/>
        <v>0</v>
      </c>
      <c r="AK419" s="147">
        <f>[1]побуд.звіт!AK419+'[2]звіт 2018+01.2019'!AK419</f>
        <v>0</v>
      </c>
      <c r="AL419" s="147">
        <f>[1]побуд.звіт!AL419+'[2]звіт 2018+01.2019'!AL419</f>
        <v>0</v>
      </c>
      <c r="AM419" s="140">
        <f t="shared" si="253"/>
        <v>0</v>
      </c>
      <c r="AN419" s="141">
        <f t="shared" si="254"/>
        <v>0</v>
      </c>
      <c r="AO419" s="147">
        <f>[1]побуд.звіт!AO419+'[2]звіт 2018+01.2019'!AO419</f>
        <v>724.37249593075057</v>
      </c>
      <c r="AP419" s="147">
        <f>[1]побуд.звіт!AP419+'[2]звіт 2018+01.2019'!AP419</f>
        <v>175.0091601659488</v>
      </c>
      <c r="AQ419" s="140">
        <f t="shared" si="255"/>
        <v>-549.36333576480183</v>
      </c>
      <c r="AR419" s="141">
        <f t="shared" si="256"/>
        <v>0</v>
      </c>
      <c r="AS419" s="147">
        <f>[1]побуд.звіт!AS419+'[2]звіт 2018+01.2019'!AS419</f>
        <v>0</v>
      </c>
      <c r="AT419" s="147">
        <f>[1]побуд.звіт!AT419+'[2]звіт 2018+01.2019'!AT419</f>
        <v>0</v>
      </c>
      <c r="AU419" s="140">
        <f t="shared" si="257"/>
        <v>0</v>
      </c>
      <c r="AV419" s="141">
        <f t="shared" si="258"/>
        <v>0</v>
      </c>
      <c r="AW419" s="147">
        <f>[1]побуд.звіт!AW419+'[2]звіт 2018+01.2019'!AW419</f>
        <v>1160.2030678614058</v>
      </c>
      <c r="AX419" s="147">
        <f>[1]побуд.звіт!AX419+'[2]звіт 2018+01.2019'!AX419</f>
        <v>652.80171238100002</v>
      </c>
      <c r="AY419" s="140">
        <f t="shared" si="259"/>
        <v>-507.40135548040575</v>
      </c>
      <c r="AZ419" s="141">
        <f t="shared" si="260"/>
        <v>0</v>
      </c>
      <c r="BA419" s="38">
        <v>0</v>
      </c>
      <c r="BB419" s="36"/>
      <c r="BC419" s="36">
        <f t="shared" si="270"/>
        <v>0</v>
      </c>
      <c r="BD419" s="37">
        <f t="shared" si="271"/>
        <v>0</v>
      </c>
      <c r="BE419" s="147">
        <f>[1]побуд.звіт!BE419+'[2]звіт 2018+01.2019'!BE419</f>
        <v>16.035563324076943</v>
      </c>
      <c r="BF419" s="147">
        <f>[1]побуд.звіт!BF419+'[2]звіт 2018+01.2019'!BF419</f>
        <v>0</v>
      </c>
      <c r="BG419" s="140">
        <f t="shared" si="261"/>
        <v>-16.035563324076943</v>
      </c>
      <c r="BH419" s="141">
        <f t="shared" si="262"/>
        <v>0</v>
      </c>
      <c r="BI419" s="147">
        <f>[1]побуд.звіт!BI419+'[2]звіт 2018+01.2019'!BI419</f>
        <v>0</v>
      </c>
      <c r="BJ419" s="147">
        <f>[1]побуд.звіт!BJ419+'[2]звіт 2018+01.2019'!BJ419</f>
        <v>0</v>
      </c>
      <c r="BK419" s="140">
        <f t="shared" si="263"/>
        <v>0</v>
      </c>
      <c r="BL419" s="141">
        <f t="shared" si="264"/>
        <v>0</v>
      </c>
      <c r="BM419" s="147">
        <f>[1]побуд.звіт!BM419+'[2]звіт 2018+01.2019'!BM419</f>
        <v>0</v>
      </c>
      <c r="BN419" s="147">
        <f>[1]побуд.звіт!BN419+'[2]звіт 2018+01.2019'!BN419</f>
        <v>0</v>
      </c>
      <c r="BO419" s="140">
        <f t="shared" si="265"/>
        <v>0</v>
      </c>
      <c r="BP419" s="141">
        <f t="shared" si="266"/>
        <v>0</v>
      </c>
      <c r="BQ419" s="142">
        <f t="shared" si="273"/>
        <v>3161.6929893558463</v>
      </c>
      <c r="BR419" s="140">
        <f t="shared" si="273"/>
        <v>2546.1241459967073</v>
      </c>
      <c r="BS419" s="140">
        <f t="shared" si="267"/>
        <v>-615.56884335913901</v>
      </c>
      <c r="BT419" s="141">
        <f t="shared" si="268"/>
        <v>0</v>
      </c>
      <c r="BU419" s="148">
        <f t="shared" si="272"/>
        <v>0.80530404266590316</v>
      </c>
      <c r="BV419" s="132">
        <v>5786</v>
      </c>
      <c r="BW419" s="144">
        <f t="shared" si="269"/>
        <v>5560.1647864745828</v>
      </c>
      <c r="BX419" s="132">
        <f t="shared" si="235"/>
        <v>225.8352135254176</v>
      </c>
      <c r="BY419" s="145">
        <v>3</v>
      </c>
      <c r="CA419" s="39"/>
    </row>
    <row r="420" spans="1:79" x14ac:dyDescent="0.3">
      <c r="A420" s="137">
        <f t="shared" si="240"/>
        <v>412</v>
      </c>
      <c r="B420" s="153" t="s">
        <v>512</v>
      </c>
      <c r="C420" s="188">
        <v>100.2</v>
      </c>
      <c r="D420" s="187">
        <v>1</v>
      </c>
      <c r="E420" s="147">
        <f>[1]побуд.звіт!E420+'[2]звіт 2018+01.2019'!E420</f>
        <v>0</v>
      </c>
      <c r="F420" s="147">
        <f>[1]побуд.звіт!F420+'[2]звіт 2018+01.2019'!F420</f>
        <v>0</v>
      </c>
      <c r="G420" s="140">
        <f t="shared" si="236"/>
        <v>0</v>
      </c>
      <c r="H420" s="141">
        <f t="shared" si="237"/>
        <v>0</v>
      </c>
      <c r="I420" s="147">
        <f>[1]побуд.звіт!I420+'[2]звіт 2018+01.2019'!I420</f>
        <v>0</v>
      </c>
      <c r="J420" s="147">
        <f>[1]побуд.звіт!J420+'[2]звіт 2018+01.2019'!J420</f>
        <v>0</v>
      </c>
      <c r="K420" s="140">
        <f t="shared" si="238"/>
        <v>0</v>
      </c>
      <c r="L420" s="141">
        <f t="shared" si="239"/>
        <v>0</v>
      </c>
      <c r="M420" s="147">
        <f>[1]побуд.звіт!M420+'[2]звіт 2018+01.2019'!M420</f>
        <v>201.89373717342357</v>
      </c>
      <c r="N420" s="147">
        <f>[1]побуд.звіт!N420+'[2]звіт 2018+01.2019'!N420</f>
        <v>207.4813195297566</v>
      </c>
      <c r="O420" s="140">
        <f t="shared" si="241"/>
        <v>0</v>
      </c>
      <c r="P420" s="141">
        <f t="shared" si="242"/>
        <v>5.58758235633303</v>
      </c>
      <c r="Q420" s="147">
        <f>[1]побуд.звіт!Q420+'[2]звіт 2018+01.2019'!Q420</f>
        <v>0</v>
      </c>
      <c r="R420" s="147">
        <f>[1]побуд.звіт!R420+'[2]звіт 2018+01.2019'!R420</f>
        <v>124.18825798885371</v>
      </c>
      <c r="S420" s="140">
        <f t="shared" si="243"/>
        <v>0</v>
      </c>
      <c r="T420" s="141">
        <f t="shared" si="244"/>
        <v>124.18825798885371</v>
      </c>
      <c r="U420" s="147">
        <f>[1]побуд.звіт!U420+'[2]звіт 2018+01.2019'!U420</f>
        <v>0</v>
      </c>
      <c r="V420" s="147">
        <f>[1]побуд.звіт!V420+'[2]звіт 2018+01.2019'!V420</f>
        <v>0</v>
      </c>
      <c r="W420" s="140">
        <f t="shared" si="245"/>
        <v>0</v>
      </c>
      <c r="X420" s="141">
        <f t="shared" si="246"/>
        <v>0</v>
      </c>
      <c r="Y420" s="147">
        <f>[1]побуд.звіт!Y420+'[2]звіт 2018+01.2019'!Y420</f>
        <v>0</v>
      </c>
      <c r="Z420" s="147">
        <f>[1]побуд.звіт!Z420+'[2]звіт 2018+01.2019'!Z420</f>
        <v>0</v>
      </c>
      <c r="AA420" s="140">
        <f t="shared" si="247"/>
        <v>0</v>
      </c>
      <c r="AB420" s="141">
        <f t="shared" si="248"/>
        <v>0</v>
      </c>
      <c r="AC420" s="147">
        <f>[1]побуд.звіт!AC420+'[2]звіт 2018+01.2019'!AC420</f>
        <v>441.8436772201253</v>
      </c>
      <c r="AD420" s="147">
        <f>[1]побуд.звіт!AD420+'[2]звіт 2018+01.2019'!AD420</f>
        <v>558.19705642033193</v>
      </c>
      <c r="AE420" s="140">
        <f t="shared" si="249"/>
        <v>0</v>
      </c>
      <c r="AF420" s="141">
        <f t="shared" si="250"/>
        <v>116.35337920020663</v>
      </c>
      <c r="AG420" s="147">
        <f>[1]побуд.звіт!AG420+'[2]звіт 2018+01.2019'!AG420</f>
        <v>0</v>
      </c>
      <c r="AH420" s="147">
        <f>[1]побуд.звіт!AH420+'[2]звіт 2018+01.2019'!AH420</f>
        <v>0</v>
      </c>
      <c r="AI420" s="140">
        <f t="shared" si="251"/>
        <v>0</v>
      </c>
      <c r="AJ420" s="141">
        <f t="shared" si="252"/>
        <v>0</v>
      </c>
      <c r="AK420" s="147">
        <f>[1]побуд.звіт!AK420+'[2]звіт 2018+01.2019'!AK420</f>
        <v>0</v>
      </c>
      <c r="AL420" s="147">
        <f>[1]побуд.звіт!AL420+'[2]звіт 2018+01.2019'!AL420</f>
        <v>0</v>
      </c>
      <c r="AM420" s="140">
        <f t="shared" si="253"/>
        <v>0</v>
      </c>
      <c r="AN420" s="141">
        <f t="shared" si="254"/>
        <v>0</v>
      </c>
      <c r="AO420" s="147">
        <f>[1]побуд.звіт!AO420+'[2]звіт 2018+01.2019'!AO420</f>
        <v>526.07463848689054</v>
      </c>
      <c r="AP420" s="147">
        <f>[1]побуд.звіт!AP420+'[2]звіт 2018+01.2019'!AP420</f>
        <v>155.90360818650896</v>
      </c>
      <c r="AQ420" s="140">
        <f t="shared" si="255"/>
        <v>-370.17103030038157</v>
      </c>
      <c r="AR420" s="141">
        <f t="shared" si="256"/>
        <v>0</v>
      </c>
      <c r="AS420" s="147">
        <f>[1]побуд.звіт!AS420+'[2]звіт 2018+01.2019'!AS420</f>
        <v>0</v>
      </c>
      <c r="AT420" s="147">
        <f>[1]побуд.звіт!AT420+'[2]звіт 2018+01.2019'!AT420</f>
        <v>0</v>
      </c>
      <c r="AU420" s="140">
        <f t="shared" si="257"/>
        <v>0</v>
      </c>
      <c r="AV420" s="141">
        <f t="shared" si="258"/>
        <v>0</v>
      </c>
      <c r="AW420" s="147">
        <f>[1]побуд.звіт!AW420+'[2]звіт 2018+01.2019'!AW420</f>
        <v>627.51690799716675</v>
      </c>
      <c r="AX420" s="147">
        <f>[1]побуд.звіт!AX420+'[2]звіт 2018+01.2019'!AX420</f>
        <v>0</v>
      </c>
      <c r="AY420" s="140">
        <f t="shared" si="259"/>
        <v>-627.51690799716675</v>
      </c>
      <c r="AZ420" s="141">
        <f t="shared" si="260"/>
        <v>0</v>
      </c>
      <c r="BA420" s="38">
        <v>0</v>
      </c>
      <c r="BB420" s="36"/>
      <c r="BC420" s="36">
        <f t="shared" si="270"/>
        <v>0</v>
      </c>
      <c r="BD420" s="37">
        <f t="shared" si="271"/>
        <v>0</v>
      </c>
      <c r="BE420" s="147">
        <f>[1]побуд.звіт!BE420+'[2]звіт 2018+01.2019'!BE420</f>
        <v>16.076248748524204</v>
      </c>
      <c r="BF420" s="147">
        <f>[1]побуд.звіт!BF420+'[2]звіт 2018+01.2019'!BF420</f>
        <v>0</v>
      </c>
      <c r="BG420" s="140">
        <f t="shared" si="261"/>
        <v>-16.076248748524204</v>
      </c>
      <c r="BH420" s="141">
        <f t="shared" si="262"/>
        <v>0</v>
      </c>
      <c r="BI420" s="147">
        <f>[1]побуд.звіт!BI420+'[2]звіт 2018+01.2019'!BI420</f>
        <v>0</v>
      </c>
      <c r="BJ420" s="147">
        <f>[1]побуд.звіт!BJ420+'[2]звіт 2018+01.2019'!BJ420</f>
        <v>0</v>
      </c>
      <c r="BK420" s="140">
        <f t="shared" si="263"/>
        <v>0</v>
      </c>
      <c r="BL420" s="141">
        <f t="shared" si="264"/>
        <v>0</v>
      </c>
      <c r="BM420" s="147">
        <f>[1]побуд.звіт!BM420+'[2]звіт 2018+01.2019'!BM420</f>
        <v>0</v>
      </c>
      <c r="BN420" s="147">
        <f>[1]побуд.звіт!BN420+'[2]звіт 2018+01.2019'!BN420</f>
        <v>0</v>
      </c>
      <c r="BO420" s="140">
        <f t="shared" si="265"/>
        <v>0</v>
      </c>
      <c r="BP420" s="141">
        <f t="shared" si="266"/>
        <v>0</v>
      </c>
      <c r="BQ420" s="142">
        <f t="shared" si="273"/>
        <v>1813.4052096261303</v>
      </c>
      <c r="BR420" s="140">
        <f t="shared" si="273"/>
        <v>1045.7702421254512</v>
      </c>
      <c r="BS420" s="140">
        <f t="shared" si="267"/>
        <v>-767.63496750067907</v>
      </c>
      <c r="BT420" s="141">
        <f t="shared" si="268"/>
        <v>0</v>
      </c>
      <c r="BU420" s="148">
        <f t="shared" si="272"/>
        <v>0.57668867199353513</v>
      </c>
      <c r="BV420" s="132">
        <v>124</v>
      </c>
      <c r="BW420" s="144">
        <f t="shared" si="269"/>
        <v>0</v>
      </c>
      <c r="BX420" s="132">
        <f t="shared" si="235"/>
        <v>129.5289435447236</v>
      </c>
      <c r="BY420" s="145">
        <v>3</v>
      </c>
      <c r="CA420" s="39"/>
    </row>
    <row r="421" spans="1:79" x14ac:dyDescent="0.3">
      <c r="A421" s="137">
        <f t="shared" si="240"/>
        <v>413</v>
      </c>
      <c r="B421" s="153" t="s">
        <v>513</v>
      </c>
      <c r="C421" s="188">
        <v>81.5</v>
      </c>
      <c r="D421" s="187">
        <v>1</v>
      </c>
      <c r="E421" s="147">
        <f>[1]побуд.звіт!E421+'[2]звіт 2018+01.2019'!E421</f>
        <v>0</v>
      </c>
      <c r="F421" s="147">
        <f>[1]побуд.звіт!F421+'[2]звіт 2018+01.2019'!F421</f>
        <v>0</v>
      </c>
      <c r="G421" s="140">
        <f t="shared" si="236"/>
        <v>0</v>
      </c>
      <c r="H421" s="141">
        <f t="shared" si="237"/>
        <v>0</v>
      </c>
      <c r="I421" s="147">
        <f>[1]побуд.звіт!I421+'[2]звіт 2018+01.2019'!I421</f>
        <v>0</v>
      </c>
      <c r="J421" s="147">
        <f>[1]побуд.звіт!J421+'[2]звіт 2018+01.2019'!J421</f>
        <v>0</v>
      </c>
      <c r="K421" s="140">
        <f t="shared" si="238"/>
        <v>0</v>
      </c>
      <c r="L421" s="141">
        <f t="shared" si="239"/>
        <v>0</v>
      </c>
      <c r="M421" s="147">
        <f>[1]побуд.звіт!M421+'[2]звіт 2018+01.2019'!M421</f>
        <v>80.954649364068558</v>
      </c>
      <c r="N421" s="147">
        <f>[1]побуд.звіт!N421+'[2]звіт 2018+01.2019'!N421</f>
        <v>82.992527811902633</v>
      </c>
      <c r="O421" s="140">
        <f t="shared" si="241"/>
        <v>0</v>
      </c>
      <c r="P421" s="141">
        <f t="shared" si="242"/>
        <v>2.0378784478340748</v>
      </c>
      <c r="Q421" s="147">
        <f>[1]побуд.звіт!Q421+'[2]звіт 2018+01.2019'!Q421</f>
        <v>0</v>
      </c>
      <c r="R421" s="147">
        <f>[1]побуд.звіт!R421+'[2]звіт 2018+01.2019'!R421</f>
        <v>87.692951799634486</v>
      </c>
      <c r="S421" s="140">
        <f t="shared" si="243"/>
        <v>0</v>
      </c>
      <c r="T421" s="141">
        <f t="shared" si="244"/>
        <v>87.692951799634486</v>
      </c>
      <c r="U421" s="147">
        <f>[1]побуд.звіт!U421+'[2]звіт 2018+01.2019'!U421</f>
        <v>0</v>
      </c>
      <c r="V421" s="147">
        <f>[1]побуд.звіт!V421+'[2]звіт 2018+01.2019'!V421</f>
        <v>0</v>
      </c>
      <c r="W421" s="140">
        <f t="shared" si="245"/>
        <v>0</v>
      </c>
      <c r="X421" s="141">
        <f t="shared" si="246"/>
        <v>0</v>
      </c>
      <c r="Y421" s="147">
        <f>[1]побуд.звіт!Y421+'[2]звіт 2018+01.2019'!Y421</f>
        <v>0</v>
      </c>
      <c r="Z421" s="147">
        <f>[1]побуд.звіт!Z421+'[2]звіт 2018+01.2019'!Z421</f>
        <v>0</v>
      </c>
      <c r="AA421" s="140">
        <f t="shared" si="247"/>
        <v>0</v>
      </c>
      <c r="AB421" s="141">
        <f t="shared" si="248"/>
        <v>0</v>
      </c>
      <c r="AC421" s="147">
        <f>[1]побуд.звіт!AC421+'[2]звіт 2018+01.2019'!AC421</f>
        <v>359.21896967446077</v>
      </c>
      <c r="AD421" s="147">
        <f>[1]побуд.звіт!AD421+'[2]звіт 2018+01.2019'!AD421</f>
        <v>454.0225558708288</v>
      </c>
      <c r="AE421" s="140">
        <f t="shared" si="249"/>
        <v>0</v>
      </c>
      <c r="AF421" s="141">
        <f t="shared" si="250"/>
        <v>94.80358619636803</v>
      </c>
      <c r="AG421" s="147">
        <f>[1]побуд.звіт!AG421+'[2]звіт 2018+01.2019'!AG421</f>
        <v>0</v>
      </c>
      <c r="AH421" s="147">
        <f>[1]побуд.звіт!AH421+'[2]звіт 2018+01.2019'!AH421</f>
        <v>0</v>
      </c>
      <c r="AI421" s="140">
        <f t="shared" si="251"/>
        <v>0</v>
      </c>
      <c r="AJ421" s="141">
        <f t="shared" si="252"/>
        <v>0</v>
      </c>
      <c r="AK421" s="147">
        <f>[1]побуд.звіт!AK421+'[2]звіт 2018+01.2019'!AK421</f>
        <v>0</v>
      </c>
      <c r="AL421" s="147">
        <f>[1]побуд.звіт!AL421+'[2]звіт 2018+01.2019'!AL421</f>
        <v>0</v>
      </c>
      <c r="AM421" s="140">
        <f t="shared" si="253"/>
        <v>0</v>
      </c>
      <c r="AN421" s="141">
        <f t="shared" si="254"/>
        <v>0</v>
      </c>
      <c r="AO421" s="147">
        <f>[1]побуд.звіт!AO421+'[2]звіт 2018+01.2019'!AO421</f>
        <v>83.711026530512569</v>
      </c>
      <c r="AP421" s="147">
        <f>[1]побуд.звіт!AP421+'[2]звіт 2018+01.2019'!AP421</f>
        <v>69.998146217432378</v>
      </c>
      <c r="AQ421" s="140">
        <f t="shared" si="255"/>
        <v>-13.712880313080191</v>
      </c>
      <c r="AR421" s="141">
        <f t="shared" si="256"/>
        <v>0</v>
      </c>
      <c r="AS421" s="147">
        <f>[1]побуд.звіт!AS421+'[2]звіт 2018+01.2019'!AS421</f>
        <v>0</v>
      </c>
      <c r="AT421" s="147">
        <f>[1]побуд.звіт!AT421+'[2]звіт 2018+01.2019'!AT421</f>
        <v>0</v>
      </c>
      <c r="AU421" s="140">
        <f t="shared" si="257"/>
        <v>0</v>
      </c>
      <c r="AV421" s="141">
        <f t="shared" si="258"/>
        <v>0</v>
      </c>
      <c r="AW421" s="147">
        <f>[1]побуд.звіт!AW421+'[2]звіт 2018+01.2019'!AW421</f>
        <v>443.08769574104628</v>
      </c>
      <c r="AX421" s="147">
        <f>[1]побуд.звіт!AX421+'[2]звіт 2018+01.2019'!AX421</f>
        <v>0</v>
      </c>
      <c r="AY421" s="140">
        <f t="shared" si="259"/>
        <v>-443.08769574104628</v>
      </c>
      <c r="AZ421" s="141">
        <f t="shared" si="260"/>
        <v>0</v>
      </c>
      <c r="BA421" s="38">
        <v>0</v>
      </c>
      <c r="BB421" s="36"/>
      <c r="BC421" s="36">
        <f t="shared" si="270"/>
        <v>0</v>
      </c>
      <c r="BD421" s="37">
        <f t="shared" si="271"/>
        <v>0</v>
      </c>
      <c r="BE421" s="147">
        <f>[1]побуд.звіт!BE421+'[2]звіт 2018+01.2019'!BE421</f>
        <v>16.083153303539088</v>
      </c>
      <c r="BF421" s="147">
        <f>[1]побуд.звіт!BF421+'[2]звіт 2018+01.2019'!BF421</f>
        <v>0</v>
      </c>
      <c r="BG421" s="140">
        <f t="shared" si="261"/>
        <v>-16.083153303539088</v>
      </c>
      <c r="BH421" s="141">
        <f t="shared" si="262"/>
        <v>0</v>
      </c>
      <c r="BI421" s="147">
        <f>[1]побуд.звіт!BI421+'[2]звіт 2018+01.2019'!BI421</f>
        <v>0</v>
      </c>
      <c r="BJ421" s="147">
        <f>[1]побуд.звіт!BJ421+'[2]звіт 2018+01.2019'!BJ421</f>
        <v>0</v>
      </c>
      <c r="BK421" s="140">
        <f t="shared" si="263"/>
        <v>0</v>
      </c>
      <c r="BL421" s="141">
        <f t="shared" si="264"/>
        <v>0</v>
      </c>
      <c r="BM421" s="147">
        <f>[1]побуд.звіт!BM421+'[2]звіт 2018+01.2019'!BM421</f>
        <v>0</v>
      </c>
      <c r="BN421" s="147">
        <f>[1]побуд.звіт!BN421+'[2]звіт 2018+01.2019'!BN421</f>
        <v>0</v>
      </c>
      <c r="BO421" s="140">
        <f t="shared" si="265"/>
        <v>0</v>
      </c>
      <c r="BP421" s="141">
        <f t="shared" si="266"/>
        <v>0</v>
      </c>
      <c r="BQ421" s="142">
        <f t="shared" si="273"/>
        <v>983.05549461362716</v>
      </c>
      <c r="BR421" s="140">
        <f t="shared" si="273"/>
        <v>694.70618169979821</v>
      </c>
      <c r="BS421" s="140">
        <f t="shared" si="267"/>
        <v>-288.34931291382895</v>
      </c>
      <c r="BT421" s="141">
        <f t="shared" si="268"/>
        <v>0</v>
      </c>
      <c r="BU421" s="148">
        <f t="shared" si="272"/>
        <v>0.70668053381141049</v>
      </c>
      <c r="BV421" s="132">
        <v>32</v>
      </c>
      <c r="BW421" s="144">
        <f t="shared" si="269"/>
        <v>0</v>
      </c>
      <c r="BX421" s="132">
        <f t="shared" si="235"/>
        <v>70.218249615259083</v>
      </c>
      <c r="BY421" s="145">
        <v>3</v>
      </c>
      <c r="CA421" s="39"/>
    </row>
    <row r="422" spans="1:79" x14ac:dyDescent="0.3">
      <c r="A422" s="137">
        <f t="shared" si="240"/>
        <v>414</v>
      </c>
      <c r="B422" s="153" t="s">
        <v>514</v>
      </c>
      <c r="C422" s="188">
        <v>241.1</v>
      </c>
      <c r="D422" s="187">
        <v>1</v>
      </c>
      <c r="E422" s="147">
        <f>[1]побуд.звіт!E422+'[2]звіт 2018+01.2019'!E422</f>
        <v>0</v>
      </c>
      <c r="F422" s="147">
        <f>[1]побуд.звіт!F422+'[2]звіт 2018+01.2019'!F422</f>
        <v>0</v>
      </c>
      <c r="G422" s="140">
        <f t="shared" si="236"/>
        <v>0</v>
      </c>
      <c r="H422" s="141">
        <f t="shared" si="237"/>
        <v>0</v>
      </c>
      <c r="I422" s="147">
        <f>[1]побуд.звіт!I422+'[2]звіт 2018+01.2019'!I422</f>
        <v>0</v>
      </c>
      <c r="J422" s="147">
        <f>[1]побуд.звіт!J422+'[2]звіт 2018+01.2019'!J422</f>
        <v>0</v>
      </c>
      <c r="K422" s="140">
        <f t="shared" si="238"/>
        <v>0</v>
      </c>
      <c r="L422" s="141">
        <f t="shared" si="239"/>
        <v>0</v>
      </c>
      <c r="M422" s="147">
        <f>[1]побуд.звіт!M422+'[2]звіт 2018+01.2019'!M422</f>
        <v>726.08198933479252</v>
      </c>
      <c r="N422" s="147">
        <f>[1]побуд.звіт!N422+'[2]звіт 2018+01.2019'!N422</f>
        <v>645.97640860306001</v>
      </c>
      <c r="O422" s="140">
        <f t="shared" si="241"/>
        <v>-80.105580731732516</v>
      </c>
      <c r="P422" s="141">
        <f t="shared" si="242"/>
        <v>0</v>
      </c>
      <c r="Q422" s="147">
        <f>[1]побуд.звіт!Q422+'[2]звіт 2018+01.2019'!Q422</f>
        <v>0</v>
      </c>
      <c r="R422" s="147">
        <f>[1]побуд.звіт!R422+'[2]звіт 2018+01.2019'!R422</f>
        <v>298.70554895218118</v>
      </c>
      <c r="S422" s="140">
        <f t="shared" si="243"/>
        <v>0</v>
      </c>
      <c r="T422" s="141">
        <f t="shared" si="244"/>
        <v>298.70554895218118</v>
      </c>
      <c r="U422" s="147">
        <f>[1]побуд.звіт!U422+'[2]звіт 2018+01.2019'!U422</f>
        <v>0</v>
      </c>
      <c r="V422" s="147">
        <f>[1]побуд.звіт!V422+'[2]звіт 2018+01.2019'!V422</f>
        <v>0</v>
      </c>
      <c r="W422" s="140">
        <f t="shared" si="245"/>
        <v>0</v>
      </c>
      <c r="X422" s="141">
        <f t="shared" si="246"/>
        <v>0</v>
      </c>
      <c r="Y422" s="147">
        <f>[1]побуд.звіт!Y422+'[2]звіт 2018+01.2019'!Y422</f>
        <v>0</v>
      </c>
      <c r="Z422" s="147">
        <f>[1]побуд.звіт!Z422+'[2]звіт 2018+01.2019'!Z422</f>
        <v>0</v>
      </c>
      <c r="AA422" s="140">
        <f t="shared" si="247"/>
        <v>0</v>
      </c>
      <c r="AB422" s="141">
        <f t="shared" si="248"/>
        <v>0</v>
      </c>
      <c r="AC422" s="147">
        <f>[1]побуд.звіт!AC422+'[2]звіт 2018+01.2019'!AC422</f>
        <v>1063.0234325884669</v>
      </c>
      <c r="AD422" s="147">
        <f>[1]побуд.звіт!AD422+'[2]звіт 2018+01.2019'!AD422</f>
        <v>1343.1268493307589</v>
      </c>
      <c r="AE422" s="140">
        <f t="shared" si="249"/>
        <v>0</v>
      </c>
      <c r="AF422" s="141">
        <f t="shared" si="250"/>
        <v>280.10341674229198</v>
      </c>
      <c r="AG422" s="147">
        <f>[1]побуд.звіт!AG422+'[2]звіт 2018+01.2019'!AG422</f>
        <v>0</v>
      </c>
      <c r="AH422" s="147">
        <f>[1]побуд.звіт!AH422+'[2]звіт 2018+01.2019'!AH422</f>
        <v>0</v>
      </c>
      <c r="AI422" s="140">
        <f t="shared" si="251"/>
        <v>0</v>
      </c>
      <c r="AJ422" s="141">
        <f t="shared" si="252"/>
        <v>0</v>
      </c>
      <c r="AK422" s="147">
        <f>[1]побуд.звіт!AK422+'[2]звіт 2018+01.2019'!AK422</f>
        <v>0</v>
      </c>
      <c r="AL422" s="147">
        <f>[1]побуд.звіт!AL422+'[2]звіт 2018+01.2019'!AL422</f>
        <v>0</v>
      </c>
      <c r="AM422" s="140">
        <f t="shared" si="253"/>
        <v>0</v>
      </c>
      <c r="AN422" s="141">
        <f t="shared" si="254"/>
        <v>0</v>
      </c>
      <c r="AO422" s="147">
        <f>[1]побуд.звіт!AO422+'[2]звіт 2018+01.2019'!AO422</f>
        <v>905.93648660959605</v>
      </c>
      <c r="AP422" s="147">
        <f>[1]побуд.звіт!AP422+'[2]звіт 2018+01.2019'!AP422</f>
        <v>264.11285836282093</v>
      </c>
      <c r="AQ422" s="140">
        <f t="shared" si="255"/>
        <v>-641.82362824677512</v>
      </c>
      <c r="AR422" s="141">
        <f t="shared" si="256"/>
        <v>0</v>
      </c>
      <c r="AS422" s="147">
        <f>[1]побуд.звіт!AS422+'[2]звіт 2018+01.2019'!AS422</f>
        <v>0</v>
      </c>
      <c r="AT422" s="147">
        <f>[1]побуд.звіт!AT422+'[2]звіт 2018+01.2019'!AT422</f>
        <v>0</v>
      </c>
      <c r="AU422" s="140">
        <f t="shared" si="257"/>
        <v>0</v>
      </c>
      <c r="AV422" s="141">
        <f t="shared" si="258"/>
        <v>0</v>
      </c>
      <c r="AW422" s="147">
        <f>[1]побуд.звіт!AW422+'[2]звіт 2018+01.2019'!AW422</f>
        <v>1509.3618532886394</v>
      </c>
      <c r="AX422" s="147">
        <f>[1]побуд.звіт!AX422+'[2]звіт 2018+01.2019'!AX422</f>
        <v>0</v>
      </c>
      <c r="AY422" s="140">
        <f t="shared" si="259"/>
        <v>-1509.3618532886394</v>
      </c>
      <c r="AZ422" s="141">
        <f t="shared" si="260"/>
        <v>0</v>
      </c>
      <c r="BA422" s="38">
        <v>0</v>
      </c>
      <c r="BB422" s="36"/>
      <c r="BC422" s="36">
        <f t="shared" si="270"/>
        <v>0</v>
      </c>
      <c r="BD422" s="37">
        <f t="shared" si="271"/>
        <v>0</v>
      </c>
      <c r="BE422" s="147">
        <f>[1]побуд.звіт!BE422+'[2]звіт 2018+01.2019'!BE422</f>
        <v>16.125654311346487</v>
      </c>
      <c r="BF422" s="147">
        <f>[1]побуд.звіт!BF422+'[2]звіт 2018+01.2019'!BF422</f>
        <v>0</v>
      </c>
      <c r="BG422" s="140">
        <f t="shared" si="261"/>
        <v>-16.125654311346487</v>
      </c>
      <c r="BH422" s="141">
        <f t="shared" si="262"/>
        <v>0</v>
      </c>
      <c r="BI422" s="147">
        <f>[1]побуд.звіт!BI422+'[2]звіт 2018+01.2019'!BI422</f>
        <v>0</v>
      </c>
      <c r="BJ422" s="147">
        <f>[1]побуд.звіт!BJ422+'[2]звіт 2018+01.2019'!BJ422</f>
        <v>0</v>
      </c>
      <c r="BK422" s="140">
        <f t="shared" si="263"/>
        <v>0</v>
      </c>
      <c r="BL422" s="141">
        <f t="shared" si="264"/>
        <v>0</v>
      </c>
      <c r="BM422" s="147">
        <f>[1]побуд.звіт!BM422+'[2]звіт 2018+01.2019'!BM422</f>
        <v>0</v>
      </c>
      <c r="BN422" s="147">
        <f>[1]побуд.звіт!BN422+'[2]звіт 2018+01.2019'!BN422</f>
        <v>0</v>
      </c>
      <c r="BO422" s="140">
        <f t="shared" si="265"/>
        <v>0</v>
      </c>
      <c r="BP422" s="141">
        <f t="shared" si="266"/>
        <v>0</v>
      </c>
      <c r="BQ422" s="142">
        <f t="shared" si="273"/>
        <v>4220.529416132842</v>
      </c>
      <c r="BR422" s="140">
        <f t="shared" si="273"/>
        <v>2551.9216652488212</v>
      </c>
      <c r="BS422" s="140">
        <f t="shared" si="267"/>
        <v>-1668.6077508840208</v>
      </c>
      <c r="BT422" s="141">
        <f t="shared" si="268"/>
        <v>0</v>
      </c>
      <c r="BU422" s="148">
        <f t="shared" si="272"/>
        <v>0.60464491859579994</v>
      </c>
      <c r="BV422" s="132">
        <v>269</v>
      </c>
      <c r="BW422" s="144">
        <f t="shared" si="269"/>
        <v>0</v>
      </c>
      <c r="BX422" s="132">
        <f t="shared" si="235"/>
        <v>301.46638686663158</v>
      </c>
      <c r="BY422" s="145">
        <v>3</v>
      </c>
      <c r="CA422" s="39"/>
    </row>
    <row r="423" spans="1:79" x14ac:dyDescent="0.3">
      <c r="A423" s="137">
        <f t="shared" si="240"/>
        <v>415</v>
      </c>
      <c r="B423" s="153" t="s">
        <v>515</v>
      </c>
      <c r="C423" s="188">
        <v>185.7</v>
      </c>
      <c r="D423" s="187">
        <v>1</v>
      </c>
      <c r="E423" s="147">
        <f>[1]побуд.звіт!E423+'[2]звіт 2018+01.2019'!E423</f>
        <v>0</v>
      </c>
      <c r="F423" s="147">
        <f>[1]побуд.звіт!F423+'[2]звіт 2018+01.2019'!F423</f>
        <v>0</v>
      </c>
      <c r="G423" s="140">
        <f t="shared" si="236"/>
        <v>0</v>
      </c>
      <c r="H423" s="141">
        <f t="shared" si="237"/>
        <v>0</v>
      </c>
      <c r="I423" s="147">
        <f>[1]побуд.звіт!I423+'[2]звіт 2018+01.2019'!I423</f>
        <v>0</v>
      </c>
      <c r="J423" s="147">
        <f>[1]побуд.звіт!J423+'[2]звіт 2018+01.2019'!J423</f>
        <v>0</v>
      </c>
      <c r="K423" s="140">
        <f t="shared" si="238"/>
        <v>0</v>
      </c>
      <c r="L423" s="141">
        <f t="shared" si="239"/>
        <v>0</v>
      </c>
      <c r="M423" s="147">
        <f>[1]побуд.звіт!M423+'[2]звіт 2018+01.2019'!M423</f>
        <v>282.79025814333983</v>
      </c>
      <c r="N423" s="147">
        <f>[1]побуд.звіт!N423+'[2]звіт 2018+01.2019'!N423</f>
        <v>290.47384734165922</v>
      </c>
      <c r="O423" s="140">
        <f t="shared" si="241"/>
        <v>0</v>
      </c>
      <c r="P423" s="141">
        <f t="shared" si="242"/>
        <v>7.683589198319396</v>
      </c>
      <c r="Q423" s="147">
        <f>[1]побуд.звіт!Q423+'[2]звіт 2018+01.2019'!Q423</f>
        <v>0</v>
      </c>
      <c r="R423" s="147">
        <f>[1]побуд.звіт!R423+'[2]звіт 2018+01.2019'!R423</f>
        <v>230.06733442859314</v>
      </c>
      <c r="S423" s="140">
        <f t="shared" si="243"/>
        <v>0</v>
      </c>
      <c r="T423" s="141">
        <f t="shared" si="244"/>
        <v>230.06733442859314</v>
      </c>
      <c r="U423" s="147">
        <f>[1]побуд.звіт!U423+'[2]звіт 2018+01.2019'!U423</f>
        <v>0</v>
      </c>
      <c r="V423" s="147">
        <f>[1]побуд.звіт!V423+'[2]звіт 2018+01.2019'!V423</f>
        <v>0</v>
      </c>
      <c r="W423" s="140">
        <f t="shared" si="245"/>
        <v>0</v>
      </c>
      <c r="X423" s="141">
        <f t="shared" si="246"/>
        <v>0</v>
      </c>
      <c r="Y423" s="147">
        <f>[1]побуд.звіт!Y423+'[2]звіт 2018+01.2019'!Y423</f>
        <v>0</v>
      </c>
      <c r="Z423" s="147">
        <f>[1]побуд.звіт!Z423+'[2]звіт 2018+01.2019'!Z423</f>
        <v>0</v>
      </c>
      <c r="AA423" s="140">
        <f t="shared" si="247"/>
        <v>0</v>
      </c>
      <c r="AB423" s="141">
        <f t="shared" si="248"/>
        <v>0</v>
      </c>
      <c r="AC423" s="147">
        <f>[1]побуд.звіт!AC423+'[2]звіт 2018+01.2019'!AC423</f>
        <v>818.65746949137895</v>
      </c>
      <c r="AD423" s="147">
        <f>[1]побуд.звіт!AD423+'[2]звіт 2018+01.2019'!AD423</f>
        <v>1034.5029279167229</v>
      </c>
      <c r="AE423" s="140">
        <f t="shared" si="249"/>
        <v>0</v>
      </c>
      <c r="AF423" s="141">
        <f t="shared" si="250"/>
        <v>215.84545842534396</v>
      </c>
      <c r="AG423" s="147">
        <f>[1]побуд.звіт!AG423+'[2]звіт 2018+01.2019'!AG423</f>
        <v>0</v>
      </c>
      <c r="AH423" s="147">
        <f>[1]побуд.звіт!AH423+'[2]звіт 2018+01.2019'!AH423</f>
        <v>0</v>
      </c>
      <c r="AI423" s="140">
        <f t="shared" si="251"/>
        <v>0</v>
      </c>
      <c r="AJ423" s="141">
        <f t="shared" si="252"/>
        <v>0</v>
      </c>
      <c r="AK423" s="147">
        <f>[1]побуд.звіт!AK423+'[2]звіт 2018+01.2019'!AK423</f>
        <v>0</v>
      </c>
      <c r="AL423" s="147">
        <f>[1]побуд.звіт!AL423+'[2]звіт 2018+01.2019'!AL423</f>
        <v>0</v>
      </c>
      <c r="AM423" s="140">
        <f t="shared" si="253"/>
        <v>0</v>
      </c>
      <c r="AN423" s="141">
        <f t="shared" si="254"/>
        <v>0</v>
      </c>
      <c r="AO423" s="147">
        <f>[1]побуд.звіт!AO423+'[2]звіт 2018+01.2019'!AO423</f>
        <v>336.27784555980821</v>
      </c>
      <c r="AP423" s="147">
        <f>[1]побуд.звіт!AP423+'[2]звіт 2018+01.2019'!AP423</f>
        <v>280.00637949209738</v>
      </c>
      <c r="AQ423" s="140">
        <f t="shared" si="255"/>
        <v>-56.271466067710833</v>
      </c>
      <c r="AR423" s="141">
        <f t="shared" si="256"/>
        <v>0</v>
      </c>
      <c r="AS423" s="147">
        <f>[1]побуд.звіт!AS423+'[2]звіт 2018+01.2019'!AS423</f>
        <v>0</v>
      </c>
      <c r="AT423" s="147">
        <f>[1]побуд.звіт!AT423+'[2]звіт 2018+01.2019'!AT423</f>
        <v>0</v>
      </c>
      <c r="AU423" s="140">
        <f t="shared" si="257"/>
        <v>0</v>
      </c>
      <c r="AV423" s="141">
        <f t="shared" si="258"/>
        <v>0</v>
      </c>
      <c r="AW423" s="147">
        <f>[1]побуд.звіт!AW423+'[2]звіт 2018+01.2019'!AW423</f>
        <v>1162.7075537067624</v>
      </c>
      <c r="AX423" s="147">
        <f>[1]побуд.звіт!AX423+'[2]звіт 2018+01.2019'!AX423</f>
        <v>0</v>
      </c>
      <c r="AY423" s="140">
        <f t="shared" si="259"/>
        <v>-1162.7075537067624</v>
      </c>
      <c r="AZ423" s="141">
        <f t="shared" si="260"/>
        <v>0</v>
      </c>
      <c r="BA423" s="38">
        <v>0</v>
      </c>
      <c r="BB423" s="36"/>
      <c r="BC423" s="36">
        <f t="shared" si="270"/>
        <v>0</v>
      </c>
      <c r="BD423" s="37">
        <f t="shared" si="271"/>
        <v>0</v>
      </c>
      <c r="BE423" s="147">
        <f>[1]побуд.звіт!BE423+'[2]звіт 2018+01.2019'!BE423</f>
        <v>16.070178679336689</v>
      </c>
      <c r="BF423" s="147">
        <f>[1]побуд.звіт!BF423+'[2]звіт 2018+01.2019'!BF423</f>
        <v>0</v>
      </c>
      <c r="BG423" s="140">
        <f t="shared" si="261"/>
        <v>-16.070178679336689</v>
      </c>
      <c r="BH423" s="141">
        <f t="shared" si="262"/>
        <v>0</v>
      </c>
      <c r="BI423" s="147">
        <f>[1]побуд.звіт!BI423+'[2]звіт 2018+01.2019'!BI423</f>
        <v>0</v>
      </c>
      <c r="BJ423" s="147">
        <f>[1]побуд.звіт!BJ423+'[2]звіт 2018+01.2019'!BJ423</f>
        <v>0</v>
      </c>
      <c r="BK423" s="140">
        <f t="shared" si="263"/>
        <v>0</v>
      </c>
      <c r="BL423" s="141">
        <f t="shared" si="264"/>
        <v>0</v>
      </c>
      <c r="BM423" s="147">
        <f>[1]побуд.звіт!BM423+'[2]звіт 2018+01.2019'!BM423</f>
        <v>0</v>
      </c>
      <c r="BN423" s="147">
        <f>[1]побуд.звіт!BN423+'[2]звіт 2018+01.2019'!BN423</f>
        <v>0</v>
      </c>
      <c r="BO423" s="140">
        <f t="shared" si="265"/>
        <v>0</v>
      </c>
      <c r="BP423" s="141">
        <f t="shared" si="266"/>
        <v>0</v>
      </c>
      <c r="BQ423" s="142">
        <f t="shared" si="273"/>
        <v>2616.5033055806257</v>
      </c>
      <c r="BR423" s="140">
        <f t="shared" si="273"/>
        <v>1835.0504891790729</v>
      </c>
      <c r="BS423" s="140">
        <f t="shared" si="267"/>
        <v>-781.45281640155281</v>
      </c>
      <c r="BT423" s="141">
        <f t="shared" si="268"/>
        <v>0</v>
      </c>
      <c r="BU423" s="148">
        <f t="shared" si="272"/>
        <v>0.70133696573788906</v>
      </c>
      <c r="BV423" s="132">
        <v>713</v>
      </c>
      <c r="BW423" s="144">
        <f t="shared" si="269"/>
        <v>526.10690674424109</v>
      </c>
      <c r="BX423" s="132">
        <f t="shared" si="235"/>
        <v>186.89309325575897</v>
      </c>
      <c r="BY423" s="145">
        <v>3</v>
      </c>
      <c r="CA423" s="39"/>
    </row>
    <row r="424" spans="1:79" x14ac:dyDescent="0.3">
      <c r="A424" s="137">
        <f t="shared" si="240"/>
        <v>416</v>
      </c>
      <c r="B424" s="153" t="s">
        <v>516</v>
      </c>
      <c r="C424" s="188">
        <v>165.8</v>
      </c>
      <c r="D424" s="187">
        <v>1</v>
      </c>
      <c r="E424" s="147">
        <f>[1]побуд.звіт!E424+'[2]звіт 2018+01.2019'!E424</f>
        <v>0</v>
      </c>
      <c r="F424" s="147">
        <f>[1]побуд.звіт!F424+'[2]звіт 2018+01.2019'!F424</f>
        <v>0</v>
      </c>
      <c r="G424" s="140">
        <f t="shared" si="236"/>
        <v>0</v>
      </c>
      <c r="H424" s="141">
        <f t="shared" si="237"/>
        <v>0</v>
      </c>
      <c r="I424" s="147">
        <f>[1]побуд.звіт!I424+'[2]звіт 2018+01.2019'!I424</f>
        <v>0</v>
      </c>
      <c r="J424" s="147">
        <f>[1]побуд.звіт!J424+'[2]звіт 2018+01.2019'!J424</f>
        <v>0</v>
      </c>
      <c r="K424" s="140">
        <f t="shared" si="238"/>
        <v>0</v>
      </c>
      <c r="L424" s="141">
        <f t="shared" si="239"/>
        <v>0</v>
      </c>
      <c r="M424" s="147">
        <f>[1]побуд.звіт!M424+'[2]звіт 2018+01.2019'!M424</f>
        <v>363.39426832819515</v>
      </c>
      <c r="N424" s="147">
        <f>[1]побуд.звіт!N424+'[2]звіт 2018+01.2019'!N424</f>
        <v>407.11848905491649</v>
      </c>
      <c r="O424" s="140">
        <f t="shared" si="241"/>
        <v>0</v>
      </c>
      <c r="P424" s="141">
        <f t="shared" si="242"/>
        <v>43.724220726721342</v>
      </c>
      <c r="Q424" s="147">
        <f>[1]побуд.звіт!Q424+'[2]звіт 2018+01.2019'!Q424</f>
        <v>0</v>
      </c>
      <c r="R424" s="147">
        <f>[1]побуд.звіт!R424+'[2]звіт 2018+01.2019'!R424</f>
        <v>205.48861172680293</v>
      </c>
      <c r="S424" s="140">
        <f t="shared" si="243"/>
        <v>0</v>
      </c>
      <c r="T424" s="141">
        <f t="shared" si="244"/>
        <v>205.48861172680293</v>
      </c>
      <c r="U424" s="147">
        <f>[1]побуд.звіт!U424+'[2]звіт 2018+01.2019'!U424</f>
        <v>0</v>
      </c>
      <c r="V424" s="147">
        <f>[1]побуд.звіт!V424+'[2]звіт 2018+01.2019'!V424</f>
        <v>0</v>
      </c>
      <c r="W424" s="140">
        <f t="shared" si="245"/>
        <v>0</v>
      </c>
      <c r="X424" s="141">
        <f t="shared" si="246"/>
        <v>0</v>
      </c>
      <c r="Y424" s="147">
        <f>[1]побуд.звіт!Y424+'[2]звіт 2018+01.2019'!Y424</f>
        <v>0</v>
      </c>
      <c r="Z424" s="147">
        <f>[1]побуд.звіт!Z424+'[2]звіт 2018+01.2019'!Z424</f>
        <v>0</v>
      </c>
      <c r="AA424" s="140">
        <f t="shared" si="247"/>
        <v>0</v>
      </c>
      <c r="AB424" s="141">
        <f t="shared" si="248"/>
        <v>0</v>
      </c>
      <c r="AC424" s="147">
        <f>[1]побуд.звіт!AC424+'[2]звіт 2018+01.2019'!AC424</f>
        <v>731.1707261101941</v>
      </c>
      <c r="AD424" s="147">
        <f>[1]побуд.звіт!AD424+'[2]звіт 2018+01.2019'!AD424</f>
        <v>923.64343267955144</v>
      </c>
      <c r="AE424" s="140">
        <f t="shared" si="249"/>
        <v>0</v>
      </c>
      <c r="AF424" s="141">
        <f t="shared" si="250"/>
        <v>192.47270656935734</v>
      </c>
      <c r="AG424" s="147">
        <f>[1]побуд.звіт!AG424+'[2]звіт 2018+01.2019'!AG424</f>
        <v>0</v>
      </c>
      <c r="AH424" s="147">
        <f>[1]побуд.звіт!AH424+'[2]звіт 2018+01.2019'!AH424</f>
        <v>0</v>
      </c>
      <c r="AI424" s="140">
        <f t="shared" si="251"/>
        <v>0</v>
      </c>
      <c r="AJ424" s="141">
        <f t="shared" si="252"/>
        <v>0</v>
      </c>
      <c r="AK424" s="147">
        <f>[1]побуд.звіт!AK424+'[2]звіт 2018+01.2019'!AK424</f>
        <v>0</v>
      </c>
      <c r="AL424" s="147">
        <f>[1]побуд.звіт!AL424+'[2]звіт 2018+01.2019'!AL424</f>
        <v>0</v>
      </c>
      <c r="AM424" s="140">
        <f t="shared" si="253"/>
        <v>0</v>
      </c>
      <c r="AN424" s="141">
        <f t="shared" si="254"/>
        <v>0</v>
      </c>
      <c r="AO424" s="147">
        <f>[1]побуд.звіт!AO424+'[2]звіт 2018+01.2019'!AO424</f>
        <v>252.18207146892655</v>
      </c>
      <c r="AP424" s="147">
        <f>[1]побуд.звіт!AP424+'[2]звіт 2018+01.2019'!AP424</f>
        <v>190.90268129522516</v>
      </c>
      <c r="AQ424" s="140">
        <f t="shared" si="255"/>
        <v>-61.279390173701387</v>
      </c>
      <c r="AR424" s="141">
        <f t="shared" si="256"/>
        <v>0</v>
      </c>
      <c r="AS424" s="147">
        <f>[1]побуд.звіт!AS424+'[2]звіт 2018+01.2019'!AS424</f>
        <v>0</v>
      </c>
      <c r="AT424" s="147">
        <f>[1]побуд.звіт!AT424+'[2]звіт 2018+01.2019'!AT424</f>
        <v>0</v>
      </c>
      <c r="AU424" s="140">
        <f t="shared" si="257"/>
        <v>0</v>
      </c>
      <c r="AV424" s="141">
        <f t="shared" si="258"/>
        <v>0</v>
      </c>
      <c r="AW424" s="147">
        <f>[1]побуд.звіт!AW424+'[2]звіт 2018+01.2019'!AW424</f>
        <v>1038.3463407777469</v>
      </c>
      <c r="AX424" s="147">
        <f>[1]побуд.звіт!AX424+'[2]звіт 2018+01.2019'!AX424</f>
        <v>0</v>
      </c>
      <c r="AY424" s="140">
        <f t="shared" si="259"/>
        <v>-1038.3463407777469</v>
      </c>
      <c r="AZ424" s="141">
        <f t="shared" si="260"/>
        <v>0</v>
      </c>
      <c r="BA424" s="38">
        <v>0</v>
      </c>
      <c r="BB424" s="36"/>
      <c r="BC424" s="36">
        <f t="shared" si="270"/>
        <v>0</v>
      </c>
      <c r="BD424" s="37">
        <f t="shared" si="271"/>
        <v>0</v>
      </c>
      <c r="BE424" s="147">
        <f>[1]побуд.звіт!BE424+'[2]звіт 2018+01.2019'!BE424</f>
        <v>16.126660382806186</v>
      </c>
      <c r="BF424" s="147">
        <f>[1]побуд.звіт!BF424+'[2]звіт 2018+01.2019'!BF424</f>
        <v>0</v>
      </c>
      <c r="BG424" s="140">
        <f t="shared" si="261"/>
        <v>-16.126660382806186</v>
      </c>
      <c r="BH424" s="141">
        <f t="shared" si="262"/>
        <v>0</v>
      </c>
      <c r="BI424" s="147">
        <f>[1]побуд.звіт!BI424+'[2]звіт 2018+01.2019'!BI424</f>
        <v>0</v>
      </c>
      <c r="BJ424" s="147">
        <f>[1]побуд.звіт!BJ424+'[2]звіт 2018+01.2019'!BJ424</f>
        <v>0</v>
      </c>
      <c r="BK424" s="140">
        <f t="shared" si="263"/>
        <v>0</v>
      </c>
      <c r="BL424" s="141">
        <f t="shared" si="264"/>
        <v>0</v>
      </c>
      <c r="BM424" s="147">
        <f>[1]побуд.звіт!BM424+'[2]звіт 2018+01.2019'!BM424</f>
        <v>0</v>
      </c>
      <c r="BN424" s="147">
        <f>[1]побуд.звіт!BN424+'[2]звіт 2018+01.2019'!BN424</f>
        <v>0</v>
      </c>
      <c r="BO424" s="140">
        <f t="shared" si="265"/>
        <v>0</v>
      </c>
      <c r="BP424" s="141">
        <f t="shared" si="266"/>
        <v>0</v>
      </c>
      <c r="BQ424" s="142">
        <f t="shared" si="273"/>
        <v>2401.220067067869</v>
      </c>
      <c r="BR424" s="140">
        <f t="shared" si="273"/>
        <v>1727.153214756496</v>
      </c>
      <c r="BS424" s="140">
        <f t="shared" si="267"/>
        <v>-674.06685231137294</v>
      </c>
      <c r="BT424" s="141">
        <f t="shared" si="268"/>
        <v>0</v>
      </c>
      <c r="BU424" s="148">
        <f t="shared" si="272"/>
        <v>0.71928151794330275</v>
      </c>
      <c r="BV424" s="132">
        <v>117</v>
      </c>
      <c r="BW424" s="144">
        <f t="shared" si="269"/>
        <v>0</v>
      </c>
      <c r="BX424" s="132">
        <f t="shared" si="235"/>
        <v>171.51571907627635</v>
      </c>
      <c r="BY424" s="145">
        <v>3</v>
      </c>
      <c r="CA424" s="39"/>
    </row>
    <row r="425" spans="1:79" x14ac:dyDescent="0.3">
      <c r="A425" s="137">
        <f t="shared" si="240"/>
        <v>417</v>
      </c>
      <c r="B425" s="153" t="s">
        <v>517</v>
      </c>
      <c r="C425" s="188">
        <v>142.1</v>
      </c>
      <c r="D425" s="187">
        <v>1</v>
      </c>
      <c r="E425" s="147">
        <f>[1]побуд.звіт!E425+'[2]звіт 2018+01.2019'!E425</f>
        <v>0</v>
      </c>
      <c r="F425" s="147">
        <f>[1]побуд.звіт!F425+'[2]звіт 2018+01.2019'!F425</f>
        <v>0</v>
      </c>
      <c r="G425" s="140">
        <f t="shared" si="236"/>
        <v>0</v>
      </c>
      <c r="H425" s="141">
        <f t="shared" si="237"/>
        <v>0</v>
      </c>
      <c r="I425" s="147">
        <f>[1]побуд.звіт!I425+'[2]звіт 2018+01.2019'!I425</f>
        <v>0</v>
      </c>
      <c r="J425" s="147">
        <f>[1]побуд.звіт!J425+'[2]звіт 2018+01.2019'!J425</f>
        <v>0</v>
      </c>
      <c r="K425" s="140">
        <f t="shared" si="238"/>
        <v>0</v>
      </c>
      <c r="L425" s="141">
        <f t="shared" si="239"/>
        <v>0</v>
      </c>
      <c r="M425" s="147">
        <f>[1]побуд.звіт!M425+'[2]звіт 2018+01.2019'!M425</f>
        <v>322.98024279241105</v>
      </c>
      <c r="N425" s="147">
        <f>[1]побуд.звіт!N425+'[2]звіт 2018+01.2019'!N425</f>
        <v>165.98505562380527</v>
      </c>
      <c r="O425" s="140">
        <f t="shared" si="241"/>
        <v>-156.99518716860578</v>
      </c>
      <c r="P425" s="141">
        <f t="shared" si="242"/>
        <v>0</v>
      </c>
      <c r="Q425" s="147">
        <f>[1]побуд.звіт!Q425+'[2]звіт 2018+01.2019'!Q425</f>
        <v>0</v>
      </c>
      <c r="R425" s="147">
        <f>[1]побуд.звіт!R425+'[2]звіт 2018+01.2019'!R425</f>
        <v>176.02961870278233</v>
      </c>
      <c r="S425" s="140">
        <f t="shared" si="243"/>
        <v>0</v>
      </c>
      <c r="T425" s="141">
        <f t="shared" si="244"/>
        <v>176.02961870278233</v>
      </c>
      <c r="U425" s="147">
        <f>[1]побуд.звіт!U425+'[2]звіт 2018+01.2019'!U425</f>
        <v>0</v>
      </c>
      <c r="V425" s="147">
        <f>[1]побуд.звіт!V425+'[2]звіт 2018+01.2019'!V425</f>
        <v>0</v>
      </c>
      <c r="W425" s="140">
        <f t="shared" si="245"/>
        <v>0</v>
      </c>
      <c r="X425" s="141">
        <f t="shared" si="246"/>
        <v>0</v>
      </c>
      <c r="Y425" s="147">
        <f>[1]побуд.звіт!Y425+'[2]звіт 2018+01.2019'!Y425</f>
        <v>0</v>
      </c>
      <c r="Z425" s="147">
        <f>[1]побуд.звіт!Z425+'[2]звіт 2018+01.2019'!Z425</f>
        <v>0</v>
      </c>
      <c r="AA425" s="140">
        <f t="shared" si="247"/>
        <v>0</v>
      </c>
      <c r="AB425" s="141">
        <f t="shared" si="248"/>
        <v>0</v>
      </c>
      <c r="AC425" s="147">
        <f>[1]побуд.звіт!AC425+'[2]звіт 2018+01.2019'!AC425</f>
        <v>626.60665202574648</v>
      </c>
      <c r="AD425" s="147">
        <f>[1]побуд.звіт!AD425+'[2]звіт 2018+01.2019'!AD425</f>
        <v>791.61478759809552</v>
      </c>
      <c r="AE425" s="140">
        <f t="shared" si="249"/>
        <v>0</v>
      </c>
      <c r="AF425" s="141">
        <f t="shared" si="250"/>
        <v>165.00813557234903</v>
      </c>
      <c r="AG425" s="147">
        <f>[1]побуд.звіт!AG425+'[2]звіт 2018+01.2019'!AG425</f>
        <v>0</v>
      </c>
      <c r="AH425" s="147">
        <f>[1]побуд.звіт!AH425+'[2]звіт 2018+01.2019'!AH425</f>
        <v>0</v>
      </c>
      <c r="AI425" s="140">
        <f t="shared" si="251"/>
        <v>0</v>
      </c>
      <c r="AJ425" s="141">
        <f t="shared" si="252"/>
        <v>0</v>
      </c>
      <c r="AK425" s="147">
        <f>[1]побуд.звіт!AK425+'[2]звіт 2018+01.2019'!AK425</f>
        <v>0</v>
      </c>
      <c r="AL425" s="147">
        <f>[1]побуд.звіт!AL425+'[2]звіт 2018+01.2019'!AL425</f>
        <v>0</v>
      </c>
      <c r="AM425" s="140">
        <f t="shared" si="253"/>
        <v>0</v>
      </c>
      <c r="AN425" s="141">
        <f t="shared" si="254"/>
        <v>0</v>
      </c>
      <c r="AO425" s="147">
        <f>[1]побуд.звіт!AO425+'[2]звіт 2018+01.2019'!AO425</f>
        <v>336.23381668829148</v>
      </c>
      <c r="AP425" s="147">
        <f>[1]побуд.звіт!AP425+'[2]звіт 2018+01.2019'!AP425</f>
        <v>280.00637949209738</v>
      </c>
      <c r="AQ425" s="140">
        <f t="shared" si="255"/>
        <v>-56.227437196194103</v>
      </c>
      <c r="AR425" s="141">
        <f t="shared" si="256"/>
        <v>0</v>
      </c>
      <c r="AS425" s="147">
        <f>[1]побуд.звіт!AS425+'[2]звіт 2018+01.2019'!AS425</f>
        <v>0</v>
      </c>
      <c r="AT425" s="147">
        <f>[1]побуд.звіт!AT425+'[2]звіт 2018+01.2019'!AT425</f>
        <v>0</v>
      </c>
      <c r="AU425" s="140">
        <f t="shared" si="257"/>
        <v>0</v>
      </c>
      <c r="AV425" s="141">
        <f t="shared" si="258"/>
        <v>0</v>
      </c>
      <c r="AW425" s="147">
        <f>[1]побуд.звіт!AW425+'[2]звіт 2018+01.2019'!AW425</f>
        <v>889.51551022762658</v>
      </c>
      <c r="AX425" s="147">
        <f>[1]побуд.звіт!AX425+'[2]звіт 2018+01.2019'!AX425</f>
        <v>0</v>
      </c>
      <c r="AY425" s="140">
        <f t="shared" si="259"/>
        <v>-889.51551022762658</v>
      </c>
      <c r="AZ425" s="141">
        <f t="shared" si="260"/>
        <v>0</v>
      </c>
      <c r="BA425" s="38">
        <v>0</v>
      </c>
      <c r="BB425" s="36"/>
      <c r="BC425" s="36">
        <f t="shared" si="270"/>
        <v>0</v>
      </c>
      <c r="BD425" s="37">
        <f t="shared" si="271"/>
        <v>0</v>
      </c>
      <c r="BE425" s="147">
        <f>[1]побуд.звіт!BE425+'[2]звіт 2018+01.2019'!BE425</f>
        <v>16.143800844687426</v>
      </c>
      <c r="BF425" s="147">
        <f>[1]побуд.звіт!BF425+'[2]звіт 2018+01.2019'!BF425</f>
        <v>0</v>
      </c>
      <c r="BG425" s="140">
        <f t="shared" si="261"/>
        <v>-16.143800844687426</v>
      </c>
      <c r="BH425" s="141">
        <f t="shared" si="262"/>
        <v>0</v>
      </c>
      <c r="BI425" s="147">
        <f>[1]побуд.звіт!BI425+'[2]звіт 2018+01.2019'!BI425</f>
        <v>0</v>
      </c>
      <c r="BJ425" s="147">
        <f>[1]побуд.звіт!BJ425+'[2]звіт 2018+01.2019'!BJ425</f>
        <v>0</v>
      </c>
      <c r="BK425" s="140">
        <f t="shared" si="263"/>
        <v>0</v>
      </c>
      <c r="BL425" s="141">
        <f t="shared" si="264"/>
        <v>0</v>
      </c>
      <c r="BM425" s="147">
        <f>[1]побуд.звіт!BM425+'[2]звіт 2018+01.2019'!BM425</f>
        <v>0</v>
      </c>
      <c r="BN425" s="147">
        <f>[1]побуд.звіт!BN425+'[2]звіт 2018+01.2019'!BN425</f>
        <v>0</v>
      </c>
      <c r="BO425" s="140">
        <f t="shared" si="265"/>
        <v>0</v>
      </c>
      <c r="BP425" s="141">
        <f t="shared" si="266"/>
        <v>0</v>
      </c>
      <c r="BQ425" s="142">
        <f t="shared" si="273"/>
        <v>2191.4800225787631</v>
      </c>
      <c r="BR425" s="140">
        <f t="shared" si="273"/>
        <v>1413.6358414167807</v>
      </c>
      <c r="BS425" s="140">
        <f t="shared" si="267"/>
        <v>-777.84418116198231</v>
      </c>
      <c r="BT425" s="141">
        <f t="shared" si="268"/>
        <v>0</v>
      </c>
      <c r="BU425" s="148">
        <f t="shared" si="272"/>
        <v>0.64505988046987728</v>
      </c>
      <c r="BV425" s="132">
        <v>0</v>
      </c>
      <c r="BW425" s="144">
        <f t="shared" si="269"/>
        <v>0</v>
      </c>
      <c r="BX425" s="132">
        <f t="shared" si="235"/>
        <v>156.5342873270545</v>
      </c>
      <c r="BY425" s="145">
        <v>3</v>
      </c>
      <c r="CA425" s="39"/>
    </row>
    <row r="426" spans="1:79" x14ac:dyDescent="0.3">
      <c r="A426" s="137">
        <f t="shared" si="240"/>
        <v>418</v>
      </c>
      <c r="B426" s="153" t="s">
        <v>518</v>
      </c>
      <c r="C426" s="188">
        <v>50.1</v>
      </c>
      <c r="D426" s="187">
        <v>1</v>
      </c>
      <c r="E426" s="147">
        <f>[1]побуд.звіт!E426+'[2]звіт 2018+01.2019'!E426</f>
        <v>0</v>
      </c>
      <c r="F426" s="147">
        <f>[1]побуд.звіт!F426+'[2]звіт 2018+01.2019'!F426</f>
        <v>0</v>
      </c>
      <c r="G426" s="140">
        <f t="shared" si="236"/>
        <v>0</v>
      </c>
      <c r="H426" s="141">
        <f t="shared" si="237"/>
        <v>0</v>
      </c>
      <c r="I426" s="147">
        <f>[1]побуд.звіт!I426+'[2]звіт 2018+01.2019'!I426</f>
        <v>0</v>
      </c>
      <c r="J426" s="147">
        <f>[1]побуд.звіт!J426+'[2]звіт 2018+01.2019'!J426</f>
        <v>0</v>
      </c>
      <c r="K426" s="140">
        <f t="shared" si="238"/>
        <v>0</v>
      </c>
      <c r="L426" s="141">
        <f t="shared" si="239"/>
        <v>0</v>
      </c>
      <c r="M426" s="147">
        <f>[1]побуд.звіт!M426+'[2]звіт 2018+01.2019'!M426</f>
        <v>161.35426568401977</v>
      </c>
      <c r="N426" s="147">
        <f>[1]побуд.звіт!N426+'[2]звіт 2018+01.2019'!N426</f>
        <v>165.98505562380527</v>
      </c>
      <c r="O426" s="140">
        <f t="shared" si="241"/>
        <v>0</v>
      </c>
      <c r="P426" s="141">
        <f t="shared" si="242"/>
        <v>4.630789939785501</v>
      </c>
      <c r="Q426" s="147">
        <f>[1]побуд.звіт!Q426+'[2]звіт 2018+01.2019'!Q426</f>
        <v>0</v>
      </c>
      <c r="R426" s="147">
        <f>[1]побуд.звіт!R426+'[2]звіт 2018+01.2019'!R426</f>
        <v>62.032600539922186</v>
      </c>
      <c r="S426" s="140">
        <f t="shared" si="243"/>
        <v>0</v>
      </c>
      <c r="T426" s="141">
        <f t="shared" si="244"/>
        <v>62.032600539922186</v>
      </c>
      <c r="U426" s="147">
        <f>[1]побуд.звіт!U426+'[2]звіт 2018+01.2019'!U426</f>
        <v>0</v>
      </c>
      <c r="V426" s="147">
        <f>[1]побуд.звіт!V426+'[2]звіт 2018+01.2019'!V426</f>
        <v>0</v>
      </c>
      <c r="W426" s="140">
        <f t="shared" si="245"/>
        <v>0</v>
      </c>
      <c r="X426" s="141">
        <f t="shared" si="246"/>
        <v>0</v>
      </c>
      <c r="Y426" s="147">
        <f>[1]побуд.звіт!Y426+'[2]звіт 2018+01.2019'!Y426</f>
        <v>0</v>
      </c>
      <c r="Z426" s="147">
        <f>[1]побуд.звіт!Z426+'[2]звіт 2018+01.2019'!Z426</f>
        <v>0</v>
      </c>
      <c r="AA426" s="140">
        <f t="shared" si="247"/>
        <v>0</v>
      </c>
      <c r="AB426" s="141">
        <f t="shared" si="248"/>
        <v>0</v>
      </c>
      <c r="AC426" s="147">
        <f>[1]побуд.звіт!AC426+'[2]звіт 2018+01.2019'!AC426</f>
        <v>220.83745889786107</v>
      </c>
      <c r="AD426" s="147">
        <f>[1]побуд.звіт!AD426+'[2]звіт 2018+01.2019'!AD426</f>
        <v>279.09852821016597</v>
      </c>
      <c r="AE426" s="140">
        <f t="shared" si="249"/>
        <v>0</v>
      </c>
      <c r="AF426" s="141">
        <f t="shared" si="250"/>
        <v>58.261069312304897</v>
      </c>
      <c r="AG426" s="147">
        <f>[1]побуд.звіт!AG426+'[2]звіт 2018+01.2019'!AG426</f>
        <v>0</v>
      </c>
      <c r="AH426" s="147">
        <f>[1]побуд.звіт!AH426+'[2]звіт 2018+01.2019'!AH426</f>
        <v>0</v>
      </c>
      <c r="AI426" s="140">
        <f t="shared" si="251"/>
        <v>0</v>
      </c>
      <c r="AJ426" s="141">
        <f t="shared" si="252"/>
        <v>0</v>
      </c>
      <c r="AK426" s="147">
        <f>[1]побуд.звіт!AK426+'[2]звіт 2018+01.2019'!AK426</f>
        <v>0</v>
      </c>
      <c r="AL426" s="147">
        <f>[1]побуд.звіт!AL426+'[2]звіт 2018+01.2019'!AL426</f>
        <v>0</v>
      </c>
      <c r="AM426" s="140">
        <f t="shared" si="253"/>
        <v>0</v>
      </c>
      <c r="AN426" s="141">
        <f t="shared" si="254"/>
        <v>0</v>
      </c>
      <c r="AO426" s="147">
        <f>[1]побуд.звіт!AO426+'[2]звіт 2018+01.2019'!AO426</f>
        <v>84.066508155360381</v>
      </c>
      <c r="AP426" s="147">
        <f>[1]побуд.звіт!AP426+'[2]звіт 2018+01.2019'!AP426</f>
        <v>69.998146217432378</v>
      </c>
      <c r="AQ426" s="140">
        <f t="shared" si="255"/>
        <v>-14.068361937928003</v>
      </c>
      <c r="AR426" s="141">
        <f t="shared" si="256"/>
        <v>0</v>
      </c>
      <c r="AS426" s="147">
        <f>[1]побуд.звіт!AS426+'[2]звіт 2018+01.2019'!AS426</f>
        <v>0</v>
      </c>
      <c r="AT426" s="147">
        <f>[1]побуд.звіт!AT426+'[2]звіт 2018+01.2019'!AT426</f>
        <v>0</v>
      </c>
      <c r="AU426" s="140">
        <f t="shared" si="257"/>
        <v>0</v>
      </c>
      <c r="AV426" s="141">
        <f t="shared" si="258"/>
        <v>0</v>
      </c>
      <c r="AW426" s="147">
        <f>[1]побуд.звіт!AW426+'[2]звіт 2018+01.2019'!AW426</f>
        <v>313.54364839554398</v>
      </c>
      <c r="AX426" s="147">
        <f>[1]побуд.звіт!AX426+'[2]звіт 2018+01.2019'!AX426</f>
        <v>0</v>
      </c>
      <c r="AY426" s="140">
        <f t="shared" si="259"/>
        <v>-313.54364839554398</v>
      </c>
      <c r="AZ426" s="141">
        <f t="shared" si="260"/>
        <v>0</v>
      </c>
      <c r="BA426" s="38">
        <v>0</v>
      </c>
      <c r="BB426" s="36"/>
      <c r="BC426" s="36">
        <f t="shared" si="270"/>
        <v>0</v>
      </c>
      <c r="BD426" s="37">
        <f t="shared" si="271"/>
        <v>0</v>
      </c>
      <c r="BE426" s="147">
        <f>[1]побуд.звіт!BE426+'[2]звіт 2018+01.2019'!BE426</f>
        <v>16.025757166678858</v>
      </c>
      <c r="BF426" s="147">
        <f>[1]побуд.звіт!BF426+'[2]звіт 2018+01.2019'!BF426</f>
        <v>0</v>
      </c>
      <c r="BG426" s="140">
        <f t="shared" si="261"/>
        <v>-16.025757166678858</v>
      </c>
      <c r="BH426" s="141">
        <f t="shared" si="262"/>
        <v>0</v>
      </c>
      <c r="BI426" s="147">
        <f>[1]побуд.звіт!BI426+'[2]звіт 2018+01.2019'!BI426</f>
        <v>0</v>
      </c>
      <c r="BJ426" s="147">
        <f>[1]побуд.звіт!BJ426+'[2]звіт 2018+01.2019'!BJ426</f>
        <v>0</v>
      </c>
      <c r="BK426" s="140">
        <f t="shared" si="263"/>
        <v>0</v>
      </c>
      <c r="BL426" s="141">
        <f t="shared" si="264"/>
        <v>0</v>
      </c>
      <c r="BM426" s="147">
        <f>[1]побуд.звіт!BM426+'[2]звіт 2018+01.2019'!BM426</f>
        <v>0</v>
      </c>
      <c r="BN426" s="147">
        <f>[1]побуд.звіт!BN426+'[2]звіт 2018+01.2019'!BN426</f>
        <v>0</v>
      </c>
      <c r="BO426" s="140">
        <f t="shared" si="265"/>
        <v>0</v>
      </c>
      <c r="BP426" s="141">
        <f t="shared" si="266"/>
        <v>0</v>
      </c>
      <c r="BQ426" s="142">
        <f t="shared" si="273"/>
        <v>795.82763829946407</v>
      </c>
      <c r="BR426" s="140">
        <f t="shared" si="273"/>
        <v>577.11433059132582</v>
      </c>
      <c r="BS426" s="140">
        <f t="shared" si="267"/>
        <v>-218.71330770813825</v>
      </c>
      <c r="BT426" s="141">
        <f t="shared" si="268"/>
        <v>0</v>
      </c>
      <c r="BU426" s="148">
        <f t="shared" si="272"/>
        <v>0.72517502888503849</v>
      </c>
      <c r="BV426" s="132">
        <v>0</v>
      </c>
      <c r="BW426" s="144">
        <f t="shared" si="269"/>
        <v>0</v>
      </c>
      <c r="BX426" s="132">
        <f t="shared" si="235"/>
        <v>56.844831307104577</v>
      </c>
      <c r="BY426" s="145">
        <v>3</v>
      </c>
      <c r="CA426" s="39"/>
    </row>
    <row r="427" spans="1:79" x14ac:dyDescent="0.3">
      <c r="A427" s="137">
        <f t="shared" si="240"/>
        <v>419</v>
      </c>
      <c r="B427" s="153" t="s">
        <v>519</v>
      </c>
      <c r="C427" s="188">
        <v>38.299999999999997</v>
      </c>
      <c r="D427" s="187">
        <v>1</v>
      </c>
      <c r="E427" s="147">
        <f>[1]побуд.звіт!E427+'[2]звіт 2018+01.2019'!E427</f>
        <v>0</v>
      </c>
      <c r="F427" s="147">
        <f>[1]побуд.звіт!F427+'[2]звіт 2018+01.2019'!F427</f>
        <v>0</v>
      </c>
      <c r="G427" s="140">
        <f t="shared" si="236"/>
        <v>0</v>
      </c>
      <c r="H427" s="141">
        <f t="shared" si="237"/>
        <v>0</v>
      </c>
      <c r="I427" s="147">
        <f>[1]побуд.звіт!I427+'[2]звіт 2018+01.2019'!I427</f>
        <v>0</v>
      </c>
      <c r="J427" s="147">
        <f>[1]побуд.звіт!J427+'[2]звіт 2018+01.2019'!J427</f>
        <v>0</v>
      </c>
      <c r="K427" s="140">
        <f t="shared" si="238"/>
        <v>0</v>
      </c>
      <c r="L427" s="141">
        <f t="shared" si="239"/>
        <v>0</v>
      </c>
      <c r="M427" s="147">
        <f>[1]побуд.звіт!M427+'[2]звіт 2018+01.2019'!M427</f>
        <v>161.30249594153446</v>
      </c>
      <c r="N427" s="147">
        <f>[1]побуд.звіт!N427+'[2]звіт 2018+01.2019'!N427</f>
        <v>165.98505562380527</v>
      </c>
      <c r="O427" s="140">
        <f t="shared" si="241"/>
        <v>0</v>
      </c>
      <c r="P427" s="141">
        <f t="shared" si="242"/>
        <v>4.6825596822708064</v>
      </c>
      <c r="Q427" s="147">
        <f>[1]побуд.звіт!Q427+'[2]звіт 2018+01.2019'!Q427</f>
        <v>0</v>
      </c>
      <c r="R427" s="147">
        <f>[1]побуд.звіт!R427+'[2]звіт 2018+01.2019'!R427</f>
        <v>47.477081248630611</v>
      </c>
      <c r="S427" s="140">
        <f t="shared" si="243"/>
        <v>0</v>
      </c>
      <c r="T427" s="141">
        <f t="shared" si="244"/>
        <v>47.477081248630611</v>
      </c>
      <c r="U427" s="147">
        <f>[1]побуд.звіт!U427+'[2]звіт 2018+01.2019'!U427</f>
        <v>0</v>
      </c>
      <c r="V427" s="147">
        <f>[1]побуд.звіт!V427+'[2]звіт 2018+01.2019'!V427</f>
        <v>0</v>
      </c>
      <c r="W427" s="140">
        <f t="shared" si="245"/>
        <v>0</v>
      </c>
      <c r="X427" s="141">
        <f t="shared" si="246"/>
        <v>0</v>
      </c>
      <c r="Y427" s="147">
        <f>[1]побуд.звіт!Y427+'[2]звіт 2018+01.2019'!Y427</f>
        <v>0</v>
      </c>
      <c r="Z427" s="147">
        <f>[1]побуд.звіт!Z427+'[2]звіт 2018+01.2019'!Z427</f>
        <v>0</v>
      </c>
      <c r="AA427" s="140">
        <f t="shared" si="247"/>
        <v>0</v>
      </c>
      <c r="AB427" s="141">
        <f t="shared" si="248"/>
        <v>0</v>
      </c>
      <c r="AC427" s="147">
        <f>[1]побуд.звіт!AC427+'[2]звіт 2018+01.2019'!AC427</f>
        <v>168.85831582411333</v>
      </c>
      <c r="AD427" s="147">
        <f>[1]побуд.звіт!AD427+'[2]звіт 2018+01.2019'!AD427</f>
        <v>213.36274711475758</v>
      </c>
      <c r="AE427" s="140">
        <f t="shared" si="249"/>
        <v>0</v>
      </c>
      <c r="AF427" s="141">
        <f t="shared" si="250"/>
        <v>44.504431290644249</v>
      </c>
      <c r="AG427" s="147">
        <f>[1]побуд.звіт!AG427+'[2]звіт 2018+01.2019'!AG427</f>
        <v>0</v>
      </c>
      <c r="AH427" s="147">
        <f>[1]побуд.звіт!AH427+'[2]звіт 2018+01.2019'!AH427</f>
        <v>0</v>
      </c>
      <c r="AI427" s="140">
        <f t="shared" si="251"/>
        <v>0</v>
      </c>
      <c r="AJ427" s="141">
        <f t="shared" si="252"/>
        <v>0</v>
      </c>
      <c r="AK427" s="147">
        <f>[1]побуд.звіт!AK427+'[2]звіт 2018+01.2019'!AK427</f>
        <v>0</v>
      </c>
      <c r="AL427" s="147">
        <f>[1]побуд.звіт!AL427+'[2]звіт 2018+01.2019'!AL427</f>
        <v>0</v>
      </c>
      <c r="AM427" s="140">
        <f t="shared" si="253"/>
        <v>0</v>
      </c>
      <c r="AN427" s="141">
        <f t="shared" si="254"/>
        <v>0</v>
      </c>
      <c r="AO427" s="147">
        <f>[1]побуд.звіт!AO427+'[2]звіт 2018+01.2019'!AO427</f>
        <v>84.082462026405523</v>
      </c>
      <c r="AP427" s="147">
        <f>[1]побуд.звіт!AP427+'[2]звіт 2018+01.2019'!AP427</f>
        <v>69.998146217432378</v>
      </c>
      <c r="AQ427" s="140">
        <f t="shared" si="255"/>
        <v>-14.084315808973145</v>
      </c>
      <c r="AR427" s="141">
        <f t="shared" si="256"/>
        <v>0</v>
      </c>
      <c r="AS427" s="147">
        <f>[1]побуд.звіт!AS427+'[2]звіт 2018+01.2019'!AS427</f>
        <v>0</v>
      </c>
      <c r="AT427" s="147">
        <f>[1]побуд.звіт!AT427+'[2]звіт 2018+01.2019'!AT427</f>
        <v>0</v>
      </c>
      <c r="AU427" s="140">
        <f t="shared" si="257"/>
        <v>0</v>
      </c>
      <c r="AV427" s="141">
        <f t="shared" si="258"/>
        <v>0</v>
      </c>
      <c r="AW427" s="147">
        <f>[1]побуд.звіт!AW427+'[2]звіт 2018+01.2019'!AW427</f>
        <v>239.85925724841795</v>
      </c>
      <c r="AX427" s="147">
        <f>[1]побуд.звіт!AX427+'[2]звіт 2018+01.2019'!AX427</f>
        <v>0</v>
      </c>
      <c r="AY427" s="140">
        <f t="shared" si="259"/>
        <v>-239.85925724841795</v>
      </c>
      <c r="AZ427" s="141">
        <f t="shared" si="260"/>
        <v>0</v>
      </c>
      <c r="BA427" s="38">
        <v>0</v>
      </c>
      <c r="BB427" s="36"/>
      <c r="BC427" s="36">
        <f t="shared" si="270"/>
        <v>0</v>
      </c>
      <c r="BD427" s="37">
        <f t="shared" si="271"/>
        <v>0</v>
      </c>
      <c r="BE427" s="147">
        <f>[1]побуд.звіт!BE427+'[2]звіт 2018+01.2019'!BE427</f>
        <v>16.04957488917141</v>
      </c>
      <c r="BF427" s="147">
        <f>[1]побуд.звіт!BF427+'[2]звіт 2018+01.2019'!BF427</f>
        <v>0</v>
      </c>
      <c r="BG427" s="140">
        <f t="shared" si="261"/>
        <v>-16.04957488917141</v>
      </c>
      <c r="BH427" s="141">
        <f t="shared" si="262"/>
        <v>0</v>
      </c>
      <c r="BI427" s="147">
        <f>[1]побуд.звіт!BI427+'[2]звіт 2018+01.2019'!BI427</f>
        <v>0</v>
      </c>
      <c r="BJ427" s="147">
        <f>[1]побуд.звіт!BJ427+'[2]звіт 2018+01.2019'!BJ427</f>
        <v>0</v>
      </c>
      <c r="BK427" s="140">
        <f t="shared" si="263"/>
        <v>0</v>
      </c>
      <c r="BL427" s="141">
        <f t="shared" si="264"/>
        <v>0</v>
      </c>
      <c r="BM427" s="147">
        <f>[1]побуд.звіт!BM427+'[2]звіт 2018+01.2019'!BM427</f>
        <v>0</v>
      </c>
      <c r="BN427" s="147">
        <f>[1]побуд.звіт!BN427+'[2]звіт 2018+01.2019'!BN427</f>
        <v>0</v>
      </c>
      <c r="BO427" s="140">
        <f t="shared" si="265"/>
        <v>0</v>
      </c>
      <c r="BP427" s="141">
        <f t="shared" si="266"/>
        <v>0</v>
      </c>
      <c r="BQ427" s="142">
        <f t="shared" si="273"/>
        <v>670.15210592964263</v>
      </c>
      <c r="BR427" s="140">
        <f t="shared" si="273"/>
        <v>496.82303020462587</v>
      </c>
      <c r="BS427" s="140">
        <f t="shared" si="267"/>
        <v>-173.32907572501676</v>
      </c>
      <c r="BT427" s="141">
        <f t="shared" si="268"/>
        <v>0</v>
      </c>
      <c r="BU427" s="148">
        <f t="shared" si="272"/>
        <v>0.74135860472366544</v>
      </c>
      <c r="BV427" s="132">
        <v>42</v>
      </c>
      <c r="BW427" s="144">
        <f t="shared" si="269"/>
        <v>0</v>
      </c>
      <c r="BX427" s="132">
        <f t="shared" si="235"/>
        <v>47.868007566403044</v>
      </c>
      <c r="BY427" s="145">
        <v>3</v>
      </c>
      <c r="CA427" s="39"/>
    </row>
    <row r="428" spans="1:79" x14ac:dyDescent="0.3">
      <c r="A428" s="137">
        <f t="shared" si="240"/>
        <v>420</v>
      </c>
      <c r="B428" s="153" t="s">
        <v>520</v>
      </c>
      <c r="C428" s="188">
        <v>266.75</v>
      </c>
      <c r="D428" s="187">
        <v>1</v>
      </c>
      <c r="E428" s="147">
        <f>[1]побуд.звіт!E428+'[2]звіт 2018+01.2019'!E428</f>
        <v>0</v>
      </c>
      <c r="F428" s="147">
        <f>[1]побуд.звіт!F428+'[2]звіт 2018+01.2019'!F428</f>
        <v>0</v>
      </c>
      <c r="G428" s="140">
        <f t="shared" si="236"/>
        <v>0</v>
      </c>
      <c r="H428" s="141">
        <f t="shared" si="237"/>
        <v>0</v>
      </c>
      <c r="I428" s="147">
        <f>[1]побуд.звіт!I428+'[2]звіт 2018+01.2019'!I428</f>
        <v>0</v>
      </c>
      <c r="J428" s="147">
        <f>[1]побуд.звіт!J428+'[2]звіт 2018+01.2019'!J428</f>
        <v>0</v>
      </c>
      <c r="K428" s="140">
        <f t="shared" si="238"/>
        <v>0</v>
      </c>
      <c r="L428" s="141">
        <f t="shared" si="239"/>
        <v>0</v>
      </c>
      <c r="M428" s="147">
        <f>[1]побуд.звіт!M428+'[2]звіт 2018+01.2019'!M428</f>
        <v>685.94264652048628</v>
      </c>
      <c r="N428" s="147">
        <f>[1]побуд.звіт!N428+'[2]звіт 2018+01.2019'!N428</f>
        <v>705.43648640117237</v>
      </c>
      <c r="O428" s="140">
        <f t="shared" si="241"/>
        <v>0</v>
      </c>
      <c r="P428" s="141">
        <f t="shared" si="242"/>
        <v>19.493839880686096</v>
      </c>
      <c r="Q428" s="147">
        <f>[1]побуд.звіт!Q428+'[2]звіт 2018+01.2019'!Q428</f>
        <v>0</v>
      </c>
      <c r="R428" s="147">
        <f>[1]побуд.звіт!R428+'[2]звіт 2018+01.2019'!R428</f>
        <v>330.54548235159814</v>
      </c>
      <c r="S428" s="140">
        <f t="shared" si="243"/>
        <v>0</v>
      </c>
      <c r="T428" s="141">
        <f t="shared" si="244"/>
        <v>330.54548235159814</v>
      </c>
      <c r="U428" s="147">
        <f>[1]побуд.звіт!U428+'[2]звіт 2018+01.2019'!U428</f>
        <v>0</v>
      </c>
      <c r="V428" s="147">
        <f>[1]побуд.звіт!V428+'[2]звіт 2018+01.2019'!V428</f>
        <v>0</v>
      </c>
      <c r="W428" s="140">
        <f t="shared" si="245"/>
        <v>0</v>
      </c>
      <c r="X428" s="141">
        <f t="shared" si="246"/>
        <v>0</v>
      </c>
      <c r="Y428" s="147">
        <f>[1]побуд.звіт!Y428+'[2]звіт 2018+01.2019'!Y428</f>
        <v>0</v>
      </c>
      <c r="Z428" s="147">
        <f>[1]побуд.звіт!Z428+'[2]звіт 2018+01.2019'!Z428</f>
        <v>0</v>
      </c>
      <c r="AA428" s="140">
        <f t="shared" si="247"/>
        <v>0</v>
      </c>
      <c r="AB428" s="141">
        <f t="shared" si="248"/>
        <v>0</v>
      </c>
      <c r="AC428" s="147">
        <f>[1]побуд.звіт!AC428+'[2]звіт 2018+01.2019'!AC428</f>
        <v>1176.20604154187</v>
      </c>
      <c r="AD428" s="147">
        <f>[1]побуд.звіт!AD428+'[2]звіт 2018+01.2019'!AD428</f>
        <v>1486.0186107796762</v>
      </c>
      <c r="AE428" s="140">
        <f t="shared" si="249"/>
        <v>0</v>
      </c>
      <c r="AF428" s="141">
        <f t="shared" si="250"/>
        <v>309.8125692378062</v>
      </c>
      <c r="AG428" s="147">
        <f>[1]побуд.звіт!AG428+'[2]звіт 2018+01.2019'!AG428</f>
        <v>0</v>
      </c>
      <c r="AH428" s="147">
        <f>[1]побуд.звіт!AH428+'[2]звіт 2018+01.2019'!AH428</f>
        <v>0</v>
      </c>
      <c r="AI428" s="140">
        <f t="shared" si="251"/>
        <v>0</v>
      </c>
      <c r="AJ428" s="141">
        <f t="shared" si="252"/>
        <v>0</v>
      </c>
      <c r="AK428" s="147">
        <f>[1]побуд.звіт!AK428+'[2]звіт 2018+01.2019'!AK428</f>
        <v>0</v>
      </c>
      <c r="AL428" s="147">
        <f>[1]побуд.звіт!AL428+'[2]звіт 2018+01.2019'!AL428</f>
        <v>0</v>
      </c>
      <c r="AM428" s="140">
        <f t="shared" si="253"/>
        <v>0</v>
      </c>
      <c r="AN428" s="141">
        <f t="shared" si="254"/>
        <v>0</v>
      </c>
      <c r="AO428" s="147">
        <f>[1]побуд.звіт!AO428+'[2]звіт 2018+01.2019'!AO428</f>
        <v>1407.4063486383379</v>
      </c>
      <c r="AP428" s="147">
        <f>[1]побуд.звіт!AP428+'[2]звіт 2018+01.2019'!AP428</f>
        <v>292.68786977121033</v>
      </c>
      <c r="AQ428" s="140">
        <f t="shared" si="255"/>
        <v>-1114.7184788671275</v>
      </c>
      <c r="AR428" s="141">
        <f t="shared" si="256"/>
        <v>0</v>
      </c>
      <c r="AS428" s="147">
        <f>[1]побуд.звіт!AS428+'[2]звіт 2018+01.2019'!AS428</f>
        <v>0</v>
      </c>
      <c r="AT428" s="147">
        <f>[1]побуд.звіт!AT428+'[2]звіт 2018+01.2019'!AT428</f>
        <v>0</v>
      </c>
      <c r="AU428" s="140">
        <f t="shared" si="257"/>
        <v>0</v>
      </c>
      <c r="AV428" s="141">
        <f t="shared" si="258"/>
        <v>0</v>
      </c>
      <c r="AW428" s="147">
        <f>[1]побуд.звіт!AW428+'[2]звіт 2018+01.2019'!AW428</f>
        <v>1670.1789981221261</v>
      </c>
      <c r="AX428" s="147">
        <f>[1]побуд.звіт!AX428+'[2]звіт 2018+01.2019'!AX428</f>
        <v>0</v>
      </c>
      <c r="AY428" s="140">
        <f t="shared" si="259"/>
        <v>-1670.1789981221261</v>
      </c>
      <c r="AZ428" s="141">
        <f t="shared" si="260"/>
        <v>0</v>
      </c>
      <c r="BA428" s="38">
        <v>0</v>
      </c>
      <c r="BB428" s="36"/>
      <c r="BC428" s="36">
        <f t="shared" si="270"/>
        <v>0</v>
      </c>
      <c r="BD428" s="37">
        <f t="shared" si="271"/>
        <v>0</v>
      </c>
      <c r="BE428" s="147">
        <f>[1]побуд.звіт!BE428+'[2]звіт 2018+01.2019'!BE428</f>
        <v>15.968758305432575</v>
      </c>
      <c r="BF428" s="147">
        <f>[1]побуд.звіт!BF428+'[2]звіт 2018+01.2019'!BF428</f>
        <v>0</v>
      </c>
      <c r="BG428" s="140">
        <f t="shared" si="261"/>
        <v>-15.968758305432575</v>
      </c>
      <c r="BH428" s="141">
        <f t="shared" si="262"/>
        <v>0</v>
      </c>
      <c r="BI428" s="147">
        <f>[1]побуд.звіт!BI428+'[2]звіт 2018+01.2019'!BI428</f>
        <v>0</v>
      </c>
      <c r="BJ428" s="147">
        <f>[1]побуд.звіт!BJ428+'[2]звіт 2018+01.2019'!BJ428</f>
        <v>0</v>
      </c>
      <c r="BK428" s="140">
        <f t="shared" si="263"/>
        <v>0</v>
      </c>
      <c r="BL428" s="141">
        <f t="shared" si="264"/>
        <v>0</v>
      </c>
      <c r="BM428" s="147">
        <f>[1]побуд.звіт!BM428+'[2]звіт 2018+01.2019'!BM428</f>
        <v>0</v>
      </c>
      <c r="BN428" s="147">
        <f>[1]побуд.звіт!BN428+'[2]звіт 2018+01.2019'!BN428</f>
        <v>0</v>
      </c>
      <c r="BO428" s="140">
        <f t="shared" si="265"/>
        <v>0</v>
      </c>
      <c r="BP428" s="141">
        <f t="shared" si="266"/>
        <v>0</v>
      </c>
      <c r="BQ428" s="142">
        <f t="shared" si="273"/>
        <v>4955.7027931282537</v>
      </c>
      <c r="BR428" s="140">
        <f t="shared" si="273"/>
        <v>2814.6884493036573</v>
      </c>
      <c r="BS428" s="140">
        <f t="shared" si="267"/>
        <v>-2141.0143438245964</v>
      </c>
      <c r="BT428" s="141">
        <f t="shared" si="268"/>
        <v>0</v>
      </c>
      <c r="BU428" s="148">
        <f t="shared" si="272"/>
        <v>0.56796958308448198</v>
      </c>
      <c r="BV428" s="132">
        <v>1128</v>
      </c>
      <c r="BW428" s="144">
        <f t="shared" si="269"/>
        <v>774.02122906226759</v>
      </c>
      <c r="BX428" s="132">
        <f t="shared" ref="BX428:BX491" si="274">BQ428/14</f>
        <v>353.97877093773241</v>
      </c>
      <c r="BY428" s="145">
        <v>3</v>
      </c>
      <c r="CA428" s="39"/>
    </row>
    <row r="429" spans="1:79" x14ac:dyDescent="0.3">
      <c r="A429" s="137">
        <f t="shared" si="240"/>
        <v>421</v>
      </c>
      <c r="B429" s="153" t="s">
        <v>521</v>
      </c>
      <c r="C429" s="188">
        <v>69.8</v>
      </c>
      <c r="D429" s="187">
        <v>1</v>
      </c>
      <c r="E429" s="147">
        <f>[1]побуд.звіт!E429+'[2]звіт 2018+01.2019'!E429</f>
        <v>0</v>
      </c>
      <c r="F429" s="147">
        <f>[1]побуд.звіт!F429+'[2]звіт 2018+01.2019'!F429</f>
        <v>0</v>
      </c>
      <c r="G429" s="140">
        <f t="shared" si="236"/>
        <v>0</v>
      </c>
      <c r="H429" s="141">
        <f t="shared" si="237"/>
        <v>0</v>
      </c>
      <c r="I429" s="147">
        <f>[1]побуд.звіт!I429+'[2]звіт 2018+01.2019'!I429</f>
        <v>0</v>
      </c>
      <c r="J429" s="147">
        <f>[1]побуд.звіт!J429+'[2]звіт 2018+01.2019'!J429</f>
        <v>0</v>
      </c>
      <c r="K429" s="140">
        <f t="shared" si="238"/>
        <v>0</v>
      </c>
      <c r="L429" s="141">
        <f t="shared" si="239"/>
        <v>0</v>
      </c>
      <c r="M429" s="147">
        <f>[1]побуд.звіт!M429+'[2]звіт 2018+01.2019'!M429</f>
        <v>121.17981519687881</v>
      </c>
      <c r="N429" s="147">
        <f>[1]побуд.звіт!N429+'[2]звіт 2018+01.2019'!N429</f>
        <v>124.48879171785394</v>
      </c>
      <c r="O429" s="140">
        <f t="shared" si="241"/>
        <v>0</v>
      </c>
      <c r="P429" s="141">
        <f t="shared" si="242"/>
        <v>3.3089765209751363</v>
      </c>
      <c r="Q429" s="147">
        <f>[1]побуд.звіт!Q429+'[2]звіт 2018+01.2019'!Q429</f>
        <v>0</v>
      </c>
      <c r="R429" s="147">
        <f>[1]побуд.звіт!R429+'[2]звіт 2018+01.2019'!R429</f>
        <v>86.443286826217417</v>
      </c>
      <c r="S429" s="140">
        <f t="shared" si="243"/>
        <v>0</v>
      </c>
      <c r="T429" s="141">
        <f t="shared" si="244"/>
        <v>86.443286826217417</v>
      </c>
      <c r="U429" s="147">
        <f>[1]побуд.звіт!U429+'[2]звіт 2018+01.2019'!U429</f>
        <v>0</v>
      </c>
      <c r="V429" s="147">
        <f>[1]побуд.звіт!V429+'[2]звіт 2018+01.2019'!V429</f>
        <v>0</v>
      </c>
      <c r="W429" s="140">
        <f t="shared" si="245"/>
        <v>0</v>
      </c>
      <c r="X429" s="141">
        <f t="shared" si="246"/>
        <v>0</v>
      </c>
      <c r="Y429" s="147">
        <f>[1]побуд.звіт!Y429+'[2]звіт 2018+01.2019'!Y429</f>
        <v>0</v>
      </c>
      <c r="Z429" s="147">
        <f>[1]побуд.звіт!Z429+'[2]звіт 2018+01.2019'!Z429</f>
        <v>0</v>
      </c>
      <c r="AA429" s="140">
        <f t="shared" si="247"/>
        <v>0</v>
      </c>
      <c r="AB429" s="141">
        <f t="shared" si="248"/>
        <v>0</v>
      </c>
      <c r="AC429" s="147">
        <f>[1]побуд.звіт!AC429+'[2]звіт 2018+01.2019'!AC429</f>
        <v>307.83857145125597</v>
      </c>
      <c r="AD429" s="147">
        <f>[1]побуд.звіт!AD429+'[2]звіт 2018+01.2019'!AD429</f>
        <v>388.84385766605953</v>
      </c>
      <c r="AE429" s="140">
        <f t="shared" si="249"/>
        <v>0</v>
      </c>
      <c r="AF429" s="141">
        <f t="shared" si="250"/>
        <v>81.005286214803562</v>
      </c>
      <c r="AG429" s="147">
        <f>[1]побуд.звіт!AG429+'[2]звіт 2018+01.2019'!AG429</f>
        <v>0</v>
      </c>
      <c r="AH429" s="147">
        <f>[1]побуд.звіт!AH429+'[2]звіт 2018+01.2019'!AH429</f>
        <v>0</v>
      </c>
      <c r="AI429" s="140">
        <f t="shared" si="251"/>
        <v>0</v>
      </c>
      <c r="AJ429" s="141">
        <f t="shared" si="252"/>
        <v>0</v>
      </c>
      <c r="AK429" s="147">
        <f>[1]побуд.звіт!AK429+'[2]звіт 2018+01.2019'!AK429</f>
        <v>0</v>
      </c>
      <c r="AL429" s="147">
        <f>[1]побуд.звіт!AL429+'[2]звіт 2018+01.2019'!AL429</f>
        <v>0</v>
      </c>
      <c r="AM429" s="140">
        <f t="shared" si="253"/>
        <v>0</v>
      </c>
      <c r="AN429" s="141">
        <f t="shared" si="254"/>
        <v>0</v>
      </c>
      <c r="AO429" s="147">
        <f>[1]побуд.звіт!AO429+'[2]звіт 2018+01.2019'!AO429</f>
        <v>168.17522170504068</v>
      </c>
      <c r="AP429" s="147">
        <f>[1]побуд.звіт!AP429+'[2]звіт 2018+01.2019'!AP429</f>
        <v>140.50919434060157</v>
      </c>
      <c r="AQ429" s="140">
        <f t="shared" si="255"/>
        <v>-27.666027364439117</v>
      </c>
      <c r="AR429" s="141">
        <f t="shared" si="256"/>
        <v>0</v>
      </c>
      <c r="AS429" s="147">
        <f>[1]побуд.звіт!AS429+'[2]звіт 2018+01.2019'!AS429</f>
        <v>0</v>
      </c>
      <c r="AT429" s="147">
        <f>[1]побуд.звіт!AT429+'[2]звіт 2018+01.2019'!AT429</f>
        <v>0</v>
      </c>
      <c r="AU429" s="140">
        <f t="shared" si="257"/>
        <v>0</v>
      </c>
      <c r="AV429" s="141">
        <f t="shared" si="258"/>
        <v>0</v>
      </c>
      <c r="AW429" s="147">
        <f>[1]побуд.звіт!AW429+'[2]звіт 2018+01.2019'!AW429</f>
        <v>436.83326662692548</v>
      </c>
      <c r="AX429" s="147">
        <f>[1]побуд.звіт!AX429+'[2]звіт 2018+01.2019'!AX429</f>
        <v>0</v>
      </c>
      <c r="AY429" s="140">
        <f t="shared" si="259"/>
        <v>-436.83326662692548</v>
      </c>
      <c r="AZ429" s="141">
        <f t="shared" si="260"/>
        <v>0</v>
      </c>
      <c r="BA429" s="38">
        <v>0</v>
      </c>
      <c r="BB429" s="36"/>
      <c r="BC429" s="36">
        <f t="shared" si="270"/>
        <v>0</v>
      </c>
      <c r="BD429" s="37">
        <f t="shared" si="271"/>
        <v>0</v>
      </c>
      <c r="BE429" s="147">
        <f>[1]побуд.звіт!BE429+'[2]звіт 2018+01.2019'!BE429</f>
        <v>16.126110128487479</v>
      </c>
      <c r="BF429" s="147">
        <f>[1]побуд.звіт!BF429+'[2]звіт 2018+01.2019'!BF429</f>
        <v>0</v>
      </c>
      <c r="BG429" s="140">
        <f t="shared" si="261"/>
        <v>-16.126110128487479</v>
      </c>
      <c r="BH429" s="141">
        <f t="shared" si="262"/>
        <v>0</v>
      </c>
      <c r="BI429" s="147">
        <f>[1]побуд.звіт!BI429+'[2]звіт 2018+01.2019'!BI429</f>
        <v>0</v>
      </c>
      <c r="BJ429" s="147">
        <f>[1]побуд.звіт!BJ429+'[2]звіт 2018+01.2019'!BJ429</f>
        <v>0</v>
      </c>
      <c r="BK429" s="140">
        <f t="shared" si="263"/>
        <v>0</v>
      </c>
      <c r="BL429" s="141">
        <f t="shared" si="264"/>
        <v>0</v>
      </c>
      <c r="BM429" s="147">
        <f>[1]побуд.звіт!BM429+'[2]звіт 2018+01.2019'!BM429</f>
        <v>0</v>
      </c>
      <c r="BN429" s="147">
        <f>[1]побуд.звіт!BN429+'[2]звіт 2018+01.2019'!BN429</f>
        <v>0</v>
      </c>
      <c r="BO429" s="140">
        <f t="shared" si="265"/>
        <v>0</v>
      </c>
      <c r="BP429" s="141">
        <f t="shared" si="266"/>
        <v>0</v>
      </c>
      <c r="BQ429" s="142">
        <f t="shared" si="273"/>
        <v>1050.1529851085884</v>
      </c>
      <c r="BR429" s="140">
        <f t="shared" si="273"/>
        <v>740.28513055073245</v>
      </c>
      <c r="BS429" s="140">
        <f t="shared" si="267"/>
        <v>-309.86785455785594</v>
      </c>
      <c r="BT429" s="141">
        <f t="shared" si="268"/>
        <v>0</v>
      </c>
      <c r="BU429" s="148">
        <f t="shared" si="272"/>
        <v>0.70493074918430587</v>
      </c>
      <c r="BV429" s="132">
        <v>922</v>
      </c>
      <c r="BW429" s="144">
        <f t="shared" si="269"/>
        <v>846.98907249224374</v>
      </c>
      <c r="BX429" s="132">
        <f t="shared" si="274"/>
        <v>75.010927507756307</v>
      </c>
      <c r="BY429" s="145">
        <v>3</v>
      </c>
      <c r="CA429" s="39"/>
    </row>
    <row r="430" spans="1:79" x14ac:dyDescent="0.3">
      <c r="A430" s="137">
        <f t="shared" si="240"/>
        <v>422</v>
      </c>
      <c r="B430" s="153" t="s">
        <v>522</v>
      </c>
      <c r="C430" s="188">
        <v>214.9</v>
      </c>
      <c r="D430" s="187">
        <v>1</v>
      </c>
      <c r="E430" s="147">
        <f>[1]побуд.звіт!E430+'[2]звіт 2018+01.2019'!E430</f>
        <v>0</v>
      </c>
      <c r="F430" s="147">
        <f>[1]побуд.звіт!F430+'[2]звіт 2018+01.2019'!F430</f>
        <v>0</v>
      </c>
      <c r="G430" s="140">
        <f t="shared" si="236"/>
        <v>0</v>
      </c>
      <c r="H430" s="141">
        <f t="shared" si="237"/>
        <v>0</v>
      </c>
      <c r="I430" s="147">
        <f>[1]побуд.звіт!I430+'[2]звіт 2018+01.2019'!I430</f>
        <v>0</v>
      </c>
      <c r="J430" s="147">
        <f>[1]побуд.звіт!J430+'[2]звіт 2018+01.2019'!J430</f>
        <v>0</v>
      </c>
      <c r="K430" s="140">
        <f t="shared" si="238"/>
        <v>0</v>
      </c>
      <c r="L430" s="141">
        <f t="shared" si="239"/>
        <v>0</v>
      </c>
      <c r="M430" s="147">
        <f>[1]побуд.звіт!M430+'[2]звіт 2018+01.2019'!M430</f>
        <v>524.665613683027</v>
      </c>
      <c r="N430" s="147">
        <f>[1]побуд.звіт!N430+'[2]звіт 2018+01.2019'!N430</f>
        <v>573.10354467872173</v>
      </c>
      <c r="O430" s="140">
        <f t="shared" si="241"/>
        <v>0</v>
      </c>
      <c r="P430" s="141">
        <f t="shared" si="242"/>
        <v>48.437930995694728</v>
      </c>
      <c r="Q430" s="147">
        <f>[1]побуд.звіт!Q430+'[2]звіт 2018+01.2019'!Q430</f>
        <v>0</v>
      </c>
      <c r="R430" s="147">
        <f>[1]побуд.звіт!R430+'[2]звіт 2018+01.2019'!R430</f>
        <v>163.52674640035843</v>
      </c>
      <c r="S430" s="140">
        <f t="shared" si="243"/>
        <v>0</v>
      </c>
      <c r="T430" s="141">
        <f t="shared" si="244"/>
        <v>163.52674640035843</v>
      </c>
      <c r="U430" s="147">
        <f>[1]побуд.звіт!U430+'[2]звіт 2018+01.2019'!U430</f>
        <v>0</v>
      </c>
      <c r="V430" s="147">
        <f>[1]побуд.звіт!V430+'[2]звіт 2018+01.2019'!V430</f>
        <v>0</v>
      </c>
      <c r="W430" s="140">
        <f t="shared" si="245"/>
        <v>0</v>
      </c>
      <c r="X430" s="141">
        <f t="shared" si="246"/>
        <v>0</v>
      </c>
      <c r="Y430" s="147">
        <f>[1]побуд.звіт!Y430+'[2]звіт 2018+01.2019'!Y430</f>
        <v>0</v>
      </c>
      <c r="Z430" s="147">
        <f>[1]побуд.звіт!Z430+'[2]звіт 2018+01.2019'!Z430</f>
        <v>0</v>
      </c>
      <c r="AA430" s="140">
        <f t="shared" si="247"/>
        <v>0</v>
      </c>
      <c r="AB430" s="141">
        <f t="shared" si="248"/>
        <v>0</v>
      </c>
      <c r="AC430" s="147">
        <f>[1]побуд.звіт!AC430+'[2]звіт 2018+01.2019'!AC430</f>
        <v>947.50616202099354</v>
      </c>
      <c r="AD430" s="147">
        <f>[1]побуд.звіт!AD430+'[2]звіт 2018+01.2019'!AD430</f>
        <v>1197.1711319833271</v>
      </c>
      <c r="AE430" s="140">
        <f t="shared" si="249"/>
        <v>0</v>
      </c>
      <c r="AF430" s="141">
        <f t="shared" si="250"/>
        <v>249.66496996233354</v>
      </c>
      <c r="AG430" s="147">
        <f>[1]побуд.звіт!AG430+'[2]звіт 2018+01.2019'!AG430</f>
        <v>0</v>
      </c>
      <c r="AH430" s="147">
        <f>[1]побуд.звіт!AH430+'[2]звіт 2018+01.2019'!AH430</f>
        <v>0</v>
      </c>
      <c r="AI430" s="140">
        <f t="shared" si="251"/>
        <v>0</v>
      </c>
      <c r="AJ430" s="141">
        <f t="shared" si="252"/>
        <v>0</v>
      </c>
      <c r="AK430" s="147">
        <f>[1]побуд.звіт!AK430+'[2]звіт 2018+01.2019'!AK430</f>
        <v>0</v>
      </c>
      <c r="AL430" s="147">
        <f>[1]побуд.звіт!AL430+'[2]звіт 2018+01.2019'!AL430</f>
        <v>0</v>
      </c>
      <c r="AM430" s="140">
        <f t="shared" si="253"/>
        <v>0</v>
      </c>
      <c r="AN430" s="141">
        <f t="shared" si="254"/>
        <v>0</v>
      </c>
      <c r="AO430" s="147">
        <f>[1]побуд.звіт!AO430+'[2]звіт 2018+01.2019'!AO430</f>
        <v>321.80909552060223</v>
      </c>
      <c r="AP430" s="147">
        <f>[1]побуд.звіт!AP430+'[2]звіт 2018+01.2019'!AP430</f>
        <v>210.75684916206427</v>
      </c>
      <c r="AQ430" s="140">
        <f t="shared" si="255"/>
        <v>-111.05224635853796</v>
      </c>
      <c r="AR430" s="141">
        <f t="shared" si="256"/>
        <v>0</v>
      </c>
      <c r="AS430" s="147">
        <f>[1]побуд.звіт!AS430+'[2]звіт 2018+01.2019'!AS430</f>
        <v>0</v>
      </c>
      <c r="AT430" s="147">
        <f>[1]побуд.звіт!AT430+'[2]звіт 2018+01.2019'!AT430</f>
        <v>0</v>
      </c>
      <c r="AU430" s="140">
        <f t="shared" si="257"/>
        <v>0</v>
      </c>
      <c r="AV430" s="141">
        <f t="shared" si="258"/>
        <v>0</v>
      </c>
      <c r="AW430" s="147">
        <f>[1]побуд.звіт!AW430+'[2]звіт 2018+01.2019'!AW430</f>
        <v>1233.9635339681033</v>
      </c>
      <c r="AX430" s="147">
        <f>[1]побуд.звіт!AX430+'[2]звіт 2018+01.2019'!AX430</f>
        <v>0</v>
      </c>
      <c r="AY430" s="140">
        <f t="shared" si="259"/>
        <v>-1233.9635339681033</v>
      </c>
      <c r="AZ430" s="141">
        <f t="shared" si="260"/>
        <v>0</v>
      </c>
      <c r="BA430" s="38">
        <v>0</v>
      </c>
      <c r="BB430" s="36"/>
      <c r="BC430" s="36">
        <f t="shared" si="270"/>
        <v>0</v>
      </c>
      <c r="BD430" s="37">
        <f t="shared" si="271"/>
        <v>0</v>
      </c>
      <c r="BE430" s="147">
        <f>[1]побуд.звіт!BE430+'[2]звіт 2018+01.2019'!BE430</f>
        <v>16.183500975488506</v>
      </c>
      <c r="BF430" s="147">
        <f>[1]побуд.звіт!BF430+'[2]звіт 2018+01.2019'!BF430</f>
        <v>0</v>
      </c>
      <c r="BG430" s="140">
        <f t="shared" si="261"/>
        <v>-16.183500975488506</v>
      </c>
      <c r="BH430" s="141">
        <f t="shared" si="262"/>
        <v>0</v>
      </c>
      <c r="BI430" s="147">
        <f>[1]побуд.звіт!BI430+'[2]звіт 2018+01.2019'!BI430</f>
        <v>0</v>
      </c>
      <c r="BJ430" s="147">
        <f>[1]побуд.звіт!BJ430+'[2]звіт 2018+01.2019'!BJ430</f>
        <v>0</v>
      </c>
      <c r="BK430" s="140">
        <f t="shared" si="263"/>
        <v>0</v>
      </c>
      <c r="BL430" s="141">
        <f t="shared" si="264"/>
        <v>0</v>
      </c>
      <c r="BM430" s="147">
        <f>[1]побуд.звіт!BM430+'[2]звіт 2018+01.2019'!BM430</f>
        <v>0</v>
      </c>
      <c r="BN430" s="147">
        <f>[1]побуд.звіт!BN430+'[2]звіт 2018+01.2019'!BN430</f>
        <v>0</v>
      </c>
      <c r="BO430" s="140">
        <f t="shared" si="265"/>
        <v>0</v>
      </c>
      <c r="BP430" s="141">
        <f t="shared" si="266"/>
        <v>0</v>
      </c>
      <c r="BQ430" s="142">
        <f t="shared" si="273"/>
        <v>3044.1279061682144</v>
      </c>
      <c r="BR430" s="140">
        <f t="shared" si="273"/>
        <v>2144.5582722244712</v>
      </c>
      <c r="BS430" s="140">
        <f t="shared" si="267"/>
        <v>-899.56963394374316</v>
      </c>
      <c r="BT430" s="141">
        <f t="shared" si="268"/>
        <v>0</v>
      </c>
      <c r="BU430" s="148">
        <f t="shared" si="272"/>
        <v>0.70449019828602621</v>
      </c>
      <c r="BV430" s="132">
        <v>206</v>
      </c>
      <c r="BW430" s="144">
        <f t="shared" si="269"/>
        <v>0</v>
      </c>
      <c r="BX430" s="132">
        <f t="shared" si="274"/>
        <v>217.43770758344388</v>
      </c>
      <c r="BY430" s="145">
        <v>3</v>
      </c>
      <c r="CA430" s="39"/>
    </row>
    <row r="431" spans="1:79" x14ac:dyDescent="0.3">
      <c r="A431" s="137">
        <f t="shared" si="240"/>
        <v>423</v>
      </c>
      <c r="B431" s="160" t="s">
        <v>523</v>
      </c>
      <c r="C431" s="188">
        <v>180.98</v>
      </c>
      <c r="D431" s="187">
        <v>1</v>
      </c>
      <c r="E431" s="147">
        <f>[1]побуд.звіт!E431+'[2]звіт 2018+01.2019'!E431</f>
        <v>0</v>
      </c>
      <c r="F431" s="147">
        <f>[1]побуд.звіт!F431+'[2]звіт 2018+01.2019'!F431</f>
        <v>0</v>
      </c>
      <c r="G431" s="140">
        <f t="shared" si="236"/>
        <v>0</v>
      </c>
      <c r="H431" s="141">
        <f t="shared" si="237"/>
        <v>0</v>
      </c>
      <c r="I431" s="147">
        <f>[1]побуд.звіт!I431+'[2]звіт 2018+01.2019'!I431</f>
        <v>0</v>
      </c>
      <c r="J431" s="147">
        <f>[1]побуд.звіт!J431+'[2]звіт 2018+01.2019'!J431</f>
        <v>0</v>
      </c>
      <c r="K431" s="140">
        <f t="shared" si="238"/>
        <v>0</v>
      </c>
      <c r="L431" s="141">
        <f t="shared" si="239"/>
        <v>0</v>
      </c>
      <c r="M431" s="147">
        <f>[1]побуд.звіт!M431+'[2]звіт 2018+01.2019'!M431</f>
        <v>322.14363461745575</v>
      </c>
      <c r="N431" s="147">
        <f>[1]побуд.звіт!N431+'[2]звіт 2018+01.2019'!N431</f>
        <v>365.62222514896519</v>
      </c>
      <c r="O431" s="140">
        <f t="shared" si="241"/>
        <v>0</v>
      </c>
      <c r="P431" s="141">
        <f t="shared" si="242"/>
        <v>43.47859053150944</v>
      </c>
      <c r="Q431" s="147">
        <f>[1]побуд.звіт!Q431+'[2]звіт 2018+01.2019'!Q431</f>
        <v>0</v>
      </c>
      <c r="R431" s="147">
        <f>[1]побуд.звіт!R431+'[2]звіт 2018+01.2019'!R431</f>
        <v>150.11530478984793</v>
      </c>
      <c r="S431" s="140">
        <f t="shared" si="243"/>
        <v>0</v>
      </c>
      <c r="T431" s="141">
        <f t="shared" si="244"/>
        <v>150.11530478984793</v>
      </c>
      <c r="U431" s="147">
        <f>[1]побуд.звіт!U431+'[2]звіт 2018+01.2019'!U431</f>
        <v>0</v>
      </c>
      <c r="V431" s="147">
        <f>[1]побуд.звіт!V431+'[2]звіт 2018+01.2019'!V431</f>
        <v>0</v>
      </c>
      <c r="W431" s="140">
        <f t="shared" si="245"/>
        <v>0</v>
      </c>
      <c r="X431" s="141">
        <f t="shared" si="246"/>
        <v>0</v>
      </c>
      <c r="Y431" s="147">
        <f>[1]побуд.звіт!Y431+'[2]звіт 2018+01.2019'!Y431</f>
        <v>0</v>
      </c>
      <c r="Z431" s="147">
        <f>[1]побуд.звіт!Z431+'[2]звіт 2018+01.2019'!Z431</f>
        <v>0</v>
      </c>
      <c r="AA431" s="140">
        <f t="shared" si="247"/>
        <v>0</v>
      </c>
      <c r="AB431" s="141">
        <f t="shared" si="248"/>
        <v>0</v>
      </c>
      <c r="AC431" s="147">
        <f>[1]побуд.звіт!AC431+'[2]звіт 2018+01.2019'!AC431</f>
        <v>1112.487762675069</v>
      </c>
      <c r="AD431" s="147">
        <f>[1]побуд.звіт!AD431+'[2]звіт 2018+01.2019'!AD431</f>
        <v>1170.0571882242414</v>
      </c>
      <c r="AE431" s="140">
        <f t="shared" si="249"/>
        <v>0</v>
      </c>
      <c r="AF431" s="141">
        <f t="shared" si="250"/>
        <v>57.569425549172365</v>
      </c>
      <c r="AG431" s="147">
        <f>[1]побуд.звіт!AG431+'[2]звіт 2018+01.2019'!AG431</f>
        <v>0</v>
      </c>
      <c r="AH431" s="147">
        <f>[1]побуд.звіт!AH431+'[2]звіт 2018+01.2019'!AH431</f>
        <v>0</v>
      </c>
      <c r="AI431" s="140">
        <f t="shared" si="251"/>
        <v>0</v>
      </c>
      <c r="AJ431" s="141">
        <f t="shared" si="252"/>
        <v>0</v>
      </c>
      <c r="AK431" s="147">
        <f>[1]побуд.звіт!AK431+'[2]звіт 2018+01.2019'!AK431</f>
        <v>0</v>
      </c>
      <c r="AL431" s="147">
        <f>[1]побуд.звіт!AL431+'[2]звіт 2018+01.2019'!AL431</f>
        <v>0</v>
      </c>
      <c r="AM431" s="140">
        <f t="shared" si="253"/>
        <v>0</v>
      </c>
      <c r="AN431" s="141">
        <f t="shared" si="254"/>
        <v>0</v>
      </c>
      <c r="AO431" s="147">
        <f>[1]побуд.звіт!AO431+'[2]звіт 2018+01.2019'!AO431</f>
        <v>0</v>
      </c>
      <c r="AP431" s="147">
        <f>[1]побуд.звіт!AP431+'[2]звіт 2018+01.2019'!AP431</f>
        <v>0</v>
      </c>
      <c r="AQ431" s="140">
        <f t="shared" si="255"/>
        <v>0</v>
      </c>
      <c r="AR431" s="141">
        <f t="shared" si="256"/>
        <v>0</v>
      </c>
      <c r="AS431" s="147">
        <f>[1]побуд.звіт!AS431+'[2]звіт 2018+01.2019'!AS431</f>
        <v>0</v>
      </c>
      <c r="AT431" s="147">
        <f>[1]побуд.звіт!AT431+'[2]звіт 2018+01.2019'!AT431</f>
        <v>102.06375127311225</v>
      </c>
      <c r="AU431" s="140">
        <f t="shared" si="257"/>
        <v>0</v>
      </c>
      <c r="AV431" s="141">
        <f t="shared" si="258"/>
        <v>102.06375127311225</v>
      </c>
      <c r="AW431" s="147">
        <f>[1]побуд.звіт!AW431+'[2]звіт 2018+01.2019'!AW431</f>
        <v>1190.0449509990194</v>
      </c>
      <c r="AX431" s="147">
        <f>[1]побуд.звіт!AX431+'[2]звіт 2018+01.2019'!AX431</f>
        <v>950.07756909603995</v>
      </c>
      <c r="AY431" s="140">
        <f t="shared" si="259"/>
        <v>-239.96738190297947</v>
      </c>
      <c r="AZ431" s="141">
        <f t="shared" si="260"/>
        <v>0</v>
      </c>
      <c r="BA431" s="38">
        <v>0</v>
      </c>
      <c r="BB431" s="36"/>
      <c r="BC431" s="36">
        <f t="shared" si="270"/>
        <v>0</v>
      </c>
      <c r="BD431" s="37">
        <f t="shared" si="271"/>
        <v>0</v>
      </c>
      <c r="BE431" s="147">
        <f>[1]побуд.звіт!BE431+'[2]звіт 2018+01.2019'!BE431</f>
        <v>16.07867875755484</v>
      </c>
      <c r="BF431" s="147">
        <f>[1]побуд.звіт!BF431+'[2]звіт 2018+01.2019'!BF431</f>
        <v>0</v>
      </c>
      <c r="BG431" s="140">
        <f t="shared" si="261"/>
        <v>-16.07867875755484</v>
      </c>
      <c r="BH431" s="141">
        <f t="shared" si="262"/>
        <v>0</v>
      </c>
      <c r="BI431" s="147">
        <f>[1]побуд.звіт!BI431+'[2]звіт 2018+01.2019'!BI431</f>
        <v>0</v>
      </c>
      <c r="BJ431" s="147">
        <f>[1]побуд.звіт!BJ431+'[2]звіт 2018+01.2019'!BJ431</f>
        <v>0</v>
      </c>
      <c r="BK431" s="140">
        <f t="shared" si="263"/>
        <v>0</v>
      </c>
      <c r="BL431" s="141">
        <f t="shared" si="264"/>
        <v>0</v>
      </c>
      <c r="BM431" s="147">
        <f>[1]побуд.звіт!BM431+'[2]звіт 2018+01.2019'!BM431</f>
        <v>0</v>
      </c>
      <c r="BN431" s="147">
        <f>[1]побуд.звіт!BN431+'[2]звіт 2018+01.2019'!BN431</f>
        <v>0</v>
      </c>
      <c r="BO431" s="140">
        <f t="shared" si="265"/>
        <v>0</v>
      </c>
      <c r="BP431" s="141">
        <f t="shared" si="266"/>
        <v>0</v>
      </c>
      <c r="BQ431" s="142">
        <f t="shared" si="273"/>
        <v>2640.7550270490988</v>
      </c>
      <c r="BR431" s="140">
        <f t="shared" si="273"/>
        <v>2737.936038532207</v>
      </c>
      <c r="BS431" s="140">
        <f t="shared" si="267"/>
        <v>0</v>
      </c>
      <c r="BT431" s="141">
        <f t="shared" si="268"/>
        <v>97.18101148310825</v>
      </c>
      <c r="BU431" s="148">
        <f t="shared" si="272"/>
        <v>1.0368004644458455</v>
      </c>
      <c r="BV431" s="132">
        <v>196</v>
      </c>
      <c r="BW431" s="144">
        <f t="shared" si="269"/>
        <v>7.3746409250643694</v>
      </c>
      <c r="BX431" s="132">
        <f t="shared" si="274"/>
        <v>188.62535907493563</v>
      </c>
      <c r="BY431" s="145">
        <v>3</v>
      </c>
      <c r="CA431" s="39"/>
    </row>
    <row r="432" spans="1:79" x14ac:dyDescent="0.3">
      <c r="A432" s="163">
        <f t="shared" si="240"/>
        <v>424</v>
      </c>
      <c r="B432" s="175" t="s">
        <v>524</v>
      </c>
      <c r="C432" s="189">
        <v>396.4</v>
      </c>
      <c r="D432" s="187">
        <v>1</v>
      </c>
      <c r="E432" s="165">
        <f>[1]побуд.звіт!E432+'[2]звіт 2018+01.2019'!E432</f>
        <v>0</v>
      </c>
      <c r="F432" s="165">
        <f>[1]побуд.звіт!F432+'[2]звіт 2018+01.2019'!F432</f>
        <v>0</v>
      </c>
      <c r="G432" s="166">
        <f t="shared" si="236"/>
        <v>0</v>
      </c>
      <c r="H432" s="167">
        <f t="shared" si="237"/>
        <v>0</v>
      </c>
      <c r="I432" s="165">
        <f>[1]побуд.звіт!I432+'[2]звіт 2018+01.2019'!I432</f>
        <v>0</v>
      </c>
      <c r="J432" s="165">
        <f>[1]побуд.звіт!J432+'[2]звіт 2018+01.2019'!J432</f>
        <v>399.87546827133468</v>
      </c>
      <c r="K432" s="166">
        <f t="shared" si="238"/>
        <v>0</v>
      </c>
      <c r="L432" s="167">
        <f t="shared" si="239"/>
        <v>399.87546827133468</v>
      </c>
      <c r="M432" s="165">
        <f>[1]побуд.звіт!M432+'[2]звіт 2018+01.2019'!M432</f>
        <v>578.62511807756778</v>
      </c>
      <c r="N432" s="165">
        <f>[1]побуд.звіт!N432+'[2]звіт 2018+01.2019'!N432</f>
        <v>379.03501127519098</v>
      </c>
      <c r="O432" s="166">
        <f t="shared" si="241"/>
        <v>-199.59010680237679</v>
      </c>
      <c r="P432" s="167">
        <f t="shared" si="242"/>
        <v>0</v>
      </c>
      <c r="Q432" s="165">
        <f>[1]побуд.звіт!Q432+'[2]звіт 2018+01.2019'!Q432</f>
        <v>0</v>
      </c>
      <c r="R432" s="165">
        <f>[1]побуд.звіт!R432+'[2]звіт 2018+01.2019'!R432</f>
        <v>109.38895375146738</v>
      </c>
      <c r="S432" s="166">
        <f t="shared" si="243"/>
        <v>0</v>
      </c>
      <c r="T432" s="167">
        <f t="shared" si="244"/>
        <v>109.38895375146738</v>
      </c>
      <c r="U432" s="165">
        <f>[1]побуд.звіт!U432+'[2]звіт 2018+01.2019'!U432</f>
        <v>0</v>
      </c>
      <c r="V432" s="165">
        <f>[1]побуд.звіт!V432+'[2]звіт 2018+01.2019'!V432</f>
        <v>0</v>
      </c>
      <c r="W432" s="166">
        <f t="shared" si="245"/>
        <v>0</v>
      </c>
      <c r="X432" s="167">
        <f t="shared" si="246"/>
        <v>0</v>
      </c>
      <c r="Y432" s="165">
        <f>[1]побуд.звіт!Y432+'[2]звіт 2018+01.2019'!Y432</f>
        <v>0</v>
      </c>
      <c r="Z432" s="165">
        <f>[1]побуд.звіт!Z432+'[2]звіт 2018+01.2019'!Z432</f>
        <v>0</v>
      </c>
      <c r="AA432" s="166">
        <f t="shared" si="247"/>
        <v>0</v>
      </c>
      <c r="AB432" s="167">
        <f t="shared" si="248"/>
        <v>0</v>
      </c>
      <c r="AC432" s="165">
        <f>[1]побуд.звіт!AC432+'[2]звіт 2018+01.2019'!AC432</f>
        <v>2593.327030879605</v>
      </c>
      <c r="AD432" s="165">
        <f>[1]побуд.звіт!AD432+'[2]звіт 2018+01.2019'!AD432</f>
        <v>1668.1002033330892</v>
      </c>
      <c r="AE432" s="166">
        <f t="shared" si="249"/>
        <v>-925.22682754651578</v>
      </c>
      <c r="AF432" s="167">
        <f t="shared" si="250"/>
        <v>0</v>
      </c>
      <c r="AG432" s="165">
        <f>[1]побуд.звіт!AG432+'[2]звіт 2018+01.2019'!AG432</f>
        <v>0</v>
      </c>
      <c r="AH432" s="165">
        <f>[1]побуд.звіт!AH432+'[2]звіт 2018+01.2019'!AH432</f>
        <v>0</v>
      </c>
      <c r="AI432" s="166">
        <f t="shared" si="251"/>
        <v>0</v>
      </c>
      <c r="AJ432" s="167">
        <f t="shared" si="252"/>
        <v>0</v>
      </c>
      <c r="AK432" s="165">
        <f>[1]побуд.звіт!AK432+'[2]звіт 2018+01.2019'!AK432</f>
        <v>0</v>
      </c>
      <c r="AL432" s="165">
        <f>[1]побуд.звіт!AL432+'[2]звіт 2018+01.2019'!AL432</f>
        <v>0</v>
      </c>
      <c r="AM432" s="166">
        <f t="shared" si="253"/>
        <v>0</v>
      </c>
      <c r="AN432" s="167">
        <f t="shared" si="254"/>
        <v>0</v>
      </c>
      <c r="AO432" s="165">
        <f>[1]побуд.звіт!AO432+'[2]звіт 2018+01.2019'!AO432</f>
        <v>184.35226783918719</v>
      </c>
      <c r="AP432" s="165">
        <f>[1]побуд.звіт!AP432+'[2]звіт 2018+01.2019'!AP432</f>
        <v>210.00823327466497</v>
      </c>
      <c r="AQ432" s="166">
        <f t="shared" si="255"/>
        <v>0</v>
      </c>
      <c r="AR432" s="167">
        <f t="shared" si="256"/>
        <v>25.655965435477782</v>
      </c>
      <c r="AS432" s="165">
        <f>[1]побуд.звіт!AS432+'[2]звіт 2018+01.2019'!AS432</f>
        <v>0</v>
      </c>
      <c r="AT432" s="165">
        <f>[1]побуд.звіт!AT432+'[2]звіт 2018+01.2019'!AT432</f>
        <v>0</v>
      </c>
      <c r="AU432" s="166">
        <f t="shared" si="257"/>
        <v>0</v>
      </c>
      <c r="AV432" s="167">
        <f t="shared" si="258"/>
        <v>0</v>
      </c>
      <c r="AW432" s="165">
        <f>[1]побуд.звіт!AW432+'[2]звіт 2018+01.2019'!AW432</f>
        <v>1407.3322294464415</v>
      </c>
      <c r="AX432" s="165">
        <f>[1]побуд.звіт!AX432+'[2]звіт 2018+01.2019'!AX432</f>
        <v>586.83189306081999</v>
      </c>
      <c r="AY432" s="166">
        <f t="shared" si="259"/>
        <v>-820.50033638562149</v>
      </c>
      <c r="AZ432" s="167">
        <f t="shared" si="260"/>
        <v>0</v>
      </c>
      <c r="BA432" s="38">
        <v>0</v>
      </c>
      <c r="BB432" s="36"/>
      <c r="BC432" s="36">
        <f t="shared" si="270"/>
        <v>0</v>
      </c>
      <c r="BD432" s="37">
        <f t="shared" si="271"/>
        <v>0</v>
      </c>
      <c r="BE432" s="165">
        <f>[1]побуд.звіт!BE432+'[2]звіт 2018+01.2019'!BE432</f>
        <v>16.138764832947803</v>
      </c>
      <c r="BF432" s="165">
        <f>[1]побуд.звіт!BF432+'[2]звіт 2018+01.2019'!BF432</f>
        <v>0</v>
      </c>
      <c r="BG432" s="166">
        <f t="shared" si="261"/>
        <v>-16.138764832947803</v>
      </c>
      <c r="BH432" s="167">
        <f t="shared" si="262"/>
        <v>0</v>
      </c>
      <c r="BI432" s="165">
        <f>[1]побуд.звіт!BI432+'[2]звіт 2018+01.2019'!BI432</f>
        <v>0</v>
      </c>
      <c r="BJ432" s="165">
        <f>[1]побуд.звіт!BJ432+'[2]звіт 2018+01.2019'!BJ432</f>
        <v>0</v>
      </c>
      <c r="BK432" s="166">
        <f t="shared" si="263"/>
        <v>0</v>
      </c>
      <c r="BL432" s="167">
        <f t="shared" si="264"/>
        <v>0</v>
      </c>
      <c r="BM432" s="165">
        <f>[1]побуд.звіт!BM432+'[2]звіт 2018+01.2019'!BM432</f>
        <v>0</v>
      </c>
      <c r="BN432" s="165">
        <f>[1]побуд.звіт!BN432+'[2]звіт 2018+01.2019'!BN432</f>
        <v>0</v>
      </c>
      <c r="BO432" s="166">
        <f t="shared" si="265"/>
        <v>0</v>
      </c>
      <c r="BP432" s="167">
        <f t="shared" si="266"/>
        <v>0</v>
      </c>
      <c r="BQ432" s="168">
        <f t="shared" si="273"/>
        <v>4779.7754110757496</v>
      </c>
      <c r="BR432" s="166">
        <f t="shared" si="273"/>
        <v>3353.2397629665675</v>
      </c>
      <c r="BS432" s="166">
        <f t="shared" si="267"/>
        <v>-1426.5356481091821</v>
      </c>
      <c r="BT432" s="167">
        <f t="shared" si="268"/>
        <v>0</v>
      </c>
      <c r="BU432" s="169">
        <f t="shared" si="272"/>
        <v>0.70154755706646854</v>
      </c>
      <c r="BV432" s="131">
        <v>33</v>
      </c>
      <c r="BW432" s="170">
        <f t="shared" si="269"/>
        <v>0</v>
      </c>
      <c r="BX432" s="131">
        <f t="shared" si="274"/>
        <v>341.41252936255353</v>
      </c>
      <c r="BY432" s="171">
        <v>2</v>
      </c>
      <c r="CA432" s="39"/>
    </row>
    <row r="433" spans="1:79" x14ac:dyDescent="0.3">
      <c r="A433" s="72">
        <f t="shared" si="240"/>
        <v>425</v>
      </c>
      <c r="B433" s="75" t="s">
        <v>525</v>
      </c>
      <c r="C433" s="73">
        <v>212.9</v>
      </c>
      <c r="D433" s="187">
        <v>1</v>
      </c>
      <c r="E433" s="177">
        <f>[1]побуд.звіт!E433+'[2]звіт 2018+01.2019'!E433</f>
        <v>0</v>
      </c>
      <c r="F433" s="177">
        <f>[1]побуд.звіт!F433+'[2]звіт 2018+01.2019'!F433</f>
        <v>0</v>
      </c>
      <c r="G433" s="178">
        <f t="shared" si="236"/>
        <v>0</v>
      </c>
      <c r="H433" s="179">
        <f t="shared" si="237"/>
        <v>0</v>
      </c>
      <c r="I433" s="177">
        <f>[1]побуд.звіт!I433+'[2]звіт 2018+01.2019'!I433</f>
        <v>0</v>
      </c>
      <c r="J433" s="177">
        <f>[1]побуд.звіт!J433+'[2]звіт 2018+01.2019'!J433</f>
        <v>809.92227956360659</v>
      </c>
      <c r="K433" s="178">
        <f t="shared" si="238"/>
        <v>0</v>
      </c>
      <c r="L433" s="179">
        <f t="shared" si="239"/>
        <v>809.92227956360659</v>
      </c>
      <c r="M433" s="177">
        <f>[1]побуд.звіт!M433+'[2]звіт 2018+01.2019'!M433</f>
        <v>684.61061305644307</v>
      </c>
      <c r="N433" s="177">
        <f>[1]побуд.звіт!N433+'[2]звіт 2018+01.2019'!N433</f>
        <v>705.43648640117237</v>
      </c>
      <c r="O433" s="178">
        <f t="shared" si="241"/>
        <v>0</v>
      </c>
      <c r="P433" s="179">
        <f t="shared" si="242"/>
        <v>20.825873344729303</v>
      </c>
      <c r="Q433" s="177">
        <f>[1]побуд.звіт!Q433+'[2]звіт 2018+01.2019'!Q433</f>
        <v>0</v>
      </c>
      <c r="R433" s="177">
        <f>[1]побуд.звіт!R433+'[2]звіт 2018+01.2019'!R433</f>
        <v>854.99759666480099</v>
      </c>
      <c r="S433" s="178">
        <f t="shared" si="243"/>
        <v>0</v>
      </c>
      <c r="T433" s="179">
        <f t="shared" si="244"/>
        <v>854.99759666480099</v>
      </c>
      <c r="U433" s="177">
        <f>[1]побуд.звіт!U433+'[2]звіт 2018+01.2019'!U433</f>
        <v>0</v>
      </c>
      <c r="V433" s="177">
        <f>[1]побуд.звіт!V433+'[2]звіт 2018+01.2019'!V433</f>
        <v>0</v>
      </c>
      <c r="W433" s="178">
        <f t="shared" si="245"/>
        <v>0</v>
      </c>
      <c r="X433" s="179">
        <f t="shared" si="246"/>
        <v>0</v>
      </c>
      <c r="Y433" s="177">
        <f>[1]побуд.звіт!Y433+'[2]звіт 2018+01.2019'!Y433</f>
        <v>0</v>
      </c>
      <c r="Z433" s="177">
        <f>[1]побуд.звіт!Z433+'[2]звіт 2018+01.2019'!Z433</f>
        <v>0</v>
      </c>
      <c r="AA433" s="178">
        <f t="shared" si="247"/>
        <v>0</v>
      </c>
      <c r="AB433" s="179">
        <f t="shared" si="248"/>
        <v>0</v>
      </c>
      <c r="AC433" s="177">
        <f>[1]побуд.звіт!AC433+'[2]звіт 2018+01.2019'!AC433</f>
        <v>1005.6804295159366</v>
      </c>
      <c r="AD433" s="177">
        <f>[1]побуд.звіт!AD433+'[2]звіт 2018+01.2019'!AD433</f>
        <v>1186.0294741705457</v>
      </c>
      <c r="AE433" s="178">
        <f t="shared" si="249"/>
        <v>0</v>
      </c>
      <c r="AF433" s="179">
        <f t="shared" si="250"/>
        <v>180.34904465460909</v>
      </c>
      <c r="AG433" s="177">
        <f>[1]побуд.звіт!AG433+'[2]звіт 2018+01.2019'!AG433</f>
        <v>0</v>
      </c>
      <c r="AH433" s="177">
        <f>[1]побуд.звіт!AH433+'[2]звіт 2018+01.2019'!AH433</f>
        <v>0</v>
      </c>
      <c r="AI433" s="178">
        <f t="shared" si="251"/>
        <v>0</v>
      </c>
      <c r="AJ433" s="179">
        <f t="shared" si="252"/>
        <v>0</v>
      </c>
      <c r="AK433" s="177">
        <f>[1]побуд.звіт!AK433+'[2]звіт 2018+01.2019'!AK433</f>
        <v>0</v>
      </c>
      <c r="AL433" s="177">
        <f>[1]побуд.звіт!AL433+'[2]звіт 2018+01.2019'!AL433</f>
        <v>0</v>
      </c>
      <c r="AM433" s="178">
        <f t="shared" si="253"/>
        <v>0</v>
      </c>
      <c r="AN433" s="179">
        <f t="shared" si="254"/>
        <v>0</v>
      </c>
      <c r="AO433" s="177">
        <f>[1]побуд.звіт!AO433+'[2]звіт 2018+01.2019'!AO433</f>
        <v>668.16462794027916</v>
      </c>
      <c r="AP433" s="177">
        <f>[1]побуд.звіт!AP433+'[2]звіт 2018+01.2019'!AP433</f>
        <v>124.11656592795619</v>
      </c>
      <c r="AQ433" s="178">
        <f t="shared" si="255"/>
        <v>-544.04806201232293</v>
      </c>
      <c r="AR433" s="179">
        <f t="shared" si="256"/>
        <v>0</v>
      </c>
      <c r="AS433" s="177">
        <f>[1]побуд.звіт!AS433+'[2]звіт 2018+01.2019'!AS433</f>
        <v>0</v>
      </c>
      <c r="AT433" s="177">
        <f>[1]побуд.звіт!AT433+'[2]звіт 2018+01.2019'!AT433</f>
        <v>0</v>
      </c>
      <c r="AU433" s="178">
        <f t="shared" si="257"/>
        <v>0</v>
      </c>
      <c r="AV433" s="179">
        <f t="shared" si="258"/>
        <v>0</v>
      </c>
      <c r="AW433" s="177">
        <f>[1]побуд.звіт!AW433+'[2]звіт 2018+01.2019'!AW433</f>
        <v>1221.3333777993494</v>
      </c>
      <c r="AX433" s="177">
        <f>[1]побуд.звіт!AX433+'[2]звіт 2018+01.2019'!AX433</f>
        <v>6212.6256126637272</v>
      </c>
      <c r="AY433" s="178">
        <f t="shared" si="259"/>
        <v>0</v>
      </c>
      <c r="AZ433" s="179">
        <f t="shared" si="260"/>
        <v>4991.2922348643779</v>
      </c>
      <c r="BA433" s="38">
        <v>0</v>
      </c>
      <c r="BB433" s="36"/>
      <c r="BC433" s="36">
        <f t="shared" si="270"/>
        <v>0</v>
      </c>
      <c r="BD433" s="37">
        <f t="shared" si="271"/>
        <v>0</v>
      </c>
      <c r="BE433" s="177">
        <f>[1]побуд.звіт!BE433+'[2]звіт 2018+01.2019'!BE433</f>
        <v>16.032886727228959</v>
      </c>
      <c r="BF433" s="177">
        <f>[1]побуд.звіт!BF433+'[2]звіт 2018+01.2019'!BF433</f>
        <v>0</v>
      </c>
      <c r="BG433" s="178">
        <f t="shared" si="261"/>
        <v>-16.032886727228959</v>
      </c>
      <c r="BH433" s="179">
        <f t="shared" si="262"/>
        <v>0</v>
      </c>
      <c r="BI433" s="177">
        <f>[1]побуд.звіт!BI433+'[2]звіт 2018+01.2019'!BI433</f>
        <v>0</v>
      </c>
      <c r="BJ433" s="177">
        <f>[1]побуд.звіт!BJ433+'[2]звіт 2018+01.2019'!BJ433</f>
        <v>0</v>
      </c>
      <c r="BK433" s="178">
        <f t="shared" si="263"/>
        <v>0</v>
      </c>
      <c r="BL433" s="179">
        <f t="shared" si="264"/>
        <v>0</v>
      </c>
      <c r="BM433" s="177">
        <f>[1]побуд.звіт!BM433+'[2]звіт 2018+01.2019'!BM433</f>
        <v>0</v>
      </c>
      <c r="BN433" s="177">
        <f>[1]побуд.звіт!BN433+'[2]звіт 2018+01.2019'!BN433</f>
        <v>0</v>
      </c>
      <c r="BO433" s="178">
        <f t="shared" si="265"/>
        <v>0</v>
      </c>
      <c r="BP433" s="179">
        <f t="shared" si="266"/>
        <v>0</v>
      </c>
      <c r="BQ433" s="180">
        <f t="shared" si="273"/>
        <v>3595.8219350392369</v>
      </c>
      <c r="BR433" s="178">
        <f t="shared" si="273"/>
        <v>9893.1280153918087</v>
      </c>
      <c r="BS433" s="178">
        <f t="shared" si="267"/>
        <v>0</v>
      </c>
      <c r="BT433" s="179">
        <f t="shared" si="268"/>
        <v>6297.3060803525714</v>
      </c>
      <c r="BU433" s="181">
        <f t="shared" si="272"/>
        <v>2.7512841831762889</v>
      </c>
      <c r="BV433" s="130">
        <v>4010</v>
      </c>
      <c r="BW433" s="182">
        <f t="shared" si="269"/>
        <v>3753.155576068626</v>
      </c>
      <c r="BX433" s="130">
        <f t="shared" si="274"/>
        <v>256.84442393137408</v>
      </c>
      <c r="BY433" s="183">
        <v>1</v>
      </c>
      <c r="CA433" s="39"/>
    </row>
    <row r="434" spans="1:79" x14ac:dyDescent="0.3">
      <c r="A434" s="72">
        <f t="shared" si="240"/>
        <v>426</v>
      </c>
      <c r="B434" s="75" t="s">
        <v>526</v>
      </c>
      <c r="C434" s="73">
        <v>92.81</v>
      </c>
      <c r="D434" s="187">
        <v>1</v>
      </c>
      <c r="E434" s="177">
        <f>[1]побуд.звіт!E434+'[2]звіт 2018+01.2019'!E434</f>
        <v>0</v>
      </c>
      <c r="F434" s="177">
        <f>[1]побуд.звіт!F434+'[2]звіт 2018+01.2019'!F434</f>
        <v>0</v>
      </c>
      <c r="G434" s="178">
        <f t="shared" si="236"/>
        <v>0</v>
      </c>
      <c r="H434" s="179">
        <f t="shared" si="237"/>
        <v>0</v>
      </c>
      <c r="I434" s="177">
        <f>[1]побуд.звіт!I434+'[2]звіт 2018+01.2019'!I434</f>
        <v>0</v>
      </c>
      <c r="J434" s="177">
        <f>[1]побуд.звіт!J434+'[2]звіт 2018+01.2019'!J434</f>
        <v>0</v>
      </c>
      <c r="K434" s="178">
        <f t="shared" si="238"/>
        <v>0</v>
      </c>
      <c r="L434" s="179">
        <f t="shared" si="239"/>
        <v>0</v>
      </c>
      <c r="M434" s="177">
        <f>[1]побуд.звіт!M434+'[2]звіт 2018+01.2019'!M434</f>
        <v>644.43997331394803</v>
      </c>
      <c r="N434" s="177">
        <f>[1]побуд.звіт!N434+'[2]звіт 2018+01.2019'!N434</f>
        <v>663.94022249522106</v>
      </c>
      <c r="O434" s="178">
        <f t="shared" si="241"/>
        <v>0</v>
      </c>
      <c r="P434" s="179">
        <f t="shared" si="242"/>
        <v>19.500249181273034</v>
      </c>
      <c r="Q434" s="177">
        <f>[1]побуд.звіт!Q434+'[2]звіт 2018+01.2019'!Q434</f>
        <v>0</v>
      </c>
      <c r="R434" s="177">
        <f>[1]побуд.звіт!R434+'[2]звіт 2018+01.2019'!R434</f>
        <v>429.57584262742432</v>
      </c>
      <c r="S434" s="178">
        <f t="shared" si="243"/>
        <v>0</v>
      </c>
      <c r="T434" s="179">
        <f t="shared" si="244"/>
        <v>429.57584262742432</v>
      </c>
      <c r="U434" s="177">
        <f>[1]побуд.звіт!U434+'[2]звіт 2018+01.2019'!U434</f>
        <v>0</v>
      </c>
      <c r="V434" s="177">
        <f>[1]побуд.звіт!V434+'[2]звіт 2018+01.2019'!V434</f>
        <v>0</v>
      </c>
      <c r="W434" s="178">
        <f t="shared" si="245"/>
        <v>0</v>
      </c>
      <c r="X434" s="179">
        <f t="shared" si="246"/>
        <v>0</v>
      </c>
      <c r="Y434" s="177">
        <f>[1]побуд.звіт!Y434+'[2]звіт 2018+01.2019'!Y434</f>
        <v>0</v>
      </c>
      <c r="Z434" s="177">
        <f>[1]побуд.звіт!Z434+'[2]звіт 2018+01.2019'!Z434</f>
        <v>0</v>
      </c>
      <c r="AA434" s="178">
        <f t="shared" si="247"/>
        <v>0</v>
      </c>
      <c r="AB434" s="179">
        <f t="shared" si="248"/>
        <v>0</v>
      </c>
      <c r="AC434" s="177">
        <f>[1]побуд.звіт!AC434+'[2]звіт 2018+01.2019'!AC434</f>
        <v>438.24158767108543</v>
      </c>
      <c r="AD434" s="177">
        <f>[1]побуд.звіт!AD434+'[2]звіт 2018+01.2019'!AD434</f>
        <v>517.02863080210579</v>
      </c>
      <c r="AE434" s="178">
        <f t="shared" si="249"/>
        <v>0</v>
      </c>
      <c r="AF434" s="179">
        <f t="shared" si="250"/>
        <v>78.787043131020368</v>
      </c>
      <c r="AG434" s="177">
        <f>[1]побуд.звіт!AG434+'[2]звіт 2018+01.2019'!AG434</f>
        <v>0</v>
      </c>
      <c r="AH434" s="177">
        <f>[1]побуд.звіт!AH434+'[2]звіт 2018+01.2019'!AH434</f>
        <v>0</v>
      </c>
      <c r="AI434" s="178">
        <f t="shared" si="251"/>
        <v>0</v>
      </c>
      <c r="AJ434" s="179">
        <f t="shared" si="252"/>
        <v>0</v>
      </c>
      <c r="AK434" s="177">
        <f>[1]побуд.звіт!AK434+'[2]звіт 2018+01.2019'!AK434</f>
        <v>0</v>
      </c>
      <c r="AL434" s="177">
        <f>[1]побуд.звіт!AL434+'[2]звіт 2018+01.2019'!AL434</f>
        <v>0</v>
      </c>
      <c r="AM434" s="178">
        <f t="shared" si="253"/>
        <v>0</v>
      </c>
      <c r="AN434" s="179">
        <f t="shared" si="254"/>
        <v>0</v>
      </c>
      <c r="AO434" s="177">
        <f>[1]побуд.звіт!AO434+'[2]звіт 2018+01.2019'!AO434</f>
        <v>562.19585961169389</v>
      </c>
      <c r="AP434" s="177">
        <f>[1]побуд.звіт!AP434+'[2]звіт 2018+01.2019'!AP434</f>
        <v>104.99721932614857</v>
      </c>
      <c r="AQ434" s="178">
        <f t="shared" si="255"/>
        <v>-457.19864028554531</v>
      </c>
      <c r="AR434" s="179">
        <f t="shared" si="256"/>
        <v>0</v>
      </c>
      <c r="AS434" s="177">
        <f>[1]побуд.звіт!AS434+'[2]звіт 2018+01.2019'!AS434</f>
        <v>0</v>
      </c>
      <c r="AT434" s="177">
        <f>[1]побуд.звіт!AT434+'[2]звіт 2018+01.2019'!AT434</f>
        <v>0</v>
      </c>
      <c r="AU434" s="178">
        <f t="shared" si="257"/>
        <v>0</v>
      </c>
      <c r="AV434" s="179">
        <f t="shared" si="258"/>
        <v>0</v>
      </c>
      <c r="AW434" s="177">
        <f>[1]побуд.звіт!AW434+'[2]звіт 2018+01.2019'!AW434</f>
        <v>622.32019124631006</v>
      </c>
      <c r="AX434" s="177">
        <f>[1]побуд.звіт!AX434+'[2]звіт 2018+01.2019'!AX434</f>
        <v>1613</v>
      </c>
      <c r="AY434" s="178">
        <f t="shared" si="259"/>
        <v>0</v>
      </c>
      <c r="AZ434" s="179">
        <f t="shared" si="260"/>
        <v>990.67980875368994</v>
      </c>
      <c r="BA434" s="38">
        <v>0</v>
      </c>
      <c r="BB434" s="36"/>
      <c r="BC434" s="36">
        <f t="shared" si="270"/>
        <v>0</v>
      </c>
      <c r="BD434" s="37">
        <f t="shared" si="271"/>
        <v>0</v>
      </c>
      <c r="BE434" s="177">
        <f>[1]побуд.звіт!BE434+'[2]звіт 2018+01.2019'!BE434</f>
        <v>16.100016906577494</v>
      </c>
      <c r="BF434" s="177">
        <f>[1]побуд.звіт!BF434+'[2]звіт 2018+01.2019'!BF434</f>
        <v>0</v>
      </c>
      <c r="BG434" s="178">
        <f t="shared" si="261"/>
        <v>-16.100016906577494</v>
      </c>
      <c r="BH434" s="179">
        <f t="shared" si="262"/>
        <v>0</v>
      </c>
      <c r="BI434" s="177">
        <f>[1]побуд.звіт!BI434+'[2]звіт 2018+01.2019'!BI434</f>
        <v>0</v>
      </c>
      <c r="BJ434" s="177">
        <f>[1]побуд.звіт!BJ434+'[2]звіт 2018+01.2019'!BJ434</f>
        <v>0</v>
      </c>
      <c r="BK434" s="178">
        <f t="shared" si="263"/>
        <v>0</v>
      </c>
      <c r="BL434" s="179">
        <f t="shared" si="264"/>
        <v>0</v>
      </c>
      <c r="BM434" s="177">
        <f>[1]побуд.звіт!BM434+'[2]звіт 2018+01.2019'!BM434</f>
        <v>0</v>
      </c>
      <c r="BN434" s="177">
        <f>[1]побуд.звіт!BN434+'[2]звіт 2018+01.2019'!BN434</f>
        <v>0</v>
      </c>
      <c r="BO434" s="178">
        <f t="shared" si="265"/>
        <v>0</v>
      </c>
      <c r="BP434" s="179">
        <f t="shared" si="266"/>
        <v>0</v>
      </c>
      <c r="BQ434" s="180">
        <f t="shared" si="273"/>
        <v>2283.2976287496149</v>
      </c>
      <c r="BR434" s="178">
        <f t="shared" si="273"/>
        <v>3328.5419152508994</v>
      </c>
      <c r="BS434" s="178">
        <f t="shared" si="267"/>
        <v>0</v>
      </c>
      <c r="BT434" s="179">
        <f t="shared" si="268"/>
        <v>1045.2442865012845</v>
      </c>
      <c r="BU434" s="181">
        <f t="shared" si="272"/>
        <v>1.4577783786661591</v>
      </c>
      <c r="BV434" s="130">
        <v>1613</v>
      </c>
      <c r="BW434" s="182">
        <f t="shared" si="269"/>
        <v>1449.9073122321704</v>
      </c>
      <c r="BX434" s="130">
        <f t="shared" si="274"/>
        <v>163.09268776782963</v>
      </c>
      <c r="BY434" s="183">
        <v>1</v>
      </c>
      <c r="CA434" s="39"/>
    </row>
    <row r="435" spans="1:79" x14ac:dyDescent="0.3">
      <c r="A435" s="163">
        <f t="shared" si="240"/>
        <v>427</v>
      </c>
      <c r="B435" s="175" t="s">
        <v>527</v>
      </c>
      <c r="C435" s="189">
        <v>320.5</v>
      </c>
      <c r="D435" s="187">
        <v>1</v>
      </c>
      <c r="E435" s="165">
        <f>[1]побуд.звіт!E435+'[2]звіт 2018+01.2019'!E435</f>
        <v>0</v>
      </c>
      <c r="F435" s="165">
        <f>[1]побуд.звіт!F435+'[2]звіт 2018+01.2019'!F435</f>
        <v>0</v>
      </c>
      <c r="G435" s="166">
        <f t="shared" si="236"/>
        <v>0</v>
      </c>
      <c r="H435" s="167">
        <f t="shared" si="237"/>
        <v>0</v>
      </c>
      <c r="I435" s="165">
        <f>[1]побуд.звіт!I435+'[2]звіт 2018+01.2019'!I435</f>
        <v>0</v>
      </c>
      <c r="J435" s="165">
        <f>[1]побуд.звіт!J435+'[2]звіт 2018+01.2019'!J435</f>
        <v>0</v>
      </c>
      <c r="K435" s="166">
        <f t="shared" si="238"/>
        <v>0</v>
      </c>
      <c r="L435" s="167">
        <f t="shared" si="239"/>
        <v>0</v>
      </c>
      <c r="M435" s="165">
        <f>[1]побуд.звіт!M435+'[2]звіт 2018+01.2019'!M435</f>
        <v>765.20832220687396</v>
      </c>
      <c r="N435" s="165">
        <f>[1]побуд.звіт!N435+'[2]звіт 2018+01.2019'!N435</f>
        <v>788.42901421307499</v>
      </c>
      <c r="O435" s="166">
        <f t="shared" si="241"/>
        <v>0</v>
      </c>
      <c r="P435" s="167">
        <f t="shared" si="242"/>
        <v>23.220692006201034</v>
      </c>
      <c r="Q435" s="165">
        <f>[1]побуд.звіт!Q435+'[2]звіт 2018+01.2019'!Q435</f>
        <v>0</v>
      </c>
      <c r="R435" s="165">
        <f>[1]побуд.звіт!R435+'[2]звіт 2018+01.2019'!R435</f>
        <v>165.67447556873597</v>
      </c>
      <c r="S435" s="166">
        <f t="shared" si="243"/>
        <v>0</v>
      </c>
      <c r="T435" s="167">
        <f t="shared" si="244"/>
        <v>165.67447556873597</v>
      </c>
      <c r="U435" s="165">
        <f>[1]побуд.звіт!U435+'[2]звіт 2018+01.2019'!U435</f>
        <v>0</v>
      </c>
      <c r="V435" s="165">
        <f>[1]побуд.звіт!V435+'[2]звіт 2018+01.2019'!V435</f>
        <v>0</v>
      </c>
      <c r="W435" s="166">
        <f t="shared" si="245"/>
        <v>0</v>
      </c>
      <c r="X435" s="167">
        <f t="shared" si="246"/>
        <v>0</v>
      </c>
      <c r="Y435" s="165">
        <f>[1]побуд.звіт!Y435+'[2]звіт 2018+01.2019'!Y435</f>
        <v>0</v>
      </c>
      <c r="Z435" s="165">
        <f>[1]побуд.звіт!Z435+'[2]звіт 2018+01.2019'!Z435</f>
        <v>0</v>
      </c>
      <c r="AA435" s="166">
        <f t="shared" si="247"/>
        <v>0</v>
      </c>
      <c r="AB435" s="167">
        <f t="shared" si="248"/>
        <v>0</v>
      </c>
      <c r="AC435" s="165">
        <f>[1]побуд.звіт!AC435+'[2]звіт 2018+01.2019'!AC435</f>
        <v>1513.664474658797</v>
      </c>
      <c r="AD435" s="165">
        <f>[1]побуд.звіт!AD435+'[2]звіт 2018+01.2019'!AD435</f>
        <v>1785.4506644981675</v>
      </c>
      <c r="AE435" s="166">
        <f t="shared" si="249"/>
        <v>0</v>
      </c>
      <c r="AF435" s="167">
        <f t="shared" si="250"/>
        <v>271.78618983937054</v>
      </c>
      <c r="AG435" s="165">
        <f>[1]побуд.звіт!AG435+'[2]звіт 2018+01.2019'!AG435</f>
        <v>0</v>
      </c>
      <c r="AH435" s="165">
        <f>[1]побуд.звіт!AH435+'[2]звіт 2018+01.2019'!AH435</f>
        <v>0</v>
      </c>
      <c r="AI435" s="166">
        <f t="shared" si="251"/>
        <v>0</v>
      </c>
      <c r="AJ435" s="167">
        <f t="shared" si="252"/>
        <v>0</v>
      </c>
      <c r="AK435" s="165">
        <f>[1]побуд.звіт!AK435+'[2]звіт 2018+01.2019'!AK435</f>
        <v>0</v>
      </c>
      <c r="AL435" s="165">
        <f>[1]побуд.звіт!AL435+'[2]звіт 2018+01.2019'!AL435</f>
        <v>0</v>
      </c>
      <c r="AM435" s="166">
        <f t="shared" si="253"/>
        <v>0</v>
      </c>
      <c r="AN435" s="167">
        <f t="shared" si="254"/>
        <v>0</v>
      </c>
      <c r="AO435" s="165">
        <f>[1]побуд.звіт!AO435+'[2]звіт 2018+01.2019'!AO435</f>
        <v>1080.942464653356</v>
      </c>
      <c r="AP435" s="165">
        <f>[1]побуд.звіт!AP435+'[2]звіт 2018+01.2019'!AP435</f>
        <v>420.01646654932995</v>
      </c>
      <c r="AQ435" s="166">
        <f t="shared" si="255"/>
        <v>-660.92599810402601</v>
      </c>
      <c r="AR435" s="167">
        <f t="shared" si="256"/>
        <v>0</v>
      </c>
      <c r="AS435" s="165">
        <f>[1]побуд.звіт!AS435+'[2]звіт 2018+01.2019'!AS435</f>
        <v>0</v>
      </c>
      <c r="AT435" s="165">
        <f>[1]побуд.звіт!AT435+'[2]звіт 2018+01.2019'!AT435</f>
        <v>0</v>
      </c>
      <c r="AU435" s="166">
        <f t="shared" si="257"/>
        <v>0</v>
      </c>
      <c r="AV435" s="167">
        <f t="shared" si="258"/>
        <v>0</v>
      </c>
      <c r="AW435" s="165">
        <f>[1]побуд.звіт!AW435+'[2]звіт 2018+01.2019'!AW435</f>
        <v>1852.2492236030062</v>
      </c>
      <c r="AX435" s="165">
        <f>[1]побуд.звіт!AX435+'[2]звіт 2018+01.2019'!AX435</f>
        <v>586.83189306081999</v>
      </c>
      <c r="AY435" s="166">
        <f t="shared" si="259"/>
        <v>-1265.4173305421862</v>
      </c>
      <c r="AZ435" s="167">
        <f t="shared" si="260"/>
        <v>0</v>
      </c>
      <c r="BA435" s="38">
        <v>0</v>
      </c>
      <c r="BB435" s="36"/>
      <c r="BC435" s="36">
        <f t="shared" si="270"/>
        <v>0</v>
      </c>
      <c r="BD435" s="37">
        <f t="shared" si="271"/>
        <v>0</v>
      </c>
      <c r="BE435" s="165">
        <f>[1]побуд.звіт!BE435+'[2]звіт 2018+01.2019'!BE435</f>
        <v>16.036788017466861</v>
      </c>
      <c r="BF435" s="165">
        <f>[1]побуд.звіт!BF435+'[2]звіт 2018+01.2019'!BF435</f>
        <v>0</v>
      </c>
      <c r="BG435" s="166">
        <f t="shared" si="261"/>
        <v>-16.036788017466861</v>
      </c>
      <c r="BH435" s="167">
        <f t="shared" si="262"/>
        <v>0</v>
      </c>
      <c r="BI435" s="165">
        <f>[1]побуд.звіт!BI435+'[2]звіт 2018+01.2019'!BI435</f>
        <v>0</v>
      </c>
      <c r="BJ435" s="165">
        <f>[1]побуд.звіт!BJ435+'[2]звіт 2018+01.2019'!BJ435</f>
        <v>0</v>
      </c>
      <c r="BK435" s="166">
        <f t="shared" si="263"/>
        <v>0</v>
      </c>
      <c r="BL435" s="167">
        <f t="shared" si="264"/>
        <v>0</v>
      </c>
      <c r="BM435" s="165">
        <f>[1]побуд.звіт!BM435+'[2]звіт 2018+01.2019'!BM435</f>
        <v>0</v>
      </c>
      <c r="BN435" s="165">
        <f>[1]побуд.звіт!BN435+'[2]звіт 2018+01.2019'!BN435</f>
        <v>0</v>
      </c>
      <c r="BO435" s="166">
        <f t="shared" si="265"/>
        <v>0</v>
      </c>
      <c r="BP435" s="167">
        <f t="shared" si="266"/>
        <v>0</v>
      </c>
      <c r="BQ435" s="168">
        <f t="shared" si="273"/>
        <v>5228.1012731395003</v>
      </c>
      <c r="BR435" s="166">
        <f t="shared" si="273"/>
        <v>3746.4025138901279</v>
      </c>
      <c r="BS435" s="166">
        <f t="shared" si="267"/>
        <v>-1481.6987592493724</v>
      </c>
      <c r="BT435" s="167">
        <f t="shared" si="268"/>
        <v>0</v>
      </c>
      <c r="BU435" s="169">
        <f t="shared" si="272"/>
        <v>0.71658950700478585</v>
      </c>
      <c r="BV435" s="131">
        <v>597</v>
      </c>
      <c r="BW435" s="170">
        <f t="shared" si="269"/>
        <v>223.56419477574997</v>
      </c>
      <c r="BX435" s="131">
        <f t="shared" si="274"/>
        <v>373.43580522425003</v>
      </c>
      <c r="BY435" s="171">
        <v>2</v>
      </c>
      <c r="CA435" s="39"/>
    </row>
    <row r="436" spans="1:79" x14ac:dyDescent="0.3">
      <c r="A436" s="163">
        <f t="shared" si="240"/>
        <v>428</v>
      </c>
      <c r="B436" s="175" t="s">
        <v>528</v>
      </c>
      <c r="C436" s="189">
        <v>110.7</v>
      </c>
      <c r="D436" s="187">
        <v>1</v>
      </c>
      <c r="E436" s="165">
        <f>[1]побуд.звіт!E436+'[2]звіт 2018+01.2019'!E436</f>
        <v>0</v>
      </c>
      <c r="F436" s="165">
        <f>[1]побуд.звіт!F436+'[2]звіт 2018+01.2019'!F436</f>
        <v>0</v>
      </c>
      <c r="G436" s="166">
        <f t="shared" si="236"/>
        <v>0</v>
      </c>
      <c r="H436" s="167">
        <f t="shared" si="237"/>
        <v>0</v>
      </c>
      <c r="I436" s="165">
        <f>[1]побуд.звіт!I436+'[2]звіт 2018+01.2019'!I436</f>
        <v>0</v>
      </c>
      <c r="J436" s="165">
        <f>[1]побуд.звіт!J436+'[2]звіт 2018+01.2019'!J436</f>
        <v>0</v>
      </c>
      <c r="K436" s="166">
        <f t="shared" si="238"/>
        <v>0</v>
      </c>
      <c r="L436" s="167">
        <f t="shared" si="239"/>
        <v>0</v>
      </c>
      <c r="M436" s="165">
        <f>[1]побуд.звіт!M436+'[2]звіт 2018+01.2019'!M436</f>
        <v>322.22875399441375</v>
      </c>
      <c r="N436" s="165">
        <f>[1]побуд.звіт!N436+'[2]звіт 2018+01.2019'!N436</f>
        <v>331.97011124761053</v>
      </c>
      <c r="O436" s="166">
        <f t="shared" si="241"/>
        <v>0</v>
      </c>
      <c r="P436" s="167">
        <f t="shared" si="242"/>
        <v>9.7413572531967816</v>
      </c>
      <c r="Q436" s="165">
        <f>[1]побуд.звіт!Q436+'[2]звіт 2018+01.2019'!Q436</f>
        <v>0</v>
      </c>
      <c r="R436" s="165">
        <f>[1]побуд.звіт!R436+'[2]звіт 2018+01.2019'!R436</f>
        <v>441.50646599594472</v>
      </c>
      <c r="S436" s="166">
        <f t="shared" si="243"/>
        <v>0</v>
      </c>
      <c r="T436" s="167">
        <f t="shared" si="244"/>
        <v>441.50646599594472</v>
      </c>
      <c r="U436" s="165">
        <f>[1]побуд.звіт!U436+'[2]звіт 2018+01.2019'!U436</f>
        <v>0</v>
      </c>
      <c r="V436" s="165">
        <f>[1]побуд.звіт!V436+'[2]звіт 2018+01.2019'!V436</f>
        <v>0</v>
      </c>
      <c r="W436" s="166">
        <f t="shared" si="245"/>
        <v>0</v>
      </c>
      <c r="X436" s="167">
        <f t="shared" si="246"/>
        <v>0</v>
      </c>
      <c r="Y436" s="165">
        <f>[1]побуд.звіт!Y436+'[2]звіт 2018+01.2019'!Y436</f>
        <v>0</v>
      </c>
      <c r="Z436" s="165">
        <f>[1]побуд.звіт!Z436+'[2]звіт 2018+01.2019'!Z436</f>
        <v>0</v>
      </c>
      <c r="AA436" s="166">
        <f t="shared" si="247"/>
        <v>0</v>
      </c>
      <c r="AB436" s="167">
        <f t="shared" si="248"/>
        <v>0</v>
      </c>
      <c r="AC436" s="165">
        <f>[1]побуд.звіт!AC436+'[2]звіт 2018+01.2019'!AC436</f>
        <v>522.91603357169674</v>
      </c>
      <c r="AD436" s="165">
        <f>[1]побуд.звіт!AD436+'[2]звіт 2018+01.2019'!AD436</f>
        <v>616.69075993743263</v>
      </c>
      <c r="AE436" s="166">
        <f t="shared" si="249"/>
        <v>0</v>
      </c>
      <c r="AF436" s="167">
        <f t="shared" si="250"/>
        <v>93.774726365735887</v>
      </c>
      <c r="AG436" s="165">
        <f>[1]побуд.звіт!AG436+'[2]звіт 2018+01.2019'!AG436</f>
        <v>0</v>
      </c>
      <c r="AH436" s="165">
        <f>[1]побуд.звіт!AH436+'[2]звіт 2018+01.2019'!AH436</f>
        <v>0</v>
      </c>
      <c r="AI436" s="166">
        <f t="shared" si="251"/>
        <v>0</v>
      </c>
      <c r="AJ436" s="167">
        <f t="shared" si="252"/>
        <v>0</v>
      </c>
      <c r="AK436" s="165">
        <f>[1]побуд.звіт!AK436+'[2]звіт 2018+01.2019'!AK436</f>
        <v>0</v>
      </c>
      <c r="AL436" s="165">
        <f>[1]побуд.звіт!AL436+'[2]звіт 2018+01.2019'!AL436</f>
        <v>0</v>
      </c>
      <c r="AM436" s="166">
        <f t="shared" si="253"/>
        <v>0</v>
      </c>
      <c r="AN436" s="167">
        <f t="shared" si="254"/>
        <v>0</v>
      </c>
      <c r="AO436" s="165">
        <f>[1]побуд.звіт!AO436+'[2]звіт 2018+01.2019'!AO436</f>
        <v>830.86643309802855</v>
      </c>
      <c r="AP436" s="165">
        <f>[1]побуд.звіт!AP436+'[2]звіт 2018+01.2019'!AP436</f>
        <v>175.0091601659488</v>
      </c>
      <c r="AQ436" s="166">
        <f t="shared" si="255"/>
        <v>-655.8572729320797</v>
      </c>
      <c r="AR436" s="167">
        <f t="shared" si="256"/>
        <v>0</v>
      </c>
      <c r="AS436" s="165">
        <f>[1]побуд.звіт!AS436+'[2]звіт 2018+01.2019'!AS436</f>
        <v>0</v>
      </c>
      <c r="AT436" s="165">
        <f>[1]побуд.звіт!AT436+'[2]звіт 2018+01.2019'!AT436</f>
        <v>0</v>
      </c>
      <c r="AU436" s="166">
        <f t="shared" si="257"/>
        <v>0</v>
      </c>
      <c r="AV436" s="167">
        <f t="shared" si="258"/>
        <v>0</v>
      </c>
      <c r="AW436" s="165">
        <f>[1]побуд.звіт!AW436+'[2]звіт 2018+01.2019'!AW436</f>
        <v>914.65138125753003</v>
      </c>
      <c r="AX436" s="165">
        <f>[1]побуд.звіт!AX436+'[2]звіт 2018+01.2019'!AX436</f>
        <v>831.36232111410686</v>
      </c>
      <c r="AY436" s="166">
        <f t="shared" si="259"/>
        <v>-83.289060143423171</v>
      </c>
      <c r="AZ436" s="167">
        <f t="shared" si="260"/>
        <v>0</v>
      </c>
      <c r="BA436" s="38">
        <v>0</v>
      </c>
      <c r="BB436" s="36"/>
      <c r="BC436" s="36">
        <f t="shared" si="270"/>
        <v>0</v>
      </c>
      <c r="BD436" s="37">
        <f t="shared" si="271"/>
        <v>0</v>
      </c>
      <c r="BE436" s="165">
        <f>[1]побуд.звіт!BE436+'[2]звіт 2018+01.2019'!BE436</f>
        <v>16.051346818847808</v>
      </c>
      <c r="BF436" s="165">
        <f>[1]побуд.звіт!BF436+'[2]звіт 2018+01.2019'!BF436</f>
        <v>0</v>
      </c>
      <c r="BG436" s="166">
        <f t="shared" si="261"/>
        <v>-16.051346818847808</v>
      </c>
      <c r="BH436" s="167">
        <f t="shared" si="262"/>
        <v>0</v>
      </c>
      <c r="BI436" s="165">
        <f>[1]побуд.звіт!BI436+'[2]звіт 2018+01.2019'!BI436</f>
        <v>0</v>
      </c>
      <c r="BJ436" s="165">
        <f>[1]побуд.звіт!BJ436+'[2]звіт 2018+01.2019'!BJ436</f>
        <v>0</v>
      </c>
      <c r="BK436" s="166">
        <f t="shared" si="263"/>
        <v>0</v>
      </c>
      <c r="BL436" s="167">
        <f t="shared" si="264"/>
        <v>0</v>
      </c>
      <c r="BM436" s="165">
        <f>[1]побуд.звіт!BM436+'[2]звіт 2018+01.2019'!BM436</f>
        <v>0</v>
      </c>
      <c r="BN436" s="165">
        <f>[1]побуд.звіт!BN436+'[2]звіт 2018+01.2019'!BN436</f>
        <v>0</v>
      </c>
      <c r="BO436" s="166">
        <f t="shared" si="265"/>
        <v>0</v>
      </c>
      <c r="BP436" s="167">
        <f t="shared" si="266"/>
        <v>0</v>
      </c>
      <c r="BQ436" s="168">
        <f t="shared" si="273"/>
        <v>2606.713948740517</v>
      </c>
      <c r="BR436" s="166">
        <f t="shared" si="273"/>
        <v>2396.5388184610438</v>
      </c>
      <c r="BS436" s="166">
        <f t="shared" si="267"/>
        <v>-210.17513027947325</v>
      </c>
      <c r="BT436" s="167">
        <f t="shared" si="268"/>
        <v>0</v>
      </c>
      <c r="BU436" s="169">
        <f t="shared" si="272"/>
        <v>0.91937161713465976</v>
      </c>
      <c r="BV436" s="131">
        <v>0</v>
      </c>
      <c r="BW436" s="170">
        <f t="shared" si="269"/>
        <v>0</v>
      </c>
      <c r="BX436" s="131">
        <f t="shared" si="274"/>
        <v>186.19385348146551</v>
      </c>
      <c r="BY436" s="171">
        <v>2</v>
      </c>
      <c r="CA436" s="39"/>
    </row>
    <row r="437" spans="1:79" x14ac:dyDescent="0.3">
      <c r="A437" s="72">
        <f t="shared" si="240"/>
        <v>429</v>
      </c>
      <c r="B437" s="75" t="s">
        <v>529</v>
      </c>
      <c r="C437" s="73">
        <v>211.4</v>
      </c>
      <c r="D437" s="187">
        <v>1</v>
      </c>
      <c r="E437" s="177">
        <f>[1]побуд.звіт!E437+'[2]звіт 2018+01.2019'!E437</f>
        <v>0</v>
      </c>
      <c r="F437" s="177">
        <f>[1]побуд.звіт!F437+'[2]звіт 2018+01.2019'!F437</f>
        <v>0</v>
      </c>
      <c r="G437" s="178">
        <f t="shared" si="236"/>
        <v>0</v>
      </c>
      <c r="H437" s="179">
        <f t="shared" si="237"/>
        <v>0</v>
      </c>
      <c r="I437" s="177">
        <f>[1]побуд.звіт!I437+'[2]звіт 2018+01.2019'!I437</f>
        <v>0</v>
      </c>
      <c r="J437" s="177">
        <f>[1]побуд.звіт!J437+'[2]звіт 2018+01.2019'!J437</f>
        <v>0</v>
      </c>
      <c r="K437" s="178">
        <f t="shared" si="238"/>
        <v>0</v>
      </c>
      <c r="L437" s="179">
        <f t="shared" si="239"/>
        <v>0</v>
      </c>
      <c r="M437" s="177">
        <f>[1]побуд.звіт!M437+'[2]звіт 2018+01.2019'!M437</f>
        <v>362.43585192030508</v>
      </c>
      <c r="N437" s="177">
        <f>[1]побуд.звіт!N437+'[2]звіт 2018+01.2019'!N437</f>
        <v>373.4663751535619</v>
      </c>
      <c r="O437" s="178">
        <f t="shared" si="241"/>
        <v>0</v>
      </c>
      <c r="P437" s="179">
        <f t="shared" si="242"/>
        <v>11.030523233256815</v>
      </c>
      <c r="Q437" s="177">
        <f>[1]побуд.звіт!Q437+'[2]звіт 2018+01.2019'!Q437</f>
        <v>0</v>
      </c>
      <c r="R437" s="177">
        <f>[1]побуд.звіт!R437+'[2]звіт 2018+01.2019'!R437</f>
        <v>697.03085283027349</v>
      </c>
      <c r="S437" s="178">
        <f t="shared" si="243"/>
        <v>0</v>
      </c>
      <c r="T437" s="179">
        <f t="shared" si="244"/>
        <v>697.03085283027349</v>
      </c>
      <c r="U437" s="177">
        <f>[1]побуд.звіт!U437+'[2]звіт 2018+01.2019'!U437</f>
        <v>0</v>
      </c>
      <c r="V437" s="177">
        <f>[1]побуд.звіт!V437+'[2]звіт 2018+01.2019'!V437</f>
        <v>0</v>
      </c>
      <c r="W437" s="178">
        <f t="shared" si="245"/>
        <v>0</v>
      </c>
      <c r="X437" s="179">
        <f t="shared" si="246"/>
        <v>0</v>
      </c>
      <c r="Y437" s="177">
        <f>[1]побуд.звіт!Y437+'[2]звіт 2018+01.2019'!Y437</f>
        <v>0</v>
      </c>
      <c r="Z437" s="177">
        <f>[1]побуд.звіт!Z437+'[2]звіт 2018+01.2019'!Z437</f>
        <v>0</v>
      </c>
      <c r="AA437" s="178">
        <f t="shared" si="247"/>
        <v>0</v>
      </c>
      <c r="AB437" s="179">
        <f t="shared" si="248"/>
        <v>0</v>
      </c>
      <c r="AC437" s="177">
        <f>[1]побуд.звіт!AC437+'[2]звіт 2018+01.2019'!AC437</f>
        <v>998.40458640520956</v>
      </c>
      <c r="AD437" s="177">
        <f>[1]побуд.звіт!AD437+'[2]звіт 2018+01.2019'!AD437</f>
        <v>1177.6732308109597</v>
      </c>
      <c r="AE437" s="178">
        <f t="shared" si="249"/>
        <v>0</v>
      </c>
      <c r="AF437" s="179">
        <f t="shared" si="250"/>
        <v>179.26864440575014</v>
      </c>
      <c r="AG437" s="177">
        <f>[1]побуд.звіт!AG437+'[2]звіт 2018+01.2019'!AG437</f>
        <v>0</v>
      </c>
      <c r="AH437" s="177">
        <f>[1]побуд.звіт!AH437+'[2]звіт 2018+01.2019'!AH437</f>
        <v>0</v>
      </c>
      <c r="AI437" s="178">
        <f t="shared" si="251"/>
        <v>0</v>
      </c>
      <c r="AJ437" s="179">
        <f t="shared" si="252"/>
        <v>0</v>
      </c>
      <c r="AK437" s="177">
        <f>[1]побуд.звіт!AK437+'[2]звіт 2018+01.2019'!AK437</f>
        <v>0</v>
      </c>
      <c r="AL437" s="177">
        <f>[1]побуд.звіт!AL437+'[2]звіт 2018+01.2019'!AL437</f>
        <v>0</v>
      </c>
      <c r="AM437" s="178">
        <f t="shared" si="253"/>
        <v>0</v>
      </c>
      <c r="AN437" s="179">
        <f t="shared" si="254"/>
        <v>0</v>
      </c>
      <c r="AO437" s="177">
        <f>[1]побуд.звіт!AO437+'[2]звіт 2018+01.2019'!AO437</f>
        <v>1337.1667248997135</v>
      </c>
      <c r="AP437" s="177">
        <f>[1]побуд.звіт!AP437+'[2]звіт 2018+01.2019'!AP437</f>
        <v>222.68972355377795</v>
      </c>
      <c r="AQ437" s="178">
        <f t="shared" si="255"/>
        <v>-1114.4770013459356</v>
      </c>
      <c r="AR437" s="179">
        <f t="shared" si="256"/>
        <v>0</v>
      </c>
      <c r="AS437" s="177">
        <f>[1]побуд.звіт!AS437+'[2]звіт 2018+01.2019'!AS437</f>
        <v>0</v>
      </c>
      <c r="AT437" s="177">
        <f>[1]побуд.звіт!AT437+'[2]звіт 2018+01.2019'!AT437</f>
        <v>0</v>
      </c>
      <c r="AU437" s="178">
        <f t="shared" si="257"/>
        <v>0</v>
      </c>
      <c r="AV437" s="179">
        <f t="shared" si="258"/>
        <v>0</v>
      </c>
      <c r="AW437" s="177">
        <f>[1]побуд.звіт!AW437+'[2]звіт 2018+01.2019'!AW437</f>
        <v>1227.7119428217391</v>
      </c>
      <c r="AX437" s="177">
        <f>[1]побуд.звіт!AX437+'[2]звіт 2018+01.2019'!AX437</f>
        <v>672.59978007752704</v>
      </c>
      <c r="AY437" s="178">
        <f t="shared" si="259"/>
        <v>-555.11216274421201</v>
      </c>
      <c r="AZ437" s="179">
        <f t="shared" si="260"/>
        <v>0</v>
      </c>
      <c r="BA437" s="38">
        <v>0</v>
      </c>
      <c r="BB437" s="36"/>
      <c r="BC437" s="36">
        <f t="shared" si="270"/>
        <v>0</v>
      </c>
      <c r="BD437" s="37">
        <f t="shared" si="271"/>
        <v>0</v>
      </c>
      <c r="BE437" s="177">
        <f>[1]побуд.звіт!BE437+'[2]звіт 2018+01.2019'!BE437</f>
        <v>15.919926041034294</v>
      </c>
      <c r="BF437" s="177">
        <f>[1]побуд.звіт!BF437+'[2]звіт 2018+01.2019'!BF437</f>
        <v>0</v>
      </c>
      <c r="BG437" s="178">
        <f t="shared" si="261"/>
        <v>-15.919926041034294</v>
      </c>
      <c r="BH437" s="179">
        <f t="shared" si="262"/>
        <v>0</v>
      </c>
      <c r="BI437" s="177">
        <f>[1]побуд.звіт!BI437+'[2]звіт 2018+01.2019'!BI437</f>
        <v>0</v>
      </c>
      <c r="BJ437" s="177">
        <f>[1]побуд.звіт!BJ437+'[2]звіт 2018+01.2019'!BJ437</f>
        <v>0</v>
      </c>
      <c r="BK437" s="178">
        <f t="shared" si="263"/>
        <v>0</v>
      </c>
      <c r="BL437" s="179">
        <f t="shared" si="264"/>
        <v>0</v>
      </c>
      <c r="BM437" s="177">
        <f>[1]побуд.звіт!BM437+'[2]звіт 2018+01.2019'!BM437</f>
        <v>0</v>
      </c>
      <c r="BN437" s="177">
        <f>[1]побуд.звіт!BN437+'[2]звіт 2018+01.2019'!BN437</f>
        <v>0</v>
      </c>
      <c r="BO437" s="178">
        <f t="shared" si="265"/>
        <v>0</v>
      </c>
      <c r="BP437" s="179">
        <f t="shared" si="266"/>
        <v>0</v>
      </c>
      <c r="BQ437" s="180">
        <f t="shared" si="273"/>
        <v>3941.6390320880018</v>
      </c>
      <c r="BR437" s="178">
        <f t="shared" si="273"/>
        <v>3143.4599624261004</v>
      </c>
      <c r="BS437" s="178">
        <f t="shared" si="267"/>
        <v>-798.17906966190139</v>
      </c>
      <c r="BT437" s="179">
        <f t="shared" si="268"/>
        <v>0</v>
      </c>
      <c r="BU437" s="181">
        <f t="shared" si="272"/>
        <v>0.79750071907546483</v>
      </c>
      <c r="BV437" s="130">
        <v>200</v>
      </c>
      <c r="BW437" s="182">
        <f t="shared" si="269"/>
        <v>0</v>
      </c>
      <c r="BX437" s="130">
        <f t="shared" si="274"/>
        <v>281.54564514914301</v>
      </c>
      <c r="BY437" s="183">
        <v>1</v>
      </c>
      <c r="CA437" s="39"/>
    </row>
    <row r="438" spans="1:79" x14ac:dyDescent="0.3">
      <c r="A438" s="72">
        <f t="shared" si="240"/>
        <v>430</v>
      </c>
      <c r="B438" s="75" t="s">
        <v>530</v>
      </c>
      <c r="C438" s="73">
        <v>117</v>
      </c>
      <c r="D438" s="187">
        <v>1</v>
      </c>
      <c r="E438" s="177">
        <f>[1]побуд.звіт!E438+'[2]звіт 2018+01.2019'!E438</f>
        <v>0</v>
      </c>
      <c r="F438" s="177">
        <f>[1]побуд.звіт!F438+'[2]звіт 2018+01.2019'!F438</f>
        <v>0</v>
      </c>
      <c r="G438" s="178">
        <f t="shared" si="236"/>
        <v>0</v>
      </c>
      <c r="H438" s="179">
        <f t="shared" si="237"/>
        <v>0</v>
      </c>
      <c r="I438" s="177">
        <f>[1]побуд.звіт!I438+'[2]звіт 2018+01.2019'!I438</f>
        <v>0</v>
      </c>
      <c r="J438" s="177">
        <f>[1]побуд.звіт!J438+'[2]звіт 2018+01.2019'!J438</f>
        <v>0</v>
      </c>
      <c r="K438" s="178">
        <f t="shared" si="238"/>
        <v>0</v>
      </c>
      <c r="L438" s="179">
        <f t="shared" si="239"/>
        <v>0</v>
      </c>
      <c r="M438" s="177">
        <f>[1]побуд.звіт!M438+'[2]звіт 2018+01.2019'!M438</f>
        <v>322.18755713145197</v>
      </c>
      <c r="N438" s="177">
        <f>[1]побуд.звіт!N438+'[2]звіт 2018+01.2019'!N438</f>
        <v>331.97011124761053</v>
      </c>
      <c r="O438" s="178">
        <f t="shared" si="241"/>
        <v>0</v>
      </c>
      <c r="P438" s="179">
        <f t="shared" si="242"/>
        <v>9.7825541161585647</v>
      </c>
      <c r="Q438" s="177">
        <f>[1]побуд.звіт!Q438+'[2]звіт 2018+01.2019'!Q438</f>
        <v>0</v>
      </c>
      <c r="R438" s="177">
        <f>[1]побуд.звіт!R438+'[2]звіт 2018+01.2019'!R438</f>
        <v>524.048270008484</v>
      </c>
      <c r="S438" s="178">
        <f t="shared" si="243"/>
        <v>0</v>
      </c>
      <c r="T438" s="179">
        <f t="shared" si="244"/>
        <v>524.048270008484</v>
      </c>
      <c r="U438" s="177">
        <f>[1]побуд.звіт!U438+'[2]звіт 2018+01.2019'!U438</f>
        <v>0</v>
      </c>
      <c r="V438" s="177">
        <f>[1]побуд.звіт!V438+'[2]звіт 2018+01.2019'!V438</f>
        <v>0</v>
      </c>
      <c r="W438" s="178">
        <f t="shared" si="245"/>
        <v>0</v>
      </c>
      <c r="X438" s="179">
        <f t="shared" si="246"/>
        <v>0</v>
      </c>
      <c r="Y438" s="177">
        <f>[1]побуд.звіт!Y438+'[2]звіт 2018+01.2019'!Y438</f>
        <v>0</v>
      </c>
      <c r="Z438" s="177">
        <f>[1]побуд.звіт!Z438+'[2]звіт 2018+01.2019'!Z438</f>
        <v>0</v>
      </c>
      <c r="AA438" s="178">
        <f t="shared" si="247"/>
        <v>0</v>
      </c>
      <c r="AB438" s="179">
        <f t="shared" si="248"/>
        <v>0</v>
      </c>
      <c r="AC438" s="177">
        <f>[1]побуд.звіт!AC438+'[2]звіт 2018+01.2019'!AC438</f>
        <v>552.3991978308469</v>
      </c>
      <c r="AD438" s="177">
        <f>[1]побуд.звіт!AD438+'[2]звіт 2018+01.2019'!AD438</f>
        <v>651.78698204769307</v>
      </c>
      <c r="AE438" s="178">
        <f t="shared" si="249"/>
        <v>0</v>
      </c>
      <c r="AF438" s="179">
        <f t="shared" si="250"/>
        <v>99.387784216846171</v>
      </c>
      <c r="AG438" s="177">
        <f>[1]побуд.звіт!AG438+'[2]звіт 2018+01.2019'!AG438</f>
        <v>0</v>
      </c>
      <c r="AH438" s="177">
        <f>[1]побуд.звіт!AH438+'[2]звіт 2018+01.2019'!AH438</f>
        <v>0</v>
      </c>
      <c r="AI438" s="178">
        <f t="shared" si="251"/>
        <v>0</v>
      </c>
      <c r="AJ438" s="179">
        <f t="shared" si="252"/>
        <v>0</v>
      </c>
      <c r="AK438" s="177">
        <f>[1]побуд.звіт!AK438+'[2]звіт 2018+01.2019'!AK438</f>
        <v>0</v>
      </c>
      <c r="AL438" s="177">
        <f>[1]побуд.звіт!AL438+'[2]звіт 2018+01.2019'!AL438</f>
        <v>0</v>
      </c>
      <c r="AM438" s="178">
        <f t="shared" si="253"/>
        <v>0</v>
      </c>
      <c r="AN438" s="179">
        <f t="shared" si="254"/>
        <v>0</v>
      </c>
      <c r="AO438" s="177">
        <f>[1]побуд.звіт!AO438+'[2]звіт 2018+01.2019'!AO438</f>
        <v>749.55213979022903</v>
      </c>
      <c r="AP438" s="177">
        <f>[1]побуд.звіт!AP438+'[2]звіт 2018+01.2019'!AP438</f>
        <v>140.01008705723257</v>
      </c>
      <c r="AQ438" s="178">
        <f t="shared" si="255"/>
        <v>-609.54205273299647</v>
      </c>
      <c r="AR438" s="179">
        <f t="shared" si="256"/>
        <v>0</v>
      </c>
      <c r="AS438" s="177">
        <f>[1]побуд.звіт!AS438+'[2]звіт 2018+01.2019'!AS438</f>
        <v>0</v>
      </c>
      <c r="AT438" s="177">
        <f>[1]побуд.звіт!AT438+'[2]звіт 2018+01.2019'!AT438</f>
        <v>0</v>
      </c>
      <c r="AU438" s="178">
        <f t="shared" si="257"/>
        <v>0</v>
      </c>
      <c r="AV438" s="179">
        <f t="shared" si="258"/>
        <v>0</v>
      </c>
      <c r="AW438" s="177">
        <f>[1]побуд.звіт!AW438+'[2]звіт 2018+01.2019'!AW438</f>
        <v>763.07680295813805</v>
      </c>
      <c r="AX438" s="177">
        <f>[1]побуд.звіт!AX438+'[2]звіт 2018+01.2019'!AX438</f>
        <v>0</v>
      </c>
      <c r="AY438" s="178">
        <f t="shared" si="259"/>
        <v>-763.07680295813805</v>
      </c>
      <c r="AZ438" s="179">
        <f t="shared" si="260"/>
        <v>0</v>
      </c>
      <c r="BA438" s="38">
        <v>0</v>
      </c>
      <c r="BB438" s="36"/>
      <c r="BC438" s="36">
        <f t="shared" si="270"/>
        <v>0</v>
      </c>
      <c r="BD438" s="37">
        <f t="shared" si="271"/>
        <v>0</v>
      </c>
      <c r="BE438" s="177">
        <f>[1]побуд.звіт!BE438+'[2]звіт 2018+01.2019'!BE438</f>
        <v>15.97929468350236</v>
      </c>
      <c r="BF438" s="177">
        <f>[1]побуд.звіт!BF438+'[2]звіт 2018+01.2019'!BF438</f>
        <v>0</v>
      </c>
      <c r="BG438" s="178">
        <f t="shared" si="261"/>
        <v>-15.97929468350236</v>
      </c>
      <c r="BH438" s="179">
        <f t="shared" si="262"/>
        <v>0</v>
      </c>
      <c r="BI438" s="177">
        <f>[1]побуд.звіт!BI438+'[2]звіт 2018+01.2019'!BI438</f>
        <v>0</v>
      </c>
      <c r="BJ438" s="177">
        <f>[1]побуд.звіт!BJ438+'[2]звіт 2018+01.2019'!BJ438</f>
        <v>0</v>
      </c>
      <c r="BK438" s="178">
        <f t="shared" si="263"/>
        <v>0</v>
      </c>
      <c r="BL438" s="179">
        <f t="shared" si="264"/>
        <v>0</v>
      </c>
      <c r="BM438" s="177">
        <f>[1]побуд.звіт!BM438+'[2]звіт 2018+01.2019'!BM438</f>
        <v>0</v>
      </c>
      <c r="BN438" s="177">
        <f>[1]побуд.звіт!BN438+'[2]звіт 2018+01.2019'!BN438</f>
        <v>0</v>
      </c>
      <c r="BO438" s="178">
        <f t="shared" si="265"/>
        <v>0</v>
      </c>
      <c r="BP438" s="179">
        <f t="shared" si="266"/>
        <v>0</v>
      </c>
      <c r="BQ438" s="180">
        <f t="shared" si="273"/>
        <v>2403.1949923941684</v>
      </c>
      <c r="BR438" s="178">
        <f t="shared" si="273"/>
        <v>1647.8154503610201</v>
      </c>
      <c r="BS438" s="178">
        <f t="shared" si="267"/>
        <v>-755.37954203314825</v>
      </c>
      <c r="BT438" s="179">
        <f t="shared" si="268"/>
        <v>0</v>
      </c>
      <c r="BU438" s="181">
        <f t="shared" si="272"/>
        <v>0.68567696569615189</v>
      </c>
      <c r="BV438" s="130">
        <v>242</v>
      </c>
      <c r="BW438" s="182">
        <f t="shared" si="269"/>
        <v>70.343214828987982</v>
      </c>
      <c r="BX438" s="130">
        <f t="shared" si="274"/>
        <v>171.65678517101202</v>
      </c>
      <c r="BY438" s="183">
        <v>1</v>
      </c>
      <c r="CA438" s="39"/>
    </row>
    <row r="439" spans="1:79" x14ac:dyDescent="0.3">
      <c r="A439" s="72">
        <f t="shared" si="240"/>
        <v>431</v>
      </c>
      <c r="B439" s="75" t="s">
        <v>531</v>
      </c>
      <c r="C439" s="73">
        <v>159.9</v>
      </c>
      <c r="D439" s="187">
        <v>1</v>
      </c>
      <c r="E439" s="177">
        <f>[1]побуд.звіт!E439+'[2]звіт 2018+01.2019'!E439</f>
        <v>0</v>
      </c>
      <c r="F439" s="177">
        <f>[1]побуд.звіт!F439+'[2]звіт 2018+01.2019'!F439</f>
        <v>0</v>
      </c>
      <c r="G439" s="178">
        <f t="shared" si="236"/>
        <v>0</v>
      </c>
      <c r="H439" s="179">
        <f t="shared" si="237"/>
        <v>0</v>
      </c>
      <c r="I439" s="177">
        <f>[1]побуд.звіт!I439+'[2]звіт 2018+01.2019'!I439</f>
        <v>0</v>
      </c>
      <c r="J439" s="177">
        <f>[1]побуд.звіт!J439+'[2]звіт 2018+01.2019'!J439</f>
        <v>0</v>
      </c>
      <c r="K439" s="178">
        <f t="shared" si="238"/>
        <v>0</v>
      </c>
      <c r="L439" s="179">
        <f t="shared" si="239"/>
        <v>0</v>
      </c>
      <c r="M439" s="177">
        <f>[1]побуд.звіт!M439+'[2]звіт 2018+01.2019'!M439</f>
        <v>604.17571474069734</v>
      </c>
      <c r="N439" s="177">
        <f>[1]побуд.звіт!N439+'[2]звіт 2018+01.2019'!N439</f>
        <v>622.44395858926987</v>
      </c>
      <c r="O439" s="178">
        <f t="shared" si="241"/>
        <v>0</v>
      </c>
      <c r="P439" s="179">
        <f t="shared" si="242"/>
        <v>18.268243848572524</v>
      </c>
      <c r="Q439" s="177">
        <f>[1]побуд.звіт!Q439+'[2]звіт 2018+01.2019'!Q439</f>
        <v>0</v>
      </c>
      <c r="R439" s="177">
        <f>[1]побуд.звіт!R439+'[2]звіт 2018+01.2019'!R439</f>
        <v>546.70855253587138</v>
      </c>
      <c r="S439" s="178">
        <f t="shared" si="243"/>
        <v>0</v>
      </c>
      <c r="T439" s="179">
        <f t="shared" si="244"/>
        <v>546.70855253587138</v>
      </c>
      <c r="U439" s="177">
        <f>[1]побуд.звіт!U439+'[2]звіт 2018+01.2019'!U439</f>
        <v>0</v>
      </c>
      <c r="V439" s="177">
        <f>[1]побуд.звіт!V439+'[2]звіт 2018+01.2019'!V439</f>
        <v>0</v>
      </c>
      <c r="W439" s="178">
        <f t="shared" si="245"/>
        <v>0</v>
      </c>
      <c r="X439" s="179">
        <f t="shared" si="246"/>
        <v>0</v>
      </c>
      <c r="Y439" s="177">
        <f>[1]побуд.звіт!Y439+'[2]звіт 2018+01.2019'!Y439</f>
        <v>0</v>
      </c>
      <c r="Z439" s="177">
        <f>[1]побуд.звіт!Z439+'[2]звіт 2018+01.2019'!Z439</f>
        <v>0</v>
      </c>
      <c r="AA439" s="178">
        <f t="shared" si="247"/>
        <v>0</v>
      </c>
      <c r="AB439" s="179">
        <f t="shared" si="248"/>
        <v>0</v>
      </c>
      <c r="AC439" s="177">
        <f>[1]побуд.звіт!AC439+'[2]звіт 2018+01.2019'!AC439</f>
        <v>755.17924960356174</v>
      </c>
      <c r="AD439" s="177">
        <f>[1]побуд.звіт!AD439+'[2]звіт 2018+01.2019'!AD439</f>
        <v>890.77554213184715</v>
      </c>
      <c r="AE439" s="178">
        <f t="shared" si="249"/>
        <v>0</v>
      </c>
      <c r="AF439" s="179">
        <f t="shared" si="250"/>
        <v>135.5962925282854</v>
      </c>
      <c r="AG439" s="177">
        <f>[1]побуд.звіт!AG439+'[2]звіт 2018+01.2019'!AG439</f>
        <v>0</v>
      </c>
      <c r="AH439" s="177">
        <f>[1]побуд.звіт!AH439+'[2]звіт 2018+01.2019'!AH439</f>
        <v>0</v>
      </c>
      <c r="AI439" s="178">
        <f t="shared" si="251"/>
        <v>0</v>
      </c>
      <c r="AJ439" s="179">
        <f t="shared" si="252"/>
        <v>0</v>
      </c>
      <c r="AK439" s="177">
        <f>[1]побуд.звіт!AK439+'[2]звіт 2018+01.2019'!AK439</f>
        <v>0</v>
      </c>
      <c r="AL439" s="177">
        <f>[1]побуд.звіт!AL439+'[2]звіт 2018+01.2019'!AL439</f>
        <v>0</v>
      </c>
      <c r="AM439" s="178">
        <f t="shared" si="253"/>
        <v>0</v>
      </c>
      <c r="AN439" s="179">
        <f t="shared" si="254"/>
        <v>0</v>
      </c>
      <c r="AO439" s="177">
        <f>[1]побуд.звіт!AO439+'[2]звіт 2018+01.2019'!AO439</f>
        <v>1377.7245781143408</v>
      </c>
      <c r="AP439" s="177">
        <f>[1]побуд.звіт!AP439+'[2]звіт 2018+01.2019'!AP439</f>
        <v>222.68972355377795</v>
      </c>
      <c r="AQ439" s="178">
        <f t="shared" si="255"/>
        <v>-1155.034854560563</v>
      </c>
      <c r="AR439" s="179">
        <f t="shared" si="256"/>
        <v>0</v>
      </c>
      <c r="AS439" s="177">
        <f>[1]побуд.звіт!AS439+'[2]звіт 2018+01.2019'!AS439</f>
        <v>0</v>
      </c>
      <c r="AT439" s="177">
        <f>[1]побуд.звіт!AT439+'[2]звіт 2018+01.2019'!AT439</f>
        <v>0</v>
      </c>
      <c r="AU439" s="178">
        <f t="shared" si="257"/>
        <v>0</v>
      </c>
      <c r="AV439" s="179">
        <f t="shared" si="258"/>
        <v>0</v>
      </c>
      <c r="AW439" s="177">
        <f>[1]побуд.звіт!AW439+'[2]звіт 2018+01.2019'!AW439</f>
        <v>1032.7865359291225</v>
      </c>
      <c r="AX439" s="177">
        <f>[1]побуд.звіт!AX439+'[2]звіт 2018+01.2019'!AX439</f>
        <v>1023.7925372179286</v>
      </c>
      <c r="AY439" s="178">
        <f t="shared" si="259"/>
        <v>-8.9939987111938535</v>
      </c>
      <c r="AZ439" s="179">
        <f t="shared" si="260"/>
        <v>0</v>
      </c>
      <c r="BA439" s="38">
        <v>0</v>
      </c>
      <c r="BB439" s="36"/>
      <c r="BC439" s="36">
        <f t="shared" si="270"/>
        <v>0</v>
      </c>
      <c r="BD439" s="37">
        <f t="shared" si="271"/>
        <v>0</v>
      </c>
      <c r="BE439" s="177">
        <f>[1]побуд.звіт!BE439+'[2]звіт 2018+01.2019'!BE439</f>
        <v>16.082337160998396</v>
      </c>
      <c r="BF439" s="177">
        <f>[1]побуд.звіт!BF439+'[2]звіт 2018+01.2019'!BF439</f>
        <v>0</v>
      </c>
      <c r="BG439" s="178">
        <f t="shared" si="261"/>
        <v>-16.082337160998396</v>
      </c>
      <c r="BH439" s="179">
        <f t="shared" si="262"/>
        <v>0</v>
      </c>
      <c r="BI439" s="177">
        <f>[1]побуд.звіт!BI439+'[2]звіт 2018+01.2019'!BI439</f>
        <v>0</v>
      </c>
      <c r="BJ439" s="177">
        <f>[1]побуд.звіт!BJ439+'[2]звіт 2018+01.2019'!BJ439</f>
        <v>0</v>
      </c>
      <c r="BK439" s="178">
        <f t="shared" si="263"/>
        <v>0</v>
      </c>
      <c r="BL439" s="179">
        <f t="shared" si="264"/>
        <v>0</v>
      </c>
      <c r="BM439" s="177">
        <f>[1]побуд.звіт!BM439+'[2]звіт 2018+01.2019'!BM439</f>
        <v>0</v>
      </c>
      <c r="BN439" s="177">
        <f>[1]побуд.звіт!BN439+'[2]звіт 2018+01.2019'!BN439</f>
        <v>0</v>
      </c>
      <c r="BO439" s="178">
        <f t="shared" si="265"/>
        <v>0</v>
      </c>
      <c r="BP439" s="179">
        <f t="shared" si="266"/>
        <v>0</v>
      </c>
      <c r="BQ439" s="180">
        <f t="shared" si="273"/>
        <v>3785.9484155487207</v>
      </c>
      <c r="BR439" s="178">
        <f t="shared" si="273"/>
        <v>3306.4103140286952</v>
      </c>
      <c r="BS439" s="178">
        <f t="shared" si="267"/>
        <v>-479.53810152002552</v>
      </c>
      <c r="BT439" s="179">
        <f t="shared" si="268"/>
        <v>0</v>
      </c>
      <c r="BU439" s="181">
        <f t="shared" si="272"/>
        <v>0.87333739161617097</v>
      </c>
      <c r="BV439" s="130">
        <v>215</v>
      </c>
      <c r="BW439" s="182">
        <f t="shared" si="269"/>
        <v>0</v>
      </c>
      <c r="BX439" s="130">
        <f t="shared" si="274"/>
        <v>270.42488682490864</v>
      </c>
      <c r="BY439" s="183">
        <v>1</v>
      </c>
      <c r="CA439" s="39"/>
    </row>
    <row r="440" spans="1:79" x14ac:dyDescent="0.3">
      <c r="A440" s="72">
        <f t="shared" si="240"/>
        <v>432</v>
      </c>
      <c r="B440" s="75" t="s">
        <v>532</v>
      </c>
      <c r="C440" s="73">
        <v>161.4</v>
      </c>
      <c r="D440" s="187">
        <v>1</v>
      </c>
      <c r="E440" s="177">
        <f>[1]побуд.звіт!E440+'[2]звіт 2018+01.2019'!E440</f>
        <v>0</v>
      </c>
      <c r="F440" s="177">
        <f>[1]побуд.звіт!F440+'[2]звіт 2018+01.2019'!F440</f>
        <v>0</v>
      </c>
      <c r="G440" s="178">
        <f t="shared" si="236"/>
        <v>0</v>
      </c>
      <c r="H440" s="179">
        <f t="shared" si="237"/>
        <v>0</v>
      </c>
      <c r="I440" s="177">
        <f>[1]побуд.звіт!I440+'[2]звіт 2018+01.2019'!I440</f>
        <v>0</v>
      </c>
      <c r="J440" s="177">
        <f>[1]побуд.звіт!J440+'[2]звіт 2018+01.2019'!J440</f>
        <v>0</v>
      </c>
      <c r="K440" s="178">
        <f t="shared" si="238"/>
        <v>0</v>
      </c>
      <c r="L440" s="179">
        <f t="shared" si="239"/>
        <v>0</v>
      </c>
      <c r="M440" s="177">
        <f>[1]побуд.звіт!M440+'[2]звіт 2018+01.2019'!M440</f>
        <v>604.13451787773545</v>
      </c>
      <c r="N440" s="177">
        <f>[1]побуд.звіт!N440+'[2]звіт 2018+01.2019'!N440</f>
        <v>622.44395858926987</v>
      </c>
      <c r="O440" s="178">
        <f t="shared" si="241"/>
        <v>0</v>
      </c>
      <c r="P440" s="179">
        <f t="shared" si="242"/>
        <v>18.309440711534421</v>
      </c>
      <c r="Q440" s="177">
        <f>[1]побуд.звіт!Q440+'[2]звіт 2018+01.2019'!Q440</f>
        <v>0</v>
      </c>
      <c r="R440" s="177">
        <f>[1]побуд.звіт!R440+'[2]звіт 2018+01.2019'!R440</f>
        <v>742.94833740270246</v>
      </c>
      <c r="S440" s="178">
        <f t="shared" si="243"/>
        <v>0</v>
      </c>
      <c r="T440" s="179">
        <f t="shared" si="244"/>
        <v>742.94833740270246</v>
      </c>
      <c r="U440" s="177">
        <f>[1]побуд.звіт!U440+'[2]звіт 2018+01.2019'!U440</f>
        <v>0</v>
      </c>
      <c r="V440" s="177">
        <f>[1]побуд.звіт!V440+'[2]звіт 2018+01.2019'!V440</f>
        <v>0</v>
      </c>
      <c r="W440" s="178">
        <f t="shared" si="245"/>
        <v>0</v>
      </c>
      <c r="X440" s="179">
        <f t="shared" si="246"/>
        <v>0</v>
      </c>
      <c r="Y440" s="177">
        <f>[1]побуд.звіт!Y440+'[2]звіт 2018+01.2019'!Y440</f>
        <v>0</v>
      </c>
      <c r="Z440" s="177">
        <f>[1]побуд.звіт!Z440+'[2]звіт 2018+01.2019'!Z440</f>
        <v>0</v>
      </c>
      <c r="AA440" s="178">
        <f t="shared" si="247"/>
        <v>0</v>
      </c>
      <c r="AB440" s="179">
        <f t="shared" si="248"/>
        <v>0</v>
      </c>
      <c r="AC440" s="177">
        <f>[1]побуд.звіт!AC440+'[2]звіт 2018+01.2019'!AC440</f>
        <v>762.11822271428957</v>
      </c>
      <c r="AD440" s="177">
        <f>[1]побуд.звіт!AD440+'[2]звіт 2018+01.2019'!AD440</f>
        <v>899.13178549143299</v>
      </c>
      <c r="AE440" s="178">
        <f t="shared" si="249"/>
        <v>0</v>
      </c>
      <c r="AF440" s="179">
        <f t="shared" si="250"/>
        <v>137.01356277714342</v>
      </c>
      <c r="AG440" s="177">
        <f>[1]побуд.звіт!AG440+'[2]звіт 2018+01.2019'!AG440</f>
        <v>0</v>
      </c>
      <c r="AH440" s="177">
        <f>[1]побуд.звіт!AH440+'[2]звіт 2018+01.2019'!AH440</f>
        <v>0</v>
      </c>
      <c r="AI440" s="178">
        <f t="shared" si="251"/>
        <v>0</v>
      </c>
      <c r="AJ440" s="179">
        <f t="shared" si="252"/>
        <v>0</v>
      </c>
      <c r="AK440" s="177">
        <f>[1]побуд.звіт!AK440+'[2]звіт 2018+01.2019'!AK440</f>
        <v>0</v>
      </c>
      <c r="AL440" s="177">
        <f>[1]побуд.звіт!AL440+'[2]звіт 2018+01.2019'!AL440</f>
        <v>0</v>
      </c>
      <c r="AM440" s="178">
        <f t="shared" si="253"/>
        <v>0</v>
      </c>
      <c r="AN440" s="179">
        <f t="shared" si="254"/>
        <v>0</v>
      </c>
      <c r="AO440" s="177">
        <f>[1]побуд.звіт!AO440+'[2]звіт 2018+01.2019'!AO440</f>
        <v>1099.6161789175685</v>
      </c>
      <c r="AP440" s="177">
        <f>[1]побуд.звіт!AP440+'[2]звіт 2018+01.2019'!AP440</f>
        <v>245.00730638338112</v>
      </c>
      <c r="AQ440" s="178">
        <f t="shared" si="255"/>
        <v>-854.60887253418741</v>
      </c>
      <c r="AR440" s="179">
        <f t="shared" si="256"/>
        <v>0</v>
      </c>
      <c r="AS440" s="177">
        <f>[1]побуд.звіт!AS440+'[2]звіт 2018+01.2019'!AS440</f>
        <v>0</v>
      </c>
      <c r="AT440" s="177">
        <f>[1]побуд.звіт!AT440+'[2]звіт 2018+01.2019'!AT440</f>
        <v>0</v>
      </c>
      <c r="AU440" s="178">
        <f t="shared" si="257"/>
        <v>0</v>
      </c>
      <c r="AV440" s="179">
        <f t="shared" si="258"/>
        <v>0</v>
      </c>
      <c r="AW440" s="177">
        <f>[1]побуд.звіт!AW440+'[2]звіт 2018+01.2019'!AW440</f>
        <v>1071.0635587556246</v>
      </c>
      <c r="AX440" s="177">
        <f>[1]побуд.звіт!AX440+'[2]звіт 2018+01.2019'!AX440</f>
        <v>0</v>
      </c>
      <c r="AY440" s="178">
        <f t="shared" si="259"/>
        <v>-1071.0635587556246</v>
      </c>
      <c r="AZ440" s="179">
        <f t="shared" si="260"/>
        <v>0</v>
      </c>
      <c r="BA440" s="38">
        <v>0</v>
      </c>
      <c r="BB440" s="36"/>
      <c r="BC440" s="36">
        <f t="shared" si="270"/>
        <v>0</v>
      </c>
      <c r="BD440" s="37">
        <f t="shared" si="271"/>
        <v>0</v>
      </c>
      <c r="BE440" s="177">
        <f>[1]побуд.звіт!BE440+'[2]звіт 2018+01.2019'!BE440</f>
        <v>16.151872611663968</v>
      </c>
      <c r="BF440" s="177">
        <f>[1]побуд.звіт!BF440+'[2]звіт 2018+01.2019'!BF440</f>
        <v>0</v>
      </c>
      <c r="BG440" s="178">
        <f t="shared" si="261"/>
        <v>-16.151872611663968</v>
      </c>
      <c r="BH440" s="179">
        <f t="shared" si="262"/>
        <v>0</v>
      </c>
      <c r="BI440" s="177">
        <f>[1]побуд.звіт!BI440+'[2]звіт 2018+01.2019'!BI440</f>
        <v>0</v>
      </c>
      <c r="BJ440" s="177">
        <f>[1]побуд.звіт!BJ440+'[2]звіт 2018+01.2019'!BJ440</f>
        <v>0</v>
      </c>
      <c r="BK440" s="178">
        <f t="shared" si="263"/>
        <v>0</v>
      </c>
      <c r="BL440" s="179">
        <f t="shared" si="264"/>
        <v>0</v>
      </c>
      <c r="BM440" s="177">
        <f>[1]побуд.звіт!BM440+'[2]звіт 2018+01.2019'!BM440</f>
        <v>0</v>
      </c>
      <c r="BN440" s="177">
        <f>[1]побуд.звіт!BN440+'[2]звіт 2018+01.2019'!BN440</f>
        <v>0</v>
      </c>
      <c r="BO440" s="178">
        <f t="shared" si="265"/>
        <v>0</v>
      </c>
      <c r="BP440" s="179">
        <f t="shared" si="266"/>
        <v>0</v>
      </c>
      <c r="BQ440" s="180">
        <f t="shared" si="273"/>
        <v>3553.0843508768821</v>
      </c>
      <c r="BR440" s="178">
        <f t="shared" si="273"/>
        <v>2509.5313878667862</v>
      </c>
      <c r="BS440" s="178">
        <f t="shared" si="267"/>
        <v>-1043.5529630100959</v>
      </c>
      <c r="BT440" s="179">
        <f t="shared" si="268"/>
        <v>0</v>
      </c>
      <c r="BU440" s="181">
        <f t="shared" si="272"/>
        <v>0.70629659755965191</v>
      </c>
      <c r="BV440" s="130">
        <v>172</v>
      </c>
      <c r="BW440" s="182">
        <f t="shared" si="269"/>
        <v>0</v>
      </c>
      <c r="BX440" s="130">
        <f t="shared" si="274"/>
        <v>253.79173934834873</v>
      </c>
      <c r="BY440" s="183">
        <v>1</v>
      </c>
      <c r="CA440" s="39"/>
    </row>
    <row r="441" spans="1:79" x14ac:dyDescent="0.3">
      <c r="A441" s="163">
        <f t="shared" si="240"/>
        <v>433</v>
      </c>
      <c r="B441" s="175" t="s">
        <v>533</v>
      </c>
      <c r="C441" s="189">
        <v>191.4</v>
      </c>
      <c r="D441" s="187">
        <v>1</v>
      </c>
      <c r="E441" s="165">
        <f>[1]побуд.звіт!E441+'[2]звіт 2018+01.2019'!E441</f>
        <v>0</v>
      </c>
      <c r="F441" s="165">
        <f>[1]побуд.звіт!F441+'[2]звіт 2018+01.2019'!F441</f>
        <v>0</v>
      </c>
      <c r="G441" s="166">
        <f t="shared" si="236"/>
        <v>0</v>
      </c>
      <c r="H441" s="167">
        <f t="shared" si="237"/>
        <v>0</v>
      </c>
      <c r="I441" s="165">
        <f>[1]побуд.звіт!I441+'[2]звіт 2018+01.2019'!I441</f>
        <v>0</v>
      </c>
      <c r="J441" s="165">
        <f>[1]побуд.звіт!J441+'[2]звіт 2018+01.2019'!J441</f>
        <v>0</v>
      </c>
      <c r="K441" s="166">
        <f t="shared" si="238"/>
        <v>0</v>
      </c>
      <c r="L441" s="167">
        <f t="shared" si="239"/>
        <v>0</v>
      </c>
      <c r="M441" s="165">
        <f>[1]побуд.звіт!M441+'[2]звіт 2018+01.2019'!M441</f>
        <v>402.7165008111308</v>
      </c>
      <c r="N441" s="165">
        <f>[1]побуд.звіт!N441+'[2]звіт 2018+01.2019'!N441</f>
        <v>414.96263905951321</v>
      </c>
      <c r="O441" s="166">
        <f t="shared" si="241"/>
        <v>0</v>
      </c>
      <c r="P441" s="167">
        <f t="shared" si="242"/>
        <v>12.246138248382408</v>
      </c>
      <c r="Q441" s="165">
        <f>[1]побуд.звіт!Q441+'[2]звіт 2018+01.2019'!Q441</f>
        <v>0</v>
      </c>
      <c r="R441" s="165">
        <f>[1]побуд.звіт!R441+'[2]звіт 2018+01.2019'!R441</f>
        <v>857.77253502471626</v>
      </c>
      <c r="S441" s="166">
        <f t="shared" si="243"/>
        <v>0</v>
      </c>
      <c r="T441" s="167">
        <f t="shared" si="244"/>
        <v>857.77253502471626</v>
      </c>
      <c r="U441" s="165">
        <f>[1]побуд.звіт!U441+'[2]звіт 2018+01.2019'!U441</f>
        <v>0</v>
      </c>
      <c r="V441" s="165">
        <f>[1]побуд.звіт!V441+'[2]звіт 2018+01.2019'!V441</f>
        <v>0</v>
      </c>
      <c r="W441" s="166">
        <f t="shared" si="245"/>
        <v>0</v>
      </c>
      <c r="X441" s="167">
        <f t="shared" si="246"/>
        <v>0</v>
      </c>
      <c r="Y441" s="165">
        <f>[1]побуд.звіт!Y441+'[2]звіт 2018+01.2019'!Y441</f>
        <v>0</v>
      </c>
      <c r="Z441" s="165">
        <f>[1]побуд.звіт!Z441+'[2]звіт 2018+01.2019'!Z441</f>
        <v>0</v>
      </c>
      <c r="AA441" s="166">
        <f t="shared" si="247"/>
        <v>0</v>
      </c>
      <c r="AB441" s="167">
        <f t="shared" si="248"/>
        <v>0</v>
      </c>
      <c r="AC441" s="165">
        <f>[1]побуд.звіт!AC441+'[2]звіт 2018+01.2019'!AC441</f>
        <v>903.94814492884143</v>
      </c>
      <c r="AD441" s="165">
        <f>[1]побуд.звіт!AD441+'[2]звіт 2018+01.2019'!AD441</f>
        <v>1066.256652683149</v>
      </c>
      <c r="AE441" s="166">
        <f t="shared" si="249"/>
        <v>0</v>
      </c>
      <c r="AF441" s="167">
        <f t="shared" si="250"/>
        <v>162.30850775430758</v>
      </c>
      <c r="AG441" s="165">
        <f>[1]побуд.звіт!AG441+'[2]звіт 2018+01.2019'!AG441</f>
        <v>0</v>
      </c>
      <c r="AH441" s="165">
        <f>[1]побуд.звіт!AH441+'[2]звіт 2018+01.2019'!AH441</f>
        <v>0</v>
      </c>
      <c r="AI441" s="166">
        <f t="shared" si="251"/>
        <v>0</v>
      </c>
      <c r="AJ441" s="167">
        <f t="shared" si="252"/>
        <v>0</v>
      </c>
      <c r="AK441" s="165">
        <f>[1]побуд.звіт!AK441+'[2]звіт 2018+01.2019'!AK441</f>
        <v>0</v>
      </c>
      <c r="AL441" s="165">
        <f>[1]побуд.звіт!AL441+'[2]звіт 2018+01.2019'!AL441</f>
        <v>0</v>
      </c>
      <c r="AM441" s="166">
        <f t="shared" si="253"/>
        <v>0</v>
      </c>
      <c r="AN441" s="167">
        <f t="shared" si="254"/>
        <v>0</v>
      </c>
      <c r="AO441" s="165">
        <f>[1]побуд.звіт!AO441+'[2]звіт 2018+01.2019'!AO441</f>
        <v>912.28958231595004</v>
      </c>
      <c r="AP441" s="165">
        <f>[1]побуд.звіт!AP441+'[2]звіт 2018+01.2019'!AP441</f>
        <v>210.00823327466497</v>
      </c>
      <c r="AQ441" s="166">
        <f t="shared" si="255"/>
        <v>-702.28134904128501</v>
      </c>
      <c r="AR441" s="167">
        <f t="shared" si="256"/>
        <v>0</v>
      </c>
      <c r="AS441" s="165">
        <f>[1]побуд.звіт!AS441+'[2]звіт 2018+01.2019'!AS441</f>
        <v>0</v>
      </c>
      <c r="AT441" s="165">
        <f>[1]побуд.звіт!AT441+'[2]звіт 2018+01.2019'!AT441</f>
        <v>0</v>
      </c>
      <c r="AU441" s="166">
        <f t="shared" si="257"/>
        <v>0</v>
      </c>
      <c r="AV441" s="167">
        <f t="shared" si="258"/>
        <v>0</v>
      </c>
      <c r="AW441" s="165">
        <f>[1]побуд.звіт!AW441+'[2]звіт 2018+01.2019'!AW441</f>
        <v>1226.7477444486983</v>
      </c>
      <c r="AX441" s="165">
        <f>[1]побуд.звіт!AX441+'[2]звіт 2018+01.2019'!AX441</f>
        <v>0</v>
      </c>
      <c r="AY441" s="166">
        <f t="shared" si="259"/>
        <v>-1226.7477444486983</v>
      </c>
      <c r="AZ441" s="167">
        <f t="shared" si="260"/>
        <v>0</v>
      </c>
      <c r="BA441" s="38">
        <v>0</v>
      </c>
      <c r="BB441" s="36"/>
      <c r="BC441" s="36">
        <f t="shared" si="270"/>
        <v>0</v>
      </c>
      <c r="BD441" s="37">
        <f t="shared" si="271"/>
        <v>0</v>
      </c>
      <c r="BE441" s="165">
        <f>[1]побуд.звіт!BE441+'[2]звіт 2018+01.2019'!BE441</f>
        <v>16.02603150845075</v>
      </c>
      <c r="BF441" s="165">
        <f>[1]побуд.звіт!BF441+'[2]звіт 2018+01.2019'!BF441</f>
        <v>0</v>
      </c>
      <c r="BG441" s="166">
        <f t="shared" si="261"/>
        <v>-16.02603150845075</v>
      </c>
      <c r="BH441" s="167">
        <f t="shared" si="262"/>
        <v>0</v>
      </c>
      <c r="BI441" s="165">
        <f>[1]побуд.звіт!BI441+'[2]звіт 2018+01.2019'!BI441</f>
        <v>0</v>
      </c>
      <c r="BJ441" s="165">
        <f>[1]побуд.звіт!BJ441+'[2]звіт 2018+01.2019'!BJ441</f>
        <v>0</v>
      </c>
      <c r="BK441" s="166">
        <f t="shared" si="263"/>
        <v>0</v>
      </c>
      <c r="BL441" s="167">
        <f t="shared" si="264"/>
        <v>0</v>
      </c>
      <c r="BM441" s="165">
        <f>[1]побуд.звіт!BM441+'[2]звіт 2018+01.2019'!BM441</f>
        <v>0</v>
      </c>
      <c r="BN441" s="165">
        <f>[1]побуд.звіт!BN441+'[2]звіт 2018+01.2019'!BN441</f>
        <v>0</v>
      </c>
      <c r="BO441" s="166">
        <f t="shared" si="265"/>
        <v>0</v>
      </c>
      <c r="BP441" s="167">
        <f t="shared" si="266"/>
        <v>0</v>
      </c>
      <c r="BQ441" s="168">
        <f t="shared" si="273"/>
        <v>3461.7280040130709</v>
      </c>
      <c r="BR441" s="166">
        <f t="shared" si="273"/>
        <v>2549.0000600420435</v>
      </c>
      <c r="BS441" s="166">
        <f t="shared" si="267"/>
        <v>-912.72794397102734</v>
      </c>
      <c r="BT441" s="167">
        <f t="shared" si="268"/>
        <v>0</v>
      </c>
      <c r="BU441" s="169">
        <f t="shared" si="272"/>
        <v>0.73633747570203933</v>
      </c>
      <c r="BV441" s="131">
        <v>0</v>
      </c>
      <c r="BW441" s="170">
        <f t="shared" si="269"/>
        <v>0</v>
      </c>
      <c r="BX441" s="131">
        <f t="shared" si="274"/>
        <v>247.26628600093363</v>
      </c>
      <c r="BY441" s="171">
        <v>2</v>
      </c>
      <c r="CA441" s="39"/>
    </row>
    <row r="442" spans="1:79" x14ac:dyDescent="0.3">
      <c r="A442" s="163">
        <f t="shared" si="240"/>
        <v>434</v>
      </c>
      <c r="B442" s="175" t="s">
        <v>534</v>
      </c>
      <c r="C442" s="189">
        <v>121.8</v>
      </c>
      <c r="D442" s="187">
        <v>1</v>
      </c>
      <c r="E442" s="165">
        <f>[1]побуд.звіт!E442+'[2]звіт 2018+01.2019'!E442</f>
        <v>0</v>
      </c>
      <c r="F442" s="165">
        <f>[1]побуд.звіт!F442+'[2]звіт 2018+01.2019'!F442</f>
        <v>0</v>
      </c>
      <c r="G442" s="166">
        <f t="shared" si="236"/>
        <v>0</v>
      </c>
      <c r="H442" s="167">
        <f t="shared" si="237"/>
        <v>0</v>
      </c>
      <c r="I442" s="165">
        <f>[1]побуд.звіт!I442+'[2]звіт 2018+01.2019'!I442</f>
        <v>0</v>
      </c>
      <c r="J442" s="165">
        <f>[1]побуд.звіт!J442+'[2]звіт 2018+01.2019'!J442</f>
        <v>0</v>
      </c>
      <c r="K442" s="166">
        <f t="shared" si="238"/>
        <v>0</v>
      </c>
      <c r="L442" s="167">
        <f t="shared" si="239"/>
        <v>0</v>
      </c>
      <c r="M442" s="165">
        <f>[1]побуд.звіт!M442+'[2]звіт 2018+01.2019'!M442</f>
        <v>161.11375280231351</v>
      </c>
      <c r="N442" s="165">
        <f>[1]побуд.звіт!N442+'[2]звіт 2018+01.2019'!N442</f>
        <v>165.98505562380527</v>
      </c>
      <c r="O442" s="166">
        <f t="shared" si="241"/>
        <v>0</v>
      </c>
      <c r="P442" s="167">
        <f t="shared" si="242"/>
        <v>4.8713028214917529</v>
      </c>
      <c r="Q442" s="165">
        <f>[1]побуд.звіт!Q442+'[2]звіт 2018+01.2019'!Q442</f>
        <v>0</v>
      </c>
      <c r="R442" s="165">
        <f>[1]побуд.звіт!R442+'[2]звіт 2018+01.2019'!R442</f>
        <v>612.48126602621016</v>
      </c>
      <c r="S442" s="166">
        <f t="shared" si="243"/>
        <v>0</v>
      </c>
      <c r="T442" s="167">
        <f t="shared" si="244"/>
        <v>612.48126602621016</v>
      </c>
      <c r="U442" s="165">
        <f>[1]побуд.звіт!U442+'[2]звіт 2018+01.2019'!U442</f>
        <v>0</v>
      </c>
      <c r="V442" s="165">
        <f>[1]побуд.звіт!V442+'[2]звіт 2018+01.2019'!V442</f>
        <v>0</v>
      </c>
      <c r="W442" s="166">
        <f t="shared" si="245"/>
        <v>0</v>
      </c>
      <c r="X442" s="167">
        <f t="shared" si="246"/>
        <v>0</v>
      </c>
      <c r="Y442" s="165">
        <f>[1]побуд.звіт!Y442+'[2]звіт 2018+01.2019'!Y442</f>
        <v>0</v>
      </c>
      <c r="Z442" s="165">
        <f>[1]побуд.звіт!Z442+'[2]звіт 2018+01.2019'!Z442</f>
        <v>0</v>
      </c>
      <c r="AA442" s="166">
        <f t="shared" si="247"/>
        <v>0</v>
      </c>
      <c r="AB442" s="167">
        <f t="shared" si="248"/>
        <v>0</v>
      </c>
      <c r="AC442" s="165">
        <f>[1]побуд.звіт!AC442+'[2]звіт 2018+01.2019'!AC442</f>
        <v>0</v>
      </c>
      <c r="AD442" s="165">
        <f>[1]побуд.звіт!AD442+'[2]звіт 2018+01.2019'!AD442</f>
        <v>678.52696079836744</v>
      </c>
      <c r="AE442" s="166">
        <f t="shared" si="249"/>
        <v>0</v>
      </c>
      <c r="AF442" s="167">
        <f t="shared" si="250"/>
        <v>678.52696079836744</v>
      </c>
      <c r="AG442" s="165">
        <f>[1]побуд.звіт!AG442+'[2]звіт 2018+01.2019'!AG442</f>
        <v>0</v>
      </c>
      <c r="AH442" s="165">
        <f>[1]побуд.звіт!AH442+'[2]звіт 2018+01.2019'!AH442</f>
        <v>0</v>
      </c>
      <c r="AI442" s="166">
        <f t="shared" si="251"/>
        <v>0</v>
      </c>
      <c r="AJ442" s="167">
        <f t="shared" si="252"/>
        <v>0</v>
      </c>
      <c r="AK442" s="165">
        <f>[1]побуд.звіт!AK442+'[2]звіт 2018+01.2019'!AK442</f>
        <v>0</v>
      </c>
      <c r="AL442" s="165">
        <f>[1]побуд.звіт!AL442+'[2]звіт 2018+01.2019'!AL442</f>
        <v>0</v>
      </c>
      <c r="AM442" s="166">
        <f t="shared" si="253"/>
        <v>0</v>
      </c>
      <c r="AN442" s="167">
        <f t="shared" si="254"/>
        <v>0</v>
      </c>
      <c r="AO442" s="165">
        <f>[1]побуд.звіт!AO442+'[2]звіт 2018+01.2019'!AO442</f>
        <v>496.61443033045174</v>
      </c>
      <c r="AP442" s="165">
        <f>[1]побуд.звіт!AP442+'[2]звіт 2018+01.2019'!AP442</f>
        <v>219.64432582515519</v>
      </c>
      <c r="AQ442" s="166">
        <f t="shared" si="255"/>
        <v>-276.97010450529655</v>
      </c>
      <c r="AR442" s="167">
        <f t="shared" si="256"/>
        <v>0</v>
      </c>
      <c r="AS442" s="165">
        <f>[1]побуд.звіт!AS442+'[2]звіт 2018+01.2019'!AS442</f>
        <v>0</v>
      </c>
      <c r="AT442" s="165">
        <f>[1]побуд.звіт!AT442+'[2]звіт 2018+01.2019'!AT442</f>
        <v>0</v>
      </c>
      <c r="AU442" s="166">
        <f t="shared" si="257"/>
        <v>0</v>
      </c>
      <c r="AV442" s="167">
        <f t="shared" si="258"/>
        <v>0</v>
      </c>
      <c r="AW442" s="165">
        <f>[1]побуд.звіт!AW442+'[2]звіт 2018+01.2019'!AW442</f>
        <v>0</v>
      </c>
      <c r="AX442" s="165">
        <f>[1]побуд.звіт!AX442+'[2]звіт 2018+01.2019'!AX442</f>
        <v>0</v>
      </c>
      <c r="AY442" s="166">
        <f t="shared" si="259"/>
        <v>0</v>
      </c>
      <c r="AZ442" s="167">
        <f t="shared" si="260"/>
        <v>0</v>
      </c>
      <c r="BA442" s="38">
        <v>0</v>
      </c>
      <c r="BB442" s="36"/>
      <c r="BC442" s="36">
        <f t="shared" si="270"/>
        <v>0</v>
      </c>
      <c r="BD442" s="37">
        <f t="shared" si="271"/>
        <v>0</v>
      </c>
      <c r="BE442" s="165">
        <f>[1]побуд.звіт!BE442+'[2]звіт 2018+01.2019'!BE442</f>
        <v>16.060491512237721</v>
      </c>
      <c r="BF442" s="165">
        <f>[1]побуд.звіт!BF442+'[2]звіт 2018+01.2019'!BF442</f>
        <v>0</v>
      </c>
      <c r="BG442" s="166">
        <f t="shared" si="261"/>
        <v>-16.060491512237721</v>
      </c>
      <c r="BH442" s="167">
        <f t="shared" si="262"/>
        <v>0</v>
      </c>
      <c r="BI442" s="165">
        <f>[1]побуд.звіт!BI442+'[2]звіт 2018+01.2019'!BI442</f>
        <v>0</v>
      </c>
      <c r="BJ442" s="165">
        <f>[1]побуд.звіт!BJ442+'[2]звіт 2018+01.2019'!BJ442</f>
        <v>0</v>
      </c>
      <c r="BK442" s="166">
        <f t="shared" si="263"/>
        <v>0</v>
      </c>
      <c r="BL442" s="167">
        <f t="shared" si="264"/>
        <v>0</v>
      </c>
      <c r="BM442" s="165">
        <f>[1]побуд.звіт!BM442+'[2]звіт 2018+01.2019'!BM442</f>
        <v>0</v>
      </c>
      <c r="BN442" s="165">
        <f>[1]побуд.звіт!BN442+'[2]звіт 2018+01.2019'!BN442</f>
        <v>0</v>
      </c>
      <c r="BO442" s="166">
        <f t="shared" si="265"/>
        <v>0</v>
      </c>
      <c r="BP442" s="167">
        <f t="shared" si="266"/>
        <v>0</v>
      </c>
      <c r="BQ442" s="168">
        <f t="shared" si="273"/>
        <v>673.78867464500297</v>
      </c>
      <c r="BR442" s="166">
        <f t="shared" si="273"/>
        <v>1676.637608273538</v>
      </c>
      <c r="BS442" s="166">
        <f t="shared" si="267"/>
        <v>0</v>
      </c>
      <c r="BT442" s="167">
        <f t="shared" si="268"/>
        <v>1002.8489336285351</v>
      </c>
      <c r="BU442" s="169">
        <f t="shared" si="272"/>
        <v>2.4883730928794598</v>
      </c>
      <c r="BV442" s="131">
        <v>0</v>
      </c>
      <c r="BW442" s="170">
        <f t="shared" si="269"/>
        <v>0</v>
      </c>
      <c r="BX442" s="131">
        <f t="shared" si="274"/>
        <v>48.12776247464307</v>
      </c>
      <c r="BY442" s="171">
        <v>2</v>
      </c>
      <c r="CA442" s="39"/>
    </row>
    <row r="443" spans="1:79" x14ac:dyDescent="0.3">
      <c r="A443" s="163">
        <f t="shared" si="240"/>
        <v>435</v>
      </c>
      <c r="B443" s="175" t="s">
        <v>535</v>
      </c>
      <c r="C443" s="189">
        <v>95</v>
      </c>
      <c r="D443" s="187">
        <v>1</v>
      </c>
      <c r="E443" s="165">
        <f>[1]побуд.звіт!E443+'[2]звіт 2018+01.2019'!E443</f>
        <v>0</v>
      </c>
      <c r="F443" s="165">
        <f>[1]побуд.звіт!F443+'[2]звіт 2018+01.2019'!F443</f>
        <v>0</v>
      </c>
      <c r="G443" s="166">
        <f t="shared" si="236"/>
        <v>0</v>
      </c>
      <c r="H443" s="167">
        <f t="shared" si="237"/>
        <v>0</v>
      </c>
      <c r="I443" s="165">
        <f>[1]побуд.звіт!I443+'[2]звіт 2018+01.2019'!I443</f>
        <v>0</v>
      </c>
      <c r="J443" s="165">
        <f>[1]побуд.звіт!J443+'[2]звіт 2018+01.2019'!J443</f>
        <v>0</v>
      </c>
      <c r="K443" s="166">
        <f t="shared" si="238"/>
        <v>0</v>
      </c>
      <c r="L443" s="167">
        <f t="shared" si="239"/>
        <v>0</v>
      </c>
      <c r="M443" s="165">
        <f>[1]побуд.звіт!M443+'[2]звіт 2018+01.2019'!M443</f>
        <v>201.36787341017134</v>
      </c>
      <c r="N443" s="165">
        <f>[1]побуд.звіт!N443+'[2]звіт 2018+01.2019'!N443</f>
        <v>207.4813195297566</v>
      </c>
      <c r="O443" s="166">
        <f t="shared" si="241"/>
        <v>0</v>
      </c>
      <c r="P443" s="167">
        <f t="shared" si="242"/>
        <v>6.1134461195852623</v>
      </c>
      <c r="Q443" s="165">
        <f>[1]побуд.звіт!Q443+'[2]звіт 2018+01.2019'!Q443</f>
        <v>0</v>
      </c>
      <c r="R443" s="165">
        <f>[1]побуд.звіт!R443+'[2]звіт 2018+01.2019'!R443</f>
        <v>538.76288065560584</v>
      </c>
      <c r="S443" s="166">
        <f t="shared" si="243"/>
        <v>0</v>
      </c>
      <c r="T443" s="167">
        <f t="shared" si="244"/>
        <v>538.76288065560584</v>
      </c>
      <c r="U443" s="165">
        <f>[1]побуд.звіт!U443+'[2]звіт 2018+01.2019'!U443</f>
        <v>0</v>
      </c>
      <c r="V443" s="165">
        <f>[1]побуд.звіт!V443+'[2]звіт 2018+01.2019'!V443</f>
        <v>0</v>
      </c>
      <c r="W443" s="166">
        <f t="shared" si="245"/>
        <v>0</v>
      </c>
      <c r="X443" s="167">
        <f t="shared" si="246"/>
        <v>0</v>
      </c>
      <c r="Y443" s="165">
        <f>[1]побуд.звіт!Y443+'[2]звіт 2018+01.2019'!Y443</f>
        <v>0</v>
      </c>
      <c r="Z443" s="165">
        <f>[1]побуд.звіт!Z443+'[2]звіт 2018+01.2019'!Z443</f>
        <v>0</v>
      </c>
      <c r="AA443" s="166">
        <f t="shared" si="247"/>
        <v>0</v>
      </c>
      <c r="AB443" s="167">
        <f t="shared" si="248"/>
        <v>0</v>
      </c>
      <c r="AC443" s="165">
        <f>[1]побуд.звіт!AC443+'[2]звіт 2018+01.2019'!AC443</f>
        <v>448.78576319598682</v>
      </c>
      <c r="AD443" s="165">
        <f>[1]побуд.звіт!AD443+'[2]звіт 2018+01.2019'!AD443</f>
        <v>529.22874610710119</v>
      </c>
      <c r="AE443" s="166">
        <f t="shared" si="249"/>
        <v>0</v>
      </c>
      <c r="AF443" s="167">
        <f t="shared" si="250"/>
        <v>80.44298291111437</v>
      </c>
      <c r="AG443" s="165">
        <f>[1]побуд.звіт!AG443+'[2]звіт 2018+01.2019'!AG443</f>
        <v>0</v>
      </c>
      <c r="AH443" s="165">
        <f>[1]побуд.звіт!AH443+'[2]звіт 2018+01.2019'!AH443</f>
        <v>0</v>
      </c>
      <c r="AI443" s="166">
        <f t="shared" si="251"/>
        <v>0</v>
      </c>
      <c r="AJ443" s="167">
        <f t="shared" si="252"/>
        <v>0</v>
      </c>
      <c r="AK443" s="165">
        <f>[1]побуд.звіт!AK443+'[2]звіт 2018+01.2019'!AK443</f>
        <v>0</v>
      </c>
      <c r="AL443" s="165">
        <f>[1]побуд.звіт!AL443+'[2]звіт 2018+01.2019'!AL443</f>
        <v>0</v>
      </c>
      <c r="AM443" s="166">
        <f t="shared" si="253"/>
        <v>0</v>
      </c>
      <c r="AN443" s="167">
        <f t="shared" si="254"/>
        <v>0</v>
      </c>
      <c r="AO443" s="165">
        <f>[1]побуд.звіт!AO443+'[2]звіт 2018+01.2019'!AO443</f>
        <v>496.67765001185808</v>
      </c>
      <c r="AP443" s="165">
        <f>[1]побуд.звіт!AP443+'[2]звіт 2018+01.2019'!AP443</f>
        <v>219.64432582515519</v>
      </c>
      <c r="AQ443" s="166">
        <f t="shared" si="255"/>
        <v>-277.03332418670288</v>
      </c>
      <c r="AR443" s="167">
        <f t="shared" si="256"/>
        <v>0</v>
      </c>
      <c r="AS443" s="165">
        <f>[1]побуд.звіт!AS443+'[2]звіт 2018+01.2019'!AS443</f>
        <v>0</v>
      </c>
      <c r="AT443" s="165">
        <f>[1]побуд.звіт!AT443+'[2]звіт 2018+01.2019'!AT443</f>
        <v>0</v>
      </c>
      <c r="AU443" s="166">
        <f t="shared" si="257"/>
        <v>0</v>
      </c>
      <c r="AV443" s="167">
        <f t="shared" si="258"/>
        <v>0</v>
      </c>
      <c r="AW443" s="165">
        <f>[1]побуд.звіт!AW443+'[2]звіт 2018+01.2019'!AW443</f>
        <v>549.02863102117169</v>
      </c>
      <c r="AX443" s="165">
        <f>[1]побуд.звіт!AX443+'[2]звіт 2018+01.2019'!AX443</f>
        <v>0</v>
      </c>
      <c r="AY443" s="166">
        <f t="shared" si="259"/>
        <v>-549.02863102117169</v>
      </c>
      <c r="AZ443" s="167">
        <f t="shared" si="260"/>
        <v>0</v>
      </c>
      <c r="BA443" s="38">
        <v>0</v>
      </c>
      <c r="BB443" s="36"/>
      <c r="BC443" s="36">
        <f t="shared" si="270"/>
        <v>0</v>
      </c>
      <c r="BD443" s="37">
        <f t="shared" si="271"/>
        <v>0</v>
      </c>
      <c r="BE443" s="165">
        <f>[1]побуд.звіт!BE443+'[2]звіт 2018+01.2019'!BE443</f>
        <v>16.042179967681108</v>
      </c>
      <c r="BF443" s="165">
        <f>[1]побуд.звіт!BF443+'[2]звіт 2018+01.2019'!BF443</f>
        <v>0</v>
      </c>
      <c r="BG443" s="166">
        <f t="shared" si="261"/>
        <v>-16.042179967681108</v>
      </c>
      <c r="BH443" s="167">
        <f t="shared" si="262"/>
        <v>0</v>
      </c>
      <c r="BI443" s="165">
        <f>[1]побуд.звіт!BI443+'[2]звіт 2018+01.2019'!BI443</f>
        <v>0</v>
      </c>
      <c r="BJ443" s="165">
        <f>[1]побуд.звіт!BJ443+'[2]звіт 2018+01.2019'!BJ443</f>
        <v>0</v>
      </c>
      <c r="BK443" s="166">
        <f t="shared" si="263"/>
        <v>0</v>
      </c>
      <c r="BL443" s="167">
        <f t="shared" si="264"/>
        <v>0</v>
      </c>
      <c r="BM443" s="165">
        <f>[1]побуд.звіт!BM443+'[2]звіт 2018+01.2019'!BM443</f>
        <v>0</v>
      </c>
      <c r="BN443" s="165">
        <f>[1]побуд.звіт!BN443+'[2]звіт 2018+01.2019'!BN443</f>
        <v>0</v>
      </c>
      <c r="BO443" s="166">
        <f t="shared" si="265"/>
        <v>0</v>
      </c>
      <c r="BP443" s="167">
        <f t="shared" si="266"/>
        <v>0</v>
      </c>
      <c r="BQ443" s="168">
        <f t="shared" si="273"/>
        <v>1711.9020976068691</v>
      </c>
      <c r="BR443" s="166">
        <f t="shared" si="273"/>
        <v>1495.1172721176188</v>
      </c>
      <c r="BS443" s="166">
        <f t="shared" si="267"/>
        <v>-216.78482548925035</v>
      </c>
      <c r="BT443" s="167">
        <f t="shared" si="268"/>
        <v>0</v>
      </c>
      <c r="BU443" s="169">
        <f t="shared" si="272"/>
        <v>0.87336610791452274</v>
      </c>
      <c r="BV443" s="131">
        <v>180</v>
      </c>
      <c r="BW443" s="170">
        <f t="shared" si="269"/>
        <v>57.721278742366493</v>
      </c>
      <c r="BX443" s="131">
        <f t="shared" si="274"/>
        <v>122.27872125763351</v>
      </c>
      <c r="BY443" s="171">
        <v>2</v>
      </c>
      <c r="CA443" s="39"/>
    </row>
    <row r="444" spans="1:79" x14ac:dyDescent="0.3">
      <c r="A444" s="163">
        <f t="shared" si="240"/>
        <v>436</v>
      </c>
      <c r="B444" s="175" t="s">
        <v>536</v>
      </c>
      <c r="C444" s="189">
        <v>131.15</v>
      </c>
      <c r="D444" s="187">
        <v>1</v>
      </c>
      <c r="E444" s="165">
        <f>[1]побуд.звіт!E444+'[2]звіт 2018+01.2019'!E444</f>
        <v>0</v>
      </c>
      <c r="F444" s="165">
        <f>[1]побуд.звіт!F444+'[2]звіт 2018+01.2019'!F444</f>
        <v>0</v>
      </c>
      <c r="G444" s="166">
        <f t="shared" si="236"/>
        <v>0</v>
      </c>
      <c r="H444" s="167">
        <f t="shared" si="237"/>
        <v>0</v>
      </c>
      <c r="I444" s="165">
        <f>[1]побуд.звіт!I444+'[2]звіт 2018+01.2019'!I444</f>
        <v>0</v>
      </c>
      <c r="J444" s="165">
        <f>[1]побуд.звіт!J444+'[2]звіт 2018+01.2019'!J444</f>
        <v>0</v>
      </c>
      <c r="K444" s="166">
        <f t="shared" si="238"/>
        <v>0</v>
      </c>
      <c r="L444" s="167">
        <f t="shared" si="239"/>
        <v>0</v>
      </c>
      <c r="M444" s="165">
        <f>[1]побуд.звіт!M444+'[2]звіт 2018+01.2019'!M444</f>
        <v>443.01613562996283</v>
      </c>
      <c r="N444" s="165">
        <f>[1]побуд.звіт!N444+'[2]звіт 2018+01.2019'!N444</f>
        <v>456.45890296546452</v>
      </c>
      <c r="O444" s="166">
        <f t="shared" si="241"/>
        <v>0</v>
      </c>
      <c r="P444" s="167">
        <f t="shared" si="242"/>
        <v>13.442767335501685</v>
      </c>
      <c r="Q444" s="165">
        <f>[1]побуд.звіт!Q444+'[2]звіт 2018+01.2019'!Q444</f>
        <v>0</v>
      </c>
      <c r="R444" s="165">
        <f>[1]побуд.звіт!R444+'[2]звіт 2018+01.2019'!R444</f>
        <v>743.87420546516626</v>
      </c>
      <c r="S444" s="166">
        <f t="shared" si="243"/>
        <v>0</v>
      </c>
      <c r="T444" s="167">
        <f t="shared" si="244"/>
        <v>743.87420546516626</v>
      </c>
      <c r="U444" s="165">
        <f>[1]побуд.звіт!U444+'[2]звіт 2018+01.2019'!U444</f>
        <v>0</v>
      </c>
      <c r="V444" s="165">
        <f>[1]побуд.звіт!V444+'[2]звіт 2018+01.2019'!V444</f>
        <v>0</v>
      </c>
      <c r="W444" s="166">
        <f t="shared" si="245"/>
        <v>0</v>
      </c>
      <c r="X444" s="167">
        <f t="shared" si="246"/>
        <v>0</v>
      </c>
      <c r="Y444" s="165">
        <f>[1]побуд.звіт!Y444+'[2]звіт 2018+01.2019'!Y444</f>
        <v>0</v>
      </c>
      <c r="Z444" s="165">
        <f>[1]побуд.звіт!Z444+'[2]звіт 2018+01.2019'!Z444</f>
        <v>0</v>
      </c>
      <c r="AA444" s="166">
        <f t="shared" si="247"/>
        <v>0</v>
      </c>
      <c r="AB444" s="167">
        <f t="shared" si="248"/>
        <v>0</v>
      </c>
      <c r="AC444" s="165">
        <f>[1]побуд.звіт!AC444+'[2]звіт 2018+01.2019'!AC444</f>
        <v>619.44252124372304</v>
      </c>
      <c r="AD444" s="165">
        <f>[1]побуд.звіт!AD444+'[2]звіт 2018+01.2019'!AD444</f>
        <v>730.6142110731189</v>
      </c>
      <c r="AE444" s="166">
        <f t="shared" si="249"/>
        <v>0</v>
      </c>
      <c r="AF444" s="167">
        <f t="shared" si="250"/>
        <v>111.17168982939586</v>
      </c>
      <c r="AG444" s="165">
        <f>[1]побуд.звіт!AG444+'[2]звіт 2018+01.2019'!AG444</f>
        <v>0</v>
      </c>
      <c r="AH444" s="165">
        <f>[1]побуд.звіт!AH444+'[2]звіт 2018+01.2019'!AH444</f>
        <v>0</v>
      </c>
      <c r="AI444" s="166">
        <f t="shared" si="251"/>
        <v>0</v>
      </c>
      <c r="AJ444" s="167">
        <f t="shared" si="252"/>
        <v>0</v>
      </c>
      <c r="AK444" s="165">
        <f>[1]побуд.звіт!AK444+'[2]звіт 2018+01.2019'!AK444</f>
        <v>0</v>
      </c>
      <c r="AL444" s="165">
        <f>[1]побуд.звіт!AL444+'[2]звіт 2018+01.2019'!AL444</f>
        <v>0</v>
      </c>
      <c r="AM444" s="166">
        <f t="shared" si="253"/>
        <v>0</v>
      </c>
      <c r="AN444" s="167">
        <f t="shared" si="254"/>
        <v>0</v>
      </c>
      <c r="AO444" s="165">
        <f>[1]побуд.звіт!AO444+'[2]звіт 2018+01.2019'!AO444</f>
        <v>496.6480673415557</v>
      </c>
      <c r="AP444" s="165">
        <f>[1]побуд.звіт!AP444+'[2]звіт 2018+01.2019'!AP444</f>
        <v>219.64432582515519</v>
      </c>
      <c r="AQ444" s="166">
        <f t="shared" si="255"/>
        <v>-277.00374151640051</v>
      </c>
      <c r="AR444" s="167">
        <f t="shared" si="256"/>
        <v>0</v>
      </c>
      <c r="AS444" s="165">
        <f>[1]побуд.звіт!AS444+'[2]звіт 2018+01.2019'!AS444</f>
        <v>0</v>
      </c>
      <c r="AT444" s="165">
        <f>[1]побуд.звіт!AT444+'[2]звіт 2018+01.2019'!AT444</f>
        <v>0</v>
      </c>
      <c r="AU444" s="166">
        <f t="shared" si="257"/>
        <v>0</v>
      </c>
      <c r="AV444" s="167">
        <f t="shared" si="258"/>
        <v>0</v>
      </c>
      <c r="AW444" s="165">
        <f>[1]побуд.звіт!AW444+'[2]звіт 2018+01.2019'!AW444</f>
        <v>758.06650824659664</v>
      </c>
      <c r="AX444" s="165">
        <f>[1]побуд.звіт!AX444+'[2]звіт 2018+01.2019'!AX444</f>
        <v>0</v>
      </c>
      <c r="AY444" s="166">
        <f t="shared" si="259"/>
        <v>-758.06650824659664</v>
      </c>
      <c r="AZ444" s="167">
        <f t="shared" si="260"/>
        <v>0</v>
      </c>
      <c r="BA444" s="38">
        <v>0</v>
      </c>
      <c r="BB444" s="36"/>
      <c r="BC444" s="36">
        <f t="shared" si="270"/>
        <v>0</v>
      </c>
      <c r="BD444" s="37">
        <f t="shared" si="271"/>
        <v>0</v>
      </c>
      <c r="BE444" s="165">
        <f>[1]побуд.звіт!BE444+'[2]звіт 2018+01.2019'!BE444</f>
        <v>16.070607968817203</v>
      </c>
      <c r="BF444" s="165">
        <f>[1]побуд.звіт!BF444+'[2]звіт 2018+01.2019'!BF444</f>
        <v>0</v>
      </c>
      <c r="BG444" s="166">
        <f t="shared" si="261"/>
        <v>-16.070607968817203</v>
      </c>
      <c r="BH444" s="167">
        <f t="shared" si="262"/>
        <v>0</v>
      </c>
      <c r="BI444" s="165">
        <f>[1]побуд.звіт!BI444+'[2]звіт 2018+01.2019'!BI444</f>
        <v>0</v>
      </c>
      <c r="BJ444" s="165">
        <f>[1]побуд.звіт!BJ444+'[2]звіт 2018+01.2019'!BJ444</f>
        <v>0</v>
      </c>
      <c r="BK444" s="166">
        <f t="shared" si="263"/>
        <v>0</v>
      </c>
      <c r="BL444" s="167">
        <f t="shared" si="264"/>
        <v>0</v>
      </c>
      <c r="BM444" s="165">
        <f>[1]побуд.звіт!BM444+'[2]звіт 2018+01.2019'!BM444</f>
        <v>0</v>
      </c>
      <c r="BN444" s="165">
        <f>[1]побуд.звіт!BN444+'[2]звіт 2018+01.2019'!BN444</f>
        <v>0</v>
      </c>
      <c r="BO444" s="166">
        <f t="shared" si="265"/>
        <v>0</v>
      </c>
      <c r="BP444" s="167">
        <f t="shared" si="266"/>
        <v>0</v>
      </c>
      <c r="BQ444" s="168">
        <f t="shared" si="273"/>
        <v>2333.2438404306554</v>
      </c>
      <c r="BR444" s="166">
        <f t="shared" si="273"/>
        <v>2150.5916453289046</v>
      </c>
      <c r="BS444" s="166">
        <f t="shared" si="267"/>
        <v>-182.65219510175075</v>
      </c>
      <c r="BT444" s="167">
        <f t="shared" si="268"/>
        <v>0</v>
      </c>
      <c r="BU444" s="169">
        <f t="shared" si="272"/>
        <v>0.92171748535805076</v>
      </c>
      <c r="BV444" s="131">
        <v>1845</v>
      </c>
      <c r="BW444" s="170">
        <f t="shared" si="269"/>
        <v>1678.3397256835246</v>
      </c>
      <c r="BX444" s="131">
        <f t="shared" si="274"/>
        <v>166.66027431647538</v>
      </c>
      <c r="BY444" s="171">
        <v>2</v>
      </c>
      <c r="CA444" s="39"/>
    </row>
    <row r="445" spans="1:79" x14ac:dyDescent="0.3">
      <c r="A445" s="163">
        <f t="shared" si="240"/>
        <v>437</v>
      </c>
      <c r="B445" s="174" t="s">
        <v>537</v>
      </c>
      <c r="C445" s="189">
        <v>84.7</v>
      </c>
      <c r="D445" s="187">
        <v>1</v>
      </c>
      <c r="E445" s="165">
        <f>[1]побуд.звіт!E445+'[2]звіт 2018+01.2019'!E445</f>
        <v>0</v>
      </c>
      <c r="F445" s="165">
        <f>[1]побуд.звіт!F445+'[2]звіт 2018+01.2019'!F445</f>
        <v>0</v>
      </c>
      <c r="G445" s="166">
        <f t="shared" si="236"/>
        <v>0</v>
      </c>
      <c r="H445" s="167">
        <f t="shared" si="237"/>
        <v>0</v>
      </c>
      <c r="I445" s="165">
        <f>[1]побуд.звіт!I445+'[2]звіт 2018+01.2019'!I445</f>
        <v>0</v>
      </c>
      <c r="J445" s="165">
        <f>[1]побуд.звіт!J445+'[2]звіт 2018+01.2019'!J445</f>
        <v>0</v>
      </c>
      <c r="K445" s="166">
        <f t="shared" si="238"/>
        <v>0</v>
      </c>
      <c r="L445" s="167">
        <f t="shared" si="239"/>
        <v>0</v>
      </c>
      <c r="M445" s="165">
        <f>[1]побуд.звіт!M445+'[2]звіт 2018+01.2019'!M445</f>
        <v>286.08594618487371</v>
      </c>
      <c r="N445" s="165">
        <f>[1]побуд.звіт!N445+'[2]звіт 2018+01.2019'!N445</f>
        <v>290.47384734165922</v>
      </c>
      <c r="O445" s="166">
        <f t="shared" si="241"/>
        <v>0</v>
      </c>
      <c r="P445" s="167">
        <f t="shared" si="242"/>
        <v>4.3879011567855173</v>
      </c>
      <c r="Q445" s="165">
        <f>[1]побуд.звіт!Q445+'[2]звіт 2018+01.2019'!Q445</f>
        <v>0</v>
      </c>
      <c r="R445" s="165">
        <f>[1]побуд.звіт!R445+'[2]звіт 2018+01.2019'!R445</f>
        <v>0</v>
      </c>
      <c r="S445" s="166">
        <f t="shared" si="243"/>
        <v>0</v>
      </c>
      <c r="T445" s="167">
        <f t="shared" si="244"/>
        <v>0</v>
      </c>
      <c r="U445" s="165">
        <f>[1]побуд.звіт!U445+'[2]звіт 2018+01.2019'!U445</f>
        <v>0</v>
      </c>
      <c r="V445" s="165">
        <f>[1]побуд.звіт!V445+'[2]звіт 2018+01.2019'!V445</f>
        <v>0</v>
      </c>
      <c r="W445" s="166">
        <f t="shared" si="245"/>
        <v>0</v>
      </c>
      <c r="X445" s="167">
        <f t="shared" si="246"/>
        <v>0</v>
      </c>
      <c r="Y445" s="165">
        <f>[1]побуд.звіт!Y445+'[2]звіт 2018+01.2019'!Y445</f>
        <v>0</v>
      </c>
      <c r="Z445" s="165">
        <f>[1]побуд.звіт!Z445+'[2]звіт 2018+01.2019'!Z445</f>
        <v>0</v>
      </c>
      <c r="AA445" s="166">
        <f t="shared" si="247"/>
        <v>0</v>
      </c>
      <c r="AB445" s="167">
        <f t="shared" si="248"/>
        <v>0</v>
      </c>
      <c r="AC445" s="165">
        <f>[1]побуд.звіт!AC445+'[2]звіт 2018+01.2019'!AC445</f>
        <v>389.86315630408586</v>
      </c>
      <c r="AD445" s="165">
        <f>[1]побуд.звіт!AD445+'[2]звіт 2018+01.2019'!AD445</f>
        <v>289.68310313230802</v>
      </c>
      <c r="AE445" s="166">
        <f t="shared" si="249"/>
        <v>-100.18005317177784</v>
      </c>
      <c r="AF445" s="167">
        <f t="shared" si="250"/>
        <v>0</v>
      </c>
      <c r="AG445" s="165">
        <f>[1]побуд.звіт!AG445+'[2]звіт 2018+01.2019'!AG445</f>
        <v>0</v>
      </c>
      <c r="AH445" s="165">
        <f>[1]побуд.звіт!AH445+'[2]звіт 2018+01.2019'!AH445</f>
        <v>0</v>
      </c>
      <c r="AI445" s="166">
        <f t="shared" si="251"/>
        <v>0</v>
      </c>
      <c r="AJ445" s="167">
        <f t="shared" si="252"/>
        <v>0</v>
      </c>
      <c r="AK445" s="165">
        <f>[1]побуд.звіт!AK445+'[2]звіт 2018+01.2019'!AK445</f>
        <v>0</v>
      </c>
      <c r="AL445" s="165">
        <f>[1]побуд.звіт!AL445+'[2]звіт 2018+01.2019'!AL445</f>
        <v>0</v>
      </c>
      <c r="AM445" s="166">
        <f t="shared" si="253"/>
        <v>0</v>
      </c>
      <c r="AN445" s="167">
        <f t="shared" si="254"/>
        <v>0</v>
      </c>
      <c r="AO445" s="165">
        <f>[1]побуд.звіт!AO445+'[2]звіт 2018+01.2019'!AO445</f>
        <v>204.34931225440528</v>
      </c>
      <c r="AP445" s="165">
        <f>[1]побуд.звіт!AP445+'[2]звіт 2018+01.2019'!AP445</f>
        <v>108.22304479867981</v>
      </c>
      <c r="AQ445" s="166">
        <f t="shared" si="255"/>
        <v>-96.126267455725468</v>
      </c>
      <c r="AR445" s="167">
        <f t="shared" si="256"/>
        <v>0</v>
      </c>
      <c r="AS445" s="165">
        <f>[1]побуд.звіт!AS445+'[2]звіт 2018+01.2019'!AS445</f>
        <v>0</v>
      </c>
      <c r="AT445" s="165">
        <f>[1]побуд.звіт!AT445+'[2]звіт 2018+01.2019'!AT445</f>
        <v>0</v>
      </c>
      <c r="AU445" s="166">
        <f t="shared" si="257"/>
        <v>0</v>
      </c>
      <c r="AV445" s="167">
        <f t="shared" si="258"/>
        <v>0</v>
      </c>
      <c r="AW445" s="165">
        <f>[1]побуд.звіт!AW445+'[2]звіт 2018+01.2019'!AW445</f>
        <v>300.49934938652075</v>
      </c>
      <c r="AX445" s="165">
        <f>[1]побуд.звіт!AX445+'[2]звіт 2018+01.2019'!AX445</f>
        <v>0</v>
      </c>
      <c r="AY445" s="166">
        <f t="shared" si="259"/>
        <v>-300.49934938652075</v>
      </c>
      <c r="AZ445" s="167">
        <f t="shared" si="260"/>
        <v>0</v>
      </c>
      <c r="BA445" s="38">
        <v>0</v>
      </c>
      <c r="BB445" s="36"/>
      <c r="BC445" s="36">
        <f t="shared" si="270"/>
        <v>0</v>
      </c>
      <c r="BD445" s="37">
        <f t="shared" si="271"/>
        <v>0</v>
      </c>
      <c r="BE445" s="165">
        <f>[1]побуд.звіт!BE445+'[2]звіт 2018+01.2019'!BE445</f>
        <v>16.043854038383415</v>
      </c>
      <c r="BF445" s="165">
        <f>[1]побуд.звіт!BF445+'[2]звіт 2018+01.2019'!BF445</f>
        <v>0</v>
      </c>
      <c r="BG445" s="166">
        <f t="shared" si="261"/>
        <v>-16.043854038383415</v>
      </c>
      <c r="BH445" s="167">
        <f t="shared" si="262"/>
        <v>0</v>
      </c>
      <c r="BI445" s="165">
        <f>[1]побуд.звіт!BI445+'[2]звіт 2018+01.2019'!BI445</f>
        <v>0</v>
      </c>
      <c r="BJ445" s="165">
        <f>[1]побуд.звіт!BJ445+'[2]звіт 2018+01.2019'!BJ445</f>
        <v>0</v>
      </c>
      <c r="BK445" s="166">
        <f t="shared" si="263"/>
        <v>0</v>
      </c>
      <c r="BL445" s="167">
        <f t="shared" si="264"/>
        <v>0</v>
      </c>
      <c r="BM445" s="165">
        <f>[1]побуд.звіт!BM445+'[2]звіт 2018+01.2019'!BM445</f>
        <v>0</v>
      </c>
      <c r="BN445" s="165">
        <f>[1]побуд.звіт!BN445+'[2]звіт 2018+01.2019'!BN445</f>
        <v>0</v>
      </c>
      <c r="BO445" s="166">
        <f t="shared" si="265"/>
        <v>0</v>
      </c>
      <c r="BP445" s="167">
        <f t="shared" si="266"/>
        <v>0</v>
      </c>
      <c r="BQ445" s="168">
        <f t="shared" si="273"/>
        <v>1196.8416181682692</v>
      </c>
      <c r="BR445" s="166">
        <f t="shared" si="273"/>
        <v>688.37999527264708</v>
      </c>
      <c r="BS445" s="166">
        <f t="shared" si="267"/>
        <v>-508.4616228956221</v>
      </c>
      <c r="BT445" s="167">
        <f t="shared" si="268"/>
        <v>0</v>
      </c>
      <c r="BU445" s="169">
        <f t="shared" si="272"/>
        <v>0.57516381852278198</v>
      </c>
      <c r="BV445" s="131">
        <v>6</v>
      </c>
      <c r="BW445" s="170">
        <f t="shared" si="269"/>
        <v>0</v>
      </c>
      <c r="BX445" s="131">
        <f t="shared" si="274"/>
        <v>85.488687012019227</v>
      </c>
      <c r="BY445" s="171">
        <v>2</v>
      </c>
      <c r="CA445" s="39"/>
    </row>
    <row r="446" spans="1:79" x14ac:dyDescent="0.3">
      <c r="A446" s="163">
        <f t="shared" si="240"/>
        <v>438</v>
      </c>
      <c r="B446" s="174" t="s">
        <v>538</v>
      </c>
      <c r="C446" s="189">
        <v>42.3</v>
      </c>
      <c r="D446" s="187">
        <v>1</v>
      </c>
      <c r="E446" s="165">
        <f>[1]побуд.звіт!E446+'[2]звіт 2018+01.2019'!E446</f>
        <v>0</v>
      </c>
      <c r="F446" s="165">
        <f>[1]побуд.звіт!F446+'[2]звіт 2018+01.2019'!F446</f>
        <v>0</v>
      </c>
      <c r="G446" s="166">
        <f t="shared" si="236"/>
        <v>0</v>
      </c>
      <c r="H446" s="167">
        <f t="shared" si="237"/>
        <v>0</v>
      </c>
      <c r="I446" s="165">
        <f>[1]побуд.звіт!I446+'[2]звіт 2018+01.2019'!I446</f>
        <v>0</v>
      </c>
      <c r="J446" s="165">
        <f>[1]побуд.звіт!J446+'[2]звіт 2018+01.2019'!J446</f>
        <v>0</v>
      </c>
      <c r="K446" s="166">
        <f t="shared" si="238"/>
        <v>0</v>
      </c>
      <c r="L446" s="167">
        <f t="shared" si="239"/>
        <v>0</v>
      </c>
      <c r="M446" s="165">
        <f>[1]побуд.звіт!M446+'[2]звіт 2018+01.2019'!M446</f>
        <v>80.552507036903222</v>
      </c>
      <c r="N446" s="165">
        <f>[1]побуд.звіт!N446+'[2]звіт 2018+01.2019'!N446</f>
        <v>82.992527811902633</v>
      </c>
      <c r="O446" s="166">
        <f t="shared" si="241"/>
        <v>0</v>
      </c>
      <c r="P446" s="167">
        <f t="shared" si="242"/>
        <v>2.4400207749994109</v>
      </c>
      <c r="Q446" s="165">
        <f>[1]побуд.звіт!Q446+'[2]звіт 2018+01.2019'!Q446</f>
        <v>0</v>
      </c>
      <c r="R446" s="165">
        <f>[1]побуд.звіт!R446+'[2]звіт 2018+01.2019'!R446</f>
        <v>0</v>
      </c>
      <c r="S446" s="166">
        <f t="shared" si="243"/>
        <v>0</v>
      </c>
      <c r="T446" s="167">
        <f t="shared" si="244"/>
        <v>0</v>
      </c>
      <c r="U446" s="165">
        <f>[1]побуд.звіт!U446+'[2]звіт 2018+01.2019'!U446</f>
        <v>0</v>
      </c>
      <c r="V446" s="165">
        <f>[1]побуд.звіт!V446+'[2]звіт 2018+01.2019'!V446</f>
        <v>0</v>
      </c>
      <c r="W446" s="166">
        <f t="shared" si="245"/>
        <v>0</v>
      </c>
      <c r="X446" s="167">
        <f t="shared" si="246"/>
        <v>0</v>
      </c>
      <c r="Y446" s="165">
        <f>[1]побуд.звіт!Y446+'[2]звіт 2018+01.2019'!Y446</f>
        <v>0</v>
      </c>
      <c r="Z446" s="165">
        <f>[1]побуд.звіт!Z446+'[2]звіт 2018+01.2019'!Z446</f>
        <v>0</v>
      </c>
      <c r="AA446" s="166">
        <f t="shared" si="247"/>
        <v>0</v>
      </c>
      <c r="AB446" s="167">
        <f t="shared" si="248"/>
        <v>0</v>
      </c>
      <c r="AC446" s="165">
        <f>[1]побуд.звіт!AC446+'[2]звіт 2018+01.2019'!AC446</f>
        <v>199.82286888986528</v>
      </c>
      <c r="AD446" s="165">
        <f>[1]побуд.звіт!AD446+'[2]звіт 2018+01.2019'!AD446</f>
        <v>235.64606274031971</v>
      </c>
      <c r="AE446" s="166">
        <f t="shared" si="249"/>
        <v>0</v>
      </c>
      <c r="AF446" s="167">
        <f t="shared" si="250"/>
        <v>35.82319385045443</v>
      </c>
      <c r="AG446" s="165">
        <f>[1]побуд.звіт!AG446+'[2]звіт 2018+01.2019'!AG446</f>
        <v>0</v>
      </c>
      <c r="AH446" s="165">
        <f>[1]побуд.звіт!AH446+'[2]звіт 2018+01.2019'!AH446</f>
        <v>0</v>
      </c>
      <c r="AI446" s="166">
        <f t="shared" si="251"/>
        <v>0</v>
      </c>
      <c r="AJ446" s="167">
        <f t="shared" si="252"/>
        <v>0</v>
      </c>
      <c r="AK446" s="165">
        <f>[1]побуд.звіт!AK446+'[2]звіт 2018+01.2019'!AK446</f>
        <v>0</v>
      </c>
      <c r="AL446" s="165">
        <f>[1]побуд.звіт!AL446+'[2]звіт 2018+01.2019'!AL446</f>
        <v>0</v>
      </c>
      <c r="AM446" s="166">
        <f t="shared" si="253"/>
        <v>0</v>
      </c>
      <c r="AN446" s="167">
        <f t="shared" si="254"/>
        <v>0</v>
      </c>
      <c r="AO446" s="165">
        <f>[1]побуд.звіт!AO446+'[2]звіт 2018+01.2019'!AO446</f>
        <v>204.341309802561</v>
      </c>
      <c r="AP446" s="165">
        <f>[1]побуд.звіт!AP446+'[2]звіт 2018+01.2019'!AP446</f>
        <v>69.998146217432378</v>
      </c>
      <c r="AQ446" s="166">
        <f t="shared" si="255"/>
        <v>-134.34316358512862</v>
      </c>
      <c r="AR446" s="167">
        <f t="shared" si="256"/>
        <v>0</v>
      </c>
      <c r="AS446" s="165">
        <f>[1]побуд.звіт!AS446+'[2]звіт 2018+01.2019'!AS446</f>
        <v>0</v>
      </c>
      <c r="AT446" s="165">
        <f>[1]побуд.звіт!AT446+'[2]звіт 2018+01.2019'!AT446</f>
        <v>0</v>
      </c>
      <c r="AU446" s="166">
        <f t="shared" si="257"/>
        <v>0</v>
      </c>
      <c r="AV446" s="167">
        <f t="shared" si="258"/>
        <v>0</v>
      </c>
      <c r="AW446" s="165">
        <f>[1]побуд.звіт!AW446+'[2]звіт 2018+01.2019'!AW446</f>
        <v>244.65927056613941</v>
      </c>
      <c r="AX446" s="165">
        <f>[1]побуд.звіт!AX446+'[2]звіт 2018+01.2019'!AX446</f>
        <v>0</v>
      </c>
      <c r="AY446" s="166">
        <f t="shared" si="259"/>
        <v>-244.65927056613941</v>
      </c>
      <c r="AZ446" s="167">
        <f t="shared" si="260"/>
        <v>0</v>
      </c>
      <c r="BA446" s="38">
        <v>0</v>
      </c>
      <c r="BB446" s="36"/>
      <c r="BC446" s="36">
        <f t="shared" si="270"/>
        <v>0</v>
      </c>
      <c r="BD446" s="37">
        <f t="shared" si="271"/>
        <v>0</v>
      </c>
      <c r="BE446" s="165">
        <f>[1]побуд.звіт!BE446+'[2]звіт 2018+01.2019'!BE446</f>
        <v>0</v>
      </c>
      <c r="BF446" s="165">
        <f>[1]побуд.звіт!BF446+'[2]звіт 2018+01.2019'!BF446</f>
        <v>0</v>
      </c>
      <c r="BG446" s="166">
        <f t="shared" si="261"/>
        <v>0</v>
      </c>
      <c r="BH446" s="167">
        <f t="shared" si="262"/>
        <v>0</v>
      </c>
      <c r="BI446" s="165">
        <f>[1]побуд.звіт!BI446+'[2]звіт 2018+01.2019'!BI446</f>
        <v>0</v>
      </c>
      <c r="BJ446" s="165">
        <f>[1]побуд.звіт!BJ446+'[2]звіт 2018+01.2019'!BJ446</f>
        <v>0</v>
      </c>
      <c r="BK446" s="166">
        <f t="shared" si="263"/>
        <v>0</v>
      </c>
      <c r="BL446" s="167">
        <f t="shared" si="264"/>
        <v>0</v>
      </c>
      <c r="BM446" s="165">
        <f>[1]побуд.звіт!BM446+'[2]звіт 2018+01.2019'!BM446</f>
        <v>0</v>
      </c>
      <c r="BN446" s="165">
        <f>[1]побуд.звіт!BN446+'[2]звіт 2018+01.2019'!BN446</f>
        <v>0</v>
      </c>
      <c r="BO446" s="166">
        <f t="shared" si="265"/>
        <v>0</v>
      </c>
      <c r="BP446" s="167">
        <f t="shared" si="266"/>
        <v>0</v>
      </c>
      <c r="BQ446" s="168">
        <f t="shared" si="273"/>
        <v>729.37595629546888</v>
      </c>
      <c r="BR446" s="166">
        <f t="shared" si="273"/>
        <v>388.6367367696547</v>
      </c>
      <c r="BS446" s="166">
        <f t="shared" si="267"/>
        <v>-340.73921952581418</v>
      </c>
      <c r="BT446" s="167">
        <f t="shared" si="268"/>
        <v>0</v>
      </c>
      <c r="BU446" s="169">
        <f t="shared" si="272"/>
        <v>0.53283458745138379</v>
      </c>
      <c r="BV446" s="131">
        <v>2296</v>
      </c>
      <c r="BW446" s="170">
        <f t="shared" si="269"/>
        <v>2243.9017174074665</v>
      </c>
      <c r="BX446" s="131">
        <f t="shared" si="274"/>
        <v>52.098282592533494</v>
      </c>
      <c r="BY446" s="171">
        <v>2</v>
      </c>
      <c r="CA446" s="39"/>
    </row>
    <row r="447" spans="1:79" x14ac:dyDescent="0.3">
      <c r="A447" s="163">
        <f t="shared" si="240"/>
        <v>439</v>
      </c>
      <c r="B447" s="174" t="s">
        <v>539</v>
      </c>
      <c r="C447" s="189">
        <v>24.3</v>
      </c>
      <c r="D447" s="187">
        <v>1</v>
      </c>
      <c r="E447" s="165">
        <f>[1]побуд.звіт!E447+'[2]звіт 2018+01.2019'!E447</f>
        <v>0</v>
      </c>
      <c r="F447" s="165">
        <f>[1]побуд.звіт!F447+'[2]звіт 2018+01.2019'!F447</f>
        <v>0</v>
      </c>
      <c r="G447" s="166">
        <f t="shared" si="236"/>
        <v>0</v>
      </c>
      <c r="H447" s="167">
        <f t="shared" si="237"/>
        <v>0</v>
      </c>
      <c r="I447" s="165">
        <f>[1]побуд.звіт!I447+'[2]звіт 2018+01.2019'!I447</f>
        <v>0</v>
      </c>
      <c r="J447" s="165">
        <f>[1]побуд.звіт!J447+'[2]звіт 2018+01.2019'!J447</f>
        <v>0</v>
      </c>
      <c r="K447" s="166">
        <f t="shared" si="238"/>
        <v>0</v>
      </c>
      <c r="L447" s="167">
        <f t="shared" si="239"/>
        <v>0</v>
      </c>
      <c r="M447" s="165">
        <f>[1]побуд.звіт!M447+'[2]звіт 2018+01.2019'!M447</f>
        <v>80.554379621583308</v>
      </c>
      <c r="N447" s="165">
        <f>[1]побуд.звіт!N447+'[2]звіт 2018+01.2019'!N447</f>
        <v>82.992527811902633</v>
      </c>
      <c r="O447" s="166">
        <f t="shared" si="241"/>
        <v>0</v>
      </c>
      <c r="P447" s="167">
        <f t="shared" si="242"/>
        <v>2.4381481903193247</v>
      </c>
      <c r="Q447" s="165">
        <f>[1]побуд.звіт!Q447+'[2]звіт 2018+01.2019'!Q447</f>
        <v>0</v>
      </c>
      <c r="R447" s="165">
        <f>[1]побуд.звіт!R447+'[2]звіт 2018+01.2019'!R447</f>
        <v>0</v>
      </c>
      <c r="S447" s="166">
        <f t="shared" si="243"/>
        <v>0</v>
      </c>
      <c r="T447" s="167">
        <f t="shared" si="244"/>
        <v>0</v>
      </c>
      <c r="U447" s="165">
        <f>[1]побуд.звіт!U447+'[2]звіт 2018+01.2019'!U447</f>
        <v>0</v>
      </c>
      <c r="V447" s="165">
        <f>[1]побуд.звіт!V447+'[2]звіт 2018+01.2019'!V447</f>
        <v>0</v>
      </c>
      <c r="W447" s="166">
        <f t="shared" si="245"/>
        <v>0</v>
      </c>
      <c r="X447" s="167">
        <f t="shared" si="246"/>
        <v>0</v>
      </c>
      <c r="Y447" s="165">
        <f>[1]побуд.звіт!Y447+'[2]звіт 2018+01.2019'!Y447</f>
        <v>0</v>
      </c>
      <c r="Z447" s="165">
        <f>[1]побуд.звіт!Z447+'[2]звіт 2018+01.2019'!Z447</f>
        <v>0</v>
      </c>
      <c r="AA447" s="166">
        <f t="shared" si="247"/>
        <v>0</v>
      </c>
      <c r="AB447" s="167">
        <f t="shared" si="248"/>
        <v>0</v>
      </c>
      <c r="AC447" s="165">
        <f>[1]побуд.звіт!AC447+'[2]звіт 2018+01.2019'!AC447</f>
        <v>114.7180230805435</v>
      </c>
      <c r="AD447" s="165">
        <f>[1]побуд.звіт!AD447+'[2]звіт 2018+01.2019'!AD447</f>
        <v>135.37114242529009</v>
      </c>
      <c r="AE447" s="166">
        <f t="shared" si="249"/>
        <v>0</v>
      </c>
      <c r="AF447" s="167">
        <f t="shared" si="250"/>
        <v>20.653119344746585</v>
      </c>
      <c r="AG447" s="165">
        <f>[1]побуд.звіт!AG447+'[2]звіт 2018+01.2019'!AG447</f>
        <v>0</v>
      </c>
      <c r="AH447" s="165">
        <f>[1]побуд.звіт!AH447+'[2]звіт 2018+01.2019'!AH447</f>
        <v>0</v>
      </c>
      <c r="AI447" s="166">
        <f t="shared" si="251"/>
        <v>0</v>
      </c>
      <c r="AJ447" s="167">
        <f t="shared" si="252"/>
        <v>0</v>
      </c>
      <c r="AK447" s="165">
        <f>[1]побуд.звіт!AK447+'[2]звіт 2018+01.2019'!AK447</f>
        <v>0</v>
      </c>
      <c r="AL447" s="165">
        <f>[1]побуд.звіт!AL447+'[2]звіт 2018+01.2019'!AL447</f>
        <v>0</v>
      </c>
      <c r="AM447" s="166">
        <f t="shared" si="253"/>
        <v>0</v>
      </c>
      <c r="AN447" s="167">
        <f t="shared" si="254"/>
        <v>0</v>
      </c>
      <c r="AO447" s="165">
        <f>[1]побуд.звіт!AO447+'[2]звіт 2018+01.2019'!AO447</f>
        <v>204.34474746104232</v>
      </c>
      <c r="AP447" s="165">
        <f>[1]побуд.звіт!AP447+'[2]звіт 2018+01.2019'!AP447</f>
        <v>69.998146217432378</v>
      </c>
      <c r="AQ447" s="166">
        <f t="shared" si="255"/>
        <v>-134.34660124360994</v>
      </c>
      <c r="AR447" s="167">
        <f t="shared" si="256"/>
        <v>0</v>
      </c>
      <c r="AS447" s="165">
        <f>[1]побуд.звіт!AS447+'[2]звіт 2018+01.2019'!AS447</f>
        <v>0</v>
      </c>
      <c r="AT447" s="165">
        <f>[1]побуд.звіт!AT447+'[2]звіт 2018+01.2019'!AT447</f>
        <v>0</v>
      </c>
      <c r="AU447" s="166">
        <f t="shared" si="257"/>
        <v>0</v>
      </c>
      <c r="AV447" s="167">
        <f t="shared" si="258"/>
        <v>0</v>
      </c>
      <c r="AW447" s="165">
        <f>[1]побуд.звіт!AW447+'[2]звіт 2018+01.2019'!AW447</f>
        <v>144.48759522822783</v>
      </c>
      <c r="AX447" s="165">
        <f>[1]побуд.звіт!AX447+'[2]звіт 2018+01.2019'!AX447</f>
        <v>0</v>
      </c>
      <c r="AY447" s="166">
        <f t="shared" si="259"/>
        <v>-144.48759522822783</v>
      </c>
      <c r="AZ447" s="167">
        <f t="shared" si="260"/>
        <v>0</v>
      </c>
      <c r="BA447" s="38">
        <v>0</v>
      </c>
      <c r="BB447" s="36"/>
      <c r="BC447" s="36">
        <f t="shared" si="270"/>
        <v>0</v>
      </c>
      <c r="BD447" s="37">
        <f t="shared" si="271"/>
        <v>0</v>
      </c>
      <c r="BE447" s="165">
        <f>[1]побуд.звіт!BE447+'[2]звіт 2018+01.2019'!BE447</f>
        <v>0</v>
      </c>
      <c r="BF447" s="165">
        <f>[1]побуд.звіт!BF447+'[2]звіт 2018+01.2019'!BF447</f>
        <v>0</v>
      </c>
      <c r="BG447" s="166">
        <f t="shared" si="261"/>
        <v>0</v>
      </c>
      <c r="BH447" s="167">
        <f t="shared" si="262"/>
        <v>0</v>
      </c>
      <c r="BI447" s="165">
        <f>[1]побуд.звіт!BI447+'[2]звіт 2018+01.2019'!BI447</f>
        <v>0</v>
      </c>
      <c r="BJ447" s="165">
        <f>[1]побуд.звіт!BJ447+'[2]звіт 2018+01.2019'!BJ447</f>
        <v>0</v>
      </c>
      <c r="BK447" s="166">
        <f t="shared" si="263"/>
        <v>0</v>
      </c>
      <c r="BL447" s="167">
        <f t="shared" si="264"/>
        <v>0</v>
      </c>
      <c r="BM447" s="165">
        <f>[1]побуд.звіт!BM447+'[2]звіт 2018+01.2019'!BM447</f>
        <v>0</v>
      </c>
      <c r="BN447" s="165">
        <f>[1]побуд.звіт!BN447+'[2]звіт 2018+01.2019'!BN447</f>
        <v>0</v>
      </c>
      <c r="BO447" s="166">
        <f t="shared" si="265"/>
        <v>0</v>
      </c>
      <c r="BP447" s="167">
        <f t="shared" si="266"/>
        <v>0</v>
      </c>
      <c r="BQ447" s="168">
        <f t="shared" si="273"/>
        <v>544.10474539139693</v>
      </c>
      <c r="BR447" s="166">
        <f t="shared" si="273"/>
        <v>288.36181645462511</v>
      </c>
      <c r="BS447" s="166">
        <f t="shared" si="267"/>
        <v>-255.74292893677182</v>
      </c>
      <c r="BT447" s="167">
        <f t="shared" si="268"/>
        <v>0</v>
      </c>
      <c r="BU447" s="169">
        <f t="shared" si="272"/>
        <v>0.52997482359245851</v>
      </c>
      <c r="BV447" s="131">
        <v>1169</v>
      </c>
      <c r="BW447" s="170">
        <f t="shared" si="269"/>
        <v>1130.135375329186</v>
      </c>
      <c r="BX447" s="131">
        <f t="shared" si="274"/>
        <v>38.864624670814067</v>
      </c>
      <c r="BY447" s="171">
        <v>2</v>
      </c>
      <c r="CA447" s="39"/>
    </row>
    <row r="448" spans="1:79" x14ac:dyDescent="0.3">
      <c r="A448" s="163">
        <f t="shared" si="240"/>
        <v>440</v>
      </c>
      <c r="B448" s="174" t="s">
        <v>540</v>
      </c>
      <c r="C448" s="189">
        <v>14.5</v>
      </c>
      <c r="D448" s="187">
        <v>1</v>
      </c>
      <c r="E448" s="165">
        <f>[1]побуд.звіт!E448+'[2]звіт 2018+01.2019'!E448</f>
        <v>0</v>
      </c>
      <c r="F448" s="165">
        <f>[1]побуд.звіт!F448+'[2]звіт 2018+01.2019'!F448</f>
        <v>0</v>
      </c>
      <c r="G448" s="166">
        <f t="shared" si="236"/>
        <v>0</v>
      </c>
      <c r="H448" s="167">
        <f t="shared" si="237"/>
        <v>0</v>
      </c>
      <c r="I448" s="165">
        <f>[1]побуд.звіт!I448+'[2]звіт 2018+01.2019'!I448</f>
        <v>0</v>
      </c>
      <c r="J448" s="165">
        <f>[1]побуд.звіт!J448+'[2]звіт 2018+01.2019'!J448</f>
        <v>0</v>
      </c>
      <c r="K448" s="166">
        <f t="shared" si="238"/>
        <v>0</v>
      </c>
      <c r="L448" s="167">
        <f t="shared" si="239"/>
        <v>0</v>
      </c>
      <c r="M448" s="165">
        <f>[1]побуд.звіт!M448+'[2]звіт 2018+01.2019'!M448</f>
        <v>80.55235098817991</v>
      </c>
      <c r="N448" s="165">
        <f>[1]побуд.звіт!N448+'[2]звіт 2018+01.2019'!N448</f>
        <v>82.992527811902633</v>
      </c>
      <c r="O448" s="166">
        <f t="shared" si="241"/>
        <v>0</v>
      </c>
      <c r="P448" s="167">
        <f t="shared" si="242"/>
        <v>2.440176823722723</v>
      </c>
      <c r="Q448" s="165">
        <f>[1]побуд.звіт!Q448+'[2]звіт 2018+01.2019'!Q448</f>
        <v>0</v>
      </c>
      <c r="R448" s="165">
        <f>[1]побуд.звіт!R448+'[2]звіт 2018+01.2019'!R448</f>
        <v>0</v>
      </c>
      <c r="S448" s="166">
        <f t="shared" si="243"/>
        <v>0</v>
      </c>
      <c r="T448" s="167">
        <f t="shared" si="244"/>
        <v>0</v>
      </c>
      <c r="U448" s="165">
        <f>[1]побуд.звіт!U448+'[2]звіт 2018+01.2019'!U448</f>
        <v>0</v>
      </c>
      <c r="V448" s="165">
        <f>[1]побуд.звіт!V448+'[2]звіт 2018+01.2019'!V448</f>
        <v>0</v>
      </c>
      <c r="W448" s="166">
        <f t="shared" si="245"/>
        <v>0</v>
      </c>
      <c r="X448" s="167">
        <f t="shared" si="246"/>
        <v>0</v>
      </c>
      <c r="Y448" s="165">
        <f>[1]побуд.звіт!Y448+'[2]звіт 2018+01.2019'!Y448</f>
        <v>0</v>
      </c>
      <c r="Z448" s="165">
        <f>[1]побуд.звіт!Z448+'[2]звіт 2018+01.2019'!Z448</f>
        <v>0</v>
      </c>
      <c r="AA448" s="166">
        <f t="shared" si="247"/>
        <v>0</v>
      </c>
      <c r="AB448" s="167">
        <f t="shared" si="248"/>
        <v>0</v>
      </c>
      <c r="AC448" s="165">
        <f>[1]побуд.звіт!AC448+'[2]звіт 2018+01.2019'!AC448</f>
        <v>68.479367947049312</v>
      </c>
      <c r="AD448" s="165">
        <f>[1]побуд.звіт!AD448+'[2]звіт 2018+01.2019'!AD448</f>
        <v>80.777019142662795</v>
      </c>
      <c r="AE448" s="166">
        <f t="shared" si="249"/>
        <v>0</v>
      </c>
      <c r="AF448" s="167">
        <f t="shared" si="250"/>
        <v>12.297651195613483</v>
      </c>
      <c r="AG448" s="165">
        <f>[1]побуд.звіт!AG448+'[2]звіт 2018+01.2019'!AG448</f>
        <v>0</v>
      </c>
      <c r="AH448" s="165">
        <f>[1]побуд.звіт!AH448+'[2]звіт 2018+01.2019'!AH448</f>
        <v>0</v>
      </c>
      <c r="AI448" s="166">
        <f t="shared" si="251"/>
        <v>0</v>
      </c>
      <c r="AJ448" s="167">
        <f t="shared" si="252"/>
        <v>0</v>
      </c>
      <c r="AK448" s="165">
        <f>[1]побуд.звіт!AK448+'[2]звіт 2018+01.2019'!AK448</f>
        <v>0</v>
      </c>
      <c r="AL448" s="165">
        <f>[1]побуд.звіт!AL448+'[2]звіт 2018+01.2019'!AL448</f>
        <v>0</v>
      </c>
      <c r="AM448" s="166">
        <f t="shared" si="253"/>
        <v>0</v>
      </c>
      <c r="AN448" s="167">
        <f t="shared" si="254"/>
        <v>0</v>
      </c>
      <c r="AO448" s="165">
        <f>[1]побуд.звіт!AO448+'[2]звіт 2018+01.2019'!AO448</f>
        <v>98.278549353368874</v>
      </c>
      <c r="AP448" s="165">
        <f>[1]побуд.звіт!AP448+'[2]звіт 2018+01.2019'!AP448</f>
        <v>69.998146217432378</v>
      </c>
      <c r="AQ448" s="166">
        <f t="shared" si="255"/>
        <v>-28.280403135936496</v>
      </c>
      <c r="AR448" s="167">
        <f t="shared" si="256"/>
        <v>0</v>
      </c>
      <c r="AS448" s="165">
        <f>[1]побуд.звіт!AS448+'[2]звіт 2018+01.2019'!AS448</f>
        <v>0</v>
      </c>
      <c r="AT448" s="165">
        <f>[1]побуд.звіт!AT448+'[2]звіт 2018+01.2019'!AT448</f>
        <v>0</v>
      </c>
      <c r="AU448" s="166">
        <f t="shared" si="257"/>
        <v>0</v>
      </c>
      <c r="AV448" s="167">
        <f t="shared" si="258"/>
        <v>0</v>
      </c>
      <c r="AW448" s="165">
        <f>[1]побуд.звіт!AW448+'[2]звіт 2018+01.2019'!AW448</f>
        <v>86.688916624371444</v>
      </c>
      <c r="AX448" s="165">
        <f>[1]побуд.звіт!AX448+'[2]звіт 2018+01.2019'!AX448</f>
        <v>0</v>
      </c>
      <c r="AY448" s="166">
        <f t="shared" si="259"/>
        <v>-86.688916624371444</v>
      </c>
      <c r="AZ448" s="167">
        <f t="shared" si="260"/>
        <v>0</v>
      </c>
      <c r="BA448" s="38">
        <v>0</v>
      </c>
      <c r="BB448" s="36"/>
      <c r="BC448" s="36">
        <f t="shared" si="270"/>
        <v>0</v>
      </c>
      <c r="BD448" s="37">
        <f t="shared" si="271"/>
        <v>0</v>
      </c>
      <c r="BE448" s="165">
        <f>[1]побуд.звіт!BE448+'[2]звіт 2018+01.2019'!BE448</f>
        <v>0</v>
      </c>
      <c r="BF448" s="165">
        <f>[1]побуд.звіт!BF448+'[2]звіт 2018+01.2019'!BF448</f>
        <v>0</v>
      </c>
      <c r="BG448" s="166">
        <f t="shared" si="261"/>
        <v>0</v>
      </c>
      <c r="BH448" s="167">
        <f t="shared" si="262"/>
        <v>0</v>
      </c>
      <c r="BI448" s="165">
        <f>[1]побуд.звіт!BI448+'[2]звіт 2018+01.2019'!BI448</f>
        <v>0</v>
      </c>
      <c r="BJ448" s="165">
        <f>[1]побуд.звіт!BJ448+'[2]звіт 2018+01.2019'!BJ448</f>
        <v>0</v>
      </c>
      <c r="BK448" s="166">
        <f t="shared" si="263"/>
        <v>0</v>
      </c>
      <c r="BL448" s="167">
        <f t="shared" si="264"/>
        <v>0</v>
      </c>
      <c r="BM448" s="165">
        <f>[1]побуд.звіт!BM448+'[2]звіт 2018+01.2019'!BM448</f>
        <v>0</v>
      </c>
      <c r="BN448" s="165">
        <f>[1]побуд.звіт!BN448+'[2]звіт 2018+01.2019'!BN448</f>
        <v>0</v>
      </c>
      <c r="BO448" s="166">
        <f t="shared" si="265"/>
        <v>0</v>
      </c>
      <c r="BP448" s="167">
        <f t="shared" si="266"/>
        <v>0</v>
      </c>
      <c r="BQ448" s="168">
        <f t="shared" si="273"/>
        <v>333.99918491296955</v>
      </c>
      <c r="BR448" s="166">
        <f t="shared" si="273"/>
        <v>233.76769317199782</v>
      </c>
      <c r="BS448" s="166">
        <f t="shared" si="267"/>
        <v>-100.23149174097173</v>
      </c>
      <c r="BT448" s="167">
        <f t="shared" si="268"/>
        <v>0</v>
      </c>
      <c r="BU448" s="169">
        <f t="shared" si="272"/>
        <v>0.69990498100440235</v>
      </c>
      <c r="BV448" s="131">
        <v>424</v>
      </c>
      <c r="BW448" s="170">
        <f t="shared" si="269"/>
        <v>400.14291536335929</v>
      </c>
      <c r="BX448" s="131">
        <f t="shared" si="274"/>
        <v>23.857084636640682</v>
      </c>
      <c r="BY448" s="171">
        <v>2</v>
      </c>
      <c r="CA448" s="39"/>
    </row>
    <row r="449" spans="1:79" x14ac:dyDescent="0.3">
      <c r="A449" s="163">
        <f t="shared" si="240"/>
        <v>441</v>
      </c>
      <c r="B449" s="175" t="s">
        <v>541</v>
      </c>
      <c r="C449" s="189">
        <v>144.69999999999999</v>
      </c>
      <c r="D449" s="187">
        <v>1</v>
      </c>
      <c r="E449" s="165">
        <f>[1]побуд.звіт!E449+'[2]звіт 2018+01.2019'!E449</f>
        <v>0</v>
      </c>
      <c r="F449" s="165">
        <f>[1]побуд.звіт!F449+'[2]звіт 2018+01.2019'!F449</f>
        <v>0</v>
      </c>
      <c r="G449" s="166">
        <f t="shared" si="236"/>
        <v>0</v>
      </c>
      <c r="H449" s="167">
        <f t="shared" si="237"/>
        <v>0</v>
      </c>
      <c r="I449" s="165">
        <f>[1]побуд.звіт!I449+'[2]звіт 2018+01.2019'!I449</f>
        <v>0</v>
      </c>
      <c r="J449" s="165">
        <f>[1]побуд.звіт!J449+'[2]звіт 2018+01.2019'!J449</f>
        <v>0</v>
      </c>
      <c r="K449" s="166">
        <f t="shared" si="238"/>
        <v>0</v>
      </c>
      <c r="L449" s="167">
        <f t="shared" si="239"/>
        <v>0</v>
      </c>
      <c r="M449" s="165">
        <f>[1]побуд.звіт!M449+'[2]звіт 2018+01.2019'!M449</f>
        <v>201.41583238447788</v>
      </c>
      <c r="N449" s="165">
        <f>[1]побуд.звіт!N449+'[2]звіт 2018+01.2019'!N449</f>
        <v>207.4813195297566</v>
      </c>
      <c r="O449" s="166">
        <f t="shared" si="241"/>
        <v>0</v>
      </c>
      <c r="P449" s="167">
        <f t="shared" si="242"/>
        <v>6.0654871452787233</v>
      </c>
      <c r="Q449" s="165">
        <f>[1]побуд.звіт!Q449+'[2]звіт 2018+01.2019'!Q449</f>
        <v>0</v>
      </c>
      <c r="R449" s="165">
        <f>[1]побуд.звіт!R449+'[2]звіт 2018+01.2019'!R449</f>
        <v>61.162830934077903</v>
      </c>
      <c r="S449" s="166">
        <f t="shared" si="243"/>
        <v>0</v>
      </c>
      <c r="T449" s="167">
        <f t="shared" si="244"/>
        <v>61.162830934077903</v>
      </c>
      <c r="U449" s="165">
        <f>[1]побуд.звіт!U449+'[2]звіт 2018+01.2019'!U449</f>
        <v>0</v>
      </c>
      <c r="V449" s="165">
        <f>[1]побуд.звіт!V449+'[2]звіт 2018+01.2019'!V449</f>
        <v>0</v>
      </c>
      <c r="W449" s="166">
        <f t="shared" si="245"/>
        <v>0</v>
      </c>
      <c r="X449" s="167">
        <f t="shared" si="246"/>
        <v>0</v>
      </c>
      <c r="Y449" s="165">
        <f>[1]побуд.звіт!Y449+'[2]звіт 2018+01.2019'!Y449</f>
        <v>0</v>
      </c>
      <c r="Z449" s="165">
        <f>[1]побуд.звіт!Z449+'[2]звіт 2018+01.2019'!Z449</f>
        <v>0</v>
      </c>
      <c r="AA449" s="166">
        <f t="shared" si="247"/>
        <v>0</v>
      </c>
      <c r="AB449" s="167">
        <f t="shared" si="248"/>
        <v>0</v>
      </c>
      <c r="AC449" s="165">
        <f>[1]побуд.звіт!AC449+'[2]звіт 2018+01.2019'!AC449</f>
        <v>683.26212408152219</v>
      </c>
      <c r="AD449" s="165">
        <f>[1]побуд.звіт!AD449+'[2]звіт 2018+01.2019'!AD449</f>
        <v>806.09894275471095</v>
      </c>
      <c r="AE449" s="166">
        <f t="shared" si="249"/>
        <v>0</v>
      </c>
      <c r="AF449" s="167">
        <f t="shared" si="250"/>
        <v>122.83681867318876</v>
      </c>
      <c r="AG449" s="165">
        <f>[1]побуд.звіт!AG449+'[2]звіт 2018+01.2019'!AG449</f>
        <v>0</v>
      </c>
      <c r="AH449" s="165">
        <f>[1]побуд.звіт!AH449+'[2]звіт 2018+01.2019'!AH449</f>
        <v>0</v>
      </c>
      <c r="AI449" s="166">
        <f t="shared" si="251"/>
        <v>0</v>
      </c>
      <c r="AJ449" s="167">
        <f t="shared" si="252"/>
        <v>0</v>
      </c>
      <c r="AK449" s="165">
        <f>[1]побуд.звіт!AK449+'[2]звіт 2018+01.2019'!AK449</f>
        <v>0</v>
      </c>
      <c r="AL449" s="165">
        <f>[1]побуд.звіт!AL449+'[2]звіт 2018+01.2019'!AL449</f>
        <v>0</v>
      </c>
      <c r="AM449" s="166">
        <f t="shared" si="253"/>
        <v>0</v>
      </c>
      <c r="AN449" s="167">
        <f t="shared" si="254"/>
        <v>0</v>
      </c>
      <c r="AO449" s="165">
        <f>[1]побуд.звіт!AO449+'[2]звіт 2018+01.2019'!AO449</f>
        <v>817.13893201311271</v>
      </c>
      <c r="AP449" s="165">
        <f>[1]побуд.звіт!AP449+'[2]звіт 2018+01.2019'!AP449</f>
        <v>356.44238203222437</v>
      </c>
      <c r="AQ449" s="166">
        <f t="shared" si="255"/>
        <v>-460.69654998088834</v>
      </c>
      <c r="AR449" s="167">
        <f t="shared" si="256"/>
        <v>0</v>
      </c>
      <c r="AS449" s="165">
        <f>[1]побуд.звіт!AS449+'[2]звіт 2018+01.2019'!AS449</f>
        <v>0</v>
      </c>
      <c r="AT449" s="165">
        <f>[1]побуд.звіт!AT449+'[2]звіт 2018+01.2019'!AT449</f>
        <v>0</v>
      </c>
      <c r="AU449" s="166">
        <f t="shared" si="257"/>
        <v>0</v>
      </c>
      <c r="AV449" s="167">
        <f t="shared" si="258"/>
        <v>0</v>
      </c>
      <c r="AW449" s="165">
        <f>[1]побуд.звіт!AW449+'[2]звіт 2018+01.2019'!AW449</f>
        <v>683.88531998007477</v>
      </c>
      <c r="AX449" s="165">
        <f>[1]побуд.звіт!AX449+'[2]звіт 2018+01.2019'!AX449</f>
        <v>0</v>
      </c>
      <c r="AY449" s="166">
        <f t="shared" si="259"/>
        <v>-683.88531998007477</v>
      </c>
      <c r="AZ449" s="167">
        <f t="shared" si="260"/>
        <v>0</v>
      </c>
      <c r="BA449" s="38">
        <v>0</v>
      </c>
      <c r="BB449" s="36"/>
      <c r="BC449" s="36">
        <f t="shared" si="270"/>
        <v>0</v>
      </c>
      <c r="BD449" s="37">
        <f t="shared" si="271"/>
        <v>0</v>
      </c>
      <c r="BE449" s="165">
        <f>[1]побуд.звіт!BE449+'[2]звіт 2018+01.2019'!BE449</f>
        <v>15.975578060436051</v>
      </c>
      <c r="BF449" s="165">
        <f>[1]побуд.звіт!BF449+'[2]звіт 2018+01.2019'!BF449</f>
        <v>0</v>
      </c>
      <c r="BG449" s="166">
        <f t="shared" si="261"/>
        <v>-15.975578060436051</v>
      </c>
      <c r="BH449" s="167">
        <f t="shared" si="262"/>
        <v>0</v>
      </c>
      <c r="BI449" s="165">
        <f>[1]побуд.звіт!BI449+'[2]звіт 2018+01.2019'!BI449</f>
        <v>0</v>
      </c>
      <c r="BJ449" s="165">
        <f>[1]побуд.звіт!BJ449+'[2]звіт 2018+01.2019'!BJ449</f>
        <v>0</v>
      </c>
      <c r="BK449" s="166">
        <f t="shared" si="263"/>
        <v>0</v>
      </c>
      <c r="BL449" s="167">
        <f t="shared" si="264"/>
        <v>0</v>
      </c>
      <c r="BM449" s="165">
        <f>[1]побуд.звіт!BM449+'[2]звіт 2018+01.2019'!BM449</f>
        <v>0</v>
      </c>
      <c r="BN449" s="165">
        <f>[1]побуд.звіт!BN449+'[2]звіт 2018+01.2019'!BN449</f>
        <v>0</v>
      </c>
      <c r="BO449" s="166">
        <f t="shared" si="265"/>
        <v>0</v>
      </c>
      <c r="BP449" s="167">
        <f t="shared" si="266"/>
        <v>0</v>
      </c>
      <c r="BQ449" s="168">
        <f t="shared" si="273"/>
        <v>2401.6777865196236</v>
      </c>
      <c r="BR449" s="166">
        <f t="shared" si="273"/>
        <v>1431.1854752507697</v>
      </c>
      <c r="BS449" s="166">
        <f t="shared" si="267"/>
        <v>-970.49231126885388</v>
      </c>
      <c r="BT449" s="167">
        <f t="shared" si="268"/>
        <v>0</v>
      </c>
      <c r="BU449" s="169">
        <f t="shared" si="272"/>
        <v>0.59591069346765424</v>
      </c>
      <c r="BV449" s="131">
        <v>207</v>
      </c>
      <c r="BW449" s="170">
        <f t="shared" si="269"/>
        <v>35.451586677169729</v>
      </c>
      <c r="BX449" s="131">
        <f t="shared" si="274"/>
        <v>171.54841332283027</v>
      </c>
      <c r="BY449" s="171">
        <v>2</v>
      </c>
      <c r="CA449" s="39"/>
    </row>
    <row r="450" spans="1:79" x14ac:dyDescent="0.3">
      <c r="A450" s="163">
        <f t="shared" si="240"/>
        <v>442</v>
      </c>
      <c r="B450" s="175" t="s">
        <v>542</v>
      </c>
      <c r="C450" s="189">
        <v>188.8</v>
      </c>
      <c r="D450" s="187">
        <v>1</v>
      </c>
      <c r="E450" s="165">
        <f>[1]побуд.звіт!E450+'[2]звіт 2018+01.2019'!E450</f>
        <v>0</v>
      </c>
      <c r="F450" s="165">
        <f>[1]побуд.звіт!F450+'[2]звіт 2018+01.2019'!F450</f>
        <v>0</v>
      </c>
      <c r="G450" s="166">
        <f t="shared" si="236"/>
        <v>0</v>
      </c>
      <c r="H450" s="167">
        <f t="shared" si="237"/>
        <v>0</v>
      </c>
      <c r="I450" s="165">
        <f>[1]побуд.звіт!I450+'[2]звіт 2018+01.2019'!I450</f>
        <v>0</v>
      </c>
      <c r="J450" s="165">
        <f>[1]побуд.звіт!J450+'[2]звіт 2018+01.2019'!J450</f>
        <v>0</v>
      </c>
      <c r="K450" s="166">
        <f t="shared" si="238"/>
        <v>0</v>
      </c>
      <c r="L450" s="167">
        <f t="shared" si="239"/>
        <v>0</v>
      </c>
      <c r="M450" s="165">
        <f>[1]побуд.звіт!M450+'[2]звіт 2018+01.2019'!M450</f>
        <v>322.21606203158206</v>
      </c>
      <c r="N450" s="165">
        <f>[1]побуд.звіт!N450+'[2]звіт 2018+01.2019'!N450</f>
        <v>290.47384734165922</v>
      </c>
      <c r="O450" s="166">
        <f t="shared" si="241"/>
        <v>-31.742214689922832</v>
      </c>
      <c r="P450" s="167">
        <f t="shared" si="242"/>
        <v>0</v>
      </c>
      <c r="Q450" s="165">
        <f>[1]побуд.звіт!Q450+'[2]звіт 2018+01.2019'!Q450</f>
        <v>0</v>
      </c>
      <c r="R450" s="165">
        <f>[1]побуд.звіт!R450+'[2]звіт 2018+01.2019'!R450</f>
        <v>37.058043999392702</v>
      </c>
      <c r="S450" s="166">
        <f t="shared" si="243"/>
        <v>0</v>
      </c>
      <c r="T450" s="167">
        <f t="shared" si="244"/>
        <v>37.058043999392702</v>
      </c>
      <c r="U450" s="165">
        <f>[1]побуд.звіт!U450+'[2]звіт 2018+01.2019'!U450</f>
        <v>0</v>
      </c>
      <c r="V450" s="165">
        <f>[1]побуд.звіт!V450+'[2]звіт 2018+01.2019'!V450</f>
        <v>0</v>
      </c>
      <c r="W450" s="166">
        <f t="shared" si="245"/>
        <v>0</v>
      </c>
      <c r="X450" s="167">
        <f t="shared" si="246"/>
        <v>0</v>
      </c>
      <c r="Y450" s="165">
        <f>[1]побуд.звіт!Y450+'[2]звіт 2018+01.2019'!Y450</f>
        <v>0</v>
      </c>
      <c r="Z450" s="165">
        <f>[1]побуд.звіт!Z450+'[2]звіт 2018+01.2019'!Z450</f>
        <v>0</v>
      </c>
      <c r="AA450" s="166">
        <f t="shared" si="247"/>
        <v>0</v>
      </c>
      <c r="AB450" s="167">
        <f t="shared" si="248"/>
        <v>0</v>
      </c>
      <c r="AC450" s="165">
        <f>[1]побуд.звіт!AC450+'[2]звіт 2018+01.2019'!AC450</f>
        <v>891.73273359370921</v>
      </c>
      <c r="AD450" s="165">
        <f>[1]побуд.звіт!AD450+'[2]звіт 2018+01.2019'!AD450</f>
        <v>1051.7724975265337</v>
      </c>
      <c r="AE450" s="166">
        <f t="shared" si="249"/>
        <v>0</v>
      </c>
      <c r="AF450" s="167">
        <f t="shared" si="250"/>
        <v>160.03976393282448</v>
      </c>
      <c r="AG450" s="165">
        <f>[1]побуд.звіт!AG450+'[2]звіт 2018+01.2019'!AG450</f>
        <v>0</v>
      </c>
      <c r="AH450" s="165">
        <f>[1]побуд.звіт!AH450+'[2]звіт 2018+01.2019'!AH450</f>
        <v>0</v>
      </c>
      <c r="AI450" s="166">
        <f t="shared" si="251"/>
        <v>0</v>
      </c>
      <c r="AJ450" s="167">
        <f t="shared" si="252"/>
        <v>0</v>
      </c>
      <c r="AK450" s="165">
        <f>[1]побуд.звіт!AK450+'[2]звіт 2018+01.2019'!AK450</f>
        <v>0</v>
      </c>
      <c r="AL450" s="165">
        <f>[1]побуд.звіт!AL450+'[2]звіт 2018+01.2019'!AL450</f>
        <v>0</v>
      </c>
      <c r="AM450" s="166">
        <f t="shared" si="253"/>
        <v>0</v>
      </c>
      <c r="AN450" s="167">
        <f t="shared" si="254"/>
        <v>0</v>
      </c>
      <c r="AO450" s="165">
        <f>[1]побуд.звіт!AO450+'[2]звіт 2018+01.2019'!AO450</f>
        <v>817.36143434986695</v>
      </c>
      <c r="AP450" s="165">
        <f>[1]побуд.звіт!AP450+'[2]звіт 2018+01.2019'!AP450</f>
        <v>413.75903797054377</v>
      </c>
      <c r="AQ450" s="166">
        <f t="shared" si="255"/>
        <v>-403.60239637932318</v>
      </c>
      <c r="AR450" s="167">
        <f t="shared" si="256"/>
        <v>0</v>
      </c>
      <c r="AS450" s="165">
        <f>[1]побуд.звіт!AS450+'[2]звіт 2018+01.2019'!AS450</f>
        <v>0</v>
      </c>
      <c r="AT450" s="165">
        <f>[1]побуд.звіт!AT450+'[2]звіт 2018+01.2019'!AT450</f>
        <v>0</v>
      </c>
      <c r="AU450" s="166">
        <f t="shared" si="257"/>
        <v>0</v>
      </c>
      <c r="AV450" s="167">
        <f t="shared" si="258"/>
        <v>0</v>
      </c>
      <c r="AW450" s="165">
        <f>[1]побуд.звіт!AW450+'[2]звіт 2018+01.2019'!AW450</f>
        <v>821.76149607812522</v>
      </c>
      <c r="AX450" s="165">
        <f>[1]побуд.звіт!AX450+'[2]звіт 2018+01.2019'!AX450</f>
        <v>898.85774243230003</v>
      </c>
      <c r="AY450" s="166">
        <f t="shared" si="259"/>
        <v>0</v>
      </c>
      <c r="AZ450" s="167">
        <f t="shared" si="260"/>
        <v>77.096246354174809</v>
      </c>
      <c r="BA450" s="38">
        <v>0</v>
      </c>
      <c r="BB450" s="36"/>
      <c r="BC450" s="36">
        <f t="shared" si="270"/>
        <v>0</v>
      </c>
      <c r="BD450" s="37">
        <f t="shared" si="271"/>
        <v>0</v>
      </c>
      <c r="BE450" s="165">
        <f>[1]побуд.звіт!BE450+'[2]звіт 2018+01.2019'!BE450</f>
        <v>16.073389851737431</v>
      </c>
      <c r="BF450" s="165">
        <f>[1]побуд.звіт!BF450+'[2]звіт 2018+01.2019'!BF450</f>
        <v>0</v>
      </c>
      <c r="BG450" s="166">
        <f t="shared" si="261"/>
        <v>-16.073389851737431</v>
      </c>
      <c r="BH450" s="167">
        <f t="shared" si="262"/>
        <v>0</v>
      </c>
      <c r="BI450" s="165">
        <f>[1]побуд.звіт!BI450+'[2]звіт 2018+01.2019'!BI450</f>
        <v>0</v>
      </c>
      <c r="BJ450" s="165">
        <f>[1]побуд.звіт!BJ450+'[2]звіт 2018+01.2019'!BJ450</f>
        <v>0</v>
      </c>
      <c r="BK450" s="166">
        <f t="shared" si="263"/>
        <v>0</v>
      </c>
      <c r="BL450" s="167">
        <f t="shared" si="264"/>
        <v>0</v>
      </c>
      <c r="BM450" s="165">
        <f>[1]побуд.звіт!BM450+'[2]звіт 2018+01.2019'!BM450</f>
        <v>0</v>
      </c>
      <c r="BN450" s="165">
        <f>[1]побуд.звіт!BN450+'[2]звіт 2018+01.2019'!BN450</f>
        <v>0</v>
      </c>
      <c r="BO450" s="166">
        <f t="shared" si="265"/>
        <v>0</v>
      </c>
      <c r="BP450" s="167">
        <f t="shared" si="266"/>
        <v>0</v>
      </c>
      <c r="BQ450" s="168">
        <f t="shared" si="273"/>
        <v>2869.1451159050207</v>
      </c>
      <c r="BR450" s="166">
        <f t="shared" si="273"/>
        <v>2691.9211692704293</v>
      </c>
      <c r="BS450" s="166">
        <f t="shared" si="267"/>
        <v>-177.22394663459136</v>
      </c>
      <c r="BT450" s="167">
        <f t="shared" si="268"/>
        <v>0</v>
      </c>
      <c r="BU450" s="169">
        <f t="shared" si="272"/>
        <v>0.93823109690334039</v>
      </c>
      <c r="BV450" s="131">
        <v>732</v>
      </c>
      <c r="BW450" s="170">
        <f t="shared" si="269"/>
        <v>527.06106314964131</v>
      </c>
      <c r="BX450" s="131">
        <f t="shared" si="274"/>
        <v>204.93893685035863</v>
      </c>
      <c r="BY450" s="171">
        <v>2</v>
      </c>
      <c r="CA450" s="39"/>
    </row>
    <row r="451" spans="1:79" x14ac:dyDescent="0.3">
      <c r="A451" s="163">
        <f t="shared" si="240"/>
        <v>443</v>
      </c>
      <c r="B451" s="175" t="s">
        <v>543</v>
      </c>
      <c r="C451" s="189">
        <v>67.400000000000006</v>
      </c>
      <c r="D451" s="187">
        <v>1</v>
      </c>
      <c r="E451" s="165">
        <f>[1]побуд.звіт!E451+'[2]звіт 2018+01.2019'!E451</f>
        <v>0</v>
      </c>
      <c r="F451" s="165">
        <f>[1]побуд.звіт!F451+'[2]звіт 2018+01.2019'!F451</f>
        <v>0</v>
      </c>
      <c r="G451" s="166">
        <f t="shared" si="236"/>
        <v>0</v>
      </c>
      <c r="H451" s="167">
        <f t="shared" si="237"/>
        <v>0</v>
      </c>
      <c r="I451" s="165">
        <f>[1]побуд.звіт!I451+'[2]звіт 2018+01.2019'!I451</f>
        <v>0</v>
      </c>
      <c r="J451" s="165">
        <f>[1]побуд.звіт!J451+'[2]звіт 2018+01.2019'!J451</f>
        <v>0</v>
      </c>
      <c r="K451" s="166">
        <f t="shared" si="238"/>
        <v>0</v>
      </c>
      <c r="L451" s="167">
        <f t="shared" si="239"/>
        <v>0</v>
      </c>
      <c r="M451" s="165">
        <f>[1]побуд.звіт!M451+'[2]звіт 2018+01.2019'!M451</f>
        <v>161.09585921537052</v>
      </c>
      <c r="N451" s="165">
        <f>[1]побуд.звіт!N451+'[2]звіт 2018+01.2019'!N451</f>
        <v>165.98505562380527</v>
      </c>
      <c r="O451" s="166">
        <f t="shared" si="241"/>
        <v>0</v>
      </c>
      <c r="P451" s="167">
        <f t="shared" si="242"/>
        <v>4.8891964084347421</v>
      </c>
      <c r="Q451" s="165">
        <f>[1]побуд.звіт!Q451+'[2]звіт 2018+01.2019'!Q451</f>
        <v>0</v>
      </c>
      <c r="R451" s="165">
        <f>[1]побуд.звіт!R451+'[2]звіт 2018+01.2019'!R451</f>
        <v>34.856168583863749</v>
      </c>
      <c r="S451" s="166">
        <f t="shared" si="243"/>
        <v>0</v>
      </c>
      <c r="T451" s="167">
        <f t="shared" si="244"/>
        <v>34.856168583863749</v>
      </c>
      <c r="U451" s="165">
        <f>[1]побуд.звіт!U451+'[2]звіт 2018+01.2019'!U451</f>
        <v>0</v>
      </c>
      <c r="V451" s="165">
        <f>[1]побуд.звіт!V451+'[2]звіт 2018+01.2019'!V451</f>
        <v>0</v>
      </c>
      <c r="W451" s="166">
        <f t="shared" si="245"/>
        <v>0</v>
      </c>
      <c r="X451" s="167">
        <f t="shared" si="246"/>
        <v>0</v>
      </c>
      <c r="Y451" s="165">
        <f>[1]побуд.звіт!Y451+'[2]звіт 2018+01.2019'!Y451</f>
        <v>0</v>
      </c>
      <c r="Z451" s="165">
        <f>[1]побуд.звіт!Z451+'[2]звіт 2018+01.2019'!Z451</f>
        <v>0</v>
      </c>
      <c r="AA451" s="166">
        <f t="shared" si="247"/>
        <v>0</v>
      </c>
      <c r="AB451" s="167">
        <f t="shared" si="248"/>
        <v>0</v>
      </c>
      <c r="AC451" s="165">
        <f>[1]побуд.звіт!AC451+'[2]звіт 2018+01.2019'!AC451</f>
        <v>318.4167067148303</v>
      </c>
      <c r="AD451" s="165">
        <f>[1]побуд.звіт!AD451+'[2]звіт 2018+01.2019'!AD451</f>
        <v>375.47386829072229</v>
      </c>
      <c r="AE451" s="166">
        <f t="shared" si="249"/>
        <v>0</v>
      </c>
      <c r="AF451" s="167">
        <f t="shared" si="250"/>
        <v>57.057161575891996</v>
      </c>
      <c r="AG451" s="165">
        <f>[1]побуд.звіт!AG451+'[2]звіт 2018+01.2019'!AG451</f>
        <v>0</v>
      </c>
      <c r="AH451" s="165">
        <f>[1]побуд.звіт!AH451+'[2]звіт 2018+01.2019'!AH451</f>
        <v>0</v>
      </c>
      <c r="AI451" s="166">
        <f t="shared" si="251"/>
        <v>0</v>
      </c>
      <c r="AJ451" s="167">
        <f t="shared" si="252"/>
        <v>0</v>
      </c>
      <c r="AK451" s="165">
        <f>[1]побуд.звіт!AK451+'[2]звіт 2018+01.2019'!AK451</f>
        <v>0</v>
      </c>
      <c r="AL451" s="165">
        <f>[1]побуд.звіт!AL451+'[2]звіт 2018+01.2019'!AL451</f>
        <v>0</v>
      </c>
      <c r="AM451" s="166">
        <f t="shared" si="253"/>
        <v>0</v>
      </c>
      <c r="AN451" s="167">
        <f t="shared" si="254"/>
        <v>0</v>
      </c>
      <c r="AO451" s="165">
        <f>[1]побуд.звіт!AO451+'[2]звіт 2018+01.2019'!AO451</f>
        <v>408.66984883211745</v>
      </c>
      <c r="AP451" s="165">
        <f>[1]побуд.звіт!AP451+'[2]звіт 2018+01.2019'!AP451</f>
        <v>178.22119101611219</v>
      </c>
      <c r="AQ451" s="166">
        <f t="shared" si="255"/>
        <v>-230.44865781600527</v>
      </c>
      <c r="AR451" s="167">
        <f t="shared" si="256"/>
        <v>0</v>
      </c>
      <c r="AS451" s="165">
        <f>[1]побуд.звіт!AS451+'[2]звіт 2018+01.2019'!AS451</f>
        <v>0</v>
      </c>
      <c r="AT451" s="165">
        <f>[1]побуд.звіт!AT451+'[2]звіт 2018+01.2019'!AT451</f>
        <v>0</v>
      </c>
      <c r="AU451" s="166">
        <f t="shared" si="257"/>
        <v>0</v>
      </c>
      <c r="AV451" s="167">
        <f t="shared" si="258"/>
        <v>0</v>
      </c>
      <c r="AW451" s="165">
        <f>[1]побуд.звіт!AW451+'[2]звіт 2018+01.2019'!AW451</f>
        <v>389.6176922519561</v>
      </c>
      <c r="AX451" s="165">
        <f>[1]побуд.звіт!AX451+'[2]звіт 2018+01.2019'!AX451</f>
        <v>0</v>
      </c>
      <c r="AY451" s="166">
        <f t="shared" si="259"/>
        <v>-389.6176922519561</v>
      </c>
      <c r="AZ451" s="167">
        <f t="shared" si="260"/>
        <v>0</v>
      </c>
      <c r="BA451" s="38">
        <v>0</v>
      </c>
      <c r="BB451" s="36"/>
      <c r="BC451" s="36">
        <f t="shared" si="270"/>
        <v>0</v>
      </c>
      <c r="BD451" s="37">
        <f t="shared" si="271"/>
        <v>0</v>
      </c>
      <c r="BE451" s="165">
        <f>[1]побуд.звіт!BE451+'[2]звіт 2018+01.2019'!BE451</f>
        <v>16.105407693960643</v>
      </c>
      <c r="BF451" s="165">
        <f>[1]побуд.звіт!BF451+'[2]звіт 2018+01.2019'!BF451</f>
        <v>0</v>
      </c>
      <c r="BG451" s="166">
        <f t="shared" si="261"/>
        <v>-16.105407693960643</v>
      </c>
      <c r="BH451" s="167">
        <f t="shared" si="262"/>
        <v>0</v>
      </c>
      <c r="BI451" s="165">
        <f>[1]побуд.звіт!BI451+'[2]звіт 2018+01.2019'!BI451</f>
        <v>0</v>
      </c>
      <c r="BJ451" s="165">
        <f>[1]побуд.звіт!BJ451+'[2]звіт 2018+01.2019'!BJ451</f>
        <v>0</v>
      </c>
      <c r="BK451" s="166">
        <f t="shared" si="263"/>
        <v>0</v>
      </c>
      <c r="BL451" s="167">
        <f t="shared" si="264"/>
        <v>0</v>
      </c>
      <c r="BM451" s="165">
        <f>[1]побуд.звіт!BM451+'[2]звіт 2018+01.2019'!BM451</f>
        <v>0</v>
      </c>
      <c r="BN451" s="165">
        <f>[1]побуд.звіт!BN451+'[2]звіт 2018+01.2019'!BN451</f>
        <v>0</v>
      </c>
      <c r="BO451" s="166">
        <f t="shared" si="265"/>
        <v>0</v>
      </c>
      <c r="BP451" s="167">
        <f t="shared" si="266"/>
        <v>0</v>
      </c>
      <c r="BQ451" s="168">
        <f t="shared" si="273"/>
        <v>1293.9055147082352</v>
      </c>
      <c r="BR451" s="166">
        <f t="shared" si="273"/>
        <v>754.53628351450357</v>
      </c>
      <c r="BS451" s="166">
        <f t="shared" si="267"/>
        <v>-539.36923119373159</v>
      </c>
      <c r="BT451" s="167">
        <f t="shared" si="268"/>
        <v>0</v>
      </c>
      <c r="BU451" s="169">
        <f t="shared" si="272"/>
        <v>0.58314635414831284</v>
      </c>
      <c r="BV451" s="131">
        <v>82</v>
      </c>
      <c r="BW451" s="170">
        <f t="shared" si="269"/>
        <v>0</v>
      </c>
      <c r="BX451" s="131">
        <f t="shared" si="274"/>
        <v>92.421822479159658</v>
      </c>
      <c r="BY451" s="171">
        <v>2</v>
      </c>
      <c r="CA451" s="39"/>
    </row>
    <row r="452" spans="1:79" x14ac:dyDescent="0.3">
      <c r="A452" s="163">
        <f t="shared" si="240"/>
        <v>444</v>
      </c>
      <c r="B452" s="175" t="s">
        <v>544</v>
      </c>
      <c r="C452" s="189">
        <v>121.8</v>
      </c>
      <c r="D452" s="187">
        <v>1</v>
      </c>
      <c r="E452" s="165">
        <f>[1]побуд.звіт!E452+'[2]звіт 2018+01.2019'!E452</f>
        <v>0</v>
      </c>
      <c r="F452" s="165">
        <f>[1]побуд.звіт!F452+'[2]звіт 2018+01.2019'!F452</f>
        <v>0</v>
      </c>
      <c r="G452" s="166">
        <f t="shared" si="236"/>
        <v>0</v>
      </c>
      <c r="H452" s="167">
        <f t="shared" si="237"/>
        <v>0</v>
      </c>
      <c r="I452" s="165">
        <f>[1]побуд.звіт!I452+'[2]звіт 2018+01.2019'!I452</f>
        <v>0</v>
      </c>
      <c r="J452" s="165">
        <f>[1]побуд.звіт!J452+'[2]звіт 2018+01.2019'!J452</f>
        <v>0</v>
      </c>
      <c r="K452" s="166">
        <f t="shared" si="238"/>
        <v>0</v>
      </c>
      <c r="L452" s="167">
        <f t="shared" si="239"/>
        <v>0</v>
      </c>
      <c r="M452" s="165">
        <f>[1]побуд.звіт!M452+'[2]звіт 2018+01.2019'!M452</f>
        <v>161.11375280231351</v>
      </c>
      <c r="N452" s="165">
        <f>[1]побуд.звіт!N452+'[2]звіт 2018+01.2019'!N452</f>
        <v>165.98505562380527</v>
      </c>
      <c r="O452" s="166">
        <f t="shared" si="241"/>
        <v>0</v>
      </c>
      <c r="P452" s="167">
        <f t="shared" si="242"/>
        <v>4.8713028214917529</v>
      </c>
      <c r="Q452" s="165">
        <f>[1]побуд.звіт!Q452+'[2]звіт 2018+01.2019'!Q452</f>
        <v>0</v>
      </c>
      <c r="R452" s="165">
        <f>[1]побуд.звіт!R452+'[2]звіт 2018+01.2019'!R452</f>
        <v>62.976439739255227</v>
      </c>
      <c r="S452" s="166">
        <f t="shared" si="243"/>
        <v>0</v>
      </c>
      <c r="T452" s="167">
        <f t="shared" si="244"/>
        <v>62.976439739255227</v>
      </c>
      <c r="U452" s="165">
        <f>[1]побуд.звіт!U452+'[2]звіт 2018+01.2019'!U452</f>
        <v>0</v>
      </c>
      <c r="V452" s="165">
        <f>[1]побуд.звіт!V452+'[2]звіт 2018+01.2019'!V452</f>
        <v>0</v>
      </c>
      <c r="W452" s="166">
        <f t="shared" si="245"/>
        <v>0</v>
      </c>
      <c r="X452" s="167">
        <f t="shared" si="246"/>
        <v>0</v>
      </c>
      <c r="Y452" s="165">
        <f>[1]побуд.звіт!Y452+'[2]звіт 2018+01.2019'!Y452</f>
        <v>0</v>
      </c>
      <c r="Z452" s="165">
        <f>[1]побуд.звіт!Z452+'[2]звіт 2018+01.2019'!Z452</f>
        <v>0</v>
      </c>
      <c r="AA452" s="166">
        <f t="shared" si="247"/>
        <v>0</v>
      </c>
      <c r="AB452" s="167">
        <f t="shared" si="248"/>
        <v>0</v>
      </c>
      <c r="AC452" s="165">
        <f>[1]побуд.звіт!AC452+'[2]звіт 2018+01.2019'!AC452</f>
        <v>575.17134902390762</v>
      </c>
      <c r="AD452" s="165">
        <f>[1]побуд.звіт!AD452+'[2]звіт 2018+01.2019'!AD452</f>
        <v>678.52696079836744</v>
      </c>
      <c r="AE452" s="166">
        <f t="shared" si="249"/>
        <v>0</v>
      </c>
      <c r="AF452" s="167">
        <f t="shared" si="250"/>
        <v>103.35561177445982</v>
      </c>
      <c r="AG452" s="165">
        <f>[1]побуд.звіт!AG452+'[2]звіт 2018+01.2019'!AG452</f>
        <v>0</v>
      </c>
      <c r="AH452" s="165">
        <f>[1]побуд.звіт!AH452+'[2]звіт 2018+01.2019'!AH452</f>
        <v>0</v>
      </c>
      <c r="AI452" s="166">
        <f t="shared" si="251"/>
        <v>0</v>
      </c>
      <c r="AJ452" s="167">
        <f t="shared" si="252"/>
        <v>0</v>
      </c>
      <c r="AK452" s="165">
        <f>[1]побуд.звіт!AK452+'[2]звіт 2018+01.2019'!AK452</f>
        <v>0</v>
      </c>
      <c r="AL452" s="165">
        <f>[1]побуд.звіт!AL452+'[2]звіт 2018+01.2019'!AL452</f>
        <v>0</v>
      </c>
      <c r="AM452" s="166">
        <f t="shared" si="253"/>
        <v>0</v>
      </c>
      <c r="AN452" s="167">
        <f t="shared" si="254"/>
        <v>0</v>
      </c>
      <c r="AO452" s="165">
        <f>[1]побуд.звіт!AO452+'[2]звіт 2018+01.2019'!AO452</f>
        <v>613.05677519323058</v>
      </c>
      <c r="AP452" s="165">
        <f>[1]побуд.звіт!AP452+'[2]звіт 2018+01.2019'!AP452</f>
        <v>267.32488921298437</v>
      </c>
      <c r="AQ452" s="166">
        <f t="shared" si="255"/>
        <v>-345.7318859802462</v>
      </c>
      <c r="AR452" s="167">
        <f t="shared" si="256"/>
        <v>0</v>
      </c>
      <c r="AS452" s="165">
        <f>[1]побуд.звіт!AS452+'[2]звіт 2018+01.2019'!AS452</f>
        <v>0</v>
      </c>
      <c r="AT452" s="165">
        <f>[1]побуд.звіт!AT452+'[2]звіт 2018+01.2019'!AT452</f>
        <v>0</v>
      </c>
      <c r="AU452" s="166">
        <f t="shared" si="257"/>
        <v>0</v>
      </c>
      <c r="AV452" s="167">
        <f t="shared" si="258"/>
        <v>0</v>
      </c>
      <c r="AW452" s="165">
        <f>[1]побуд.звіт!AW452+'[2]звіт 2018+01.2019'!AW452</f>
        <v>704.19619145828278</v>
      </c>
      <c r="AX452" s="165">
        <f>[1]побуд.звіт!AX452+'[2]звіт 2018+01.2019'!AX452</f>
        <v>447.92240572603998</v>
      </c>
      <c r="AY452" s="166">
        <f t="shared" si="259"/>
        <v>-256.2737857322428</v>
      </c>
      <c r="AZ452" s="167">
        <f t="shared" si="260"/>
        <v>0</v>
      </c>
      <c r="BA452" s="38">
        <v>0</v>
      </c>
      <c r="BB452" s="36"/>
      <c r="BC452" s="36">
        <f t="shared" si="270"/>
        <v>0</v>
      </c>
      <c r="BD452" s="37">
        <f t="shared" si="271"/>
        <v>0</v>
      </c>
      <c r="BE452" s="165">
        <f>[1]побуд.звіт!BE452+'[2]звіт 2018+01.2019'!BE452</f>
        <v>16.060491512237721</v>
      </c>
      <c r="BF452" s="165">
        <f>[1]побуд.звіт!BF452+'[2]звіт 2018+01.2019'!BF452</f>
        <v>0</v>
      </c>
      <c r="BG452" s="166">
        <f t="shared" si="261"/>
        <v>-16.060491512237721</v>
      </c>
      <c r="BH452" s="167">
        <f t="shared" si="262"/>
        <v>0</v>
      </c>
      <c r="BI452" s="165">
        <f>[1]побуд.звіт!BI452+'[2]звіт 2018+01.2019'!BI452</f>
        <v>0</v>
      </c>
      <c r="BJ452" s="165">
        <f>[1]побуд.звіт!BJ452+'[2]звіт 2018+01.2019'!BJ452</f>
        <v>0</v>
      </c>
      <c r="BK452" s="166">
        <f t="shared" si="263"/>
        <v>0</v>
      </c>
      <c r="BL452" s="167">
        <f t="shared" si="264"/>
        <v>0</v>
      </c>
      <c r="BM452" s="165">
        <f>[1]побуд.звіт!BM452+'[2]звіт 2018+01.2019'!BM452</f>
        <v>0</v>
      </c>
      <c r="BN452" s="165">
        <f>[1]побуд.звіт!BN452+'[2]звіт 2018+01.2019'!BN452</f>
        <v>0</v>
      </c>
      <c r="BO452" s="166">
        <f t="shared" si="265"/>
        <v>0</v>
      </c>
      <c r="BP452" s="167">
        <f t="shared" si="266"/>
        <v>0</v>
      </c>
      <c r="BQ452" s="168">
        <f t="shared" si="273"/>
        <v>2069.5985599899723</v>
      </c>
      <c r="BR452" s="166">
        <f t="shared" si="273"/>
        <v>1622.7357511004525</v>
      </c>
      <c r="BS452" s="166">
        <f t="shared" si="267"/>
        <v>-446.86280888951978</v>
      </c>
      <c r="BT452" s="167">
        <f t="shared" si="268"/>
        <v>0</v>
      </c>
      <c r="BU452" s="169">
        <f t="shared" si="272"/>
        <v>0.78408237349581222</v>
      </c>
      <c r="BV452" s="131">
        <v>240</v>
      </c>
      <c r="BW452" s="170">
        <f t="shared" si="269"/>
        <v>92.171531429287683</v>
      </c>
      <c r="BX452" s="131">
        <f t="shared" si="274"/>
        <v>147.82846857071232</v>
      </c>
      <c r="BY452" s="171">
        <v>2</v>
      </c>
      <c r="CA452" s="39"/>
    </row>
    <row r="453" spans="1:79" x14ac:dyDescent="0.3">
      <c r="A453" s="163">
        <f t="shared" si="240"/>
        <v>445</v>
      </c>
      <c r="B453" s="175" t="s">
        <v>545</v>
      </c>
      <c r="C453" s="189">
        <v>62.7</v>
      </c>
      <c r="D453" s="187">
        <v>1</v>
      </c>
      <c r="E453" s="165">
        <f>[1]побуд.звіт!E453+'[2]звіт 2018+01.2019'!E453</f>
        <v>0</v>
      </c>
      <c r="F453" s="165">
        <f>[1]побуд.звіт!F453+'[2]звіт 2018+01.2019'!F453</f>
        <v>0</v>
      </c>
      <c r="G453" s="166">
        <f t="shared" si="236"/>
        <v>0</v>
      </c>
      <c r="H453" s="167">
        <f t="shared" si="237"/>
        <v>0</v>
      </c>
      <c r="I453" s="165">
        <f>[1]побуд.звіт!I453+'[2]звіт 2018+01.2019'!I453</f>
        <v>0</v>
      </c>
      <c r="J453" s="165">
        <f>[1]побуд.звіт!J453+'[2]звіт 2018+01.2019'!J453</f>
        <v>0</v>
      </c>
      <c r="K453" s="166">
        <f t="shared" si="238"/>
        <v>0</v>
      </c>
      <c r="L453" s="167">
        <f t="shared" si="239"/>
        <v>0</v>
      </c>
      <c r="M453" s="165">
        <f>[1]побуд.звіт!M453+'[2]звіт 2018+01.2019'!M453</f>
        <v>241.67109734964029</v>
      </c>
      <c r="N453" s="165">
        <f>[1]побуд.звіт!N453+'[2]звіт 2018+01.2019'!N453</f>
        <v>248.97758343570788</v>
      </c>
      <c r="O453" s="166">
        <f t="shared" si="241"/>
        <v>0</v>
      </c>
      <c r="P453" s="167">
        <f t="shared" si="242"/>
        <v>7.3064860860675935</v>
      </c>
      <c r="Q453" s="165">
        <f>[1]побуд.звіт!Q453+'[2]звіт 2018+01.2019'!Q453</f>
        <v>0</v>
      </c>
      <c r="R453" s="165">
        <f>[1]побуд.звіт!R453+'[2]звіт 2018+01.2019'!R453</f>
        <v>32.389083466992503</v>
      </c>
      <c r="S453" s="166">
        <f t="shared" si="243"/>
        <v>0</v>
      </c>
      <c r="T453" s="167">
        <f t="shared" si="244"/>
        <v>32.389083466992503</v>
      </c>
      <c r="U453" s="165">
        <f>[1]побуд.звіт!U453+'[2]звіт 2018+01.2019'!U453</f>
        <v>0</v>
      </c>
      <c r="V453" s="165">
        <f>[1]побуд.звіт!V453+'[2]звіт 2018+01.2019'!V453</f>
        <v>0</v>
      </c>
      <c r="W453" s="166">
        <f t="shared" si="245"/>
        <v>0</v>
      </c>
      <c r="X453" s="167">
        <f t="shared" si="246"/>
        <v>0</v>
      </c>
      <c r="Y453" s="165">
        <f>[1]побуд.звіт!Y453+'[2]звіт 2018+01.2019'!Y453</f>
        <v>0</v>
      </c>
      <c r="Z453" s="165">
        <f>[1]побуд.звіт!Z453+'[2]звіт 2018+01.2019'!Z453</f>
        <v>0</v>
      </c>
      <c r="AA453" s="166">
        <f t="shared" si="247"/>
        <v>0</v>
      </c>
      <c r="AB453" s="167">
        <f t="shared" si="248"/>
        <v>0</v>
      </c>
      <c r="AC453" s="165">
        <f>[1]побуд.звіт!AC453+'[2]звіт 2018+01.2019'!AC453</f>
        <v>296.23380402841349</v>
      </c>
      <c r="AD453" s="165">
        <f>[1]побуд.звіт!AD453+'[2]звіт 2018+01.2019'!AD453</f>
        <v>349.29097243068679</v>
      </c>
      <c r="AE453" s="166">
        <f t="shared" si="249"/>
        <v>0</v>
      </c>
      <c r="AF453" s="167">
        <f t="shared" si="250"/>
        <v>53.057168402273305</v>
      </c>
      <c r="AG453" s="165">
        <f>[1]побуд.звіт!AG453+'[2]звіт 2018+01.2019'!AG453</f>
        <v>0</v>
      </c>
      <c r="AH453" s="165">
        <f>[1]побуд.звіт!AH453+'[2]звіт 2018+01.2019'!AH453</f>
        <v>0</v>
      </c>
      <c r="AI453" s="166">
        <f t="shared" si="251"/>
        <v>0</v>
      </c>
      <c r="AJ453" s="167">
        <f t="shared" si="252"/>
        <v>0</v>
      </c>
      <c r="AK453" s="165">
        <f>[1]побуд.звіт!AK453+'[2]звіт 2018+01.2019'!AK453</f>
        <v>0</v>
      </c>
      <c r="AL453" s="165">
        <f>[1]побуд.звіт!AL453+'[2]звіт 2018+01.2019'!AL453</f>
        <v>0</v>
      </c>
      <c r="AM453" s="166">
        <f t="shared" si="253"/>
        <v>0</v>
      </c>
      <c r="AN453" s="167">
        <f t="shared" si="254"/>
        <v>0</v>
      </c>
      <c r="AO453" s="165">
        <f>[1]побуд.звіт!AO453+'[2]звіт 2018+01.2019'!AO453</f>
        <v>408.61181310927816</v>
      </c>
      <c r="AP453" s="165">
        <f>[1]побуд.звіт!AP453+'[2]звіт 2018+01.2019'!AP453</f>
        <v>178.22119101611219</v>
      </c>
      <c r="AQ453" s="166">
        <f t="shared" si="255"/>
        <v>-230.39062209316597</v>
      </c>
      <c r="AR453" s="167">
        <f t="shared" si="256"/>
        <v>0</v>
      </c>
      <c r="AS453" s="165">
        <f>[1]побуд.звіт!AS453+'[2]звіт 2018+01.2019'!AS453</f>
        <v>0</v>
      </c>
      <c r="AT453" s="165">
        <f>[1]побуд.звіт!AT453+'[2]звіт 2018+01.2019'!AT453</f>
        <v>0</v>
      </c>
      <c r="AU453" s="166">
        <f t="shared" si="257"/>
        <v>0</v>
      </c>
      <c r="AV453" s="167">
        <f t="shared" si="258"/>
        <v>0</v>
      </c>
      <c r="AW453" s="165">
        <f>[1]побуд.звіт!AW453+'[2]звіт 2018+01.2019'!AW453</f>
        <v>509.20462059482088</v>
      </c>
      <c r="AX453" s="165">
        <f>[1]побуд.звіт!AX453+'[2]звіт 2018+01.2019'!AX453</f>
        <v>0</v>
      </c>
      <c r="AY453" s="166">
        <f t="shared" si="259"/>
        <v>-509.20462059482088</v>
      </c>
      <c r="AZ453" s="167">
        <f t="shared" si="260"/>
        <v>0</v>
      </c>
      <c r="BA453" s="38">
        <v>0</v>
      </c>
      <c r="BB453" s="36"/>
      <c r="BC453" s="36">
        <f t="shared" si="270"/>
        <v>0</v>
      </c>
      <c r="BD453" s="37">
        <f t="shared" si="271"/>
        <v>0</v>
      </c>
      <c r="BE453" s="165">
        <f>[1]побуд.звіт!BE453+'[2]звіт 2018+01.2019'!BE453</f>
        <v>16.070225715634585</v>
      </c>
      <c r="BF453" s="165">
        <f>[1]побуд.звіт!BF453+'[2]звіт 2018+01.2019'!BF453</f>
        <v>0</v>
      </c>
      <c r="BG453" s="166">
        <f t="shared" si="261"/>
        <v>-16.070225715634585</v>
      </c>
      <c r="BH453" s="167">
        <f t="shared" si="262"/>
        <v>0</v>
      </c>
      <c r="BI453" s="165">
        <f>[1]побуд.звіт!BI453+'[2]звіт 2018+01.2019'!BI453</f>
        <v>0</v>
      </c>
      <c r="BJ453" s="165">
        <f>[1]побуд.звіт!BJ453+'[2]звіт 2018+01.2019'!BJ453</f>
        <v>0</v>
      </c>
      <c r="BK453" s="166">
        <f t="shared" si="263"/>
        <v>0</v>
      </c>
      <c r="BL453" s="167">
        <f t="shared" si="264"/>
        <v>0</v>
      </c>
      <c r="BM453" s="165">
        <f>[1]побуд.звіт!BM453+'[2]звіт 2018+01.2019'!BM453</f>
        <v>0</v>
      </c>
      <c r="BN453" s="165">
        <f>[1]побуд.звіт!BN453+'[2]звіт 2018+01.2019'!BN453</f>
        <v>0</v>
      </c>
      <c r="BO453" s="166">
        <f t="shared" si="265"/>
        <v>0</v>
      </c>
      <c r="BP453" s="167">
        <f t="shared" si="266"/>
        <v>0</v>
      </c>
      <c r="BQ453" s="168">
        <f t="shared" si="273"/>
        <v>1471.7915607977873</v>
      </c>
      <c r="BR453" s="166">
        <f t="shared" si="273"/>
        <v>808.87883034949937</v>
      </c>
      <c r="BS453" s="166">
        <f t="shared" si="267"/>
        <v>-662.9127304482879</v>
      </c>
      <c r="BT453" s="167">
        <f t="shared" si="268"/>
        <v>0</v>
      </c>
      <c r="BU453" s="169">
        <f t="shared" si="272"/>
        <v>0.5495878981063359</v>
      </c>
      <c r="BV453" s="131">
        <v>1513</v>
      </c>
      <c r="BW453" s="170">
        <f t="shared" si="269"/>
        <v>1407.8720313715867</v>
      </c>
      <c r="BX453" s="131">
        <f t="shared" si="274"/>
        <v>105.12796862841337</v>
      </c>
      <c r="BY453" s="171">
        <v>2</v>
      </c>
      <c r="CA453" s="39"/>
    </row>
    <row r="454" spans="1:79" x14ac:dyDescent="0.3">
      <c r="A454" s="137">
        <f t="shared" si="240"/>
        <v>446</v>
      </c>
      <c r="B454" s="153" t="s">
        <v>546</v>
      </c>
      <c r="C454" s="188">
        <v>137.30000000000001</v>
      </c>
      <c r="D454" s="187">
        <v>1</v>
      </c>
      <c r="E454" s="147">
        <f>[1]побуд.звіт!E454+'[2]звіт 2018+01.2019'!E454</f>
        <v>0</v>
      </c>
      <c r="F454" s="147">
        <f>[1]побуд.звіт!F454+'[2]звіт 2018+01.2019'!F454</f>
        <v>0</v>
      </c>
      <c r="G454" s="140">
        <f t="shared" si="236"/>
        <v>0</v>
      </c>
      <c r="H454" s="141">
        <f t="shared" si="237"/>
        <v>0</v>
      </c>
      <c r="I454" s="147">
        <f>[1]побуд.звіт!I454+'[2]звіт 2018+01.2019'!I454</f>
        <v>0</v>
      </c>
      <c r="J454" s="147">
        <f>[1]побуд.звіт!J454+'[2]звіт 2018+01.2019'!J454</f>
        <v>0</v>
      </c>
      <c r="K454" s="140">
        <f t="shared" si="238"/>
        <v>0</v>
      </c>
      <c r="L454" s="141">
        <f t="shared" si="239"/>
        <v>0</v>
      </c>
      <c r="M454" s="147">
        <f>[1]побуд.звіт!M454+'[2]звіт 2018+01.2019'!M454</f>
        <v>322.92586530760093</v>
      </c>
      <c r="N454" s="147">
        <f>[1]побуд.звіт!N454+'[2]звіт 2018+01.2019'!N454</f>
        <v>331.97011124761053</v>
      </c>
      <c r="O454" s="140">
        <f t="shared" si="241"/>
        <v>0</v>
      </c>
      <c r="P454" s="141">
        <f t="shared" si="242"/>
        <v>9.0442459400096027</v>
      </c>
      <c r="Q454" s="147">
        <f>[1]побуд.звіт!Q454+'[2]звіт 2018+01.2019'!Q454</f>
        <v>0</v>
      </c>
      <c r="R454" s="147">
        <f>[1]побуд.звіт!R454+'[2]звіт 2018+01.2019'!R454</f>
        <v>113.91627923137858</v>
      </c>
      <c r="S454" s="140">
        <f t="shared" si="243"/>
        <v>0</v>
      </c>
      <c r="T454" s="141">
        <f t="shared" si="244"/>
        <v>113.91627923137858</v>
      </c>
      <c r="U454" s="147">
        <f>[1]побуд.звіт!U454+'[2]звіт 2018+01.2019'!U454</f>
        <v>0</v>
      </c>
      <c r="V454" s="147">
        <f>[1]побуд.звіт!V454+'[2]звіт 2018+01.2019'!V454</f>
        <v>0</v>
      </c>
      <c r="W454" s="140">
        <f t="shared" si="245"/>
        <v>0</v>
      </c>
      <c r="X454" s="141">
        <f t="shared" si="246"/>
        <v>0</v>
      </c>
      <c r="Y454" s="147">
        <f>[1]побуд.звіт!Y454+'[2]звіт 2018+01.2019'!Y454</f>
        <v>0</v>
      </c>
      <c r="Z454" s="147">
        <f>[1]побуд.звіт!Z454+'[2]звіт 2018+01.2019'!Z454</f>
        <v>0</v>
      </c>
      <c r="AA454" s="140">
        <f t="shared" si="247"/>
        <v>0</v>
      </c>
      <c r="AB454" s="141">
        <f t="shared" si="248"/>
        <v>0</v>
      </c>
      <c r="AC454" s="147">
        <f>[1]побуд.звіт!AC454+'[2]звіт 2018+01.2019'!AC454</f>
        <v>605.48697644710251</v>
      </c>
      <c r="AD454" s="147">
        <f>[1]побуд.звіт!AD454+'[2]звіт 2018+01.2019'!AD454</f>
        <v>764.87480884742104</v>
      </c>
      <c r="AE454" s="140">
        <f t="shared" si="249"/>
        <v>0</v>
      </c>
      <c r="AF454" s="141">
        <f t="shared" si="250"/>
        <v>159.38783240031853</v>
      </c>
      <c r="AG454" s="147">
        <f>[1]побуд.звіт!AG454+'[2]звіт 2018+01.2019'!AG454</f>
        <v>0</v>
      </c>
      <c r="AH454" s="147">
        <f>[1]побуд.звіт!AH454+'[2]звіт 2018+01.2019'!AH454</f>
        <v>0</v>
      </c>
      <c r="AI454" s="140">
        <f t="shared" si="251"/>
        <v>0</v>
      </c>
      <c r="AJ454" s="141">
        <f t="shared" si="252"/>
        <v>0</v>
      </c>
      <c r="AK454" s="147">
        <f>[1]побуд.звіт!AK454+'[2]звіт 2018+01.2019'!AK454</f>
        <v>0</v>
      </c>
      <c r="AL454" s="147">
        <f>[1]побуд.звіт!AL454+'[2]звіт 2018+01.2019'!AL454</f>
        <v>0</v>
      </c>
      <c r="AM454" s="140">
        <f t="shared" si="253"/>
        <v>0</v>
      </c>
      <c r="AN454" s="141">
        <f t="shared" si="254"/>
        <v>0</v>
      </c>
      <c r="AO454" s="147">
        <f>[1]побуд.звіт!AO454+'[2]звіт 2018+01.2019'!AO454</f>
        <v>560.46237973715483</v>
      </c>
      <c r="AP454" s="147">
        <f>[1]побуд.звіт!AP454+'[2]звіт 2018+01.2019'!AP454</f>
        <v>210.00823327466497</v>
      </c>
      <c r="AQ454" s="140">
        <f t="shared" si="255"/>
        <v>-350.45414646248986</v>
      </c>
      <c r="AR454" s="141">
        <f t="shared" si="256"/>
        <v>0</v>
      </c>
      <c r="AS454" s="147">
        <f>[1]побуд.звіт!AS454+'[2]звіт 2018+01.2019'!AS454</f>
        <v>0</v>
      </c>
      <c r="AT454" s="147">
        <f>[1]побуд.звіт!AT454+'[2]звіт 2018+01.2019'!AT454</f>
        <v>0</v>
      </c>
      <c r="AU454" s="140">
        <f t="shared" si="257"/>
        <v>0</v>
      </c>
      <c r="AV454" s="141">
        <f t="shared" si="258"/>
        <v>0</v>
      </c>
      <c r="AW454" s="147">
        <f>[1]побуд.звіт!AW454+'[2]звіт 2018+01.2019'!AW454</f>
        <v>859.6647664186238</v>
      </c>
      <c r="AX454" s="147">
        <f>[1]побуд.звіт!AX454+'[2]звіт 2018+01.2019'!AX454</f>
        <v>0</v>
      </c>
      <c r="AY454" s="140">
        <f t="shared" si="259"/>
        <v>-859.6647664186238</v>
      </c>
      <c r="AZ454" s="141">
        <f t="shared" si="260"/>
        <v>0</v>
      </c>
      <c r="BA454" s="38">
        <v>0</v>
      </c>
      <c r="BB454" s="36"/>
      <c r="BC454" s="36">
        <f t="shared" si="270"/>
        <v>0</v>
      </c>
      <c r="BD454" s="37">
        <f t="shared" si="271"/>
        <v>0</v>
      </c>
      <c r="BE454" s="147">
        <f>[1]побуд.звіт!BE454+'[2]звіт 2018+01.2019'!BE454</f>
        <v>16.053178636367502</v>
      </c>
      <c r="BF454" s="147">
        <f>[1]побуд.звіт!BF454+'[2]звіт 2018+01.2019'!BF454</f>
        <v>0</v>
      </c>
      <c r="BG454" s="140">
        <f t="shared" si="261"/>
        <v>-16.053178636367502</v>
      </c>
      <c r="BH454" s="141">
        <f t="shared" si="262"/>
        <v>0</v>
      </c>
      <c r="BI454" s="147">
        <f>[1]побуд.звіт!BI454+'[2]звіт 2018+01.2019'!BI454</f>
        <v>0</v>
      </c>
      <c r="BJ454" s="147">
        <f>[1]побуд.звіт!BJ454+'[2]звіт 2018+01.2019'!BJ454</f>
        <v>0</v>
      </c>
      <c r="BK454" s="140">
        <f t="shared" si="263"/>
        <v>0</v>
      </c>
      <c r="BL454" s="141">
        <f t="shared" si="264"/>
        <v>0</v>
      </c>
      <c r="BM454" s="147">
        <f>[1]побуд.звіт!BM454+'[2]звіт 2018+01.2019'!BM454</f>
        <v>0</v>
      </c>
      <c r="BN454" s="147">
        <f>[1]побуд.звіт!BN454+'[2]звіт 2018+01.2019'!BN454</f>
        <v>0</v>
      </c>
      <c r="BO454" s="140">
        <f t="shared" si="265"/>
        <v>0</v>
      </c>
      <c r="BP454" s="141">
        <f t="shared" si="266"/>
        <v>0</v>
      </c>
      <c r="BQ454" s="142">
        <f t="shared" si="273"/>
        <v>2364.5931665468497</v>
      </c>
      <c r="BR454" s="140">
        <f t="shared" si="273"/>
        <v>1420.7694326010751</v>
      </c>
      <c r="BS454" s="140">
        <f t="shared" si="267"/>
        <v>-943.82373394577462</v>
      </c>
      <c r="BT454" s="141">
        <f t="shared" si="268"/>
        <v>0</v>
      </c>
      <c r="BU454" s="148">
        <f t="shared" si="272"/>
        <v>0.6008515345055766</v>
      </c>
      <c r="BV454" s="132">
        <v>24</v>
      </c>
      <c r="BW454" s="144">
        <f t="shared" si="269"/>
        <v>0</v>
      </c>
      <c r="BX454" s="132">
        <f t="shared" si="274"/>
        <v>168.89951189620356</v>
      </c>
      <c r="BY454" s="145">
        <v>3</v>
      </c>
      <c r="CA454" s="39"/>
    </row>
    <row r="455" spans="1:79" x14ac:dyDescent="0.3">
      <c r="A455" s="137">
        <f t="shared" si="240"/>
        <v>447</v>
      </c>
      <c r="B455" s="153" t="s">
        <v>547</v>
      </c>
      <c r="C455" s="188">
        <v>207.8</v>
      </c>
      <c r="D455" s="187">
        <v>1</v>
      </c>
      <c r="E455" s="147">
        <f>[1]побуд.звіт!E455+'[2]звіт 2018+01.2019'!E455</f>
        <v>0</v>
      </c>
      <c r="F455" s="147">
        <f>[1]побуд.звіт!F455+'[2]звіт 2018+01.2019'!F455</f>
        <v>0</v>
      </c>
      <c r="G455" s="140">
        <f t="shared" si="236"/>
        <v>0</v>
      </c>
      <c r="H455" s="141">
        <f t="shared" si="237"/>
        <v>0</v>
      </c>
      <c r="I455" s="147">
        <f>[1]побуд.звіт!I455+'[2]звіт 2018+01.2019'!I455</f>
        <v>0</v>
      </c>
      <c r="J455" s="147">
        <f>[1]побуд.звіт!J455+'[2]звіт 2018+01.2019'!J455</f>
        <v>0</v>
      </c>
      <c r="K455" s="140">
        <f t="shared" si="238"/>
        <v>0</v>
      </c>
      <c r="L455" s="141">
        <f t="shared" si="239"/>
        <v>0</v>
      </c>
      <c r="M455" s="147">
        <f>[1]побуд.звіт!M455+'[2]звіт 2018+01.2019'!M455</f>
        <v>282.00615522867054</v>
      </c>
      <c r="N455" s="147">
        <f>[1]побуд.звіт!N455+'[2]звіт 2018+01.2019'!N455</f>
        <v>256.82173344030468</v>
      </c>
      <c r="O455" s="140">
        <f t="shared" si="241"/>
        <v>-25.184421788365853</v>
      </c>
      <c r="P455" s="141">
        <f t="shared" si="242"/>
        <v>0</v>
      </c>
      <c r="Q455" s="147">
        <f>[1]побуд.звіт!Q455+'[2]звіт 2018+01.2019'!Q455</f>
        <v>0</v>
      </c>
      <c r="R455" s="147">
        <f>[1]побуд.звіт!R455+'[2]звіт 2018+01.2019'!R455</f>
        <v>172.36486023235534</v>
      </c>
      <c r="S455" s="140">
        <f t="shared" si="243"/>
        <v>0</v>
      </c>
      <c r="T455" s="141">
        <f t="shared" si="244"/>
        <v>172.36486023235534</v>
      </c>
      <c r="U455" s="147">
        <f>[1]побуд.звіт!U455+'[2]звіт 2018+01.2019'!U455</f>
        <v>0</v>
      </c>
      <c r="V455" s="147">
        <f>[1]побуд.звіт!V455+'[2]звіт 2018+01.2019'!V455</f>
        <v>0</v>
      </c>
      <c r="W455" s="140">
        <f t="shared" si="245"/>
        <v>0</v>
      </c>
      <c r="X455" s="141">
        <f t="shared" si="246"/>
        <v>0</v>
      </c>
      <c r="Y455" s="147">
        <f>[1]побуд.звіт!Y455+'[2]звіт 2018+01.2019'!Y455</f>
        <v>0</v>
      </c>
      <c r="Z455" s="147">
        <f>[1]побуд.звіт!Z455+'[2]звіт 2018+01.2019'!Z455</f>
        <v>0</v>
      </c>
      <c r="AA455" s="140">
        <f t="shared" si="247"/>
        <v>0</v>
      </c>
      <c r="AB455" s="141">
        <f t="shared" si="248"/>
        <v>0</v>
      </c>
      <c r="AC455" s="147">
        <f>[1]побуд.звіт!AC455+'[2]звіт 2018+01.2019'!AC455</f>
        <v>981.58918053644948</v>
      </c>
      <c r="AD455" s="147">
        <f>[1]побуд.звіт!AD455+'[2]звіт 2018+01.2019'!AD455</f>
        <v>1157.6182467479539</v>
      </c>
      <c r="AE455" s="140">
        <f t="shared" si="249"/>
        <v>0</v>
      </c>
      <c r="AF455" s="141">
        <f t="shared" si="250"/>
        <v>176.02906621150441</v>
      </c>
      <c r="AG455" s="147">
        <f>[1]побуд.звіт!AG455+'[2]звіт 2018+01.2019'!AG455</f>
        <v>0</v>
      </c>
      <c r="AH455" s="147">
        <f>[1]побуд.звіт!AH455+'[2]звіт 2018+01.2019'!AH455</f>
        <v>0</v>
      </c>
      <c r="AI455" s="140">
        <f t="shared" si="251"/>
        <v>0</v>
      </c>
      <c r="AJ455" s="141">
        <f t="shared" si="252"/>
        <v>0</v>
      </c>
      <c r="AK455" s="147">
        <f>[1]побуд.звіт!AK455+'[2]звіт 2018+01.2019'!AK455</f>
        <v>0</v>
      </c>
      <c r="AL455" s="147">
        <f>[1]побуд.звіт!AL455+'[2]звіт 2018+01.2019'!AL455</f>
        <v>0</v>
      </c>
      <c r="AM455" s="140">
        <f t="shared" si="253"/>
        <v>0</v>
      </c>
      <c r="AN455" s="141">
        <f t="shared" si="254"/>
        <v>0</v>
      </c>
      <c r="AO455" s="147">
        <f>[1]побуд.звіт!AO455+'[2]звіт 2018+01.2019'!AO455</f>
        <v>545.74825381528888</v>
      </c>
      <c r="AP455" s="147">
        <f>[1]побуд.звіт!AP455+'[2]звіт 2018+01.2019'!AP455</f>
        <v>264.11285836282093</v>
      </c>
      <c r="AQ455" s="140">
        <f t="shared" si="255"/>
        <v>-281.63539545246795</v>
      </c>
      <c r="AR455" s="141">
        <f t="shared" si="256"/>
        <v>0</v>
      </c>
      <c r="AS455" s="147">
        <f>[1]побуд.звіт!AS455+'[2]звіт 2018+01.2019'!AS455</f>
        <v>0</v>
      </c>
      <c r="AT455" s="147">
        <f>[1]побуд.звіт!AT455+'[2]звіт 2018+01.2019'!AT455</f>
        <v>0</v>
      </c>
      <c r="AU455" s="140">
        <f t="shared" si="257"/>
        <v>0</v>
      </c>
      <c r="AV455" s="141">
        <f t="shared" si="258"/>
        <v>0</v>
      </c>
      <c r="AW455" s="147">
        <f>[1]побуд.звіт!AW455+'[2]звіт 2018+01.2019'!AW455</f>
        <v>1380.1997645629597</v>
      </c>
      <c r="AX455" s="147">
        <f>[1]побуд.звіт!AX455+'[2]звіт 2018+01.2019'!AX455</f>
        <v>0</v>
      </c>
      <c r="AY455" s="140">
        <f t="shared" si="259"/>
        <v>-1380.1997645629597</v>
      </c>
      <c r="AZ455" s="141">
        <f t="shared" si="260"/>
        <v>0</v>
      </c>
      <c r="BA455" s="38">
        <v>0</v>
      </c>
      <c r="BB455" s="36"/>
      <c r="BC455" s="36">
        <f t="shared" si="270"/>
        <v>0</v>
      </c>
      <c r="BD455" s="37">
        <f t="shared" si="271"/>
        <v>0</v>
      </c>
      <c r="BE455" s="147">
        <f>[1]побуд.звіт!BE455+'[2]звіт 2018+01.2019'!BE455</f>
        <v>15.940552477075926</v>
      </c>
      <c r="BF455" s="147">
        <f>[1]побуд.звіт!BF455+'[2]звіт 2018+01.2019'!BF455</f>
        <v>0</v>
      </c>
      <c r="BG455" s="140">
        <f t="shared" si="261"/>
        <v>-15.940552477075926</v>
      </c>
      <c r="BH455" s="141">
        <f t="shared" si="262"/>
        <v>0</v>
      </c>
      <c r="BI455" s="147">
        <f>[1]побуд.звіт!BI455+'[2]звіт 2018+01.2019'!BI455</f>
        <v>0</v>
      </c>
      <c r="BJ455" s="147">
        <f>[1]побуд.звіт!BJ455+'[2]звіт 2018+01.2019'!BJ455</f>
        <v>0</v>
      </c>
      <c r="BK455" s="140">
        <f t="shared" si="263"/>
        <v>0</v>
      </c>
      <c r="BL455" s="141">
        <f t="shared" si="264"/>
        <v>0</v>
      </c>
      <c r="BM455" s="147">
        <f>[1]побуд.звіт!BM455+'[2]звіт 2018+01.2019'!BM455</f>
        <v>0</v>
      </c>
      <c r="BN455" s="147">
        <f>[1]побуд.звіт!BN455+'[2]звіт 2018+01.2019'!BN455</f>
        <v>0</v>
      </c>
      <c r="BO455" s="140">
        <f t="shared" si="265"/>
        <v>0</v>
      </c>
      <c r="BP455" s="141">
        <f t="shared" si="266"/>
        <v>0</v>
      </c>
      <c r="BQ455" s="142">
        <f t="shared" si="273"/>
        <v>3205.4839066204445</v>
      </c>
      <c r="BR455" s="140">
        <f t="shared" si="273"/>
        <v>1850.9176987834348</v>
      </c>
      <c r="BS455" s="140">
        <f t="shared" si="267"/>
        <v>-1354.5662078370096</v>
      </c>
      <c r="BT455" s="141">
        <f t="shared" si="268"/>
        <v>0</v>
      </c>
      <c r="BU455" s="148">
        <f t="shared" si="272"/>
        <v>0.57742224035523715</v>
      </c>
      <c r="BV455" s="132">
        <v>691</v>
      </c>
      <c r="BW455" s="144">
        <f t="shared" si="269"/>
        <v>462.0368638128254</v>
      </c>
      <c r="BX455" s="132">
        <f t="shared" si="274"/>
        <v>228.9631361871746</v>
      </c>
      <c r="BY455" s="145">
        <v>3</v>
      </c>
      <c r="CA455" s="39"/>
    </row>
    <row r="456" spans="1:79" x14ac:dyDescent="0.3">
      <c r="A456" s="137">
        <f t="shared" si="240"/>
        <v>448</v>
      </c>
      <c r="B456" s="153" t="s">
        <v>548</v>
      </c>
      <c r="C456" s="188">
        <v>180.4</v>
      </c>
      <c r="D456" s="187">
        <v>1</v>
      </c>
      <c r="E456" s="147">
        <f>[1]побуд.звіт!E456+'[2]звіт 2018+01.2019'!E456</f>
        <v>0</v>
      </c>
      <c r="F456" s="147">
        <f>[1]побуд.звіт!F456+'[2]звіт 2018+01.2019'!F456</f>
        <v>0</v>
      </c>
      <c r="G456" s="140">
        <f t="shared" si="236"/>
        <v>0</v>
      </c>
      <c r="H456" s="141">
        <f t="shared" si="237"/>
        <v>0</v>
      </c>
      <c r="I456" s="147">
        <f>[1]побуд.звіт!I456+'[2]звіт 2018+01.2019'!I456</f>
        <v>0</v>
      </c>
      <c r="J456" s="147">
        <f>[1]побуд.звіт!J456+'[2]звіт 2018+01.2019'!J456</f>
        <v>0</v>
      </c>
      <c r="K456" s="140">
        <f t="shared" si="238"/>
        <v>0</v>
      </c>
      <c r="L456" s="141">
        <f t="shared" si="239"/>
        <v>0</v>
      </c>
      <c r="M456" s="147">
        <f>[1]побуд.звіт!M456+'[2]звіт 2018+01.2019'!M456</f>
        <v>645.37656931591277</v>
      </c>
      <c r="N456" s="147">
        <f>[1]побуд.звіт!N456+'[2]звіт 2018+01.2019'!N456</f>
        <v>663.94022249522106</v>
      </c>
      <c r="O456" s="140">
        <f t="shared" si="241"/>
        <v>0</v>
      </c>
      <c r="P456" s="141">
        <f t="shared" si="242"/>
        <v>18.56365317930829</v>
      </c>
      <c r="Q456" s="147">
        <f>[1]побуд.звіт!Q456+'[2]звіт 2018+01.2019'!Q456</f>
        <v>0</v>
      </c>
      <c r="R456" s="147">
        <f>[1]побуд.звіт!R456+'[2]звіт 2018+01.2019'!R456</f>
        <v>149.31463191545043</v>
      </c>
      <c r="S456" s="140">
        <f t="shared" si="243"/>
        <v>0</v>
      </c>
      <c r="T456" s="141">
        <f t="shared" si="244"/>
        <v>149.31463191545043</v>
      </c>
      <c r="U456" s="147">
        <f>[1]побуд.звіт!U456+'[2]звіт 2018+01.2019'!U456</f>
        <v>0</v>
      </c>
      <c r="V456" s="147">
        <f>[1]побуд.звіт!V456+'[2]звіт 2018+01.2019'!V456</f>
        <v>0</v>
      </c>
      <c r="W456" s="140">
        <f t="shared" si="245"/>
        <v>0</v>
      </c>
      <c r="X456" s="141">
        <f t="shared" si="246"/>
        <v>0</v>
      </c>
      <c r="Y456" s="147">
        <f>[1]побуд.звіт!Y456+'[2]звіт 2018+01.2019'!Y456</f>
        <v>0</v>
      </c>
      <c r="Z456" s="147">
        <f>[1]побуд.звіт!Z456+'[2]звіт 2018+01.2019'!Z456</f>
        <v>0</v>
      </c>
      <c r="AA456" s="140">
        <f t="shared" si="247"/>
        <v>0</v>
      </c>
      <c r="AB456" s="141">
        <f t="shared" si="248"/>
        <v>0</v>
      </c>
      <c r="AC456" s="147">
        <f>[1]побуд.звіт!AC456+'[2]звіт 2018+01.2019'!AC456</f>
        <v>795.39372558672505</v>
      </c>
      <c r="AD456" s="147">
        <f>[1]побуд.звіт!AD456+'[2]звіт 2018+01.2019'!AD456</f>
        <v>1004.9775347128532</v>
      </c>
      <c r="AE456" s="140">
        <f t="shared" si="249"/>
        <v>0</v>
      </c>
      <c r="AF456" s="141">
        <f t="shared" si="250"/>
        <v>209.58380912612813</v>
      </c>
      <c r="AG456" s="147">
        <f>[1]побуд.звіт!AG456+'[2]звіт 2018+01.2019'!AG456</f>
        <v>0</v>
      </c>
      <c r="AH456" s="147">
        <f>[1]побуд.звіт!AH456+'[2]звіт 2018+01.2019'!AH456</f>
        <v>0</v>
      </c>
      <c r="AI456" s="140">
        <f t="shared" si="251"/>
        <v>0</v>
      </c>
      <c r="AJ456" s="141">
        <f t="shared" si="252"/>
        <v>0</v>
      </c>
      <c r="AK456" s="147">
        <f>[1]побуд.звіт!AK456+'[2]звіт 2018+01.2019'!AK456</f>
        <v>0</v>
      </c>
      <c r="AL456" s="147">
        <f>[1]побуд.звіт!AL456+'[2]звіт 2018+01.2019'!AL456</f>
        <v>0</v>
      </c>
      <c r="AM456" s="140">
        <f t="shared" si="253"/>
        <v>0</v>
      </c>
      <c r="AN456" s="141">
        <f t="shared" si="254"/>
        <v>0</v>
      </c>
      <c r="AO456" s="147">
        <f>[1]побуд.звіт!AO456+'[2]звіт 2018+01.2019'!AO456</f>
        <v>661.83908015134216</v>
      </c>
      <c r="AP456" s="147">
        <f>[1]побуд.звіт!AP456+'[2]звіт 2018+01.2019'!AP456</f>
        <v>175.0091601659488</v>
      </c>
      <c r="AQ456" s="140">
        <f t="shared" si="255"/>
        <v>-486.82991998539336</v>
      </c>
      <c r="AR456" s="141">
        <f t="shared" si="256"/>
        <v>0</v>
      </c>
      <c r="AS456" s="147">
        <f>[1]побуд.звіт!AS456+'[2]звіт 2018+01.2019'!AS456</f>
        <v>0</v>
      </c>
      <c r="AT456" s="147">
        <f>[1]побуд.звіт!AT456+'[2]звіт 2018+01.2019'!AT456</f>
        <v>0</v>
      </c>
      <c r="AU456" s="140">
        <f t="shared" si="257"/>
        <v>0</v>
      </c>
      <c r="AV456" s="141">
        <f t="shared" si="258"/>
        <v>0</v>
      </c>
      <c r="AW456" s="147">
        <f>[1]побуд.звіт!AW456+'[2]звіт 2018+01.2019'!AW456</f>
        <v>1126.9734451293325</v>
      </c>
      <c r="AX456" s="147">
        <f>[1]побуд.звіт!AX456+'[2]звіт 2018+01.2019'!AX456</f>
        <v>226</v>
      </c>
      <c r="AY456" s="140">
        <f t="shared" si="259"/>
        <v>-900.9734451293325</v>
      </c>
      <c r="AZ456" s="141">
        <f t="shared" si="260"/>
        <v>0</v>
      </c>
      <c r="BA456" s="38">
        <v>0</v>
      </c>
      <c r="BB456" s="36"/>
      <c r="BC456" s="36">
        <f t="shared" si="270"/>
        <v>0</v>
      </c>
      <c r="BD456" s="37">
        <f t="shared" si="271"/>
        <v>0</v>
      </c>
      <c r="BE456" s="147">
        <f>[1]побуд.звіт!BE456+'[2]звіт 2018+01.2019'!BE456</f>
        <v>16.027150225786791</v>
      </c>
      <c r="BF456" s="147">
        <f>[1]побуд.звіт!BF456+'[2]звіт 2018+01.2019'!BF456</f>
        <v>0</v>
      </c>
      <c r="BG456" s="140">
        <f t="shared" si="261"/>
        <v>-16.027150225786791</v>
      </c>
      <c r="BH456" s="141">
        <f t="shared" si="262"/>
        <v>0</v>
      </c>
      <c r="BI456" s="147">
        <f>[1]побуд.звіт!BI456+'[2]звіт 2018+01.2019'!BI456</f>
        <v>0</v>
      </c>
      <c r="BJ456" s="147">
        <f>[1]побуд.звіт!BJ456+'[2]звіт 2018+01.2019'!BJ456</f>
        <v>0</v>
      </c>
      <c r="BK456" s="140">
        <f t="shared" si="263"/>
        <v>0</v>
      </c>
      <c r="BL456" s="141">
        <f t="shared" si="264"/>
        <v>0</v>
      </c>
      <c r="BM456" s="147">
        <f>[1]побуд.звіт!BM456+'[2]звіт 2018+01.2019'!BM456</f>
        <v>0</v>
      </c>
      <c r="BN456" s="147">
        <f>[1]побуд.звіт!BN456+'[2]звіт 2018+01.2019'!BN456</f>
        <v>0</v>
      </c>
      <c r="BO456" s="140">
        <f t="shared" si="265"/>
        <v>0</v>
      </c>
      <c r="BP456" s="141">
        <f t="shared" si="266"/>
        <v>0</v>
      </c>
      <c r="BQ456" s="142">
        <f t="shared" si="273"/>
        <v>3245.6099704090998</v>
      </c>
      <c r="BR456" s="140">
        <f t="shared" si="273"/>
        <v>2219.2415492894734</v>
      </c>
      <c r="BS456" s="140">
        <f t="shared" si="267"/>
        <v>-1026.3684211196264</v>
      </c>
      <c r="BT456" s="141">
        <f t="shared" si="268"/>
        <v>0</v>
      </c>
      <c r="BU456" s="148">
        <f t="shared" si="272"/>
        <v>0.68376717150944188</v>
      </c>
      <c r="BV456" s="132">
        <v>310</v>
      </c>
      <c r="BW456" s="144">
        <f t="shared" si="269"/>
        <v>78.170716399350027</v>
      </c>
      <c r="BX456" s="132">
        <f t="shared" si="274"/>
        <v>231.82928360064997</v>
      </c>
      <c r="BY456" s="145">
        <v>3</v>
      </c>
      <c r="CA456" s="39"/>
    </row>
    <row r="457" spans="1:79" x14ac:dyDescent="0.3">
      <c r="A457" s="137">
        <f t="shared" si="240"/>
        <v>449</v>
      </c>
      <c r="B457" s="153" t="s">
        <v>549</v>
      </c>
      <c r="C457" s="188">
        <v>102.44</v>
      </c>
      <c r="D457" s="187">
        <v>1</v>
      </c>
      <c r="E457" s="147">
        <f>[1]побуд.звіт!E457+'[2]звіт 2018+01.2019'!E457</f>
        <v>0</v>
      </c>
      <c r="F457" s="147">
        <f>[1]побуд.звіт!F457+'[2]звіт 2018+01.2019'!F457</f>
        <v>0</v>
      </c>
      <c r="G457" s="140">
        <f t="shared" si="236"/>
        <v>0</v>
      </c>
      <c r="H457" s="141">
        <f t="shared" si="237"/>
        <v>0</v>
      </c>
      <c r="I457" s="147">
        <f>[1]побуд.звіт!I457+'[2]звіт 2018+01.2019'!I457</f>
        <v>0</v>
      </c>
      <c r="J457" s="147">
        <f>[1]побуд.звіт!J457+'[2]звіт 2018+01.2019'!J457</f>
        <v>0</v>
      </c>
      <c r="K457" s="140">
        <f t="shared" si="238"/>
        <v>0</v>
      </c>
      <c r="L457" s="141">
        <f t="shared" si="239"/>
        <v>0</v>
      </c>
      <c r="M457" s="147">
        <f>[1]побуд.звіт!M457+'[2]звіт 2018+01.2019'!M457</f>
        <v>282.44544926512606</v>
      </c>
      <c r="N457" s="147">
        <f>[1]побуд.звіт!N457+'[2]звіт 2018+01.2019'!N457</f>
        <v>290.47384734165922</v>
      </c>
      <c r="O457" s="140">
        <f t="shared" si="241"/>
        <v>0</v>
      </c>
      <c r="P457" s="141">
        <f t="shared" si="242"/>
        <v>8.0283980765331648</v>
      </c>
      <c r="Q457" s="147">
        <f>[1]побуд.звіт!Q457+'[2]звіт 2018+01.2019'!Q457</f>
        <v>0</v>
      </c>
      <c r="R457" s="147">
        <f>[1]побуд.звіт!R457+'[2]звіт 2018+01.2019'!R457</f>
        <v>85.008819853051705</v>
      </c>
      <c r="S457" s="140">
        <f t="shared" si="243"/>
        <v>0</v>
      </c>
      <c r="T457" s="141">
        <f t="shared" si="244"/>
        <v>85.008819853051705</v>
      </c>
      <c r="U457" s="147">
        <f>[1]побуд.звіт!U457+'[2]звіт 2018+01.2019'!U457</f>
        <v>0</v>
      </c>
      <c r="V457" s="147">
        <f>[1]побуд.звіт!V457+'[2]звіт 2018+01.2019'!V457</f>
        <v>0</v>
      </c>
      <c r="W457" s="140">
        <f t="shared" si="245"/>
        <v>0</v>
      </c>
      <c r="X457" s="141">
        <f t="shared" si="246"/>
        <v>0</v>
      </c>
      <c r="Y457" s="147">
        <f>[1]побуд.звіт!Y457+'[2]звіт 2018+01.2019'!Y457</f>
        <v>0</v>
      </c>
      <c r="Z457" s="147">
        <f>[1]побуд.звіт!Z457+'[2]звіт 2018+01.2019'!Z457</f>
        <v>0</v>
      </c>
      <c r="AA457" s="140">
        <f t="shared" si="247"/>
        <v>0</v>
      </c>
      <c r="AB457" s="141">
        <f t="shared" si="248"/>
        <v>0</v>
      </c>
      <c r="AC457" s="147">
        <f>[1]побуд.звіт!AC457+'[2]звіт 2018+01.2019'!AC457</f>
        <v>451.81341650328989</v>
      </c>
      <c r="AD457" s="147">
        <f>[1]побуд.звіт!AD457+'[2]звіт 2018+01.2019'!AD457</f>
        <v>570.67571317064687</v>
      </c>
      <c r="AE457" s="140">
        <f t="shared" si="249"/>
        <v>0</v>
      </c>
      <c r="AF457" s="141">
        <f t="shared" si="250"/>
        <v>118.86229666735699</v>
      </c>
      <c r="AG457" s="147">
        <f>[1]побуд.звіт!AG457+'[2]звіт 2018+01.2019'!AG457</f>
        <v>0</v>
      </c>
      <c r="AH457" s="147">
        <f>[1]побуд.звіт!AH457+'[2]звіт 2018+01.2019'!AH457</f>
        <v>0</v>
      </c>
      <c r="AI457" s="140">
        <f t="shared" si="251"/>
        <v>0</v>
      </c>
      <c r="AJ457" s="141">
        <f t="shared" si="252"/>
        <v>0</v>
      </c>
      <c r="AK457" s="147">
        <f>[1]побуд.звіт!AK457+'[2]звіт 2018+01.2019'!AK457</f>
        <v>0</v>
      </c>
      <c r="AL457" s="147">
        <f>[1]побуд.звіт!AL457+'[2]звіт 2018+01.2019'!AL457</f>
        <v>0</v>
      </c>
      <c r="AM457" s="140">
        <f t="shared" si="253"/>
        <v>0</v>
      </c>
      <c r="AN457" s="141">
        <f t="shared" si="254"/>
        <v>0</v>
      </c>
      <c r="AO457" s="147">
        <f>[1]побуд.звіт!AO457+'[2]звіт 2018+01.2019'!AO457</f>
        <v>818.22689806871006</v>
      </c>
      <c r="AP457" s="147">
        <f>[1]побуд.звіт!AP457+'[2]звіт 2018+01.2019'!AP457</f>
        <v>213.22026412482836</v>
      </c>
      <c r="AQ457" s="140">
        <f t="shared" si="255"/>
        <v>-605.00663394388175</v>
      </c>
      <c r="AR457" s="141">
        <f t="shared" si="256"/>
        <v>0</v>
      </c>
      <c r="AS457" s="147">
        <f>[1]побуд.звіт!AS457+'[2]звіт 2018+01.2019'!AS457</f>
        <v>0</v>
      </c>
      <c r="AT457" s="147">
        <f>[1]побуд.звіт!AT457+'[2]звіт 2018+01.2019'!AT457</f>
        <v>0</v>
      </c>
      <c r="AU457" s="140">
        <f t="shared" si="257"/>
        <v>0</v>
      </c>
      <c r="AV457" s="141">
        <f t="shared" si="258"/>
        <v>0</v>
      </c>
      <c r="AW457" s="147">
        <f>[1]побуд.звіт!AW457+'[2]звіт 2018+01.2019'!AW457</f>
        <v>641.54523009211334</v>
      </c>
      <c r="AX457" s="147">
        <f>[1]побуд.звіт!AX457+'[2]звіт 2018+01.2019'!AX457</f>
        <v>0</v>
      </c>
      <c r="AY457" s="140">
        <f t="shared" si="259"/>
        <v>-641.54523009211334</v>
      </c>
      <c r="AZ457" s="141">
        <f t="shared" si="260"/>
        <v>0</v>
      </c>
      <c r="BA457" s="38">
        <v>0</v>
      </c>
      <c r="BB457" s="36"/>
      <c r="BC457" s="36">
        <f t="shared" si="270"/>
        <v>0</v>
      </c>
      <c r="BD457" s="37">
        <f t="shared" si="271"/>
        <v>0</v>
      </c>
      <c r="BE457" s="147">
        <f>[1]побуд.звіт!BE457+'[2]звіт 2018+01.2019'!BE457</f>
        <v>16.096384934791491</v>
      </c>
      <c r="BF457" s="147">
        <f>[1]побуд.звіт!BF457+'[2]звіт 2018+01.2019'!BF457</f>
        <v>0</v>
      </c>
      <c r="BG457" s="140">
        <f t="shared" si="261"/>
        <v>-16.096384934791491</v>
      </c>
      <c r="BH457" s="141">
        <f t="shared" si="262"/>
        <v>0</v>
      </c>
      <c r="BI457" s="147">
        <f>[1]побуд.звіт!BI457+'[2]звіт 2018+01.2019'!BI457</f>
        <v>0</v>
      </c>
      <c r="BJ457" s="147">
        <f>[1]побуд.звіт!BJ457+'[2]звіт 2018+01.2019'!BJ457</f>
        <v>0</v>
      </c>
      <c r="BK457" s="140">
        <f t="shared" si="263"/>
        <v>0</v>
      </c>
      <c r="BL457" s="141">
        <f t="shared" si="264"/>
        <v>0</v>
      </c>
      <c r="BM457" s="147">
        <f>[1]побуд.звіт!BM457+'[2]звіт 2018+01.2019'!BM457</f>
        <v>0</v>
      </c>
      <c r="BN457" s="147">
        <f>[1]побуд.звіт!BN457+'[2]звіт 2018+01.2019'!BN457</f>
        <v>0</v>
      </c>
      <c r="BO457" s="140">
        <f t="shared" si="265"/>
        <v>0</v>
      </c>
      <c r="BP457" s="141">
        <f t="shared" si="266"/>
        <v>0</v>
      </c>
      <c r="BQ457" s="142">
        <f t="shared" si="273"/>
        <v>2210.1273788640306</v>
      </c>
      <c r="BR457" s="140">
        <f t="shared" si="273"/>
        <v>1159.3786444901862</v>
      </c>
      <c r="BS457" s="140">
        <f t="shared" si="267"/>
        <v>-1050.7487343738444</v>
      </c>
      <c r="BT457" s="141">
        <f t="shared" si="268"/>
        <v>0</v>
      </c>
      <c r="BU457" s="148">
        <f t="shared" si="272"/>
        <v>0.52457548627178574</v>
      </c>
      <c r="BV457" s="132">
        <v>0</v>
      </c>
      <c r="BW457" s="144">
        <f t="shared" si="269"/>
        <v>0</v>
      </c>
      <c r="BX457" s="132">
        <f t="shared" si="274"/>
        <v>157.86624134743076</v>
      </c>
      <c r="BY457" s="145">
        <v>3</v>
      </c>
      <c r="CA457" s="39"/>
    </row>
    <row r="458" spans="1:79" x14ac:dyDescent="0.3">
      <c r="A458" s="137">
        <f t="shared" si="240"/>
        <v>450</v>
      </c>
      <c r="B458" s="153" t="s">
        <v>550</v>
      </c>
      <c r="C458" s="188">
        <v>180.22</v>
      </c>
      <c r="D458" s="187">
        <v>1</v>
      </c>
      <c r="E458" s="147">
        <f>[1]побуд.звіт!E458+'[2]звіт 2018+01.2019'!E458</f>
        <v>0</v>
      </c>
      <c r="F458" s="147">
        <f>[1]побуд.звіт!F458+'[2]звіт 2018+01.2019'!F458</f>
        <v>0</v>
      </c>
      <c r="G458" s="140">
        <f t="shared" ref="G458:G521" si="275">IF((F458-E458)&lt;0,F458-E458,0)</f>
        <v>0</v>
      </c>
      <c r="H458" s="141">
        <f t="shared" ref="H458:H521" si="276">IF((F458-E458)&gt;0,F458-E458,0)</f>
        <v>0</v>
      </c>
      <c r="I458" s="147">
        <f>[1]побуд.звіт!I458+'[2]звіт 2018+01.2019'!I458</f>
        <v>0</v>
      </c>
      <c r="J458" s="147">
        <f>[1]побуд.звіт!J458+'[2]звіт 2018+01.2019'!J458</f>
        <v>0</v>
      </c>
      <c r="K458" s="140">
        <f t="shared" ref="K458:K521" si="277">IF((J458-I458)&lt;0,J458-I458,0)</f>
        <v>0</v>
      </c>
      <c r="L458" s="141">
        <f t="shared" ref="L458:L521" si="278">IF((J458-I458)&gt;0,J458-I458,0)</f>
        <v>0</v>
      </c>
      <c r="M458" s="147">
        <f>[1]побуд.звіт!M458+'[2]звіт 2018+01.2019'!M458</f>
        <v>282.78831489174075</v>
      </c>
      <c r="N458" s="147">
        <f>[1]побуд.звіт!N458+'[2]звіт 2018+01.2019'!N458</f>
        <v>290.47384734165922</v>
      </c>
      <c r="O458" s="140">
        <f t="shared" si="241"/>
        <v>0</v>
      </c>
      <c r="P458" s="141">
        <f t="shared" si="242"/>
        <v>7.685532449918469</v>
      </c>
      <c r="Q458" s="147">
        <f>[1]побуд.звіт!Q458+'[2]звіт 2018+01.2019'!Q458</f>
        <v>0</v>
      </c>
      <c r="R458" s="147">
        <f>[1]побуд.звіт!R458+'[2]звіт 2018+01.2019'!R458</f>
        <v>149.41916639517831</v>
      </c>
      <c r="S458" s="140">
        <f t="shared" si="243"/>
        <v>0</v>
      </c>
      <c r="T458" s="141">
        <f t="shared" si="244"/>
        <v>149.41916639517831</v>
      </c>
      <c r="U458" s="147">
        <f>[1]побуд.звіт!U458+'[2]звіт 2018+01.2019'!U458</f>
        <v>0</v>
      </c>
      <c r="V458" s="147">
        <f>[1]побуд.звіт!V458+'[2]звіт 2018+01.2019'!V458</f>
        <v>0</v>
      </c>
      <c r="W458" s="140">
        <f t="shared" si="245"/>
        <v>0</v>
      </c>
      <c r="X458" s="141">
        <f t="shared" si="246"/>
        <v>0</v>
      </c>
      <c r="Y458" s="147">
        <f>[1]побуд.звіт!Y458+'[2]звіт 2018+01.2019'!Y458</f>
        <v>0</v>
      </c>
      <c r="Z458" s="147">
        <f>[1]побуд.звіт!Z458+'[2]звіт 2018+01.2019'!Z458</f>
        <v>0</v>
      </c>
      <c r="AA458" s="140">
        <f t="shared" si="247"/>
        <v>0</v>
      </c>
      <c r="AB458" s="141">
        <f t="shared" si="248"/>
        <v>0</v>
      </c>
      <c r="AC458" s="147">
        <f>[1]побуд.звіт!AC458+'[2]звіт 2018+01.2019'!AC458</f>
        <v>794.7622934835897</v>
      </c>
      <c r="AD458" s="147">
        <f>[1]побуд.звіт!AD458+'[2]звіт 2018+01.2019'!AD458</f>
        <v>1003.9747855097028</v>
      </c>
      <c r="AE458" s="140">
        <f t="shared" si="249"/>
        <v>0</v>
      </c>
      <c r="AF458" s="141">
        <f t="shared" si="250"/>
        <v>209.21249202611307</v>
      </c>
      <c r="AG458" s="147">
        <f>[1]побуд.звіт!AG458+'[2]звіт 2018+01.2019'!AG458</f>
        <v>0</v>
      </c>
      <c r="AH458" s="147">
        <f>[1]побуд.звіт!AH458+'[2]звіт 2018+01.2019'!AH458</f>
        <v>0</v>
      </c>
      <c r="AI458" s="140">
        <f t="shared" si="251"/>
        <v>0</v>
      </c>
      <c r="AJ458" s="141">
        <f t="shared" si="252"/>
        <v>0</v>
      </c>
      <c r="AK458" s="147">
        <f>[1]побуд.звіт!AK458+'[2]звіт 2018+01.2019'!AK458</f>
        <v>0</v>
      </c>
      <c r="AL458" s="147">
        <f>[1]побуд.звіт!AL458+'[2]звіт 2018+01.2019'!AL458</f>
        <v>0</v>
      </c>
      <c r="AM458" s="140">
        <f t="shared" si="253"/>
        <v>0</v>
      </c>
      <c r="AN458" s="141">
        <f t="shared" si="254"/>
        <v>0</v>
      </c>
      <c r="AO458" s="147">
        <f>[1]побуд.звіт!AO458+'[2]звіт 2018+01.2019'!AO458</f>
        <v>914.72635220281609</v>
      </c>
      <c r="AP458" s="147">
        <f>[1]побуд.звіт!AP458+'[2]звіт 2018+01.2019'!AP458</f>
        <v>267.32488921298437</v>
      </c>
      <c r="AQ458" s="140">
        <f t="shared" si="255"/>
        <v>-647.40146298983177</v>
      </c>
      <c r="AR458" s="141">
        <f t="shared" si="256"/>
        <v>0</v>
      </c>
      <c r="AS458" s="147">
        <f>[1]побуд.звіт!AS458+'[2]звіт 2018+01.2019'!AS458</f>
        <v>0</v>
      </c>
      <c r="AT458" s="147">
        <f>[1]побуд.звіт!AT458+'[2]звіт 2018+01.2019'!AT458</f>
        <v>0</v>
      </c>
      <c r="AU458" s="140">
        <f t="shared" si="257"/>
        <v>0</v>
      </c>
      <c r="AV458" s="141">
        <f t="shared" si="258"/>
        <v>0</v>
      </c>
      <c r="AW458" s="147">
        <f>[1]побуд.звіт!AW458+'[2]звіт 2018+01.2019'!AW458</f>
        <v>1127.4611997096151</v>
      </c>
      <c r="AX458" s="147">
        <f>[1]побуд.звіт!AX458+'[2]звіт 2018+01.2019'!AX458</f>
        <v>0</v>
      </c>
      <c r="AY458" s="140">
        <f t="shared" si="259"/>
        <v>-1127.4611997096151</v>
      </c>
      <c r="AZ458" s="141">
        <f t="shared" si="260"/>
        <v>0</v>
      </c>
      <c r="BA458" s="38">
        <v>0</v>
      </c>
      <c r="BB458" s="36"/>
      <c r="BC458" s="36">
        <f t="shared" si="270"/>
        <v>0</v>
      </c>
      <c r="BD458" s="37">
        <f t="shared" si="271"/>
        <v>0</v>
      </c>
      <c r="BE458" s="147">
        <f>[1]побуд.звіт!BE458+'[2]звіт 2018+01.2019'!BE458</f>
        <v>16.01115861247947</v>
      </c>
      <c r="BF458" s="147">
        <f>[1]побуд.звіт!BF458+'[2]звіт 2018+01.2019'!BF458</f>
        <v>0</v>
      </c>
      <c r="BG458" s="140">
        <f t="shared" si="261"/>
        <v>-16.01115861247947</v>
      </c>
      <c r="BH458" s="141">
        <f t="shared" si="262"/>
        <v>0</v>
      </c>
      <c r="BI458" s="147">
        <f>[1]побуд.звіт!BI458+'[2]звіт 2018+01.2019'!BI458</f>
        <v>0</v>
      </c>
      <c r="BJ458" s="147">
        <f>[1]побуд.звіт!BJ458+'[2]звіт 2018+01.2019'!BJ458</f>
        <v>0</v>
      </c>
      <c r="BK458" s="140">
        <f t="shared" si="263"/>
        <v>0</v>
      </c>
      <c r="BL458" s="141">
        <f t="shared" si="264"/>
        <v>0</v>
      </c>
      <c r="BM458" s="147">
        <f>[1]побуд.звіт!BM458+'[2]звіт 2018+01.2019'!BM458</f>
        <v>0</v>
      </c>
      <c r="BN458" s="147">
        <f>[1]побуд.звіт!BN458+'[2]звіт 2018+01.2019'!BN458</f>
        <v>0</v>
      </c>
      <c r="BO458" s="140">
        <f t="shared" si="265"/>
        <v>0</v>
      </c>
      <c r="BP458" s="141">
        <f t="shared" si="266"/>
        <v>0</v>
      </c>
      <c r="BQ458" s="142">
        <f t="shared" si="273"/>
        <v>3135.7493189002412</v>
      </c>
      <c r="BR458" s="140">
        <f t="shared" si="273"/>
        <v>1711.1926884595246</v>
      </c>
      <c r="BS458" s="140">
        <f t="shared" si="267"/>
        <v>-1424.5566304407166</v>
      </c>
      <c r="BT458" s="141">
        <f t="shared" si="268"/>
        <v>0</v>
      </c>
      <c r="BU458" s="148">
        <f t="shared" si="272"/>
        <v>0.54570455557323316</v>
      </c>
      <c r="BV458" s="132">
        <v>297</v>
      </c>
      <c r="BW458" s="144">
        <f t="shared" si="269"/>
        <v>73.017905792839912</v>
      </c>
      <c r="BX458" s="132">
        <f t="shared" si="274"/>
        <v>223.98209420716009</v>
      </c>
      <c r="BY458" s="145">
        <v>3</v>
      </c>
      <c r="CA458" s="39"/>
    </row>
    <row r="459" spans="1:79" x14ac:dyDescent="0.3">
      <c r="A459" s="137">
        <f t="shared" ref="A459:A522" si="279">A458+1</f>
        <v>451</v>
      </c>
      <c r="B459" s="153" t="s">
        <v>551</v>
      </c>
      <c r="C459" s="188">
        <v>316.5</v>
      </c>
      <c r="D459" s="187">
        <v>1</v>
      </c>
      <c r="E459" s="147">
        <f>[1]побуд.звіт!E459+'[2]звіт 2018+01.2019'!E459</f>
        <v>0</v>
      </c>
      <c r="F459" s="147">
        <f>[1]побуд.звіт!F459+'[2]звіт 2018+01.2019'!F459</f>
        <v>0</v>
      </c>
      <c r="G459" s="140">
        <f t="shared" si="275"/>
        <v>0</v>
      </c>
      <c r="H459" s="141">
        <f t="shared" si="276"/>
        <v>0</v>
      </c>
      <c r="I459" s="147">
        <f>[1]побуд.звіт!I459+'[2]звіт 2018+01.2019'!I459</f>
        <v>0</v>
      </c>
      <c r="J459" s="147">
        <f>[1]побуд.звіт!J459+'[2]звіт 2018+01.2019'!J459</f>
        <v>0</v>
      </c>
      <c r="K459" s="140">
        <f t="shared" si="277"/>
        <v>0</v>
      </c>
      <c r="L459" s="141">
        <f t="shared" si="278"/>
        <v>0</v>
      </c>
      <c r="M459" s="147">
        <f>[1]побуд.звіт!M459+'[2]звіт 2018+01.2019'!M459</f>
        <v>974.45944183771223</v>
      </c>
      <c r="N459" s="147">
        <f>[1]побуд.звіт!N459+'[2]звіт 2018+01.2019'!N459</f>
        <v>962.25821984147717</v>
      </c>
      <c r="O459" s="140">
        <f t="shared" ref="O459:O522" si="280">IF((N459-M459)&lt;0,N459-M459,0)</f>
        <v>-12.201221996235063</v>
      </c>
      <c r="P459" s="141">
        <f t="shared" ref="P459:P522" si="281">IF((N459-M459)&gt;0,N459-M459,0)</f>
        <v>0</v>
      </c>
      <c r="Q459" s="147">
        <f>[1]побуд.звіт!Q459+'[2]звіт 2018+01.2019'!Q459</f>
        <v>0</v>
      </c>
      <c r="R459" s="147">
        <f>[1]побуд.звіт!R459+'[2]звіт 2018+01.2019'!R459</f>
        <v>219.89075124402927</v>
      </c>
      <c r="S459" s="140">
        <f t="shared" ref="S459:S522" si="282">IF((R459-Q459)&lt;0,R459-Q459,0)</f>
        <v>0</v>
      </c>
      <c r="T459" s="141">
        <f t="shared" ref="T459:T522" si="283">IF((R459-Q459)&gt;0,R459-Q459,0)</f>
        <v>219.89075124402927</v>
      </c>
      <c r="U459" s="147">
        <f>[1]побуд.звіт!U459+'[2]звіт 2018+01.2019'!U459</f>
        <v>0</v>
      </c>
      <c r="V459" s="147">
        <f>[1]побуд.звіт!V459+'[2]звіт 2018+01.2019'!V459</f>
        <v>0</v>
      </c>
      <c r="W459" s="140">
        <f t="shared" ref="W459:W522" si="284">IF((V459-U459)&lt;0,V459-U459,0)</f>
        <v>0</v>
      </c>
      <c r="X459" s="141">
        <f t="shared" ref="X459:X522" si="285">IF((V459-U459)&gt;0,V459-U459,0)</f>
        <v>0</v>
      </c>
      <c r="Y459" s="147">
        <f>[1]побуд.звіт!Y459+'[2]звіт 2018+01.2019'!Y459</f>
        <v>0</v>
      </c>
      <c r="Z459" s="147">
        <f>[1]побуд.звіт!Z459+'[2]звіт 2018+01.2019'!Z459</f>
        <v>0</v>
      </c>
      <c r="AA459" s="140">
        <f t="shared" ref="AA459:AA522" si="286">IF((Z459-Y459)&lt;0,Z459-Y459,0)</f>
        <v>0</v>
      </c>
      <c r="AB459" s="141">
        <f t="shared" ref="AB459:AB522" si="287">IF((Z459-Y459)&gt;0,Z459-Y459,0)</f>
        <v>0</v>
      </c>
      <c r="AC459" s="147">
        <f>[1]побуд.звіт!AC459+'[2]звіт 2018+01.2019'!AC459</f>
        <v>1395.4662646795919</v>
      </c>
      <c r="AD459" s="147">
        <f>[1]побуд.звіт!AD459+'[2]звіт 2018+01.2019'!AD459</f>
        <v>1476.826743084132</v>
      </c>
      <c r="AE459" s="140">
        <f t="shared" ref="AE459:AE522" si="288">IF((AD459-AC459)&lt;0,AD459-AC459,0)</f>
        <v>0</v>
      </c>
      <c r="AF459" s="141">
        <f t="shared" ref="AF459:AF522" si="289">IF((AD459-AC459)&gt;0,AD459-AC459,0)</f>
        <v>81.360478404540117</v>
      </c>
      <c r="AG459" s="147">
        <f>[1]побуд.звіт!AG459+'[2]звіт 2018+01.2019'!AG459</f>
        <v>0</v>
      </c>
      <c r="AH459" s="147">
        <f>[1]побуд.звіт!AH459+'[2]звіт 2018+01.2019'!AH459</f>
        <v>0</v>
      </c>
      <c r="AI459" s="140">
        <f t="shared" ref="AI459:AI522" si="290">IF((AH459-AG459)&lt;0,AH459-AG459,0)</f>
        <v>0</v>
      </c>
      <c r="AJ459" s="141">
        <f t="shared" ref="AJ459:AJ522" si="291">IF((AH459-AG459)&gt;0,AH459-AG459,0)</f>
        <v>0</v>
      </c>
      <c r="AK459" s="147">
        <f>[1]побуд.звіт!AK459+'[2]звіт 2018+01.2019'!AK459</f>
        <v>0</v>
      </c>
      <c r="AL459" s="147">
        <f>[1]побуд.звіт!AL459+'[2]звіт 2018+01.2019'!AL459</f>
        <v>0</v>
      </c>
      <c r="AM459" s="140">
        <f t="shared" ref="AM459:AM522" si="292">IF((AL459-AK459)&lt;0,AL459-AK459,0)</f>
        <v>0</v>
      </c>
      <c r="AN459" s="141">
        <f t="shared" ref="AN459:AN522" si="293">IF((AL459-AK459)&gt;0,AL459-AK459,0)</f>
        <v>0</v>
      </c>
      <c r="AO459" s="147">
        <f>[1]побуд.звіт!AO459+'[2]звіт 2018+01.2019'!AO459</f>
        <v>877.38066379075087</v>
      </c>
      <c r="AP459" s="147">
        <f>[1]побуд.звіт!AP459+'[2]звіт 2018+01.2019'!AP459</f>
        <v>280.00637949209738</v>
      </c>
      <c r="AQ459" s="140">
        <f t="shared" ref="AQ459:AQ522" si="294">IF((AP459-AO459)&lt;0,AP459-AO459,0)</f>
        <v>-597.37428429865349</v>
      </c>
      <c r="AR459" s="141">
        <f t="shared" ref="AR459:AR522" si="295">IF((AP459-AO459)&gt;0,AP459-AO459,0)</f>
        <v>0</v>
      </c>
      <c r="AS459" s="147">
        <f>[1]побуд.звіт!AS459+'[2]звіт 2018+01.2019'!AS459</f>
        <v>0</v>
      </c>
      <c r="AT459" s="147">
        <f>[1]побуд.звіт!AT459+'[2]звіт 2018+01.2019'!AT459</f>
        <v>0</v>
      </c>
      <c r="AU459" s="140">
        <f t="shared" ref="AU459:AU522" si="296">IF((AT459-AS459)&lt;0,AT459-AS459,0)</f>
        <v>0</v>
      </c>
      <c r="AV459" s="141">
        <f t="shared" ref="AV459:AV522" si="297">IF((AT459-AS459)&gt;0,AT459-AS459,0)</f>
        <v>0</v>
      </c>
      <c r="AW459" s="147">
        <f>[1]побуд.звіт!AW459+'[2]звіт 2018+01.2019'!AW459</f>
        <v>1659.7191423715665</v>
      </c>
      <c r="AX459" s="147">
        <f>[1]побуд.звіт!AX459+'[2]звіт 2018+01.2019'!AX459</f>
        <v>0</v>
      </c>
      <c r="AY459" s="140">
        <f t="shared" ref="AY459:AY522" si="298">IF((AX459-AW459)&lt;0,AX459-AW459,0)</f>
        <v>-1659.7191423715665</v>
      </c>
      <c r="AZ459" s="141">
        <f t="shared" ref="AZ459:AZ522" si="299">IF((AX459-AW459)&gt;0,AX459-AW459,0)</f>
        <v>0</v>
      </c>
      <c r="BA459" s="38">
        <v>0</v>
      </c>
      <c r="BB459" s="36"/>
      <c r="BC459" s="36">
        <f t="shared" si="270"/>
        <v>0</v>
      </c>
      <c r="BD459" s="37">
        <f t="shared" si="271"/>
        <v>0</v>
      </c>
      <c r="BE459" s="147">
        <f>[1]побуд.звіт!BE459+'[2]звіт 2018+01.2019'!BE459</f>
        <v>15.996127779899034</v>
      </c>
      <c r="BF459" s="147">
        <f>[1]побуд.звіт!BF459+'[2]звіт 2018+01.2019'!BF459</f>
        <v>0</v>
      </c>
      <c r="BG459" s="140">
        <f t="shared" ref="BG459:BG522" si="300">IF((BF459-BE459)&lt;0,BF459-BE459,0)</f>
        <v>-15.996127779899034</v>
      </c>
      <c r="BH459" s="141">
        <f t="shared" ref="BH459:BH522" si="301">IF((BF459-BE459)&gt;0,BF459-BE459,0)</f>
        <v>0</v>
      </c>
      <c r="BI459" s="147">
        <f>[1]побуд.звіт!BI459+'[2]звіт 2018+01.2019'!BI459</f>
        <v>0</v>
      </c>
      <c r="BJ459" s="147">
        <f>[1]побуд.звіт!BJ459+'[2]звіт 2018+01.2019'!BJ459</f>
        <v>0</v>
      </c>
      <c r="BK459" s="140">
        <f t="shared" ref="BK459:BK522" si="302">IF((BJ459-BI459)&lt;0,BJ459-BI459,0)</f>
        <v>0</v>
      </c>
      <c r="BL459" s="141">
        <f t="shared" ref="BL459:BL522" si="303">IF((BJ459-BI459)&gt;0,BJ459-BI459,0)</f>
        <v>0</v>
      </c>
      <c r="BM459" s="147">
        <f>[1]побуд.звіт!BM459+'[2]звіт 2018+01.2019'!BM459</f>
        <v>0</v>
      </c>
      <c r="BN459" s="147">
        <f>[1]побуд.звіт!BN459+'[2]звіт 2018+01.2019'!BN459</f>
        <v>0</v>
      </c>
      <c r="BO459" s="140">
        <f t="shared" ref="BO459:BO522" si="304">IF((BN459-BM459)&lt;0,BN459-BM459,0)</f>
        <v>0</v>
      </c>
      <c r="BP459" s="141">
        <f t="shared" ref="BP459:BP522" si="305">IF((BN459-BM459)&gt;0,BN459-BM459,0)</f>
        <v>0</v>
      </c>
      <c r="BQ459" s="142">
        <f t="shared" si="273"/>
        <v>4923.0216404595212</v>
      </c>
      <c r="BR459" s="140">
        <f t="shared" si="273"/>
        <v>2938.9820936617357</v>
      </c>
      <c r="BS459" s="140">
        <f t="shared" ref="BS459:BS522" si="306">IF((BR459-BQ459)&lt;0,BR459-BQ459,0)</f>
        <v>-1984.0395467977855</v>
      </c>
      <c r="BT459" s="141">
        <f t="shared" ref="BT459:BT522" si="307">IF((BR459-BQ459)&gt;0,BR459-BQ459,0)</f>
        <v>0</v>
      </c>
      <c r="BU459" s="148">
        <f t="shared" si="272"/>
        <v>0.59698744151516814</v>
      </c>
      <c r="BV459" s="132">
        <v>70</v>
      </c>
      <c r="BW459" s="144">
        <f t="shared" ref="BW459:BW522" si="308">IF((BV459-BX459)&lt;0,0,BV459-BX459)</f>
        <v>0</v>
      </c>
      <c r="BX459" s="132">
        <f t="shared" si="274"/>
        <v>351.64440288996582</v>
      </c>
      <c r="BY459" s="145">
        <v>3</v>
      </c>
      <c r="CA459" s="39"/>
    </row>
    <row r="460" spans="1:79" x14ac:dyDescent="0.3">
      <c r="A460" s="137">
        <f t="shared" si="279"/>
        <v>452</v>
      </c>
      <c r="B460" s="153" t="s">
        <v>552</v>
      </c>
      <c r="C460" s="188">
        <v>151.80000000000001</v>
      </c>
      <c r="D460" s="187">
        <v>1</v>
      </c>
      <c r="E460" s="147">
        <f>[1]побуд.звіт!E460+'[2]звіт 2018+01.2019'!E460</f>
        <v>0</v>
      </c>
      <c r="F460" s="147">
        <f>[1]побуд.звіт!F460+'[2]звіт 2018+01.2019'!F460</f>
        <v>0</v>
      </c>
      <c r="G460" s="140">
        <f t="shared" si="275"/>
        <v>0</v>
      </c>
      <c r="H460" s="141">
        <f t="shared" si="276"/>
        <v>0</v>
      </c>
      <c r="I460" s="147">
        <f>[1]побуд.звіт!I460+'[2]звіт 2018+01.2019'!I460</f>
        <v>0</v>
      </c>
      <c r="J460" s="147">
        <f>[1]побуд.звіт!J460+'[2]звіт 2018+01.2019'!J460</f>
        <v>0</v>
      </c>
      <c r="K460" s="140">
        <f t="shared" si="277"/>
        <v>0</v>
      </c>
      <c r="L460" s="141">
        <f t="shared" si="278"/>
        <v>0</v>
      </c>
      <c r="M460" s="147">
        <f>[1]побуд.звіт!M460+'[2]звіт 2018+01.2019'!M460</f>
        <v>443.80722965072994</v>
      </c>
      <c r="N460" s="147">
        <f>[1]побуд.звіт!N460+'[2]звіт 2018+01.2019'!N460</f>
        <v>456.45890296546452</v>
      </c>
      <c r="O460" s="140">
        <f t="shared" si="280"/>
        <v>0</v>
      </c>
      <c r="P460" s="141">
        <f t="shared" si="281"/>
        <v>12.65167331473458</v>
      </c>
      <c r="Q460" s="147">
        <f>[1]побуд.звіт!Q460+'[2]звіт 2018+01.2019'!Q460</f>
        <v>0</v>
      </c>
      <c r="R460" s="147">
        <f>[1]побуд.звіт!R460+'[2]звіт 2018+01.2019'!R460</f>
        <v>125.90612549072797</v>
      </c>
      <c r="S460" s="140">
        <f t="shared" si="282"/>
        <v>0</v>
      </c>
      <c r="T460" s="141">
        <f t="shared" si="283"/>
        <v>125.90612549072797</v>
      </c>
      <c r="U460" s="147">
        <f>[1]побуд.звіт!U460+'[2]звіт 2018+01.2019'!U460</f>
        <v>0</v>
      </c>
      <c r="V460" s="147">
        <f>[1]побуд.звіт!V460+'[2]звіт 2018+01.2019'!V460</f>
        <v>0</v>
      </c>
      <c r="W460" s="140">
        <f t="shared" si="284"/>
        <v>0</v>
      </c>
      <c r="X460" s="141">
        <f t="shared" si="285"/>
        <v>0</v>
      </c>
      <c r="Y460" s="147">
        <f>[1]побуд.звіт!Y460+'[2]звіт 2018+01.2019'!Y460</f>
        <v>0</v>
      </c>
      <c r="Z460" s="147">
        <f>[1]побуд.звіт!Z460+'[2]звіт 2018+01.2019'!Z460</f>
        <v>0</v>
      </c>
      <c r="AA460" s="140">
        <f t="shared" si="286"/>
        <v>0</v>
      </c>
      <c r="AB460" s="141">
        <f t="shared" si="287"/>
        <v>0</v>
      </c>
      <c r="AC460" s="147">
        <f>[1]побуд.звіт!AC460+'[2]звіт 2018+01.2019'!AC460</f>
        <v>669.29472031078092</v>
      </c>
      <c r="AD460" s="147">
        <f>[1]побуд.звіт!AD460+'[2]звіт 2018+01.2019'!AD460</f>
        <v>845.6518279900838</v>
      </c>
      <c r="AE460" s="140">
        <f t="shared" si="288"/>
        <v>0</v>
      </c>
      <c r="AF460" s="141">
        <f t="shared" si="289"/>
        <v>176.35710767930289</v>
      </c>
      <c r="AG460" s="147">
        <f>[1]побуд.звіт!AG460+'[2]звіт 2018+01.2019'!AG460</f>
        <v>0</v>
      </c>
      <c r="AH460" s="147">
        <f>[1]побуд.звіт!AH460+'[2]звіт 2018+01.2019'!AH460</f>
        <v>0</v>
      </c>
      <c r="AI460" s="140">
        <f t="shared" si="290"/>
        <v>0</v>
      </c>
      <c r="AJ460" s="141">
        <f t="shared" si="291"/>
        <v>0</v>
      </c>
      <c r="AK460" s="147">
        <f>[1]побуд.звіт!AK460+'[2]звіт 2018+01.2019'!AK460</f>
        <v>0</v>
      </c>
      <c r="AL460" s="147">
        <f>[1]побуд.звіт!AL460+'[2]звіт 2018+01.2019'!AL460</f>
        <v>0</v>
      </c>
      <c r="AM460" s="140">
        <f t="shared" si="292"/>
        <v>0</v>
      </c>
      <c r="AN460" s="141">
        <f t="shared" si="293"/>
        <v>0</v>
      </c>
      <c r="AO460" s="147">
        <f>[1]побуд.звіт!AO460+'[2]звіт 2018+01.2019'!AO460</f>
        <v>106.07282479447943</v>
      </c>
      <c r="AP460" s="147">
        <f>[1]побуд.звіт!AP460+'[2]звіт 2018+01.2019'!AP460</f>
        <v>76.436002540127021</v>
      </c>
      <c r="AQ460" s="140">
        <f t="shared" si="294"/>
        <v>-29.63682225435241</v>
      </c>
      <c r="AR460" s="141">
        <f t="shared" si="295"/>
        <v>0</v>
      </c>
      <c r="AS460" s="147">
        <f>[1]побуд.звіт!AS460+'[2]звіт 2018+01.2019'!AS460</f>
        <v>0</v>
      </c>
      <c r="AT460" s="147">
        <f>[1]побуд.звіт!AT460+'[2]звіт 2018+01.2019'!AT460</f>
        <v>0</v>
      </c>
      <c r="AU460" s="140">
        <f t="shared" si="296"/>
        <v>0</v>
      </c>
      <c r="AV460" s="141">
        <f t="shared" si="297"/>
        <v>0</v>
      </c>
      <c r="AW460" s="147">
        <f>[1]побуд.звіт!AW460+'[2]звіт 2018+01.2019'!AW460</f>
        <v>950.23542894126513</v>
      </c>
      <c r="AX460" s="147">
        <f>[1]побуд.звіт!AX460+'[2]звіт 2018+01.2019'!AX460</f>
        <v>0</v>
      </c>
      <c r="AY460" s="140">
        <f t="shared" si="298"/>
        <v>-950.23542894126513</v>
      </c>
      <c r="AZ460" s="141">
        <f t="shared" si="299"/>
        <v>0</v>
      </c>
      <c r="BA460" s="38">
        <v>0</v>
      </c>
      <c r="BB460" s="36"/>
      <c r="BC460" s="36">
        <f t="shared" si="270"/>
        <v>0</v>
      </c>
      <c r="BD460" s="37">
        <f t="shared" si="271"/>
        <v>0</v>
      </c>
      <c r="BE460" s="147">
        <f>[1]побуд.звіт!BE460+'[2]звіт 2018+01.2019'!BE460</f>
        <v>16.043619373105301</v>
      </c>
      <c r="BF460" s="147">
        <f>[1]побуд.звіт!BF460+'[2]звіт 2018+01.2019'!BF460</f>
        <v>0</v>
      </c>
      <c r="BG460" s="140">
        <f t="shared" si="300"/>
        <v>-16.043619373105301</v>
      </c>
      <c r="BH460" s="141">
        <f t="shared" si="301"/>
        <v>0</v>
      </c>
      <c r="BI460" s="147">
        <f>[1]побуд.звіт!BI460+'[2]звіт 2018+01.2019'!BI460</f>
        <v>0</v>
      </c>
      <c r="BJ460" s="147">
        <f>[1]побуд.звіт!BJ460+'[2]звіт 2018+01.2019'!BJ460</f>
        <v>0</v>
      </c>
      <c r="BK460" s="140">
        <f t="shared" si="302"/>
        <v>0</v>
      </c>
      <c r="BL460" s="141">
        <f t="shared" si="303"/>
        <v>0</v>
      </c>
      <c r="BM460" s="147">
        <f>[1]побуд.звіт!BM460+'[2]звіт 2018+01.2019'!BM460</f>
        <v>0</v>
      </c>
      <c r="BN460" s="147">
        <f>[1]побуд.звіт!BN460+'[2]звіт 2018+01.2019'!BN460</f>
        <v>0</v>
      </c>
      <c r="BO460" s="140">
        <f t="shared" si="304"/>
        <v>0</v>
      </c>
      <c r="BP460" s="141">
        <f t="shared" si="305"/>
        <v>0</v>
      </c>
      <c r="BQ460" s="142">
        <f t="shared" si="273"/>
        <v>2185.4538230703606</v>
      </c>
      <c r="BR460" s="140">
        <f t="shared" si="273"/>
        <v>1504.4528589864033</v>
      </c>
      <c r="BS460" s="140">
        <f t="shared" si="306"/>
        <v>-681.00096408395734</v>
      </c>
      <c r="BT460" s="141">
        <f t="shared" si="307"/>
        <v>0</v>
      </c>
      <c r="BU460" s="148">
        <f t="shared" si="272"/>
        <v>0.68839379862658734</v>
      </c>
      <c r="BV460" s="132">
        <v>124</v>
      </c>
      <c r="BW460" s="144">
        <f t="shared" si="308"/>
        <v>0</v>
      </c>
      <c r="BX460" s="132">
        <f t="shared" si="274"/>
        <v>156.10384450502576</v>
      </c>
      <c r="BY460" s="145">
        <v>3</v>
      </c>
      <c r="CA460" s="39"/>
    </row>
    <row r="461" spans="1:79" x14ac:dyDescent="0.3">
      <c r="A461" s="137">
        <f t="shared" si="279"/>
        <v>453</v>
      </c>
      <c r="B461" s="153" t="s">
        <v>553</v>
      </c>
      <c r="C461" s="188">
        <v>205.2</v>
      </c>
      <c r="D461" s="187">
        <v>1</v>
      </c>
      <c r="E461" s="147">
        <f>[1]побуд.звіт!E461+'[2]звіт 2018+01.2019'!E461</f>
        <v>0</v>
      </c>
      <c r="F461" s="147">
        <f>[1]побуд.звіт!F461+'[2]звіт 2018+01.2019'!F461</f>
        <v>0</v>
      </c>
      <c r="G461" s="140">
        <f t="shared" si="275"/>
        <v>0</v>
      </c>
      <c r="H461" s="141">
        <f t="shared" si="276"/>
        <v>0</v>
      </c>
      <c r="I461" s="147">
        <f>[1]побуд.звіт!I461+'[2]звіт 2018+01.2019'!I461</f>
        <v>0</v>
      </c>
      <c r="J461" s="147">
        <f>[1]побуд.звіт!J461+'[2]звіт 2018+01.2019'!J461</f>
        <v>0</v>
      </c>
      <c r="K461" s="140">
        <f t="shared" si="277"/>
        <v>0</v>
      </c>
      <c r="L461" s="141">
        <f t="shared" si="278"/>
        <v>0</v>
      </c>
      <c r="M461" s="147">
        <f>[1]побуд.звіт!M461+'[2]звіт 2018+01.2019'!M461</f>
        <v>564.81255997090886</v>
      </c>
      <c r="N461" s="147">
        <f>[1]побуд.звіт!N461+'[2]звіт 2018+01.2019'!N461</f>
        <v>580.94769468331845</v>
      </c>
      <c r="O461" s="140">
        <f t="shared" si="280"/>
        <v>0</v>
      </c>
      <c r="P461" s="141">
        <f t="shared" si="281"/>
        <v>16.135134712409581</v>
      </c>
      <c r="Q461" s="147">
        <f>[1]побуд.звіт!Q461+'[2]звіт 2018+01.2019'!Q461</f>
        <v>0</v>
      </c>
      <c r="R461" s="147">
        <f>[1]побуд.звіт!R461+'[2]звіт 2018+01.2019'!R461</f>
        <v>170.26370528078701</v>
      </c>
      <c r="S461" s="140">
        <f t="shared" si="282"/>
        <v>0</v>
      </c>
      <c r="T461" s="141">
        <f t="shared" si="283"/>
        <v>170.26370528078701</v>
      </c>
      <c r="U461" s="147">
        <f>[1]побуд.звіт!U461+'[2]звіт 2018+01.2019'!U461</f>
        <v>0</v>
      </c>
      <c r="V461" s="147">
        <f>[1]побуд.звіт!V461+'[2]звіт 2018+01.2019'!V461</f>
        <v>0</v>
      </c>
      <c r="W461" s="140">
        <f t="shared" si="284"/>
        <v>0</v>
      </c>
      <c r="X461" s="141">
        <f t="shared" si="285"/>
        <v>0</v>
      </c>
      <c r="Y461" s="147">
        <f>[1]побуд.звіт!Y461+'[2]звіт 2018+01.2019'!Y461</f>
        <v>0</v>
      </c>
      <c r="Z461" s="147">
        <f>[1]побуд.звіт!Z461+'[2]звіт 2018+01.2019'!Z461</f>
        <v>0</v>
      </c>
      <c r="AA461" s="140">
        <f t="shared" si="286"/>
        <v>0</v>
      </c>
      <c r="AB461" s="141">
        <f t="shared" si="287"/>
        <v>0</v>
      </c>
      <c r="AC461" s="147">
        <f>[1]побуд.звіт!AC461+'[2]звіт 2018+01.2019'!AC461</f>
        <v>904.9229975742569</v>
      </c>
      <c r="AD461" s="147">
        <f>[1]побуд.звіт!AD461+'[2]звіт 2018+01.2019'!AD461</f>
        <v>1143.1340915913383</v>
      </c>
      <c r="AE461" s="140">
        <f t="shared" si="288"/>
        <v>0</v>
      </c>
      <c r="AF461" s="141">
        <f t="shared" si="289"/>
        <v>238.21109401708145</v>
      </c>
      <c r="AG461" s="147">
        <f>[1]побуд.звіт!AG461+'[2]звіт 2018+01.2019'!AG461</f>
        <v>0</v>
      </c>
      <c r="AH461" s="147">
        <f>[1]побуд.звіт!AH461+'[2]звіт 2018+01.2019'!AH461</f>
        <v>0</v>
      </c>
      <c r="AI461" s="140">
        <f t="shared" si="290"/>
        <v>0</v>
      </c>
      <c r="AJ461" s="141">
        <f t="shared" si="291"/>
        <v>0</v>
      </c>
      <c r="AK461" s="147">
        <f>[1]побуд.звіт!AK461+'[2]звіт 2018+01.2019'!AK461</f>
        <v>0</v>
      </c>
      <c r="AL461" s="147">
        <f>[1]побуд.звіт!AL461+'[2]звіт 2018+01.2019'!AL461</f>
        <v>0</v>
      </c>
      <c r="AM461" s="140">
        <f t="shared" si="292"/>
        <v>0</v>
      </c>
      <c r="AN461" s="141">
        <f t="shared" si="293"/>
        <v>0</v>
      </c>
      <c r="AO461" s="147">
        <f>[1]побуд.звіт!AO461+'[2]звіт 2018+01.2019'!AO461</f>
        <v>367.84916265126748</v>
      </c>
      <c r="AP461" s="147">
        <f>[1]побуд.звіт!AP461+'[2]звіт 2018+01.2019'!AP461</f>
        <v>295.89990062137372</v>
      </c>
      <c r="AQ461" s="140">
        <f t="shared" si="294"/>
        <v>-71.94926202989376</v>
      </c>
      <c r="AR461" s="141">
        <f t="shared" si="295"/>
        <v>0</v>
      </c>
      <c r="AS461" s="147">
        <f>[1]побуд.звіт!AS461+'[2]звіт 2018+01.2019'!AS461</f>
        <v>0</v>
      </c>
      <c r="AT461" s="147">
        <f>[1]побуд.звіт!AT461+'[2]звіт 2018+01.2019'!AT461</f>
        <v>0</v>
      </c>
      <c r="AU461" s="140">
        <f t="shared" si="296"/>
        <v>0</v>
      </c>
      <c r="AV461" s="141">
        <f t="shared" si="297"/>
        <v>0</v>
      </c>
      <c r="AW461" s="147">
        <f>[1]побуд.звіт!AW461+'[2]звіт 2018+01.2019'!AW461</f>
        <v>1285.0945061977905</v>
      </c>
      <c r="AX461" s="147">
        <f>[1]побуд.звіт!AX461+'[2]звіт 2018+01.2019'!AX461</f>
        <v>0</v>
      </c>
      <c r="AY461" s="140">
        <f t="shared" si="298"/>
        <v>-1285.0945061977905</v>
      </c>
      <c r="AZ461" s="141">
        <f t="shared" si="299"/>
        <v>0</v>
      </c>
      <c r="BA461" s="38">
        <v>0</v>
      </c>
      <c r="BB461" s="36"/>
      <c r="BC461" s="36">
        <f t="shared" ref="BC461:BC524" si="309">IF((BB461-BA461)&lt;0,BB461-BA461,0)</f>
        <v>0</v>
      </c>
      <c r="BD461" s="37">
        <f t="shared" ref="BD461:BD524" si="310">IF((BB461-BA461)&gt;0,BB461-BA461,0)</f>
        <v>0</v>
      </c>
      <c r="BE461" s="147">
        <f>[1]побуд.звіт!BE461+'[2]звіт 2018+01.2019'!BE461</f>
        <v>16.029185715634586</v>
      </c>
      <c r="BF461" s="147">
        <f>[1]побуд.звіт!BF461+'[2]звіт 2018+01.2019'!BF461</f>
        <v>0</v>
      </c>
      <c r="BG461" s="140">
        <f t="shared" si="300"/>
        <v>-16.029185715634586</v>
      </c>
      <c r="BH461" s="141">
        <f t="shared" si="301"/>
        <v>0</v>
      </c>
      <c r="BI461" s="147">
        <f>[1]побуд.звіт!BI461+'[2]звіт 2018+01.2019'!BI461</f>
        <v>0</v>
      </c>
      <c r="BJ461" s="147">
        <f>[1]побуд.звіт!BJ461+'[2]звіт 2018+01.2019'!BJ461</f>
        <v>0</v>
      </c>
      <c r="BK461" s="140">
        <f t="shared" si="302"/>
        <v>0</v>
      </c>
      <c r="BL461" s="141">
        <f t="shared" si="303"/>
        <v>0</v>
      </c>
      <c r="BM461" s="147">
        <f>[1]побуд.звіт!BM461+'[2]звіт 2018+01.2019'!BM461</f>
        <v>0</v>
      </c>
      <c r="BN461" s="147">
        <f>[1]побуд.звіт!BN461+'[2]звіт 2018+01.2019'!BN461</f>
        <v>0</v>
      </c>
      <c r="BO461" s="140">
        <f t="shared" si="304"/>
        <v>0</v>
      </c>
      <c r="BP461" s="141">
        <f t="shared" si="305"/>
        <v>0</v>
      </c>
      <c r="BQ461" s="142">
        <f t="shared" si="273"/>
        <v>3138.7084121098578</v>
      </c>
      <c r="BR461" s="140">
        <f t="shared" si="273"/>
        <v>2190.2453921768174</v>
      </c>
      <c r="BS461" s="140">
        <f t="shared" si="306"/>
        <v>-948.46301993304041</v>
      </c>
      <c r="BT461" s="141">
        <f t="shared" si="307"/>
        <v>0</v>
      </c>
      <c r="BU461" s="148">
        <f t="shared" ref="BU461:BU524" si="311">BR461/BQ461</f>
        <v>0.69781741550962417</v>
      </c>
      <c r="BV461" s="132">
        <v>8</v>
      </c>
      <c r="BW461" s="144">
        <f t="shared" si="308"/>
        <v>0</v>
      </c>
      <c r="BX461" s="132">
        <f t="shared" si="274"/>
        <v>224.193458007847</v>
      </c>
      <c r="BY461" s="145">
        <v>3</v>
      </c>
      <c r="CA461" s="39"/>
    </row>
    <row r="462" spans="1:79" x14ac:dyDescent="0.3">
      <c r="A462" s="137">
        <f t="shared" si="279"/>
        <v>454</v>
      </c>
      <c r="B462" s="153" t="s">
        <v>554</v>
      </c>
      <c r="C462" s="188">
        <v>189.7</v>
      </c>
      <c r="D462" s="187">
        <v>1</v>
      </c>
      <c r="E462" s="147">
        <f>[1]побуд.звіт!E462+'[2]звіт 2018+01.2019'!E462</f>
        <v>0</v>
      </c>
      <c r="F462" s="147">
        <f>[1]побуд.звіт!F462+'[2]звіт 2018+01.2019'!F462</f>
        <v>0</v>
      </c>
      <c r="G462" s="140">
        <f t="shared" si="275"/>
        <v>0</v>
      </c>
      <c r="H462" s="141">
        <f t="shared" si="276"/>
        <v>0</v>
      </c>
      <c r="I462" s="147">
        <f>[1]побуд.звіт!I462+'[2]звіт 2018+01.2019'!I462</f>
        <v>0</v>
      </c>
      <c r="J462" s="147">
        <f>[1]побуд.звіт!J462+'[2]звіт 2018+01.2019'!J462</f>
        <v>0</v>
      </c>
      <c r="K462" s="140">
        <f t="shared" si="277"/>
        <v>0</v>
      </c>
      <c r="L462" s="141">
        <f t="shared" si="278"/>
        <v>0</v>
      </c>
      <c r="M462" s="147">
        <f>[1]побуд.звіт!M462+'[2]звіт 2018+01.2019'!M462</f>
        <v>403.64039712908425</v>
      </c>
      <c r="N462" s="147">
        <f>[1]побуд.звіт!N462+'[2]звіт 2018+01.2019'!N462</f>
        <v>414.96263905951321</v>
      </c>
      <c r="O462" s="140">
        <f t="shared" si="280"/>
        <v>0</v>
      </c>
      <c r="P462" s="141">
        <f t="shared" si="281"/>
        <v>11.322241930428959</v>
      </c>
      <c r="Q462" s="147">
        <f>[1]побуд.звіт!Q462+'[2]звіт 2018+01.2019'!Q462</f>
        <v>0</v>
      </c>
      <c r="R462" s="147">
        <f>[1]побуд.звіт!R462+'[2]звіт 2018+01.2019'!R462</f>
        <v>157.34823384634677</v>
      </c>
      <c r="S462" s="140">
        <f t="shared" si="282"/>
        <v>0</v>
      </c>
      <c r="T462" s="141">
        <f t="shared" si="283"/>
        <v>157.34823384634677</v>
      </c>
      <c r="U462" s="147">
        <f>[1]побуд.звіт!U462+'[2]звіт 2018+01.2019'!U462</f>
        <v>0</v>
      </c>
      <c r="V462" s="147">
        <f>[1]побуд.звіт!V462+'[2]звіт 2018+01.2019'!V462</f>
        <v>0</v>
      </c>
      <c r="W462" s="140">
        <f t="shared" si="284"/>
        <v>0</v>
      </c>
      <c r="X462" s="141">
        <f t="shared" si="285"/>
        <v>0</v>
      </c>
      <c r="Y462" s="147">
        <f>[1]побуд.звіт!Y462+'[2]звіт 2018+01.2019'!Y462</f>
        <v>0</v>
      </c>
      <c r="Z462" s="147">
        <f>[1]побуд.звіт!Z462+'[2]звіт 2018+01.2019'!Z462</f>
        <v>0</v>
      </c>
      <c r="AA462" s="140">
        <f t="shared" si="286"/>
        <v>0</v>
      </c>
      <c r="AB462" s="141">
        <f t="shared" si="287"/>
        <v>0</v>
      </c>
      <c r="AC462" s="147">
        <f>[1]побуд.звіт!AC462+'[2]звіт 2018+01.2019'!AC462</f>
        <v>836.39794758204926</v>
      </c>
      <c r="AD462" s="147">
        <f>[1]побуд.звіт!AD462+'[2]звіт 2018+01.2019'!AD462</f>
        <v>1056.7862435422851</v>
      </c>
      <c r="AE462" s="140">
        <f t="shared" si="288"/>
        <v>0</v>
      </c>
      <c r="AF462" s="141">
        <f t="shared" si="289"/>
        <v>220.38829596023584</v>
      </c>
      <c r="AG462" s="147">
        <f>[1]побуд.звіт!AG462+'[2]звіт 2018+01.2019'!AG462</f>
        <v>0</v>
      </c>
      <c r="AH462" s="147">
        <f>[1]побуд.звіт!AH462+'[2]звіт 2018+01.2019'!AH462</f>
        <v>0</v>
      </c>
      <c r="AI462" s="140">
        <f t="shared" si="290"/>
        <v>0</v>
      </c>
      <c r="AJ462" s="141">
        <f t="shared" si="291"/>
        <v>0</v>
      </c>
      <c r="AK462" s="147">
        <f>[1]побуд.звіт!AK462+'[2]звіт 2018+01.2019'!AK462</f>
        <v>0</v>
      </c>
      <c r="AL462" s="147">
        <f>[1]побуд.звіт!AL462+'[2]звіт 2018+01.2019'!AL462</f>
        <v>0</v>
      </c>
      <c r="AM462" s="140">
        <f t="shared" si="292"/>
        <v>0</v>
      </c>
      <c r="AN462" s="141">
        <f t="shared" si="293"/>
        <v>0</v>
      </c>
      <c r="AO462" s="147">
        <f>[1]побуд.звіт!AO462+'[2]звіт 2018+01.2019'!AO462</f>
        <v>347.53435759826749</v>
      </c>
      <c r="AP462" s="147">
        <f>[1]побуд.звіт!AP462+'[2]звіт 2018+01.2019'!AP462</f>
        <v>241.79527553321776</v>
      </c>
      <c r="AQ462" s="140">
        <f t="shared" si="294"/>
        <v>-105.73908206504973</v>
      </c>
      <c r="AR462" s="141">
        <f t="shared" si="295"/>
        <v>0</v>
      </c>
      <c r="AS462" s="147">
        <f>[1]побуд.звіт!AS462+'[2]звіт 2018+01.2019'!AS462</f>
        <v>0</v>
      </c>
      <c r="AT462" s="147">
        <f>[1]побуд.звіт!AT462+'[2]звіт 2018+01.2019'!AT462</f>
        <v>0</v>
      </c>
      <c r="AU462" s="140">
        <f t="shared" si="296"/>
        <v>0</v>
      </c>
      <c r="AV462" s="141">
        <f t="shared" si="297"/>
        <v>0</v>
      </c>
      <c r="AW462" s="147">
        <f>[1]побуд.звіт!AW462+'[2]звіт 2018+01.2019'!AW462</f>
        <v>1187.7524121603274</v>
      </c>
      <c r="AX462" s="147">
        <f>[1]побуд.звіт!AX462+'[2]звіт 2018+01.2019'!AX462</f>
        <v>1138.4525717187398</v>
      </c>
      <c r="AY462" s="140">
        <f t="shared" si="298"/>
        <v>-49.299840441587548</v>
      </c>
      <c r="AZ462" s="141">
        <f t="shared" si="299"/>
        <v>0</v>
      </c>
      <c r="BA462" s="38">
        <v>0</v>
      </c>
      <c r="BB462" s="36"/>
      <c r="BC462" s="36">
        <f t="shared" si="309"/>
        <v>0</v>
      </c>
      <c r="BD462" s="37">
        <f t="shared" si="310"/>
        <v>0</v>
      </c>
      <c r="BE462" s="147">
        <f>[1]побуд.звіт!BE462+'[2]звіт 2018+01.2019'!BE462</f>
        <v>16.05441953580516</v>
      </c>
      <c r="BF462" s="147">
        <f>[1]побуд.звіт!BF462+'[2]звіт 2018+01.2019'!BF462</f>
        <v>0</v>
      </c>
      <c r="BG462" s="140">
        <f t="shared" si="300"/>
        <v>-16.05441953580516</v>
      </c>
      <c r="BH462" s="141">
        <f t="shared" si="301"/>
        <v>0</v>
      </c>
      <c r="BI462" s="147">
        <f>[1]побуд.звіт!BI462+'[2]звіт 2018+01.2019'!BI462</f>
        <v>0</v>
      </c>
      <c r="BJ462" s="147">
        <f>[1]побуд.звіт!BJ462+'[2]звіт 2018+01.2019'!BJ462</f>
        <v>0</v>
      </c>
      <c r="BK462" s="140">
        <f t="shared" si="302"/>
        <v>0</v>
      </c>
      <c r="BL462" s="141">
        <f t="shared" si="303"/>
        <v>0</v>
      </c>
      <c r="BM462" s="147">
        <f>[1]побуд.звіт!BM462+'[2]звіт 2018+01.2019'!BM462</f>
        <v>0</v>
      </c>
      <c r="BN462" s="147">
        <f>[1]побуд.звіт!BN462+'[2]звіт 2018+01.2019'!BN462</f>
        <v>0</v>
      </c>
      <c r="BO462" s="140">
        <f t="shared" si="304"/>
        <v>0</v>
      </c>
      <c r="BP462" s="141">
        <f t="shared" si="305"/>
        <v>0</v>
      </c>
      <c r="BQ462" s="142">
        <f t="shared" si="273"/>
        <v>2791.3795340055335</v>
      </c>
      <c r="BR462" s="140">
        <f t="shared" si="273"/>
        <v>3009.3449637001027</v>
      </c>
      <c r="BS462" s="140">
        <f t="shared" si="306"/>
        <v>0</v>
      </c>
      <c r="BT462" s="141">
        <f t="shared" si="307"/>
        <v>217.96542969456914</v>
      </c>
      <c r="BU462" s="148">
        <f t="shared" si="311"/>
        <v>1.0780852001812151</v>
      </c>
      <c r="BV462" s="132">
        <v>843</v>
      </c>
      <c r="BW462" s="144">
        <f t="shared" si="308"/>
        <v>643.61574757103335</v>
      </c>
      <c r="BX462" s="132">
        <f t="shared" si="274"/>
        <v>199.38425242896668</v>
      </c>
      <c r="BY462" s="145">
        <v>3</v>
      </c>
      <c r="CA462" s="39"/>
    </row>
    <row r="463" spans="1:79" x14ac:dyDescent="0.3">
      <c r="A463" s="137">
        <f t="shared" si="279"/>
        <v>455</v>
      </c>
      <c r="B463" s="153" t="s">
        <v>555</v>
      </c>
      <c r="C463" s="188">
        <v>61.2</v>
      </c>
      <c r="D463" s="187">
        <v>1</v>
      </c>
      <c r="E463" s="147">
        <f>[1]побуд.звіт!E463+'[2]звіт 2018+01.2019'!E463</f>
        <v>0</v>
      </c>
      <c r="F463" s="147">
        <f>[1]побуд.звіт!F463+'[2]звіт 2018+01.2019'!F463</f>
        <v>0</v>
      </c>
      <c r="G463" s="140">
        <f t="shared" si="275"/>
        <v>0</v>
      </c>
      <c r="H463" s="141">
        <f t="shared" si="276"/>
        <v>0</v>
      </c>
      <c r="I463" s="147">
        <f>[1]побуд.звіт!I463+'[2]звіт 2018+01.2019'!I463</f>
        <v>0</v>
      </c>
      <c r="J463" s="147">
        <f>[1]побуд.звіт!J463+'[2]звіт 2018+01.2019'!J463</f>
        <v>0</v>
      </c>
      <c r="K463" s="140">
        <f t="shared" si="277"/>
        <v>0</v>
      </c>
      <c r="L463" s="141">
        <f t="shared" si="278"/>
        <v>0</v>
      </c>
      <c r="M463" s="147">
        <f>[1]побуд.звіт!M463+'[2]звіт 2018+01.2019'!M463</f>
        <v>80.877701029874089</v>
      </c>
      <c r="N463" s="147">
        <f>[1]побуд.звіт!N463+'[2]звіт 2018+01.2019'!N463</f>
        <v>82.992527811902633</v>
      </c>
      <c r="O463" s="140">
        <f t="shared" si="280"/>
        <v>0</v>
      </c>
      <c r="P463" s="141">
        <f t="shared" si="281"/>
        <v>2.114826782028544</v>
      </c>
      <c r="Q463" s="147">
        <f>[1]побуд.звіт!Q463+'[2]звіт 2018+01.2019'!Q463</f>
        <v>0</v>
      </c>
      <c r="R463" s="147">
        <f>[1]побуд.звіт!R463+'[2]звіт 2018+01.2019'!R463</f>
        <v>49.843792976104083</v>
      </c>
      <c r="S463" s="140">
        <f t="shared" si="282"/>
        <v>0</v>
      </c>
      <c r="T463" s="141">
        <f t="shared" si="283"/>
        <v>49.843792976104083</v>
      </c>
      <c r="U463" s="147">
        <f>[1]побуд.звіт!U463+'[2]звіт 2018+01.2019'!U463</f>
        <v>0</v>
      </c>
      <c r="V463" s="147">
        <f>[1]побуд.звіт!V463+'[2]звіт 2018+01.2019'!V463</f>
        <v>0</v>
      </c>
      <c r="W463" s="140">
        <f t="shared" si="284"/>
        <v>0</v>
      </c>
      <c r="X463" s="141">
        <f t="shared" si="285"/>
        <v>0</v>
      </c>
      <c r="Y463" s="147">
        <f>[1]побуд.звіт!Y463+'[2]звіт 2018+01.2019'!Y463</f>
        <v>0</v>
      </c>
      <c r="Z463" s="147">
        <f>[1]побуд.звіт!Z463+'[2]звіт 2018+01.2019'!Z463</f>
        <v>0</v>
      </c>
      <c r="AA463" s="140">
        <f t="shared" si="286"/>
        <v>0</v>
      </c>
      <c r="AB463" s="141">
        <f t="shared" si="287"/>
        <v>0</v>
      </c>
      <c r="AC463" s="147">
        <f>[1]побуд.звіт!AC463+'[2]звіт 2018+01.2019'!AC463</f>
        <v>269.77915506600641</v>
      </c>
      <c r="AD463" s="147">
        <f>[1]побуд.звіт!AD463+'[2]звіт 2018+01.2019'!AD463</f>
        <v>340.93472907110095</v>
      </c>
      <c r="AE463" s="140">
        <f t="shared" si="288"/>
        <v>0</v>
      </c>
      <c r="AF463" s="141">
        <f t="shared" si="289"/>
        <v>71.155574005094536</v>
      </c>
      <c r="AG463" s="147">
        <f>[1]побуд.звіт!AG463+'[2]звіт 2018+01.2019'!AG463</f>
        <v>0</v>
      </c>
      <c r="AH463" s="147">
        <f>[1]побуд.звіт!AH463+'[2]звіт 2018+01.2019'!AH463</f>
        <v>0</v>
      </c>
      <c r="AI463" s="140">
        <f t="shared" si="290"/>
        <v>0</v>
      </c>
      <c r="AJ463" s="141">
        <f t="shared" si="291"/>
        <v>0</v>
      </c>
      <c r="AK463" s="147">
        <f>[1]побуд.звіт!AK463+'[2]звіт 2018+01.2019'!AK463</f>
        <v>0</v>
      </c>
      <c r="AL463" s="147">
        <f>[1]побуд.звіт!AL463+'[2]звіт 2018+01.2019'!AL463</f>
        <v>0</v>
      </c>
      <c r="AM463" s="140">
        <f t="shared" si="292"/>
        <v>0</v>
      </c>
      <c r="AN463" s="141">
        <f t="shared" si="293"/>
        <v>0</v>
      </c>
      <c r="AO463" s="147">
        <f>[1]побуд.звіт!AO463+'[2]звіт 2018+01.2019'!AO463</f>
        <v>131.18850795831585</v>
      </c>
      <c r="AP463" s="147">
        <f>[1]побуд.звіт!AP463+'[2]звіт 2018+01.2019'!AP463</f>
        <v>85.891667346708772</v>
      </c>
      <c r="AQ463" s="140">
        <f t="shared" si="294"/>
        <v>-45.296840611607081</v>
      </c>
      <c r="AR463" s="141">
        <f t="shared" si="295"/>
        <v>0</v>
      </c>
      <c r="AS463" s="147">
        <f>[1]побуд.звіт!AS463+'[2]звіт 2018+01.2019'!AS463</f>
        <v>0</v>
      </c>
      <c r="AT463" s="147">
        <f>[1]побуд.звіт!AT463+'[2]звіт 2018+01.2019'!AT463</f>
        <v>0</v>
      </c>
      <c r="AU463" s="140">
        <f t="shared" si="296"/>
        <v>0</v>
      </c>
      <c r="AV463" s="141">
        <f t="shared" si="297"/>
        <v>0</v>
      </c>
      <c r="AW463" s="147">
        <f>[1]побуд.звіт!AW463+'[2]звіт 2018+01.2019'!AW463</f>
        <v>376.17914029503254</v>
      </c>
      <c r="AX463" s="147">
        <f>[1]побуд.звіт!AX463+'[2]звіт 2018+01.2019'!AX463</f>
        <v>0</v>
      </c>
      <c r="AY463" s="140">
        <f t="shared" si="298"/>
        <v>-376.17914029503254</v>
      </c>
      <c r="AZ463" s="141">
        <f t="shared" si="299"/>
        <v>0</v>
      </c>
      <c r="BA463" s="38">
        <v>0</v>
      </c>
      <c r="BB463" s="36"/>
      <c r="BC463" s="36">
        <f t="shared" si="309"/>
        <v>0</v>
      </c>
      <c r="BD463" s="37">
        <f t="shared" si="310"/>
        <v>0</v>
      </c>
      <c r="BE463" s="147">
        <f>[1]побуд.звіт!BE463+'[2]звіт 2018+01.2019'!BE463</f>
        <v>16.029447233972885</v>
      </c>
      <c r="BF463" s="147">
        <f>[1]побуд.звіт!BF463+'[2]звіт 2018+01.2019'!BF463</f>
        <v>0</v>
      </c>
      <c r="BG463" s="140">
        <f t="shared" si="300"/>
        <v>-16.029447233972885</v>
      </c>
      <c r="BH463" s="141">
        <f t="shared" si="301"/>
        <v>0</v>
      </c>
      <c r="BI463" s="147">
        <f>[1]побуд.звіт!BI463+'[2]звіт 2018+01.2019'!BI463</f>
        <v>0</v>
      </c>
      <c r="BJ463" s="147">
        <f>[1]побуд.звіт!BJ463+'[2]звіт 2018+01.2019'!BJ463</f>
        <v>0</v>
      </c>
      <c r="BK463" s="140">
        <f t="shared" si="302"/>
        <v>0</v>
      </c>
      <c r="BL463" s="141">
        <f t="shared" si="303"/>
        <v>0</v>
      </c>
      <c r="BM463" s="147">
        <f>[1]побуд.звіт!BM463+'[2]звіт 2018+01.2019'!BM463</f>
        <v>0</v>
      </c>
      <c r="BN463" s="147">
        <f>[1]побуд.звіт!BN463+'[2]звіт 2018+01.2019'!BN463</f>
        <v>0</v>
      </c>
      <c r="BO463" s="140">
        <f t="shared" si="304"/>
        <v>0</v>
      </c>
      <c r="BP463" s="141">
        <f t="shared" si="305"/>
        <v>0</v>
      </c>
      <c r="BQ463" s="142">
        <f t="shared" si="273"/>
        <v>874.05395158320175</v>
      </c>
      <c r="BR463" s="140">
        <f t="shared" si="273"/>
        <v>559.66271720581642</v>
      </c>
      <c r="BS463" s="140">
        <f t="shared" si="306"/>
        <v>-314.39123437738533</v>
      </c>
      <c r="BT463" s="141">
        <f t="shared" si="307"/>
        <v>0</v>
      </c>
      <c r="BU463" s="148">
        <f t="shared" si="311"/>
        <v>0.64030683253829068</v>
      </c>
      <c r="BV463" s="132">
        <v>58</v>
      </c>
      <c r="BW463" s="144">
        <f t="shared" si="308"/>
        <v>0</v>
      </c>
      <c r="BX463" s="132">
        <f t="shared" si="274"/>
        <v>62.432425113085841</v>
      </c>
      <c r="BY463" s="145">
        <v>3</v>
      </c>
      <c r="CA463" s="39"/>
    </row>
    <row r="464" spans="1:79" x14ac:dyDescent="0.3">
      <c r="A464" s="137">
        <f t="shared" si="279"/>
        <v>456</v>
      </c>
      <c r="B464" s="153" t="s">
        <v>556</v>
      </c>
      <c r="C464" s="188">
        <v>213.4</v>
      </c>
      <c r="D464" s="187">
        <v>1</v>
      </c>
      <c r="E464" s="147">
        <f>[1]побуд.звіт!E464+'[2]звіт 2018+01.2019'!E464</f>
        <v>0</v>
      </c>
      <c r="F464" s="147">
        <f>[1]побуд.звіт!F464+'[2]звіт 2018+01.2019'!F464</f>
        <v>0</v>
      </c>
      <c r="G464" s="140">
        <f t="shared" si="275"/>
        <v>0</v>
      </c>
      <c r="H464" s="141">
        <f t="shared" si="276"/>
        <v>0</v>
      </c>
      <c r="I464" s="147">
        <f>[1]побуд.звіт!I464+'[2]звіт 2018+01.2019'!I464</f>
        <v>0</v>
      </c>
      <c r="J464" s="147">
        <f>[1]побуд.звіт!J464+'[2]звіт 2018+01.2019'!J464</f>
        <v>0</v>
      </c>
      <c r="K464" s="140">
        <f t="shared" si="277"/>
        <v>0</v>
      </c>
      <c r="L464" s="141">
        <f t="shared" si="278"/>
        <v>0</v>
      </c>
      <c r="M464" s="147">
        <f>[1]побуд.звіт!M464+'[2]звіт 2018+01.2019'!M464</f>
        <v>202.42582258421763</v>
      </c>
      <c r="N464" s="147">
        <f>[1]побуд.звіт!N464+'[2]звіт 2018+01.2019'!N464</f>
        <v>207.4813195297566</v>
      </c>
      <c r="O464" s="140">
        <f t="shared" si="280"/>
        <v>0</v>
      </c>
      <c r="P464" s="141">
        <f t="shared" si="281"/>
        <v>5.0554969455389767</v>
      </c>
      <c r="Q464" s="147">
        <f>[1]побуд.звіт!Q464+'[2]звіт 2018+01.2019'!Q464</f>
        <v>0</v>
      </c>
      <c r="R464" s="147">
        <f>[1]побуд.звіт!R464+'[2]звіт 2018+01.2019'!R464</f>
        <v>177.00066416121558</v>
      </c>
      <c r="S464" s="140">
        <f t="shared" si="282"/>
        <v>0</v>
      </c>
      <c r="T464" s="141">
        <f t="shared" si="283"/>
        <v>177.00066416121558</v>
      </c>
      <c r="U464" s="147">
        <f>[1]побуд.звіт!U464+'[2]звіт 2018+01.2019'!U464</f>
        <v>0</v>
      </c>
      <c r="V464" s="147">
        <f>[1]побуд.звіт!V464+'[2]звіт 2018+01.2019'!V464</f>
        <v>0</v>
      </c>
      <c r="W464" s="140">
        <f t="shared" si="284"/>
        <v>0</v>
      </c>
      <c r="X464" s="141">
        <f t="shared" si="285"/>
        <v>0</v>
      </c>
      <c r="Y464" s="147">
        <f>[1]побуд.звіт!Y464+'[2]звіт 2018+01.2019'!Y464</f>
        <v>0</v>
      </c>
      <c r="Z464" s="147">
        <f>[1]побуд.звіт!Z464+'[2]звіт 2018+01.2019'!Z464</f>
        <v>0</v>
      </c>
      <c r="AA464" s="140">
        <f t="shared" si="286"/>
        <v>0</v>
      </c>
      <c r="AB464" s="141">
        <f t="shared" si="287"/>
        <v>0</v>
      </c>
      <c r="AC464" s="147">
        <f>[1]побуд.звіт!AC464+'[2]звіт 2018+01.2019'!AC464</f>
        <v>940.89257782819891</v>
      </c>
      <c r="AD464" s="147">
        <f>[1]побуд.звіт!AD464+'[2]звіт 2018+01.2019'!AD464</f>
        <v>1188.8148886237409</v>
      </c>
      <c r="AE464" s="140">
        <f t="shared" si="288"/>
        <v>0</v>
      </c>
      <c r="AF464" s="141">
        <f t="shared" si="289"/>
        <v>247.92231079554199</v>
      </c>
      <c r="AG464" s="147">
        <f>[1]побуд.звіт!AG464+'[2]звіт 2018+01.2019'!AG464</f>
        <v>0</v>
      </c>
      <c r="AH464" s="147">
        <f>[1]побуд.звіт!AH464+'[2]звіт 2018+01.2019'!AH464</f>
        <v>0</v>
      </c>
      <c r="AI464" s="140">
        <f t="shared" si="290"/>
        <v>0</v>
      </c>
      <c r="AJ464" s="141">
        <f t="shared" si="291"/>
        <v>0</v>
      </c>
      <c r="AK464" s="147">
        <f>[1]побуд.звіт!AK464+'[2]звіт 2018+01.2019'!AK464</f>
        <v>0</v>
      </c>
      <c r="AL464" s="147">
        <f>[1]побуд.звіт!AL464+'[2]звіт 2018+01.2019'!AL464</f>
        <v>0</v>
      </c>
      <c r="AM464" s="140">
        <f t="shared" si="292"/>
        <v>0</v>
      </c>
      <c r="AN464" s="141">
        <f t="shared" si="293"/>
        <v>0</v>
      </c>
      <c r="AO464" s="147">
        <f>[1]побуд.звіт!AO464+'[2]звіт 2018+01.2019'!AO464</f>
        <v>347.41793357704239</v>
      </c>
      <c r="AP464" s="147">
        <f>[1]побуд.звіт!AP464+'[2]звіт 2018+01.2019'!AP464</f>
        <v>241.79527553321776</v>
      </c>
      <c r="AQ464" s="140">
        <f t="shared" si="294"/>
        <v>-105.62265804382463</v>
      </c>
      <c r="AR464" s="141">
        <f t="shared" si="295"/>
        <v>0</v>
      </c>
      <c r="AS464" s="147">
        <f>[1]побуд.звіт!AS464+'[2]звіт 2018+01.2019'!AS464</f>
        <v>0</v>
      </c>
      <c r="AT464" s="147">
        <f>[1]побуд.звіт!AT464+'[2]звіт 2018+01.2019'!AT464</f>
        <v>0</v>
      </c>
      <c r="AU464" s="140">
        <f t="shared" si="296"/>
        <v>0</v>
      </c>
      <c r="AV464" s="141">
        <f t="shared" si="297"/>
        <v>0</v>
      </c>
      <c r="AW464" s="147">
        <f>[1]побуд.звіт!AW464+'[2]звіт 2018+01.2019'!AW464</f>
        <v>1336.143198497701</v>
      </c>
      <c r="AX464" s="147">
        <f>[1]побуд.звіт!AX464+'[2]звіт 2018+01.2019'!AX464</f>
        <v>0</v>
      </c>
      <c r="AY464" s="140">
        <f t="shared" si="298"/>
        <v>-1336.143198497701</v>
      </c>
      <c r="AZ464" s="141">
        <f t="shared" si="299"/>
        <v>0</v>
      </c>
      <c r="BA464" s="38">
        <v>0</v>
      </c>
      <c r="BB464" s="36"/>
      <c r="BC464" s="36">
        <f t="shared" si="309"/>
        <v>0</v>
      </c>
      <c r="BD464" s="37">
        <f t="shared" si="310"/>
        <v>0</v>
      </c>
      <c r="BE464" s="147">
        <f>[1]побуд.звіт!BE464+'[2]звіт 2018+01.2019'!BE464</f>
        <v>16.070540289293842</v>
      </c>
      <c r="BF464" s="147">
        <f>[1]побуд.звіт!BF464+'[2]звіт 2018+01.2019'!BF464</f>
        <v>0</v>
      </c>
      <c r="BG464" s="140">
        <f t="shared" si="300"/>
        <v>-16.070540289293842</v>
      </c>
      <c r="BH464" s="141">
        <f t="shared" si="301"/>
        <v>0</v>
      </c>
      <c r="BI464" s="147">
        <f>[1]побуд.звіт!BI464+'[2]звіт 2018+01.2019'!BI464</f>
        <v>0</v>
      </c>
      <c r="BJ464" s="147">
        <f>[1]побуд.звіт!BJ464+'[2]звіт 2018+01.2019'!BJ464</f>
        <v>0</v>
      </c>
      <c r="BK464" s="140">
        <f t="shared" si="302"/>
        <v>0</v>
      </c>
      <c r="BL464" s="141">
        <f t="shared" si="303"/>
        <v>0</v>
      </c>
      <c r="BM464" s="147">
        <f>[1]побуд.звіт!BM464+'[2]звіт 2018+01.2019'!BM464</f>
        <v>0</v>
      </c>
      <c r="BN464" s="147">
        <f>[1]побуд.звіт!BN464+'[2]звіт 2018+01.2019'!BN464</f>
        <v>0</v>
      </c>
      <c r="BO464" s="140">
        <f t="shared" si="304"/>
        <v>0</v>
      </c>
      <c r="BP464" s="141">
        <f t="shared" si="305"/>
        <v>0</v>
      </c>
      <c r="BQ464" s="142">
        <f t="shared" si="273"/>
        <v>2842.9500727764539</v>
      </c>
      <c r="BR464" s="140">
        <f t="shared" si="273"/>
        <v>1815.0921478479308</v>
      </c>
      <c r="BS464" s="140">
        <f t="shared" si="306"/>
        <v>-1027.8579249285231</v>
      </c>
      <c r="BT464" s="141">
        <f t="shared" si="307"/>
        <v>0</v>
      </c>
      <c r="BU464" s="148">
        <f t="shared" si="311"/>
        <v>0.63845375450976294</v>
      </c>
      <c r="BV464" s="132">
        <v>185</v>
      </c>
      <c r="BW464" s="144">
        <f t="shared" si="308"/>
        <v>0</v>
      </c>
      <c r="BX464" s="132">
        <f t="shared" si="274"/>
        <v>203.06786234117527</v>
      </c>
      <c r="BY464" s="145">
        <v>3</v>
      </c>
      <c r="CA464" s="39"/>
    </row>
    <row r="465" spans="1:79" x14ac:dyDescent="0.3">
      <c r="A465" s="137">
        <f t="shared" si="279"/>
        <v>457</v>
      </c>
      <c r="B465" s="153" t="s">
        <v>557</v>
      </c>
      <c r="C465" s="188">
        <v>127.75</v>
      </c>
      <c r="D465" s="187">
        <v>1</v>
      </c>
      <c r="E465" s="147">
        <f>[1]побуд.звіт!E465+'[2]звіт 2018+01.2019'!E465</f>
        <v>0</v>
      </c>
      <c r="F465" s="147">
        <f>[1]побуд.звіт!F465+'[2]звіт 2018+01.2019'!F465</f>
        <v>0</v>
      </c>
      <c r="G465" s="140">
        <f t="shared" si="275"/>
        <v>0</v>
      </c>
      <c r="H465" s="141">
        <f t="shared" si="276"/>
        <v>0</v>
      </c>
      <c r="I465" s="147">
        <f>[1]побуд.звіт!I465+'[2]звіт 2018+01.2019'!I465</f>
        <v>0</v>
      </c>
      <c r="J465" s="147">
        <f>[1]побуд.звіт!J465+'[2]звіт 2018+01.2019'!J465</f>
        <v>0</v>
      </c>
      <c r="K465" s="140">
        <f t="shared" si="277"/>
        <v>0</v>
      </c>
      <c r="L465" s="141">
        <f t="shared" si="278"/>
        <v>0</v>
      </c>
      <c r="M465" s="147">
        <f>[1]побуд.звіт!M465+'[2]звіт 2018+01.2019'!M465</f>
        <v>201.97819213927522</v>
      </c>
      <c r="N465" s="147">
        <f>[1]побуд.звіт!N465+'[2]звіт 2018+01.2019'!N465</f>
        <v>207.4813195297566</v>
      </c>
      <c r="O465" s="140">
        <f t="shared" si="280"/>
        <v>0</v>
      </c>
      <c r="P465" s="141">
        <f t="shared" si="281"/>
        <v>5.5031273904813816</v>
      </c>
      <c r="Q465" s="147">
        <f>[1]побуд.звіт!Q465+'[2]звіт 2018+01.2019'!Q465</f>
        <v>0</v>
      </c>
      <c r="R465" s="147">
        <f>[1]побуд.звіт!R465+'[2]звіт 2018+01.2019'!R465</f>
        <v>105.92857465656647</v>
      </c>
      <c r="S465" s="140">
        <f t="shared" si="282"/>
        <v>0</v>
      </c>
      <c r="T465" s="141">
        <f t="shared" si="283"/>
        <v>105.92857465656647</v>
      </c>
      <c r="U465" s="147">
        <f>[1]побуд.звіт!U465+'[2]звіт 2018+01.2019'!U465</f>
        <v>0</v>
      </c>
      <c r="V465" s="147">
        <f>[1]побуд.звіт!V465+'[2]звіт 2018+01.2019'!V465</f>
        <v>0</v>
      </c>
      <c r="W465" s="140">
        <f t="shared" si="284"/>
        <v>0</v>
      </c>
      <c r="X465" s="141">
        <f t="shared" si="285"/>
        <v>0</v>
      </c>
      <c r="Y465" s="147">
        <f>[1]побуд.звіт!Y465+'[2]звіт 2018+01.2019'!Y465</f>
        <v>0</v>
      </c>
      <c r="Z465" s="147">
        <f>[1]побуд.звіт!Z465+'[2]звіт 2018+01.2019'!Z465</f>
        <v>0</v>
      </c>
      <c r="AA465" s="140">
        <f t="shared" si="286"/>
        <v>0</v>
      </c>
      <c r="AB465" s="141">
        <f t="shared" si="287"/>
        <v>0</v>
      </c>
      <c r="AC465" s="147">
        <f>[1]побуд.звіт!AC465+'[2]звіт 2018+01.2019'!AC465</f>
        <v>563.23928419513186</v>
      </c>
      <c r="AD465" s="147">
        <f>[1]побуд.звіт!AD465+'[2]звіт 2018+01.2019'!AD465</f>
        <v>711.65110947576568</v>
      </c>
      <c r="AE465" s="140">
        <f t="shared" si="288"/>
        <v>0</v>
      </c>
      <c r="AF465" s="141">
        <f t="shared" si="289"/>
        <v>148.41182528063382</v>
      </c>
      <c r="AG465" s="147">
        <f>[1]побуд.звіт!AG465+'[2]звіт 2018+01.2019'!AG465</f>
        <v>0</v>
      </c>
      <c r="AH465" s="147">
        <f>[1]побуд.звіт!AH465+'[2]звіт 2018+01.2019'!AH465</f>
        <v>0</v>
      </c>
      <c r="AI465" s="140">
        <f t="shared" si="290"/>
        <v>0</v>
      </c>
      <c r="AJ465" s="141">
        <f t="shared" si="291"/>
        <v>0</v>
      </c>
      <c r="AK465" s="147">
        <f>[1]побуд.звіт!AK465+'[2]звіт 2018+01.2019'!AK465</f>
        <v>0</v>
      </c>
      <c r="AL465" s="147">
        <f>[1]побуд.звіт!AL465+'[2]звіт 2018+01.2019'!AL465</f>
        <v>0</v>
      </c>
      <c r="AM465" s="140">
        <f t="shared" si="292"/>
        <v>0</v>
      </c>
      <c r="AN465" s="141">
        <f t="shared" si="293"/>
        <v>0</v>
      </c>
      <c r="AO465" s="147">
        <f>[1]побуд.звіт!AO465+'[2]звіт 2018+01.2019'!AO465</f>
        <v>347.52102258911987</v>
      </c>
      <c r="AP465" s="147">
        <f>[1]побуд.звіт!AP465+'[2]звіт 2018+01.2019'!AP465</f>
        <v>241.79527553321776</v>
      </c>
      <c r="AQ465" s="140">
        <f t="shared" si="294"/>
        <v>-105.7257470559021</v>
      </c>
      <c r="AR465" s="141">
        <f t="shared" si="295"/>
        <v>0</v>
      </c>
      <c r="AS465" s="147">
        <f>[1]побуд.звіт!AS465+'[2]звіт 2018+01.2019'!AS465</f>
        <v>0</v>
      </c>
      <c r="AT465" s="147">
        <f>[1]побуд.звіт!AT465+'[2]звіт 2018+01.2019'!AT465</f>
        <v>0</v>
      </c>
      <c r="AU465" s="140">
        <f t="shared" si="296"/>
        <v>0</v>
      </c>
      <c r="AV465" s="141">
        <f t="shared" si="297"/>
        <v>0</v>
      </c>
      <c r="AW465" s="147">
        <f>[1]побуд.звіт!AW465+'[2]звіт 2018+01.2019'!AW465</f>
        <v>799.54757870231106</v>
      </c>
      <c r="AX465" s="147">
        <f>[1]побуд.звіт!AX465+'[2]звіт 2018+01.2019'!AX465</f>
        <v>0</v>
      </c>
      <c r="AY465" s="140">
        <f t="shared" si="298"/>
        <v>-799.54757870231106</v>
      </c>
      <c r="AZ465" s="141">
        <f t="shared" si="299"/>
        <v>0</v>
      </c>
      <c r="BA465" s="38">
        <v>0</v>
      </c>
      <c r="BB465" s="36"/>
      <c r="BC465" s="36">
        <f t="shared" si="309"/>
        <v>0</v>
      </c>
      <c r="BD465" s="37">
        <f t="shared" si="310"/>
        <v>0</v>
      </c>
      <c r="BE465" s="147">
        <f>[1]побуд.звіт!BE465+'[2]звіт 2018+01.2019'!BE465</f>
        <v>16.012182387909984</v>
      </c>
      <c r="BF465" s="147">
        <f>[1]побуд.звіт!BF465+'[2]звіт 2018+01.2019'!BF465</f>
        <v>0</v>
      </c>
      <c r="BG465" s="140">
        <f t="shared" si="300"/>
        <v>-16.012182387909984</v>
      </c>
      <c r="BH465" s="141">
        <f t="shared" si="301"/>
        <v>0</v>
      </c>
      <c r="BI465" s="147">
        <f>[1]побуд.звіт!BI465+'[2]звіт 2018+01.2019'!BI465</f>
        <v>0</v>
      </c>
      <c r="BJ465" s="147">
        <f>[1]побуд.звіт!BJ465+'[2]звіт 2018+01.2019'!BJ465</f>
        <v>0</v>
      </c>
      <c r="BK465" s="140">
        <f t="shared" si="302"/>
        <v>0</v>
      </c>
      <c r="BL465" s="141">
        <f t="shared" si="303"/>
        <v>0</v>
      </c>
      <c r="BM465" s="147">
        <f>[1]побуд.звіт!BM465+'[2]звіт 2018+01.2019'!BM465</f>
        <v>0</v>
      </c>
      <c r="BN465" s="147">
        <f>[1]побуд.звіт!BN465+'[2]звіт 2018+01.2019'!BN465</f>
        <v>0</v>
      </c>
      <c r="BO465" s="140">
        <f t="shared" si="304"/>
        <v>0</v>
      </c>
      <c r="BP465" s="141">
        <f t="shared" si="305"/>
        <v>0</v>
      </c>
      <c r="BQ465" s="142">
        <f t="shared" si="273"/>
        <v>1928.2982600137479</v>
      </c>
      <c r="BR465" s="140">
        <f t="shared" si="273"/>
        <v>1266.8562791953066</v>
      </c>
      <c r="BS465" s="140">
        <f t="shared" si="306"/>
        <v>-661.44198081844138</v>
      </c>
      <c r="BT465" s="141">
        <f t="shared" si="307"/>
        <v>0</v>
      </c>
      <c r="BU465" s="148">
        <f t="shared" si="311"/>
        <v>0.65698149786551918</v>
      </c>
      <c r="BV465" s="132">
        <v>179</v>
      </c>
      <c r="BW465" s="144">
        <f t="shared" si="308"/>
        <v>41.264409999018</v>
      </c>
      <c r="BX465" s="132">
        <f t="shared" si="274"/>
        <v>137.735590000982</v>
      </c>
      <c r="BY465" s="145">
        <v>3</v>
      </c>
      <c r="CA465" s="39"/>
    </row>
    <row r="466" spans="1:79" x14ac:dyDescent="0.3">
      <c r="A466" s="137">
        <f>A465+1</f>
        <v>458</v>
      </c>
      <c r="B466" s="153" t="s">
        <v>558</v>
      </c>
      <c r="C466" s="188">
        <v>129.05000000000001</v>
      </c>
      <c r="D466" s="187">
        <v>1</v>
      </c>
      <c r="E466" s="147">
        <f>[1]побуд.звіт!E466+'[2]звіт 2018+01.2019'!E466</f>
        <v>0</v>
      </c>
      <c r="F466" s="147">
        <f>[1]побуд.звіт!F466+'[2]звіт 2018+01.2019'!F466</f>
        <v>0</v>
      </c>
      <c r="G466" s="140">
        <f t="shared" si="275"/>
        <v>0</v>
      </c>
      <c r="H466" s="141">
        <f t="shared" si="276"/>
        <v>0</v>
      </c>
      <c r="I466" s="147">
        <f>[1]побуд.звіт!I466+'[2]звіт 2018+01.2019'!I466</f>
        <v>0</v>
      </c>
      <c r="J466" s="147">
        <f>[1]побуд.звіт!J466+'[2]звіт 2018+01.2019'!J466</f>
        <v>0</v>
      </c>
      <c r="K466" s="140">
        <f t="shared" si="277"/>
        <v>0</v>
      </c>
      <c r="L466" s="141">
        <f t="shared" si="278"/>
        <v>0</v>
      </c>
      <c r="M466" s="147">
        <f>[1]побуд.звіт!M466+'[2]звіт 2018+01.2019'!M466</f>
        <v>242.30230296453965</v>
      </c>
      <c r="N466" s="147">
        <f>[1]побуд.звіт!N466+'[2]звіт 2018+01.2019'!N466</f>
        <v>248.97758343570788</v>
      </c>
      <c r="O466" s="140">
        <f t="shared" si="280"/>
        <v>0</v>
      </c>
      <c r="P466" s="141">
        <f t="shared" si="281"/>
        <v>6.6752804711682359</v>
      </c>
      <c r="Q466" s="147">
        <f>[1]побуд.звіт!Q466+'[2]звіт 2018+01.2019'!Q466</f>
        <v>0</v>
      </c>
      <c r="R466" s="147">
        <f>[1]побуд.звіт!R466+'[2]звіт 2018+01.2019'!R466</f>
        <v>106.93325477626639</v>
      </c>
      <c r="S466" s="140">
        <f t="shared" si="282"/>
        <v>0</v>
      </c>
      <c r="T466" s="141">
        <f t="shared" si="283"/>
        <v>106.93325477626639</v>
      </c>
      <c r="U466" s="147">
        <f>[1]побуд.звіт!U466+'[2]звіт 2018+01.2019'!U466</f>
        <v>0</v>
      </c>
      <c r="V466" s="147">
        <f>[1]побуд.звіт!V466+'[2]звіт 2018+01.2019'!V466</f>
        <v>0</v>
      </c>
      <c r="W466" s="140">
        <f t="shared" si="284"/>
        <v>0</v>
      </c>
      <c r="X466" s="141">
        <f t="shared" si="285"/>
        <v>0</v>
      </c>
      <c r="Y466" s="147">
        <f>[1]побуд.звіт!Y466+'[2]звіт 2018+01.2019'!Y466</f>
        <v>0</v>
      </c>
      <c r="Z466" s="147">
        <f>[1]побуд.звіт!Z466+'[2]звіт 2018+01.2019'!Z466</f>
        <v>0</v>
      </c>
      <c r="AA466" s="140">
        <f t="shared" si="286"/>
        <v>0</v>
      </c>
      <c r="AB466" s="141">
        <f t="shared" si="287"/>
        <v>0</v>
      </c>
      <c r="AC466" s="147">
        <f>[1]побуд.звіт!AC466+'[2]звіт 2018+01.2019'!AC466</f>
        <v>569.10483838673417</v>
      </c>
      <c r="AD466" s="147">
        <f>[1]побуд.звіт!AD466+'[2]звіт 2018+01.2019'!AD466</f>
        <v>718.91547036969894</v>
      </c>
      <c r="AE466" s="140">
        <f t="shared" si="288"/>
        <v>0</v>
      </c>
      <c r="AF466" s="141">
        <f t="shared" si="289"/>
        <v>149.81063198296476</v>
      </c>
      <c r="AG466" s="147">
        <f>[1]побуд.звіт!AG466+'[2]звіт 2018+01.2019'!AG466</f>
        <v>0</v>
      </c>
      <c r="AH466" s="147">
        <f>[1]побуд.звіт!AH466+'[2]звіт 2018+01.2019'!AH466</f>
        <v>0</v>
      </c>
      <c r="AI466" s="140">
        <f t="shared" si="290"/>
        <v>0</v>
      </c>
      <c r="AJ466" s="141">
        <f t="shared" si="291"/>
        <v>0</v>
      </c>
      <c r="AK466" s="147">
        <f>[1]побуд.звіт!AK466+'[2]звіт 2018+01.2019'!AK466</f>
        <v>0</v>
      </c>
      <c r="AL466" s="147">
        <f>[1]побуд.звіт!AL466+'[2]звіт 2018+01.2019'!AL466</f>
        <v>0</v>
      </c>
      <c r="AM466" s="140">
        <f t="shared" si="292"/>
        <v>0</v>
      </c>
      <c r="AN466" s="141">
        <f t="shared" si="293"/>
        <v>0</v>
      </c>
      <c r="AO466" s="147">
        <f>[1]побуд.звіт!AO466+'[2]звіт 2018+01.2019'!AO466</f>
        <v>168.09928347777827</v>
      </c>
      <c r="AP466" s="147">
        <f>[1]побуд.звіт!AP466+'[2]звіт 2018+01.2019'!AP466</f>
        <v>101.78518847598517</v>
      </c>
      <c r="AQ466" s="140">
        <f t="shared" si="294"/>
        <v>-66.314095001793106</v>
      </c>
      <c r="AR466" s="141">
        <f t="shared" si="295"/>
        <v>0</v>
      </c>
      <c r="AS466" s="147">
        <f>[1]побуд.звіт!AS466+'[2]звіт 2018+01.2019'!AS466</f>
        <v>0</v>
      </c>
      <c r="AT466" s="147">
        <f>[1]побуд.звіт!AT466+'[2]звіт 2018+01.2019'!AT466</f>
        <v>0</v>
      </c>
      <c r="AU466" s="140">
        <f t="shared" si="296"/>
        <v>0</v>
      </c>
      <c r="AV466" s="141">
        <f t="shared" si="297"/>
        <v>0</v>
      </c>
      <c r="AW466" s="147">
        <f>[1]побуд.звіт!AW466+'[2]звіт 2018+01.2019'!AW466</f>
        <v>807.22414920999745</v>
      </c>
      <c r="AX466" s="147">
        <f>[1]побуд.звіт!AX466+'[2]звіт 2018+01.2019'!AX466</f>
        <v>0</v>
      </c>
      <c r="AY466" s="140">
        <f t="shared" si="298"/>
        <v>-807.22414920999745</v>
      </c>
      <c r="AZ466" s="141">
        <f t="shared" si="299"/>
        <v>0</v>
      </c>
      <c r="BA466" s="38">
        <v>0</v>
      </c>
      <c r="BB466" s="36"/>
      <c r="BC466" s="36">
        <f t="shared" si="309"/>
        <v>0</v>
      </c>
      <c r="BD466" s="37">
        <f t="shared" si="310"/>
        <v>0</v>
      </c>
      <c r="BE466" s="147">
        <f>[1]побуд.звіт!BE466+'[2]звіт 2018+01.2019'!BE466</f>
        <v>16.059485839006967</v>
      </c>
      <c r="BF466" s="147">
        <f>[1]побуд.звіт!BF466+'[2]звіт 2018+01.2019'!BF466</f>
        <v>0</v>
      </c>
      <c r="BG466" s="140">
        <f t="shared" si="300"/>
        <v>-16.059485839006967</v>
      </c>
      <c r="BH466" s="141">
        <f t="shared" si="301"/>
        <v>0</v>
      </c>
      <c r="BI466" s="147">
        <f>[1]побуд.звіт!BI466+'[2]звіт 2018+01.2019'!BI466</f>
        <v>0</v>
      </c>
      <c r="BJ466" s="147">
        <f>[1]побуд.звіт!BJ466+'[2]звіт 2018+01.2019'!BJ466</f>
        <v>0</v>
      </c>
      <c r="BK466" s="140">
        <f t="shared" si="302"/>
        <v>0</v>
      </c>
      <c r="BL466" s="141">
        <f t="shared" si="303"/>
        <v>0</v>
      </c>
      <c r="BM466" s="147">
        <f>[1]побуд.звіт!BM466+'[2]звіт 2018+01.2019'!BM466</f>
        <v>0</v>
      </c>
      <c r="BN466" s="147">
        <f>[1]побуд.звіт!BN466+'[2]звіт 2018+01.2019'!BN466</f>
        <v>0</v>
      </c>
      <c r="BO466" s="140">
        <f t="shared" si="304"/>
        <v>0</v>
      </c>
      <c r="BP466" s="141">
        <f t="shared" si="305"/>
        <v>0</v>
      </c>
      <c r="BQ466" s="142">
        <f t="shared" si="273"/>
        <v>1802.7900598780566</v>
      </c>
      <c r="BR466" s="140">
        <f t="shared" si="273"/>
        <v>1176.6114970576584</v>
      </c>
      <c r="BS466" s="140">
        <f t="shared" si="306"/>
        <v>-626.17856282039816</v>
      </c>
      <c r="BT466" s="141">
        <f t="shared" si="307"/>
        <v>0</v>
      </c>
      <c r="BU466" s="148">
        <f t="shared" si="311"/>
        <v>0.65266140702886177</v>
      </c>
      <c r="BV466" s="132">
        <v>8283</v>
      </c>
      <c r="BW466" s="144">
        <f t="shared" si="308"/>
        <v>8154.2292814372813</v>
      </c>
      <c r="BX466" s="132">
        <f t="shared" si="274"/>
        <v>128.77071856271832</v>
      </c>
      <c r="BY466" s="145">
        <v>3</v>
      </c>
      <c r="CA466" s="39"/>
    </row>
    <row r="467" spans="1:79" x14ac:dyDescent="0.3">
      <c r="A467" s="137">
        <f t="shared" si="279"/>
        <v>459</v>
      </c>
      <c r="B467" s="153" t="s">
        <v>559</v>
      </c>
      <c r="C467" s="188">
        <v>143.1</v>
      </c>
      <c r="D467" s="187">
        <v>1</v>
      </c>
      <c r="E467" s="147">
        <f>[1]побуд.звіт!E467+'[2]звіт 2018+01.2019'!E467</f>
        <v>0</v>
      </c>
      <c r="F467" s="147">
        <f>[1]побуд.звіт!F467+'[2]звіт 2018+01.2019'!F467</f>
        <v>0</v>
      </c>
      <c r="G467" s="140">
        <f t="shared" si="275"/>
        <v>0</v>
      </c>
      <c r="H467" s="141">
        <f t="shared" si="276"/>
        <v>0</v>
      </c>
      <c r="I467" s="147">
        <f>[1]побуд.звіт!I467+'[2]звіт 2018+01.2019'!I467</f>
        <v>0</v>
      </c>
      <c r="J467" s="147">
        <f>[1]побуд.звіт!J467+'[2]звіт 2018+01.2019'!J467</f>
        <v>0</v>
      </c>
      <c r="K467" s="140">
        <f t="shared" si="277"/>
        <v>0</v>
      </c>
      <c r="L467" s="141">
        <f t="shared" si="278"/>
        <v>0</v>
      </c>
      <c r="M467" s="147">
        <f>[1]побуд.звіт!M467+'[2]звіт 2018+01.2019'!M467</f>
        <v>242.33229239391784</v>
      </c>
      <c r="N467" s="147">
        <f>[1]побуд.звіт!N467+'[2]звіт 2018+01.2019'!N467</f>
        <v>248.97758343570788</v>
      </c>
      <c r="O467" s="140">
        <f t="shared" si="280"/>
        <v>0</v>
      </c>
      <c r="P467" s="141">
        <f t="shared" si="281"/>
        <v>6.6452910417900455</v>
      </c>
      <c r="Q467" s="147">
        <f>[1]побуд.звіт!Q467+'[2]звіт 2018+01.2019'!Q467</f>
        <v>0</v>
      </c>
      <c r="R467" s="147">
        <f>[1]побуд.звіт!R467+'[2]звіт 2018+01.2019'!R467</f>
        <v>118.6438778724073</v>
      </c>
      <c r="S467" s="140">
        <f t="shared" si="282"/>
        <v>0</v>
      </c>
      <c r="T467" s="141">
        <f t="shared" si="283"/>
        <v>118.6438778724073</v>
      </c>
      <c r="U467" s="147">
        <f>[1]побуд.звіт!U467+'[2]звіт 2018+01.2019'!U467</f>
        <v>0</v>
      </c>
      <c r="V467" s="147">
        <f>[1]побуд.звіт!V467+'[2]звіт 2018+01.2019'!V467</f>
        <v>0</v>
      </c>
      <c r="W467" s="140">
        <f t="shared" si="284"/>
        <v>0</v>
      </c>
      <c r="X467" s="141">
        <f t="shared" si="285"/>
        <v>0</v>
      </c>
      <c r="Y467" s="147">
        <f>[1]побуд.звіт!Y467+'[2]звіт 2018+01.2019'!Y467</f>
        <v>0</v>
      </c>
      <c r="Z467" s="147">
        <f>[1]побуд.звіт!Z467+'[2]звіт 2018+01.2019'!Z467</f>
        <v>0</v>
      </c>
      <c r="AA467" s="140">
        <f t="shared" si="286"/>
        <v>0</v>
      </c>
      <c r="AB467" s="141">
        <f t="shared" si="287"/>
        <v>0</v>
      </c>
      <c r="AC467" s="147">
        <f>[1]побуд.звіт!AC467+'[2]звіт 2018+01.2019'!AC467</f>
        <v>630.93593199257384</v>
      </c>
      <c r="AD467" s="147">
        <f>[1]побуд.звіт!AD467+'[2]звіт 2018+01.2019'!AD467</f>
        <v>797.18561650448612</v>
      </c>
      <c r="AE467" s="140">
        <f t="shared" si="288"/>
        <v>0</v>
      </c>
      <c r="AF467" s="141">
        <f t="shared" si="289"/>
        <v>166.24968451191228</v>
      </c>
      <c r="AG467" s="147">
        <f>[1]побуд.звіт!AG467+'[2]звіт 2018+01.2019'!AG467</f>
        <v>0</v>
      </c>
      <c r="AH467" s="147">
        <f>[1]побуд.звіт!AH467+'[2]звіт 2018+01.2019'!AH467</f>
        <v>0</v>
      </c>
      <c r="AI467" s="140">
        <f t="shared" si="290"/>
        <v>0</v>
      </c>
      <c r="AJ467" s="141">
        <f t="shared" si="291"/>
        <v>0</v>
      </c>
      <c r="AK467" s="147">
        <f>[1]побуд.звіт!AK467+'[2]звіт 2018+01.2019'!AK467</f>
        <v>0</v>
      </c>
      <c r="AL467" s="147">
        <f>[1]побуд.звіт!AL467+'[2]звіт 2018+01.2019'!AL467</f>
        <v>0</v>
      </c>
      <c r="AM467" s="140">
        <f t="shared" si="292"/>
        <v>0</v>
      </c>
      <c r="AN467" s="141">
        <f t="shared" si="293"/>
        <v>0</v>
      </c>
      <c r="AO467" s="147">
        <f>[1]побуд.звіт!AO467+'[2]звіт 2018+01.2019'!AO467</f>
        <v>749.66792460038812</v>
      </c>
      <c r="AP467" s="147">
        <f>[1]побуд.звіт!AP467+'[2]звіт 2018+01.2019'!AP467</f>
        <v>159.11563903667241</v>
      </c>
      <c r="AQ467" s="140">
        <f t="shared" si="294"/>
        <v>-590.55228556371571</v>
      </c>
      <c r="AR467" s="141">
        <f t="shared" si="295"/>
        <v>0</v>
      </c>
      <c r="AS467" s="147">
        <f>[1]побуд.звіт!AS467+'[2]звіт 2018+01.2019'!AS467</f>
        <v>0</v>
      </c>
      <c r="AT467" s="147">
        <f>[1]побуд.звіт!AT467+'[2]звіт 2018+01.2019'!AT467</f>
        <v>0</v>
      </c>
      <c r="AU467" s="140">
        <f t="shared" si="296"/>
        <v>0</v>
      </c>
      <c r="AV467" s="141">
        <f t="shared" si="297"/>
        <v>0</v>
      </c>
      <c r="AW467" s="147">
        <f>[1]побуд.звіт!AW467+'[2]звіт 2018+01.2019'!AW467</f>
        <v>895.31320014775156</v>
      </c>
      <c r="AX467" s="147">
        <f>[1]побуд.звіт!AX467+'[2]звіт 2018+01.2019'!AX467</f>
        <v>62.267240257879998</v>
      </c>
      <c r="AY467" s="140">
        <f t="shared" si="298"/>
        <v>-833.0459598898716</v>
      </c>
      <c r="AZ467" s="141">
        <f t="shared" si="299"/>
        <v>0</v>
      </c>
      <c r="BA467" s="38">
        <v>0</v>
      </c>
      <c r="BB467" s="36"/>
      <c r="BC467" s="36">
        <f t="shared" si="309"/>
        <v>0</v>
      </c>
      <c r="BD467" s="37">
        <f t="shared" si="310"/>
        <v>0</v>
      </c>
      <c r="BE467" s="147">
        <f>[1]побуд.звіт!BE467+'[2]звіт 2018+01.2019'!BE467</f>
        <v>15.999829576880865</v>
      </c>
      <c r="BF467" s="147">
        <f>[1]побуд.звіт!BF467+'[2]звіт 2018+01.2019'!BF467</f>
        <v>0</v>
      </c>
      <c r="BG467" s="140">
        <f t="shared" si="300"/>
        <v>-15.999829576880865</v>
      </c>
      <c r="BH467" s="141">
        <f t="shared" si="301"/>
        <v>0</v>
      </c>
      <c r="BI467" s="147">
        <f>[1]побуд.звіт!BI467+'[2]звіт 2018+01.2019'!BI467</f>
        <v>0</v>
      </c>
      <c r="BJ467" s="147">
        <f>[1]побуд.звіт!BJ467+'[2]звіт 2018+01.2019'!BJ467</f>
        <v>0</v>
      </c>
      <c r="BK467" s="140">
        <f t="shared" si="302"/>
        <v>0</v>
      </c>
      <c r="BL467" s="141">
        <f t="shared" si="303"/>
        <v>0</v>
      </c>
      <c r="BM467" s="147">
        <f>[1]побуд.звіт!BM467+'[2]звіт 2018+01.2019'!BM467</f>
        <v>0</v>
      </c>
      <c r="BN467" s="147">
        <f>[1]побуд.звіт!BN467+'[2]звіт 2018+01.2019'!BN467</f>
        <v>0</v>
      </c>
      <c r="BO467" s="140">
        <f t="shared" si="304"/>
        <v>0</v>
      </c>
      <c r="BP467" s="141">
        <f t="shared" si="305"/>
        <v>0</v>
      </c>
      <c r="BQ467" s="142">
        <f t="shared" si="273"/>
        <v>2534.2491787115123</v>
      </c>
      <c r="BR467" s="140">
        <f t="shared" si="273"/>
        <v>1386.1899571071535</v>
      </c>
      <c r="BS467" s="140">
        <f t="shared" si="306"/>
        <v>-1148.0592216043588</v>
      </c>
      <c r="BT467" s="141">
        <f t="shared" si="307"/>
        <v>0</v>
      </c>
      <c r="BU467" s="148">
        <f t="shared" si="311"/>
        <v>0.54698250225415235</v>
      </c>
      <c r="BV467" s="132">
        <v>3854</v>
      </c>
      <c r="BW467" s="144">
        <f t="shared" si="308"/>
        <v>3672.9822015206064</v>
      </c>
      <c r="BX467" s="132">
        <f t="shared" si="274"/>
        <v>181.01779847939375</v>
      </c>
      <c r="BY467" s="145">
        <v>3</v>
      </c>
      <c r="CA467" s="39"/>
    </row>
    <row r="468" spans="1:79" x14ac:dyDescent="0.3">
      <c r="A468" s="137">
        <f t="shared" si="279"/>
        <v>460</v>
      </c>
      <c r="B468" s="153" t="s">
        <v>560</v>
      </c>
      <c r="C468" s="188">
        <v>57.1</v>
      </c>
      <c r="D468" s="187">
        <v>1</v>
      </c>
      <c r="E468" s="147">
        <f>[1]побуд.звіт!E468+'[2]звіт 2018+01.2019'!E468</f>
        <v>0</v>
      </c>
      <c r="F468" s="147">
        <f>[1]побуд.звіт!F468+'[2]звіт 2018+01.2019'!F468</f>
        <v>0</v>
      </c>
      <c r="G468" s="140">
        <f t="shared" si="275"/>
        <v>0</v>
      </c>
      <c r="H468" s="141">
        <f t="shared" si="276"/>
        <v>0</v>
      </c>
      <c r="I468" s="147">
        <f>[1]побуд.звіт!I468+'[2]звіт 2018+01.2019'!I468</f>
        <v>0</v>
      </c>
      <c r="J468" s="147">
        <f>[1]побуд.звіт!J468+'[2]звіт 2018+01.2019'!J468</f>
        <v>0</v>
      </c>
      <c r="K468" s="140">
        <f t="shared" si="277"/>
        <v>0</v>
      </c>
      <c r="L468" s="141">
        <f t="shared" si="278"/>
        <v>0</v>
      </c>
      <c r="M468" s="147">
        <f>[1]побуд.звіт!M468+'[2]звіт 2018+01.2019'!M468</f>
        <v>201.66013552151611</v>
      </c>
      <c r="N468" s="147">
        <f>[1]побуд.звіт!N468+'[2]звіт 2018+01.2019'!N468</f>
        <v>207.4813195297566</v>
      </c>
      <c r="O468" s="140">
        <f t="shared" si="280"/>
        <v>0</v>
      </c>
      <c r="P468" s="141">
        <f t="shared" si="281"/>
        <v>5.8211840082404933</v>
      </c>
      <c r="Q468" s="147">
        <f>[1]побуд.звіт!Q468+'[2]звіт 2018+01.2019'!Q468</f>
        <v>0</v>
      </c>
      <c r="R468" s="147">
        <f>[1]побуд.звіт!R468+'[2]звіт 2018+01.2019'!R468</f>
        <v>47.355041354896386</v>
      </c>
      <c r="S468" s="140">
        <f t="shared" si="282"/>
        <v>0</v>
      </c>
      <c r="T468" s="141">
        <f t="shared" si="283"/>
        <v>47.355041354896386</v>
      </c>
      <c r="U468" s="147">
        <f>[1]побуд.звіт!U468+'[2]звіт 2018+01.2019'!U468</f>
        <v>0</v>
      </c>
      <c r="V468" s="147">
        <f>[1]побуд.звіт!V468+'[2]звіт 2018+01.2019'!V468</f>
        <v>0</v>
      </c>
      <c r="W468" s="140">
        <f t="shared" si="284"/>
        <v>0</v>
      </c>
      <c r="X468" s="141">
        <f t="shared" si="285"/>
        <v>0</v>
      </c>
      <c r="Y468" s="147">
        <f>[1]побуд.звіт!Y468+'[2]звіт 2018+01.2019'!Y468</f>
        <v>0</v>
      </c>
      <c r="Z468" s="147">
        <f>[1]побуд.звіт!Z468+'[2]звіт 2018+01.2019'!Z468</f>
        <v>0</v>
      </c>
      <c r="AA468" s="140">
        <f t="shared" si="286"/>
        <v>0</v>
      </c>
      <c r="AB468" s="141">
        <f t="shared" si="287"/>
        <v>0</v>
      </c>
      <c r="AC468" s="147">
        <f>[1]побуд.звіт!AC468+'[2]звіт 2018+01.2019'!AC468</f>
        <v>251.84055136995173</v>
      </c>
      <c r="AD468" s="147">
        <f>[1]побуд.звіт!AD468+'[2]звіт 2018+01.2019'!AD468</f>
        <v>318.09433055489978</v>
      </c>
      <c r="AE468" s="140">
        <f t="shared" si="288"/>
        <v>0</v>
      </c>
      <c r="AF468" s="141">
        <f t="shared" si="289"/>
        <v>66.253779184948058</v>
      </c>
      <c r="AG468" s="147">
        <f>[1]побуд.звіт!AG468+'[2]звіт 2018+01.2019'!AG468</f>
        <v>0</v>
      </c>
      <c r="AH468" s="147">
        <f>[1]побуд.звіт!AH468+'[2]звіт 2018+01.2019'!AH468</f>
        <v>0</v>
      </c>
      <c r="AI468" s="140">
        <f t="shared" si="290"/>
        <v>0</v>
      </c>
      <c r="AJ468" s="141">
        <f t="shared" si="291"/>
        <v>0</v>
      </c>
      <c r="AK468" s="147">
        <f>[1]побуд.звіт!AK468+'[2]звіт 2018+01.2019'!AK468</f>
        <v>0</v>
      </c>
      <c r="AL468" s="147">
        <f>[1]побуд.звіт!AL468+'[2]звіт 2018+01.2019'!AL468</f>
        <v>0</v>
      </c>
      <c r="AM468" s="140">
        <f t="shared" si="292"/>
        <v>0</v>
      </c>
      <c r="AN468" s="141">
        <f t="shared" si="293"/>
        <v>0</v>
      </c>
      <c r="AO468" s="147">
        <f>[1]побуд.звіт!AO468+'[2]звіт 2018+01.2019'!AO468</f>
        <v>212.11681574571705</v>
      </c>
      <c r="AP468" s="147">
        <f>[1]побуд.звіт!AP468+'[2]звіт 2018+01.2019'!AP468</f>
        <v>38.211103958879605</v>
      </c>
      <c r="AQ468" s="140">
        <f t="shared" si="294"/>
        <v>-173.90571178683746</v>
      </c>
      <c r="AR468" s="141">
        <f t="shared" si="295"/>
        <v>0</v>
      </c>
      <c r="AS468" s="147">
        <f>[1]побуд.звіт!AS468+'[2]звіт 2018+01.2019'!AS468</f>
        <v>0</v>
      </c>
      <c r="AT468" s="147">
        <f>[1]побуд.звіт!AT468+'[2]звіт 2018+01.2019'!AT468</f>
        <v>0</v>
      </c>
      <c r="AU468" s="140">
        <f t="shared" si="296"/>
        <v>0</v>
      </c>
      <c r="AV468" s="141">
        <f t="shared" si="297"/>
        <v>0</v>
      </c>
      <c r="AW468" s="147">
        <f>[1]побуд.звіт!AW468+'[2]звіт 2018+01.2019'!AW468</f>
        <v>357.38235830399361</v>
      </c>
      <c r="AX468" s="147">
        <f>[1]побуд.звіт!AX468+'[2]звіт 2018+01.2019'!AX468</f>
        <v>0</v>
      </c>
      <c r="AY468" s="140">
        <f t="shared" si="298"/>
        <v>-357.38235830399361</v>
      </c>
      <c r="AZ468" s="141">
        <f t="shared" si="299"/>
        <v>0</v>
      </c>
      <c r="BA468" s="38">
        <v>0</v>
      </c>
      <c r="BB468" s="36"/>
      <c r="BC468" s="36">
        <f t="shared" si="309"/>
        <v>0</v>
      </c>
      <c r="BD468" s="37">
        <f t="shared" si="310"/>
        <v>0</v>
      </c>
      <c r="BE468" s="147">
        <f>[1]побуд.звіт!BE468+'[2]звіт 2018+01.2019'!BE468</f>
        <v>16.049089947143255</v>
      </c>
      <c r="BF468" s="147">
        <f>[1]побуд.звіт!BF468+'[2]звіт 2018+01.2019'!BF468</f>
        <v>0</v>
      </c>
      <c r="BG468" s="140">
        <f t="shared" si="300"/>
        <v>-16.049089947143255</v>
      </c>
      <c r="BH468" s="141">
        <f t="shared" si="301"/>
        <v>0</v>
      </c>
      <c r="BI468" s="147">
        <f>[1]побуд.звіт!BI468+'[2]звіт 2018+01.2019'!BI468</f>
        <v>0</v>
      </c>
      <c r="BJ468" s="147">
        <f>[1]побуд.звіт!BJ468+'[2]звіт 2018+01.2019'!BJ468</f>
        <v>0</v>
      </c>
      <c r="BK468" s="140">
        <f t="shared" si="302"/>
        <v>0</v>
      </c>
      <c r="BL468" s="141">
        <f t="shared" si="303"/>
        <v>0</v>
      </c>
      <c r="BM468" s="147">
        <f>[1]побуд.звіт!BM468+'[2]звіт 2018+01.2019'!BM468</f>
        <v>0</v>
      </c>
      <c r="BN468" s="147">
        <f>[1]побуд.звіт!BN468+'[2]звіт 2018+01.2019'!BN468</f>
        <v>0</v>
      </c>
      <c r="BO468" s="140">
        <f t="shared" si="304"/>
        <v>0</v>
      </c>
      <c r="BP468" s="141">
        <f t="shared" si="305"/>
        <v>0</v>
      </c>
      <c r="BQ468" s="142">
        <f t="shared" si="273"/>
        <v>1039.0489508883218</v>
      </c>
      <c r="BR468" s="140">
        <f t="shared" si="273"/>
        <v>611.14179539843235</v>
      </c>
      <c r="BS468" s="140">
        <f t="shared" si="306"/>
        <v>-427.90715548988942</v>
      </c>
      <c r="BT468" s="141">
        <f t="shared" si="307"/>
        <v>0</v>
      </c>
      <c r="BU468" s="148">
        <f t="shared" si="311"/>
        <v>0.58817420957496214</v>
      </c>
      <c r="BV468" s="132">
        <v>65</v>
      </c>
      <c r="BW468" s="144">
        <f t="shared" si="308"/>
        <v>0</v>
      </c>
      <c r="BX468" s="132">
        <f t="shared" si="274"/>
        <v>74.217782206308698</v>
      </c>
      <c r="BY468" s="145">
        <v>3</v>
      </c>
      <c r="CA468" s="39"/>
    </row>
    <row r="469" spans="1:79" x14ac:dyDescent="0.3">
      <c r="A469" s="137">
        <f t="shared" si="279"/>
        <v>461</v>
      </c>
      <c r="B469" s="153" t="s">
        <v>561</v>
      </c>
      <c r="C469" s="188">
        <v>117.99</v>
      </c>
      <c r="D469" s="187">
        <v>1</v>
      </c>
      <c r="E469" s="147">
        <f>[1]побуд.звіт!E469+'[2]звіт 2018+01.2019'!E469</f>
        <v>0</v>
      </c>
      <c r="F469" s="147">
        <f>[1]побуд.звіт!F469+'[2]звіт 2018+01.2019'!F469</f>
        <v>0</v>
      </c>
      <c r="G469" s="140">
        <f t="shared" si="275"/>
        <v>0</v>
      </c>
      <c r="H469" s="141">
        <f t="shared" si="276"/>
        <v>0</v>
      </c>
      <c r="I469" s="147">
        <f>[1]побуд.звіт!I469+'[2]звіт 2018+01.2019'!I469</f>
        <v>0</v>
      </c>
      <c r="J469" s="147">
        <f>[1]побуд.звіт!J469+'[2]звіт 2018+01.2019'!J469</f>
        <v>0</v>
      </c>
      <c r="K469" s="140">
        <f t="shared" si="277"/>
        <v>0</v>
      </c>
      <c r="L469" s="141">
        <f t="shared" si="278"/>
        <v>0</v>
      </c>
      <c r="M469" s="147">
        <f>[1]побуд.звіт!M469+'[2]звіт 2018+01.2019'!M469</f>
        <v>564.43254706746052</v>
      </c>
      <c r="N469" s="147">
        <f>[1]побуд.звіт!N469+'[2]звіт 2018+01.2019'!N469</f>
        <v>547.29558078196396</v>
      </c>
      <c r="O469" s="140">
        <f t="shared" si="280"/>
        <v>-17.136966285496555</v>
      </c>
      <c r="P469" s="141">
        <f t="shared" si="281"/>
        <v>0</v>
      </c>
      <c r="Q469" s="147">
        <f>[1]побуд.звіт!Q469+'[2]звіт 2018+01.2019'!Q469</f>
        <v>0</v>
      </c>
      <c r="R469" s="147">
        <f>[1]побуд.звіт!R469+'[2]звіт 2018+01.2019'!R469</f>
        <v>97.832496575323447</v>
      </c>
      <c r="S469" s="140">
        <f t="shared" si="282"/>
        <v>0</v>
      </c>
      <c r="T469" s="141">
        <f t="shared" si="283"/>
        <v>97.832496575323447</v>
      </c>
      <c r="U469" s="147">
        <f>[1]побуд.звіт!U469+'[2]звіт 2018+01.2019'!U469</f>
        <v>0</v>
      </c>
      <c r="V469" s="147">
        <f>[1]побуд.звіт!V469+'[2]звіт 2018+01.2019'!V469</f>
        <v>0</v>
      </c>
      <c r="W469" s="140">
        <f t="shared" si="284"/>
        <v>0</v>
      </c>
      <c r="X469" s="141">
        <f t="shared" si="285"/>
        <v>0</v>
      </c>
      <c r="Y469" s="147">
        <f>[1]побуд.звіт!Y469+'[2]звіт 2018+01.2019'!Y469</f>
        <v>0</v>
      </c>
      <c r="Z469" s="147">
        <f>[1]побуд.звіт!Z469+'[2]звіт 2018+01.2019'!Z469</f>
        <v>0</v>
      </c>
      <c r="AA469" s="140">
        <f t="shared" si="286"/>
        <v>0</v>
      </c>
      <c r="AB469" s="141">
        <f t="shared" si="287"/>
        <v>0</v>
      </c>
      <c r="AC469" s="147">
        <f>[1]побуд.звіт!AC469+'[2]звіт 2018+01.2019'!AC469</f>
        <v>520.22453260519785</v>
      </c>
      <c r="AD469" s="147">
        <f>[1]побуд.звіт!AD469+'[2]звіт 2018+01.2019'!AD469</f>
        <v>657.30210266501945</v>
      </c>
      <c r="AE469" s="140">
        <f t="shared" si="288"/>
        <v>0</v>
      </c>
      <c r="AF469" s="141">
        <f t="shared" si="289"/>
        <v>137.0775700598216</v>
      </c>
      <c r="AG469" s="147">
        <f>[1]побуд.звіт!AG469+'[2]звіт 2018+01.2019'!AG469</f>
        <v>0</v>
      </c>
      <c r="AH469" s="147">
        <f>[1]побуд.звіт!AH469+'[2]звіт 2018+01.2019'!AH469</f>
        <v>0</v>
      </c>
      <c r="AI469" s="140">
        <f t="shared" si="290"/>
        <v>0</v>
      </c>
      <c r="AJ469" s="141">
        <f t="shared" si="291"/>
        <v>0</v>
      </c>
      <c r="AK469" s="147">
        <f>[1]побуд.звіт!AK469+'[2]звіт 2018+01.2019'!AK469</f>
        <v>0</v>
      </c>
      <c r="AL469" s="147">
        <f>[1]побуд.звіт!AL469+'[2]звіт 2018+01.2019'!AL469</f>
        <v>0</v>
      </c>
      <c r="AM469" s="140">
        <f t="shared" si="292"/>
        <v>0</v>
      </c>
      <c r="AN469" s="141">
        <f t="shared" si="293"/>
        <v>0</v>
      </c>
      <c r="AO469" s="147">
        <f>[1]побуд.звіт!AO469+'[2]звіт 2018+01.2019'!AO469</f>
        <v>749.54823913370228</v>
      </c>
      <c r="AP469" s="147">
        <f>[1]побуд.звіт!AP469+'[2]звіт 2018+01.2019'!AP469</f>
        <v>140.01008705723257</v>
      </c>
      <c r="AQ469" s="140">
        <f t="shared" si="294"/>
        <v>-609.53815207646971</v>
      </c>
      <c r="AR469" s="141">
        <f t="shared" si="295"/>
        <v>0</v>
      </c>
      <c r="AS469" s="147">
        <f>[1]побуд.звіт!AS469+'[2]звіт 2018+01.2019'!AS469</f>
        <v>0</v>
      </c>
      <c r="AT469" s="147">
        <f>[1]побуд.звіт!AT469+'[2]звіт 2018+01.2019'!AT469</f>
        <v>0</v>
      </c>
      <c r="AU469" s="140">
        <f t="shared" si="296"/>
        <v>0</v>
      </c>
      <c r="AV469" s="141">
        <f t="shared" si="297"/>
        <v>0</v>
      </c>
      <c r="AW469" s="147">
        <f>[1]побуд.звіт!AW469+'[2]звіт 2018+01.2019'!AW469</f>
        <v>738.3172635746555</v>
      </c>
      <c r="AX469" s="147">
        <f>[1]побуд.звіт!AX469+'[2]звіт 2018+01.2019'!AX469</f>
        <v>2785.3965500600798</v>
      </c>
      <c r="AY469" s="140">
        <f t="shared" si="298"/>
        <v>0</v>
      </c>
      <c r="AZ469" s="141">
        <f t="shared" si="299"/>
        <v>2047.0792864854243</v>
      </c>
      <c r="BA469" s="38">
        <v>0</v>
      </c>
      <c r="BB469" s="36"/>
      <c r="BC469" s="36">
        <f t="shared" si="309"/>
        <v>0</v>
      </c>
      <c r="BD469" s="37">
        <f t="shared" si="310"/>
        <v>0</v>
      </c>
      <c r="BE469" s="147">
        <f>[1]побуд.звіт!BE469+'[2]звіт 2018+01.2019'!BE469</f>
        <v>16.008313100055076</v>
      </c>
      <c r="BF469" s="147">
        <f>[1]побуд.звіт!BF469+'[2]звіт 2018+01.2019'!BF469</f>
        <v>0</v>
      </c>
      <c r="BG469" s="140">
        <f t="shared" si="300"/>
        <v>-16.008313100055076</v>
      </c>
      <c r="BH469" s="141">
        <f t="shared" si="301"/>
        <v>0</v>
      </c>
      <c r="BI469" s="147">
        <f>[1]побуд.звіт!BI469+'[2]звіт 2018+01.2019'!BI469</f>
        <v>0</v>
      </c>
      <c r="BJ469" s="147">
        <f>[1]побуд.звіт!BJ469+'[2]звіт 2018+01.2019'!BJ469</f>
        <v>0</v>
      </c>
      <c r="BK469" s="140">
        <f t="shared" si="302"/>
        <v>0</v>
      </c>
      <c r="BL469" s="141">
        <f t="shared" si="303"/>
        <v>0</v>
      </c>
      <c r="BM469" s="147">
        <f>[1]побуд.звіт!BM469+'[2]звіт 2018+01.2019'!BM469</f>
        <v>0</v>
      </c>
      <c r="BN469" s="147">
        <f>[1]побуд.звіт!BN469+'[2]звіт 2018+01.2019'!BN469</f>
        <v>0</v>
      </c>
      <c r="BO469" s="140">
        <f t="shared" si="304"/>
        <v>0</v>
      </c>
      <c r="BP469" s="141">
        <f t="shared" si="305"/>
        <v>0</v>
      </c>
      <c r="BQ469" s="142">
        <f t="shared" si="273"/>
        <v>2588.5308954810712</v>
      </c>
      <c r="BR469" s="140">
        <f t="shared" si="273"/>
        <v>4227.8368171396196</v>
      </c>
      <c r="BS469" s="140">
        <f t="shared" si="306"/>
        <v>0</v>
      </c>
      <c r="BT469" s="141">
        <f t="shared" si="307"/>
        <v>1639.3059216585484</v>
      </c>
      <c r="BU469" s="148">
        <f t="shared" si="311"/>
        <v>1.6332958685254124</v>
      </c>
      <c r="BV469" s="132">
        <v>1924</v>
      </c>
      <c r="BW469" s="144">
        <f t="shared" si="308"/>
        <v>1739.1049360370664</v>
      </c>
      <c r="BX469" s="132">
        <f t="shared" si="274"/>
        <v>184.89506396293365</v>
      </c>
      <c r="BY469" s="145">
        <v>3</v>
      </c>
      <c r="CA469" s="39"/>
    </row>
    <row r="470" spans="1:79" x14ac:dyDescent="0.3">
      <c r="A470" s="137">
        <f t="shared" si="279"/>
        <v>462</v>
      </c>
      <c r="B470" s="153" t="s">
        <v>562</v>
      </c>
      <c r="C470" s="188">
        <v>182.5</v>
      </c>
      <c r="D470" s="187">
        <v>1</v>
      </c>
      <c r="E470" s="147">
        <f>[1]побуд.звіт!E470+'[2]звіт 2018+01.2019'!E470</f>
        <v>0</v>
      </c>
      <c r="F470" s="147">
        <f>[1]побуд.звіт!F470+'[2]звіт 2018+01.2019'!F470</f>
        <v>0</v>
      </c>
      <c r="G470" s="140">
        <f t="shared" si="275"/>
        <v>0</v>
      </c>
      <c r="H470" s="141">
        <f t="shared" si="276"/>
        <v>0</v>
      </c>
      <c r="I470" s="147">
        <f>[1]побуд.звіт!I470+'[2]звіт 2018+01.2019'!I470</f>
        <v>0</v>
      </c>
      <c r="J470" s="147">
        <f>[1]побуд.звіт!J470+'[2]звіт 2018+01.2019'!J470</f>
        <v>0</v>
      </c>
      <c r="K470" s="140">
        <f t="shared" si="277"/>
        <v>0</v>
      </c>
      <c r="L470" s="141">
        <f t="shared" si="278"/>
        <v>0</v>
      </c>
      <c r="M470" s="147">
        <f>[1]побуд.звіт!M470+'[2]звіт 2018+01.2019'!M470</f>
        <v>564.79456178959322</v>
      </c>
      <c r="N470" s="147">
        <f>[1]побуд.звіт!N470+'[2]звіт 2018+01.2019'!N470</f>
        <v>580.94769468331845</v>
      </c>
      <c r="O470" s="140">
        <f t="shared" si="280"/>
        <v>0</v>
      </c>
      <c r="P470" s="141">
        <f t="shared" si="281"/>
        <v>16.153132893725228</v>
      </c>
      <c r="Q470" s="147">
        <f>[1]побуд.звіт!Q470+'[2]звіт 2018+01.2019'!Q470</f>
        <v>0</v>
      </c>
      <c r="R470" s="147">
        <f>[1]побуд.звіт!R470+'[2]звіт 2018+01.2019'!R470</f>
        <v>130.80457378853424</v>
      </c>
      <c r="S470" s="140">
        <f t="shared" si="282"/>
        <v>0</v>
      </c>
      <c r="T470" s="141">
        <f t="shared" si="283"/>
        <v>130.80457378853424</v>
      </c>
      <c r="U470" s="147">
        <f>[1]побуд.звіт!U470+'[2]звіт 2018+01.2019'!U470</f>
        <v>0</v>
      </c>
      <c r="V470" s="147">
        <f>[1]побуд.звіт!V470+'[2]звіт 2018+01.2019'!V470</f>
        <v>0</v>
      </c>
      <c r="W470" s="140">
        <f t="shared" si="284"/>
        <v>0</v>
      </c>
      <c r="X470" s="141">
        <f t="shared" si="285"/>
        <v>0</v>
      </c>
      <c r="Y470" s="147">
        <f>[1]побуд.звіт!Y470+'[2]звіт 2018+01.2019'!Y470</f>
        <v>0</v>
      </c>
      <c r="Z470" s="147">
        <f>[1]побуд.звіт!Z470+'[2]звіт 2018+01.2019'!Z470</f>
        <v>0</v>
      </c>
      <c r="AA470" s="140">
        <f t="shared" si="286"/>
        <v>0</v>
      </c>
      <c r="AB470" s="141">
        <f t="shared" si="287"/>
        <v>0</v>
      </c>
      <c r="AC470" s="147">
        <f>[1]побуд.звіт!AC470+'[2]звіт 2018+01.2019'!AC470</f>
        <v>804.91945052567712</v>
      </c>
      <c r="AD470" s="147">
        <f>[1]побуд.звіт!AD470+'[2]звіт 2018+01.2019'!AD470</f>
        <v>1016.6762754162733</v>
      </c>
      <c r="AE470" s="140">
        <f t="shared" si="288"/>
        <v>0</v>
      </c>
      <c r="AF470" s="141">
        <f t="shared" si="289"/>
        <v>211.75682489059614</v>
      </c>
      <c r="AG470" s="147">
        <f>[1]побуд.звіт!AG470+'[2]звіт 2018+01.2019'!AG470</f>
        <v>0</v>
      </c>
      <c r="AH470" s="147">
        <f>[1]побуд.звіт!AH470+'[2]звіт 2018+01.2019'!AH470</f>
        <v>0</v>
      </c>
      <c r="AI470" s="140">
        <f t="shared" si="290"/>
        <v>0</v>
      </c>
      <c r="AJ470" s="141">
        <f t="shared" si="291"/>
        <v>0</v>
      </c>
      <c r="AK470" s="147">
        <f>[1]побуд.звіт!AK470+'[2]звіт 2018+01.2019'!AK470</f>
        <v>0</v>
      </c>
      <c r="AL470" s="147">
        <f>[1]побуд.звіт!AL470+'[2]звіт 2018+01.2019'!AL470</f>
        <v>0</v>
      </c>
      <c r="AM470" s="140">
        <f t="shared" si="292"/>
        <v>0</v>
      </c>
      <c r="AN470" s="141">
        <f t="shared" si="293"/>
        <v>0</v>
      </c>
      <c r="AO470" s="147">
        <f>[1]побуд.звіт!AO470+'[2]звіт 2018+01.2019'!AO470</f>
        <v>764.93037687883088</v>
      </c>
      <c r="AP470" s="147">
        <f>[1]побуд.звіт!AP470+'[2]звіт 2018+01.2019'!AP470</f>
        <v>175.0091601659488</v>
      </c>
      <c r="AQ470" s="140">
        <f t="shared" si="294"/>
        <v>-589.92121671288214</v>
      </c>
      <c r="AR470" s="141">
        <f t="shared" si="295"/>
        <v>0</v>
      </c>
      <c r="AS470" s="147">
        <f>[1]побуд.звіт!AS470+'[2]звіт 2018+01.2019'!AS470</f>
        <v>0</v>
      </c>
      <c r="AT470" s="147">
        <f>[1]побуд.звіт!AT470+'[2]звіт 2018+01.2019'!AT470</f>
        <v>0</v>
      </c>
      <c r="AU470" s="140">
        <f t="shared" si="296"/>
        <v>0</v>
      </c>
      <c r="AV470" s="141">
        <f t="shared" si="297"/>
        <v>0</v>
      </c>
      <c r="AW470" s="147">
        <f>[1]побуд.звіт!AW470+'[2]звіт 2018+01.2019'!AW470</f>
        <v>987.29236142886953</v>
      </c>
      <c r="AX470" s="147">
        <f>[1]побуд.звіт!AX470+'[2]звіт 2018+01.2019'!AX470</f>
        <v>0</v>
      </c>
      <c r="AY470" s="140">
        <f t="shared" si="298"/>
        <v>-987.29236142886953</v>
      </c>
      <c r="AZ470" s="141">
        <f t="shared" si="299"/>
        <v>0</v>
      </c>
      <c r="BA470" s="38">
        <v>0</v>
      </c>
      <c r="BB470" s="36"/>
      <c r="BC470" s="36">
        <f t="shared" si="309"/>
        <v>0</v>
      </c>
      <c r="BD470" s="37">
        <f t="shared" si="310"/>
        <v>0</v>
      </c>
      <c r="BE470" s="147">
        <f>[1]побуд.звіт!BE470+'[2]звіт 2018+01.2019'!BE470</f>
        <v>16.121755837258728</v>
      </c>
      <c r="BF470" s="147">
        <f>[1]побуд.звіт!BF470+'[2]звіт 2018+01.2019'!BF470</f>
        <v>0</v>
      </c>
      <c r="BG470" s="140">
        <f t="shared" si="300"/>
        <v>-16.121755837258728</v>
      </c>
      <c r="BH470" s="141">
        <f t="shared" si="301"/>
        <v>0</v>
      </c>
      <c r="BI470" s="147">
        <f>[1]побуд.звіт!BI470+'[2]звіт 2018+01.2019'!BI470</f>
        <v>0</v>
      </c>
      <c r="BJ470" s="147">
        <f>[1]побуд.звіт!BJ470+'[2]звіт 2018+01.2019'!BJ470</f>
        <v>0</v>
      </c>
      <c r="BK470" s="140">
        <f t="shared" si="302"/>
        <v>0</v>
      </c>
      <c r="BL470" s="141">
        <f t="shared" si="303"/>
        <v>0</v>
      </c>
      <c r="BM470" s="147">
        <f>[1]побуд.звіт!BM470+'[2]звіт 2018+01.2019'!BM470</f>
        <v>0</v>
      </c>
      <c r="BN470" s="147">
        <f>[1]побуд.звіт!BN470+'[2]звіт 2018+01.2019'!BN470</f>
        <v>0</v>
      </c>
      <c r="BO470" s="140">
        <f t="shared" si="304"/>
        <v>0</v>
      </c>
      <c r="BP470" s="141">
        <f t="shared" si="305"/>
        <v>0</v>
      </c>
      <c r="BQ470" s="142">
        <f t="shared" si="273"/>
        <v>3138.0585064602296</v>
      </c>
      <c r="BR470" s="140">
        <f t="shared" si="273"/>
        <v>1903.4377040540746</v>
      </c>
      <c r="BS470" s="140">
        <f t="shared" si="306"/>
        <v>-1234.620802406155</v>
      </c>
      <c r="BT470" s="141">
        <f t="shared" si="307"/>
        <v>0</v>
      </c>
      <c r="BU470" s="148">
        <f t="shared" si="311"/>
        <v>0.60656539708725088</v>
      </c>
      <c r="BV470" s="132">
        <v>113</v>
      </c>
      <c r="BW470" s="144">
        <f t="shared" si="308"/>
        <v>0</v>
      </c>
      <c r="BX470" s="132">
        <f t="shared" si="274"/>
        <v>224.14703617573068</v>
      </c>
      <c r="BY470" s="145">
        <v>3</v>
      </c>
      <c r="CA470" s="39"/>
    </row>
    <row r="471" spans="1:79" x14ac:dyDescent="0.3">
      <c r="A471" s="137">
        <f t="shared" si="279"/>
        <v>463</v>
      </c>
      <c r="B471" s="153" t="s">
        <v>563</v>
      </c>
      <c r="C471" s="188">
        <v>56.2</v>
      </c>
      <c r="D471" s="187">
        <v>1</v>
      </c>
      <c r="E471" s="147">
        <f>[1]побуд.звіт!E471+'[2]звіт 2018+01.2019'!E471</f>
        <v>0</v>
      </c>
      <c r="F471" s="147">
        <f>[1]побуд.звіт!F471+'[2]звіт 2018+01.2019'!F471</f>
        <v>0</v>
      </c>
      <c r="G471" s="140">
        <f t="shared" si="275"/>
        <v>0</v>
      </c>
      <c r="H471" s="141">
        <f t="shared" si="276"/>
        <v>0</v>
      </c>
      <c r="I471" s="147">
        <f>[1]побуд.звіт!I471+'[2]звіт 2018+01.2019'!I471</f>
        <v>0</v>
      </c>
      <c r="J471" s="147">
        <f>[1]побуд.звіт!J471+'[2]звіт 2018+01.2019'!J471</f>
        <v>0</v>
      </c>
      <c r="K471" s="140">
        <f t="shared" si="277"/>
        <v>0</v>
      </c>
      <c r="L471" s="141">
        <f t="shared" si="278"/>
        <v>0</v>
      </c>
      <c r="M471" s="147">
        <f>[1]побуд.звіт!M471+'[2]звіт 2018+01.2019'!M471</f>
        <v>201.66801538690109</v>
      </c>
      <c r="N471" s="147">
        <f>[1]побуд.звіт!N471+'[2]звіт 2018+01.2019'!N471</f>
        <v>207.4813195297566</v>
      </c>
      <c r="O471" s="140">
        <f t="shared" si="280"/>
        <v>0</v>
      </c>
      <c r="P471" s="141">
        <f t="shared" si="281"/>
        <v>5.8133041428555146</v>
      </c>
      <c r="Q471" s="147">
        <f>[1]побуд.звіт!Q471+'[2]звіт 2018+01.2019'!Q471</f>
        <v>0</v>
      </c>
      <c r="R471" s="147">
        <f>[1]побуд.звіт!R471+'[2]звіт 2018+01.2019'!R471</f>
        <v>46.62958439840493</v>
      </c>
      <c r="S471" s="140">
        <f t="shared" si="282"/>
        <v>0</v>
      </c>
      <c r="T471" s="141">
        <f t="shared" si="283"/>
        <v>46.62958439840493</v>
      </c>
      <c r="U471" s="147">
        <f>[1]побуд.звіт!U471+'[2]звіт 2018+01.2019'!U471</f>
        <v>0</v>
      </c>
      <c r="V471" s="147">
        <f>[1]побуд.звіт!V471+'[2]звіт 2018+01.2019'!V471</f>
        <v>0</v>
      </c>
      <c r="W471" s="140">
        <f t="shared" si="284"/>
        <v>0</v>
      </c>
      <c r="X471" s="141">
        <f t="shared" si="285"/>
        <v>0</v>
      </c>
      <c r="Y471" s="147">
        <f>[1]побуд.звіт!Y471+'[2]звіт 2018+01.2019'!Y471</f>
        <v>0</v>
      </c>
      <c r="Z471" s="147">
        <f>[1]побуд.звіт!Z471+'[2]звіт 2018+01.2019'!Z471</f>
        <v>0</v>
      </c>
      <c r="AA471" s="140">
        <f t="shared" si="286"/>
        <v>0</v>
      </c>
      <c r="AB471" s="141">
        <f t="shared" si="287"/>
        <v>0</v>
      </c>
      <c r="AC471" s="147">
        <f>[1]побуд.звіт!AC471+'[2]звіт 2018+01.2019'!AC471</f>
        <v>247.70682326018027</v>
      </c>
      <c r="AD471" s="147">
        <f>[1]побуд.звіт!AD471+'[2]звіт 2018+01.2019'!AD471</f>
        <v>313.08058453914828</v>
      </c>
      <c r="AE471" s="140">
        <f t="shared" si="288"/>
        <v>0</v>
      </c>
      <c r="AF471" s="141">
        <f t="shared" si="289"/>
        <v>65.373761278968004</v>
      </c>
      <c r="AG471" s="147">
        <f>[1]побуд.звіт!AG471+'[2]звіт 2018+01.2019'!AG471</f>
        <v>0</v>
      </c>
      <c r="AH471" s="147">
        <f>[1]побуд.звіт!AH471+'[2]звіт 2018+01.2019'!AH471</f>
        <v>0</v>
      </c>
      <c r="AI471" s="140">
        <f t="shared" si="290"/>
        <v>0</v>
      </c>
      <c r="AJ471" s="141">
        <f t="shared" si="291"/>
        <v>0</v>
      </c>
      <c r="AK471" s="147">
        <f>[1]побуд.звіт!AK471+'[2]звіт 2018+01.2019'!AK471</f>
        <v>0</v>
      </c>
      <c r="AL471" s="147">
        <f>[1]побуд.звіт!AL471+'[2]звіт 2018+01.2019'!AL471</f>
        <v>0</v>
      </c>
      <c r="AM471" s="140">
        <f t="shared" si="292"/>
        <v>0</v>
      </c>
      <c r="AN471" s="141">
        <f t="shared" si="293"/>
        <v>0</v>
      </c>
      <c r="AO471" s="147">
        <f>[1]побуд.звіт!AO471+'[2]звіт 2018+01.2019'!AO471</f>
        <v>84.076379445332321</v>
      </c>
      <c r="AP471" s="147">
        <f>[1]побуд.звіт!AP471+'[2]звіт 2018+01.2019'!AP471</f>
        <v>69.998146217432378</v>
      </c>
      <c r="AQ471" s="140">
        <f t="shared" si="294"/>
        <v>-14.078233227899943</v>
      </c>
      <c r="AR471" s="141">
        <f t="shared" si="295"/>
        <v>0</v>
      </c>
      <c r="AS471" s="147">
        <f>[1]побуд.звіт!AS471+'[2]звіт 2018+01.2019'!AS471</f>
        <v>0</v>
      </c>
      <c r="AT471" s="147">
        <f>[1]побуд.звіт!AT471+'[2]звіт 2018+01.2019'!AT471</f>
        <v>0</v>
      </c>
      <c r="AU471" s="140">
        <f t="shared" si="296"/>
        <v>0</v>
      </c>
      <c r="AV471" s="141">
        <f t="shared" si="297"/>
        <v>0</v>
      </c>
      <c r="AW471" s="147">
        <f>[1]побуд.звіт!AW471+'[2]звіт 2018+01.2019'!AW471</f>
        <v>352.09148099169647</v>
      </c>
      <c r="AX471" s="147">
        <f>[1]побуд.звіт!AX471+'[2]звіт 2018+01.2019'!AX471</f>
        <v>0</v>
      </c>
      <c r="AY471" s="140">
        <f t="shared" si="298"/>
        <v>-352.09148099169647</v>
      </c>
      <c r="AZ471" s="141">
        <f t="shared" si="299"/>
        <v>0</v>
      </c>
      <c r="BA471" s="38">
        <v>0</v>
      </c>
      <c r="BB471" s="36"/>
      <c r="BC471" s="36">
        <f t="shared" si="309"/>
        <v>0</v>
      </c>
      <c r="BD471" s="37">
        <f t="shared" si="310"/>
        <v>0</v>
      </c>
      <c r="BE471" s="147">
        <f>[1]побуд.звіт!BE471+'[2]звіт 2018+01.2019'!BE471</f>
        <v>16.032825947521957</v>
      </c>
      <c r="BF471" s="147">
        <f>[1]побуд.звіт!BF471+'[2]звіт 2018+01.2019'!BF471</f>
        <v>0</v>
      </c>
      <c r="BG471" s="140">
        <f t="shared" si="300"/>
        <v>-16.032825947521957</v>
      </c>
      <c r="BH471" s="141">
        <f t="shared" si="301"/>
        <v>0</v>
      </c>
      <c r="BI471" s="147">
        <f>[1]побуд.звіт!BI471+'[2]звіт 2018+01.2019'!BI471</f>
        <v>0</v>
      </c>
      <c r="BJ471" s="147">
        <f>[1]побуд.звіт!BJ471+'[2]звіт 2018+01.2019'!BJ471</f>
        <v>0</v>
      </c>
      <c r="BK471" s="140">
        <f t="shared" si="302"/>
        <v>0</v>
      </c>
      <c r="BL471" s="141">
        <f t="shared" si="303"/>
        <v>0</v>
      </c>
      <c r="BM471" s="147">
        <f>[1]побуд.звіт!BM471+'[2]звіт 2018+01.2019'!BM471</f>
        <v>0</v>
      </c>
      <c r="BN471" s="147">
        <f>[1]побуд.звіт!BN471+'[2]звіт 2018+01.2019'!BN471</f>
        <v>0</v>
      </c>
      <c r="BO471" s="140">
        <f t="shared" si="304"/>
        <v>0</v>
      </c>
      <c r="BP471" s="141">
        <f t="shared" si="305"/>
        <v>0</v>
      </c>
      <c r="BQ471" s="142">
        <f t="shared" si="273"/>
        <v>901.57552503163208</v>
      </c>
      <c r="BR471" s="140">
        <f t="shared" si="273"/>
        <v>637.18963468474215</v>
      </c>
      <c r="BS471" s="140">
        <f t="shared" si="306"/>
        <v>-264.38589034688994</v>
      </c>
      <c r="BT471" s="141">
        <f t="shared" si="307"/>
        <v>0</v>
      </c>
      <c r="BU471" s="148">
        <f t="shared" si="311"/>
        <v>0.70675125598866062</v>
      </c>
      <c r="BV471" s="132">
        <v>15</v>
      </c>
      <c r="BW471" s="144">
        <f t="shared" si="308"/>
        <v>0</v>
      </c>
      <c r="BX471" s="132">
        <f t="shared" si="274"/>
        <v>64.39825178797372</v>
      </c>
      <c r="BY471" s="145">
        <v>3</v>
      </c>
      <c r="CA471" s="39"/>
    </row>
    <row r="472" spans="1:79" x14ac:dyDescent="0.3">
      <c r="A472" s="137">
        <f t="shared" si="279"/>
        <v>464</v>
      </c>
      <c r="B472" s="153" t="s">
        <v>564</v>
      </c>
      <c r="C472" s="188">
        <v>229</v>
      </c>
      <c r="D472" s="187">
        <v>1</v>
      </c>
      <c r="E472" s="147">
        <f>[1]побуд.звіт!E472+'[2]звіт 2018+01.2019'!E472</f>
        <v>0</v>
      </c>
      <c r="F472" s="147">
        <f>[1]побуд.звіт!F472+'[2]звіт 2018+01.2019'!F472</f>
        <v>0</v>
      </c>
      <c r="G472" s="140">
        <f t="shared" si="275"/>
        <v>0</v>
      </c>
      <c r="H472" s="141">
        <f t="shared" si="276"/>
        <v>0</v>
      </c>
      <c r="I472" s="147">
        <f>[1]побуд.звіт!I472+'[2]звіт 2018+01.2019'!I472</f>
        <v>0</v>
      </c>
      <c r="J472" s="147">
        <f>[1]побуд.звіт!J472+'[2]звіт 2018+01.2019'!J472</f>
        <v>0</v>
      </c>
      <c r="K472" s="140">
        <f t="shared" si="277"/>
        <v>0</v>
      </c>
      <c r="L472" s="141">
        <f t="shared" si="278"/>
        <v>0</v>
      </c>
      <c r="M472" s="147">
        <f>[1]побуд.звіт!M472+'[2]звіт 2018+01.2019'!M472</f>
        <v>403.99934385008123</v>
      </c>
      <c r="N472" s="147">
        <f>[1]побуд.звіт!N472+'[2]звіт 2018+01.2019'!N472</f>
        <v>407.11848905491649</v>
      </c>
      <c r="O472" s="140">
        <f t="shared" si="280"/>
        <v>0</v>
      </c>
      <c r="P472" s="141">
        <f t="shared" si="281"/>
        <v>3.119145204835263</v>
      </c>
      <c r="Q472" s="147">
        <f>[1]побуд.звіт!Q472+'[2]звіт 2018+01.2019'!Q472</f>
        <v>0</v>
      </c>
      <c r="R472" s="147">
        <f>[1]побуд.звіт!R472+'[2]звіт 2018+01.2019'!R472</f>
        <v>189.88681703383401</v>
      </c>
      <c r="S472" s="140">
        <f t="shared" si="282"/>
        <v>0</v>
      </c>
      <c r="T472" s="141">
        <f t="shared" si="283"/>
        <v>189.88681703383401</v>
      </c>
      <c r="U472" s="147">
        <f>[1]побуд.звіт!U472+'[2]звіт 2018+01.2019'!U472</f>
        <v>0</v>
      </c>
      <c r="V472" s="147">
        <f>[1]побуд.звіт!V472+'[2]звіт 2018+01.2019'!V472</f>
        <v>0</v>
      </c>
      <c r="W472" s="140">
        <f t="shared" si="284"/>
        <v>0</v>
      </c>
      <c r="X472" s="141">
        <f t="shared" si="285"/>
        <v>0</v>
      </c>
      <c r="Y472" s="147">
        <f>[1]побуд.звіт!Y472+'[2]звіт 2018+01.2019'!Y472</f>
        <v>0</v>
      </c>
      <c r="Z472" s="147">
        <f>[1]побуд.звіт!Z472+'[2]звіт 2018+01.2019'!Z472</f>
        <v>0</v>
      </c>
      <c r="AA472" s="140">
        <f t="shared" si="286"/>
        <v>0</v>
      </c>
      <c r="AB472" s="141">
        <f t="shared" si="287"/>
        <v>0</v>
      </c>
      <c r="AC472" s="147">
        <f>[1]побуд.звіт!AC472+'[2]звіт 2018+01.2019'!AC472</f>
        <v>1009.8799534332596</v>
      </c>
      <c r="AD472" s="147">
        <f>[1]побуд.звіт!AD472+'[2]звіт 2018+01.2019'!AD472</f>
        <v>1275.7198195634332</v>
      </c>
      <c r="AE472" s="140">
        <f t="shared" si="288"/>
        <v>0</v>
      </c>
      <c r="AF472" s="141">
        <f t="shared" si="289"/>
        <v>265.83986613017362</v>
      </c>
      <c r="AG472" s="147">
        <f>[1]побуд.звіт!AG472+'[2]звіт 2018+01.2019'!AG472</f>
        <v>0</v>
      </c>
      <c r="AH472" s="147">
        <f>[1]побуд.звіт!AH472+'[2]звіт 2018+01.2019'!AH472</f>
        <v>0</v>
      </c>
      <c r="AI472" s="140">
        <f t="shared" si="290"/>
        <v>0</v>
      </c>
      <c r="AJ472" s="141">
        <f t="shared" si="291"/>
        <v>0</v>
      </c>
      <c r="AK472" s="147">
        <f>[1]побуд.звіт!AK472+'[2]звіт 2018+01.2019'!AK472</f>
        <v>0</v>
      </c>
      <c r="AL472" s="147">
        <f>[1]побуд.звіт!AL472+'[2]звіт 2018+01.2019'!AL472</f>
        <v>0</v>
      </c>
      <c r="AM472" s="140">
        <f t="shared" si="292"/>
        <v>0</v>
      </c>
      <c r="AN472" s="141">
        <f t="shared" si="293"/>
        <v>0</v>
      </c>
      <c r="AO472" s="147">
        <f>[1]побуд.звіт!AO472+'[2]звіт 2018+01.2019'!AO472</f>
        <v>556.9226784634559</v>
      </c>
      <c r="AP472" s="147">
        <f>[1]побуд.звіт!AP472+'[2]звіт 2018+01.2019'!AP472</f>
        <v>120.89074045542496</v>
      </c>
      <c r="AQ472" s="140">
        <f t="shared" si="294"/>
        <v>-436.03193800803092</v>
      </c>
      <c r="AR472" s="141">
        <f t="shared" si="295"/>
        <v>0</v>
      </c>
      <c r="AS472" s="147">
        <f>[1]побуд.звіт!AS472+'[2]звіт 2018+01.2019'!AS472</f>
        <v>0</v>
      </c>
      <c r="AT472" s="147">
        <f>[1]побуд.звіт!AT472+'[2]звіт 2018+01.2019'!AT472</f>
        <v>0</v>
      </c>
      <c r="AU472" s="140">
        <f t="shared" si="296"/>
        <v>0</v>
      </c>
      <c r="AV472" s="141">
        <f t="shared" si="297"/>
        <v>0</v>
      </c>
      <c r="AW472" s="147">
        <f>[1]побуд.звіт!AW472+'[2]звіт 2018+01.2019'!AW472</f>
        <v>1433.2847644766121</v>
      </c>
      <c r="AX472" s="147">
        <f>[1]побуд.звіт!AX472+'[2]звіт 2018+01.2019'!AX472</f>
        <v>0</v>
      </c>
      <c r="AY472" s="140">
        <f t="shared" si="298"/>
        <v>-1433.2847644766121</v>
      </c>
      <c r="AZ472" s="141">
        <f t="shared" si="299"/>
        <v>0</v>
      </c>
      <c r="BA472" s="38">
        <v>0</v>
      </c>
      <c r="BB472" s="36"/>
      <c r="BC472" s="36">
        <f t="shared" si="309"/>
        <v>0</v>
      </c>
      <c r="BD472" s="37">
        <f t="shared" si="310"/>
        <v>0</v>
      </c>
      <c r="BE472" s="147">
        <f>[1]побуд.звіт!BE472+'[2]звіт 2018+01.2019'!BE472</f>
        <v>15.959351695475426</v>
      </c>
      <c r="BF472" s="147">
        <f>[1]побуд.звіт!BF472+'[2]звіт 2018+01.2019'!BF472</f>
        <v>0</v>
      </c>
      <c r="BG472" s="140">
        <f t="shared" si="300"/>
        <v>-15.959351695475426</v>
      </c>
      <c r="BH472" s="141">
        <f t="shared" si="301"/>
        <v>0</v>
      </c>
      <c r="BI472" s="147">
        <f>[1]побуд.звіт!BI472+'[2]звіт 2018+01.2019'!BI472</f>
        <v>0</v>
      </c>
      <c r="BJ472" s="147">
        <f>[1]побуд.звіт!BJ472+'[2]звіт 2018+01.2019'!BJ472</f>
        <v>0</v>
      </c>
      <c r="BK472" s="140">
        <f t="shared" si="302"/>
        <v>0</v>
      </c>
      <c r="BL472" s="141">
        <f t="shared" si="303"/>
        <v>0</v>
      </c>
      <c r="BM472" s="147">
        <f>[1]побуд.звіт!BM472+'[2]звіт 2018+01.2019'!BM472</f>
        <v>0</v>
      </c>
      <c r="BN472" s="147">
        <f>[1]побуд.звіт!BN472+'[2]звіт 2018+01.2019'!BN472</f>
        <v>0</v>
      </c>
      <c r="BO472" s="140">
        <f t="shared" si="304"/>
        <v>0</v>
      </c>
      <c r="BP472" s="141">
        <f t="shared" si="305"/>
        <v>0</v>
      </c>
      <c r="BQ472" s="142">
        <f t="shared" si="273"/>
        <v>3420.0460919188845</v>
      </c>
      <c r="BR472" s="140">
        <f t="shared" si="273"/>
        <v>1993.6158661076088</v>
      </c>
      <c r="BS472" s="140">
        <f t="shared" si="306"/>
        <v>-1426.4302258112757</v>
      </c>
      <c r="BT472" s="141">
        <f t="shared" si="307"/>
        <v>0</v>
      </c>
      <c r="BU472" s="148">
        <f t="shared" si="311"/>
        <v>0.58292075969919199</v>
      </c>
      <c r="BV472" s="132">
        <v>145</v>
      </c>
      <c r="BW472" s="144">
        <f t="shared" si="308"/>
        <v>0</v>
      </c>
      <c r="BX472" s="132">
        <f t="shared" si="274"/>
        <v>244.28900656563459</v>
      </c>
      <c r="BY472" s="145">
        <v>3</v>
      </c>
      <c r="CA472" s="39"/>
    </row>
    <row r="473" spans="1:79" x14ac:dyDescent="0.3">
      <c r="A473" s="137">
        <f t="shared" si="279"/>
        <v>465</v>
      </c>
      <c r="B473" s="153" t="s">
        <v>565</v>
      </c>
      <c r="C473" s="188">
        <v>144.5</v>
      </c>
      <c r="D473" s="187">
        <v>1</v>
      </c>
      <c r="E473" s="147">
        <f>[1]побуд.звіт!E473+'[2]звіт 2018+01.2019'!E473</f>
        <v>0</v>
      </c>
      <c r="F473" s="147">
        <f>[1]побуд.звіт!F473+'[2]звіт 2018+01.2019'!F473</f>
        <v>0</v>
      </c>
      <c r="G473" s="140">
        <f t="shared" si="275"/>
        <v>0</v>
      </c>
      <c r="H473" s="141">
        <f t="shared" si="276"/>
        <v>0</v>
      </c>
      <c r="I473" s="147">
        <f>[1]побуд.звіт!I473+'[2]звіт 2018+01.2019'!I473</f>
        <v>0</v>
      </c>
      <c r="J473" s="147">
        <f>[1]побуд.звіт!J473+'[2]звіт 2018+01.2019'!J473</f>
        <v>0</v>
      </c>
      <c r="K473" s="140">
        <f t="shared" si="277"/>
        <v>0</v>
      </c>
      <c r="L473" s="141">
        <f t="shared" si="278"/>
        <v>0</v>
      </c>
      <c r="M473" s="147">
        <f>[1]побуд.звіт!M473+'[2]звіт 2018+01.2019'!M473</f>
        <v>403.4483637345312</v>
      </c>
      <c r="N473" s="147">
        <f>[1]побуд.звіт!N473+'[2]звіт 2018+01.2019'!N473</f>
        <v>381.31052515815861</v>
      </c>
      <c r="O473" s="140">
        <f t="shared" si="280"/>
        <v>-22.137838576372587</v>
      </c>
      <c r="P473" s="141">
        <f t="shared" si="281"/>
        <v>0</v>
      </c>
      <c r="Q473" s="147">
        <f>[1]побуд.звіт!Q473+'[2]звіт 2018+01.2019'!Q473</f>
        <v>0</v>
      </c>
      <c r="R473" s="147">
        <f>[1]побуд.звіт!R473+'[2]звіт 2018+01.2019'!R473</f>
        <v>119.91120236105326</v>
      </c>
      <c r="S473" s="140">
        <f t="shared" si="282"/>
        <v>0</v>
      </c>
      <c r="T473" s="141">
        <f t="shared" si="283"/>
        <v>119.91120236105326</v>
      </c>
      <c r="U473" s="147">
        <f>[1]побуд.звіт!U473+'[2]звіт 2018+01.2019'!U473</f>
        <v>0</v>
      </c>
      <c r="V473" s="147">
        <f>[1]побуд.звіт!V473+'[2]звіт 2018+01.2019'!V473</f>
        <v>0</v>
      </c>
      <c r="W473" s="140">
        <f t="shared" si="284"/>
        <v>0</v>
      </c>
      <c r="X473" s="141">
        <f t="shared" si="285"/>
        <v>0</v>
      </c>
      <c r="Y473" s="147">
        <f>[1]побуд.звіт!Y473+'[2]звіт 2018+01.2019'!Y473</f>
        <v>0</v>
      </c>
      <c r="Z473" s="147">
        <f>[1]побуд.звіт!Z473+'[2]звіт 2018+01.2019'!Z473</f>
        <v>0</v>
      </c>
      <c r="AA473" s="140">
        <f t="shared" si="286"/>
        <v>0</v>
      </c>
      <c r="AB473" s="141">
        <f t="shared" si="287"/>
        <v>0</v>
      </c>
      <c r="AC473" s="147">
        <f>[1]побуд.звіт!AC473+'[2]звіт 2018+01.2019'!AC473</f>
        <v>637.23866057251519</v>
      </c>
      <c r="AD473" s="147">
        <f>[1]побуд.звіт!AD473+'[2]звіт 2018+01.2019'!AD473</f>
        <v>804.98477697343276</v>
      </c>
      <c r="AE473" s="140">
        <f t="shared" si="288"/>
        <v>0</v>
      </c>
      <c r="AF473" s="141">
        <f t="shared" si="289"/>
        <v>167.74611640091757</v>
      </c>
      <c r="AG473" s="147">
        <f>[1]побуд.звіт!AG473+'[2]звіт 2018+01.2019'!AG473</f>
        <v>0</v>
      </c>
      <c r="AH473" s="147">
        <f>[1]побуд.звіт!AH473+'[2]звіт 2018+01.2019'!AH473</f>
        <v>0</v>
      </c>
      <c r="AI473" s="140">
        <f t="shared" si="290"/>
        <v>0</v>
      </c>
      <c r="AJ473" s="141">
        <f t="shared" si="291"/>
        <v>0</v>
      </c>
      <c r="AK473" s="147">
        <f>[1]побуд.звіт!AK473+'[2]звіт 2018+01.2019'!AK473</f>
        <v>0</v>
      </c>
      <c r="AL473" s="147">
        <f>[1]побуд.звіт!AL473+'[2]звіт 2018+01.2019'!AL473</f>
        <v>0</v>
      </c>
      <c r="AM473" s="140">
        <f t="shared" si="292"/>
        <v>0</v>
      </c>
      <c r="AN473" s="141">
        <f t="shared" si="293"/>
        <v>0</v>
      </c>
      <c r="AO473" s="147">
        <f>[1]побуд.звіт!AO473+'[2]звіт 2018+01.2019'!AO473</f>
        <v>749.57149437592705</v>
      </c>
      <c r="AP473" s="147">
        <f>[1]побуд.звіт!AP473+'[2]звіт 2018+01.2019'!AP473</f>
        <v>159.11563903667241</v>
      </c>
      <c r="AQ473" s="140">
        <f t="shared" si="294"/>
        <v>-590.45585533925464</v>
      </c>
      <c r="AR473" s="141">
        <f t="shared" si="295"/>
        <v>0</v>
      </c>
      <c r="AS473" s="147">
        <f>[1]побуд.звіт!AS473+'[2]звіт 2018+01.2019'!AS473</f>
        <v>0</v>
      </c>
      <c r="AT473" s="147">
        <f>[1]побуд.звіт!AT473+'[2]звіт 2018+01.2019'!AT473</f>
        <v>0</v>
      </c>
      <c r="AU473" s="140">
        <f t="shared" si="296"/>
        <v>0</v>
      </c>
      <c r="AV473" s="141">
        <f t="shared" si="297"/>
        <v>0</v>
      </c>
      <c r="AW473" s="147">
        <f>[1]побуд.звіт!AW473+'[2]звіт 2018+01.2019'!AW473</f>
        <v>904.95202799990579</v>
      </c>
      <c r="AX473" s="147">
        <f>[1]побуд.звіт!AX473+'[2]звіт 2018+01.2019'!AX473</f>
        <v>0</v>
      </c>
      <c r="AY473" s="140">
        <f t="shared" si="298"/>
        <v>-904.95202799990579</v>
      </c>
      <c r="AZ473" s="141">
        <f t="shared" si="299"/>
        <v>0</v>
      </c>
      <c r="BA473" s="38">
        <v>0</v>
      </c>
      <c r="BB473" s="36"/>
      <c r="BC473" s="36">
        <f t="shared" si="309"/>
        <v>0</v>
      </c>
      <c r="BD473" s="37">
        <f t="shared" si="310"/>
        <v>0</v>
      </c>
      <c r="BE473" s="147">
        <f>[1]побуд.звіт!BE473+'[2]звіт 2018+01.2019'!BE473</f>
        <v>16.083547095597861</v>
      </c>
      <c r="BF473" s="147">
        <f>[1]побуд.звіт!BF473+'[2]звіт 2018+01.2019'!BF473</f>
        <v>0</v>
      </c>
      <c r="BG473" s="140">
        <f t="shared" si="300"/>
        <v>-16.083547095597861</v>
      </c>
      <c r="BH473" s="141">
        <f t="shared" si="301"/>
        <v>0</v>
      </c>
      <c r="BI473" s="147">
        <f>[1]побуд.звіт!BI473+'[2]звіт 2018+01.2019'!BI473</f>
        <v>0</v>
      </c>
      <c r="BJ473" s="147">
        <f>[1]побуд.звіт!BJ473+'[2]звіт 2018+01.2019'!BJ473</f>
        <v>0</v>
      </c>
      <c r="BK473" s="140">
        <f t="shared" si="302"/>
        <v>0</v>
      </c>
      <c r="BL473" s="141">
        <f t="shared" si="303"/>
        <v>0</v>
      </c>
      <c r="BM473" s="147">
        <f>[1]побуд.звіт!BM473+'[2]звіт 2018+01.2019'!BM473</f>
        <v>0</v>
      </c>
      <c r="BN473" s="147">
        <f>[1]побуд.звіт!BN473+'[2]звіт 2018+01.2019'!BN473</f>
        <v>0</v>
      </c>
      <c r="BO473" s="140">
        <f t="shared" si="304"/>
        <v>0</v>
      </c>
      <c r="BP473" s="141">
        <f t="shared" si="305"/>
        <v>0</v>
      </c>
      <c r="BQ473" s="142">
        <f t="shared" si="273"/>
        <v>2711.294093778477</v>
      </c>
      <c r="BR473" s="140">
        <f t="shared" si="273"/>
        <v>1465.3221435293171</v>
      </c>
      <c r="BS473" s="140">
        <f t="shared" si="306"/>
        <v>-1245.9719502491598</v>
      </c>
      <c r="BT473" s="141">
        <f t="shared" si="307"/>
        <v>0</v>
      </c>
      <c r="BU473" s="148">
        <f t="shared" si="311"/>
        <v>0.54045119889124038</v>
      </c>
      <c r="BV473" s="132">
        <v>286</v>
      </c>
      <c r="BW473" s="144">
        <f t="shared" si="308"/>
        <v>92.336136158680205</v>
      </c>
      <c r="BX473" s="132">
        <f t="shared" si="274"/>
        <v>193.6638638413198</v>
      </c>
      <c r="BY473" s="145">
        <v>3</v>
      </c>
      <c r="CA473" s="39"/>
    </row>
    <row r="474" spans="1:79" x14ac:dyDescent="0.3">
      <c r="A474" s="137">
        <f t="shared" si="279"/>
        <v>466</v>
      </c>
      <c r="B474" s="153" t="s">
        <v>566</v>
      </c>
      <c r="C474" s="188">
        <v>54.1</v>
      </c>
      <c r="D474" s="187">
        <v>1</v>
      </c>
      <c r="E474" s="147">
        <f>[1]побуд.звіт!E474+'[2]звіт 2018+01.2019'!E474</f>
        <v>0</v>
      </c>
      <c r="F474" s="147">
        <f>[1]побуд.звіт!F474+'[2]звіт 2018+01.2019'!F474</f>
        <v>0</v>
      </c>
      <c r="G474" s="140">
        <f t="shared" si="275"/>
        <v>0</v>
      </c>
      <c r="H474" s="141">
        <f t="shared" si="276"/>
        <v>0</v>
      </c>
      <c r="I474" s="147">
        <f>[1]побуд.звіт!I474+'[2]звіт 2018+01.2019'!I474</f>
        <v>0</v>
      </c>
      <c r="J474" s="147">
        <f>[1]побуд.звіт!J474+'[2]звіт 2018+01.2019'!J474</f>
        <v>0</v>
      </c>
      <c r="K474" s="140">
        <f t="shared" si="277"/>
        <v>0</v>
      </c>
      <c r="L474" s="141">
        <f t="shared" si="278"/>
        <v>0</v>
      </c>
      <c r="M474" s="147">
        <f>[1]побуд.звіт!M474+'[2]звіт 2018+01.2019'!M474</f>
        <v>483.83086636072039</v>
      </c>
      <c r="N474" s="147">
        <f>[1]побуд.звіт!N474+'[2]звіт 2018+01.2019'!N474</f>
        <v>497.95516687141577</v>
      </c>
      <c r="O474" s="140">
        <f t="shared" si="280"/>
        <v>0</v>
      </c>
      <c r="P474" s="141">
        <f t="shared" si="281"/>
        <v>14.124300510695377</v>
      </c>
      <c r="Q474" s="147">
        <f>[1]побуд.звіт!Q474+'[2]звіт 2018+01.2019'!Q474</f>
        <v>0</v>
      </c>
      <c r="R474" s="147">
        <f>[1]побуд.звіт!R474+'[2]звіт 2018+01.2019'!R474</f>
        <v>46.954704917697626</v>
      </c>
      <c r="S474" s="140">
        <f t="shared" si="282"/>
        <v>0</v>
      </c>
      <c r="T474" s="141">
        <f t="shared" si="283"/>
        <v>46.954704917697626</v>
      </c>
      <c r="U474" s="147">
        <f>[1]побуд.звіт!U474+'[2]звіт 2018+01.2019'!U474</f>
        <v>0</v>
      </c>
      <c r="V474" s="147">
        <f>[1]побуд.звіт!V474+'[2]звіт 2018+01.2019'!V474</f>
        <v>0</v>
      </c>
      <c r="W474" s="140">
        <f t="shared" si="284"/>
        <v>0</v>
      </c>
      <c r="X474" s="141">
        <f t="shared" si="285"/>
        <v>0</v>
      </c>
      <c r="Y474" s="147">
        <f>[1]побуд.звіт!Y474+'[2]звіт 2018+01.2019'!Y474</f>
        <v>0</v>
      </c>
      <c r="Z474" s="147">
        <f>[1]побуд.звіт!Z474+'[2]звіт 2018+01.2019'!Z474</f>
        <v>0</v>
      </c>
      <c r="AA474" s="140">
        <f t="shared" si="286"/>
        <v>0</v>
      </c>
      <c r="AB474" s="141">
        <f t="shared" si="287"/>
        <v>0</v>
      </c>
      <c r="AC474" s="147">
        <f>[1]побуд.звіт!AC474+'[2]звіт 2018+01.2019'!AC474</f>
        <v>238.51161875857056</v>
      </c>
      <c r="AD474" s="147">
        <f>[1]побуд.звіт!AD474+'[2]звіт 2018+01.2019'!AD474</f>
        <v>301.38184383572815</v>
      </c>
      <c r="AE474" s="140">
        <f t="shared" si="288"/>
        <v>0</v>
      </c>
      <c r="AF474" s="141">
        <f t="shared" si="289"/>
        <v>62.870225077157585</v>
      </c>
      <c r="AG474" s="147">
        <f>[1]побуд.звіт!AG474+'[2]звіт 2018+01.2019'!AG474</f>
        <v>0</v>
      </c>
      <c r="AH474" s="147">
        <f>[1]побуд.звіт!AH474+'[2]звіт 2018+01.2019'!AH474</f>
        <v>0</v>
      </c>
      <c r="AI474" s="140">
        <f t="shared" si="290"/>
        <v>0</v>
      </c>
      <c r="AJ474" s="141">
        <f t="shared" si="291"/>
        <v>0</v>
      </c>
      <c r="AK474" s="147">
        <f>[1]побуд.звіт!AK474+'[2]звіт 2018+01.2019'!AK474</f>
        <v>0</v>
      </c>
      <c r="AL474" s="147">
        <f>[1]побуд.звіт!AL474+'[2]звіт 2018+01.2019'!AL474</f>
        <v>0</v>
      </c>
      <c r="AM474" s="140">
        <f t="shared" si="292"/>
        <v>0</v>
      </c>
      <c r="AN474" s="141">
        <f t="shared" si="293"/>
        <v>0</v>
      </c>
      <c r="AO474" s="147">
        <f>[1]побуд.звіт!AO474+'[2]звіт 2018+01.2019'!AO474</f>
        <v>0</v>
      </c>
      <c r="AP474" s="147">
        <f>[1]побуд.звіт!AP474+'[2]звіт 2018+01.2019'!AP474</f>
        <v>38.211103958879605</v>
      </c>
      <c r="AQ474" s="140">
        <f t="shared" si="294"/>
        <v>0</v>
      </c>
      <c r="AR474" s="141">
        <f t="shared" si="295"/>
        <v>38.211103958879605</v>
      </c>
      <c r="AS474" s="147">
        <f>[1]побуд.звіт!AS474+'[2]звіт 2018+01.2019'!AS474</f>
        <v>0</v>
      </c>
      <c r="AT474" s="147">
        <f>[1]побуд.звіт!AT474+'[2]звіт 2018+01.2019'!AT474</f>
        <v>0</v>
      </c>
      <c r="AU474" s="140">
        <f t="shared" si="296"/>
        <v>0</v>
      </c>
      <c r="AV474" s="141">
        <f t="shared" si="297"/>
        <v>0</v>
      </c>
      <c r="AW474" s="147">
        <f>[1]побуд.звіт!AW474+'[2]звіт 2018+01.2019'!AW474</f>
        <v>354.45936688873149</v>
      </c>
      <c r="AX474" s="147">
        <f>[1]побуд.звіт!AX474+'[2]звіт 2018+01.2019'!AX474</f>
        <v>0</v>
      </c>
      <c r="AY474" s="140">
        <f t="shared" si="298"/>
        <v>-354.45936688873149</v>
      </c>
      <c r="AZ474" s="141">
        <f t="shared" si="299"/>
        <v>0</v>
      </c>
      <c r="BA474" s="38">
        <v>0</v>
      </c>
      <c r="BB474" s="36"/>
      <c r="BC474" s="36">
        <f t="shared" si="309"/>
        <v>0</v>
      </c>
      <c r="BD474" s="37">
        <f t="shared" si="310"/>
        <v>0</v>
      </c>
      <c r="BE474" s="147">
        <f>[1]побуд.звіт!BE474+'[2]звіт 2018+01.2019'!BE474</f>
        <v>16.117297392885764</v>
      </c>
      <c r="BF474" s="147">
        <f>[1]побуд.звіт!BF474+'[2]звіт 2018+01.2019'!BF474</f>
        <v>0</v>
      </c>
      <c r="BG474" s="140">
        <f t="shared" si="300"/>
        <v>-16.117297392885764</v>
      </c>
      <c r="BH474" s="141">
        <f t="shared" si="301"/>
        <v>0</v>
      </c>
      <c r="BI474" s="147">
        <f>[1]побуд.звіт!BI474+'[2]звіт 2018+01.2019'!BI474</f>
        <v>0</v>
      </c>
      <c r="BJ474" s="147">
        <f>[1]побуд.звіт!BJ474+'[2]звіт 2018+01.2019'!BJ474</f>
        <v>0</v>
      </c>
      <c r="BK474" s="140">
        <f t="shared" si="302"/>
        <v>0</v>
      </c>
      <c r="BL474" s="141">
        <f t="shared" si="303"/>
        <v>0</v>
      </c>
      <c r="BM474" s="147">
        <f>[1]побуд.звіт!BM474+'[2]звіт 2018+01.2019'!BM474</f>
        <v>0</v>
      </c>
      <c r="BN474" s="147">
        <f>[1]побуд.звіт!BN474+'[2]звіт 2018+01.2019'!BN474</f>
        <v>0</v>
      </c>
      <c r="BO474" s="140">
        <f t="shared" si="304"/>
        <v>0</v>
      </c>
      <c r="BP474" s="141">
        <f t="shared" si="305"/>
        <v>0</v>
      </c>
      <c r="BQ474" s="142">
        <f t="shared" ref="BQ474:BR537" si="312">E474+I474+M474+Q474+U474+Y474+AC474+AG474+AK474+AO474+AS474+AW474+BA474+BE474+BI474+BM474</f>
        <v>1092.9191494009083</v>
      </c>
      <c r="BR474" s="140">
        <f t="shared" si="312"/>
        <v>884.50281958372113</v>
      </c>
      <c r="BS474" s="140">
        <f t="shared" si="306"/>
        <v>-208.41632981718715</v>
      </c>
      <c r="BT474" s="141">
        <f t="shared" si="307"/>
        <v>0</v>
      </c>
      <c r="BU474" s="148">
        <f t="shared" si="311"/>
        <v>0.80930306699133958</v>
      </c>
      <c r="BV474" s="132">
        <v>47</v>
      </c>
      <c r="BW474" s="144">
        <f t="shared" si="308"/>
        <v>0</v>
      </c>
      <c r="BX474" s="132">
        <f t="shared" si="274"/>
        <v>78.065653528636304</v>
      </c>
      <c r="BY474" s="145">
        <v>3</v>
      </c>
      <c r="CA474" s="39"/>
    </row>
    <row r="475" spans="1:79" x14ac:dyDescent="0.3">
      <c r="A475" s="137">
        <f t="shared" si="279"/>
        <v>467</v>
      </c>
      <c r="B475" s="153" t="s">
        <v>567</v>
      </c>
      <c r="C475" s="188">
        <v>50</v>
      </c>
      <c r="D475" s="187">
        <v>1</v>
      </c>
      <c r="E475" s="147">
        <f>[1]побуд.звіт!E475+'[2]звіт 2018+01.2019'!E475</f>
        <v>0</v>
      </c>
      <c r="F475" s="147">
        <f>[1]побуд.звіт!F475+'[2]звіт 2018+01.2019'!F475</f>
        <v>0</v>
      </c>
      <c r="G475" s="140">
        <f t="shared" si="275"/>
        <v>0</v>
      </c>
      <c r="H475" s="141">
        <f t="shared" si="276"/>
        <v>0</v>
      </c>
      <c r="I475" s="147">
        <f>[1]побуд.звіт!I475+'[2]звіт 2018+01.2019'!I475</f>
        <v>0</v>
      </c>
      <c r="J475" s="147">
        <f>[1]побуд.звіт!J475+'[2]звіт 2018+01.2019'!J475</f>
        <v>0</v>
      </c>
      <c r="K475" s="140">
        <f t="shared" si="277"/>
        <v>0</v>
      </c>
      <c r="L475" s="141">
        <f t="shared" si="278"/>
        <v>0</v>
      </c>
      <c r="M475" s="147">
        <f>[1]побуд.звіт!M475+'[2]звіт 2018+01.2019'!M475</f>
        <v>121.05771998582448</v>
      </c>
      <c r="N475" s="147">
        <f>[1]побуд.звіт!N475+'[2]звіт 2018+01.2019'!N475</f>
        <v>90.836677816499375</v>
      </c>
      <c r="O475" s="140">
        <f t="shared" si="280"/>
        <v>-30.221042169325102</v>
      </c>
      <c r="P475" s="141">
        <f t="shared" si="281"/>
        <v>0</v>
      </c>
      <c r="Q475" s="147">
        <f>[1]побуд.звіт!Q475+'[2]звіт 2018+01.2019'!Q475</f>
        <v>0</v>
      </c>
      <c r="R475" s="147">
        <f>[1]побуд.звіт!R475+'[2]звіт 2018+01.2019'!R475</f>
        <v>41.48507052591502</v>
      </c>
      <c r="S475" s="140">
        <f t="shared" si="282"/>
        <v>0</v>
      </c>
      <c r="T475" s="141">
        <f t="shared" si="283"/>
        <v>41.48507052591502</v>
      </c>
      <c r="U475" s="147">
        <f>[1]побуд.звіт!U475+'[2]звіт 2018+01.2019'!U475</f>
        <v>0</v>
      </c>
      <c r="V475" s="147">
        <f>[1]побуд.звіт!V475+'[2]звіт 2018+01.2019'!V475</f>
        <v>0</v>
      </c>
      <c r="W475" s="140">
        <f t="shared" si="284"/>
        <v>0</v>
      </c>
      <c r="X475" s="141">
        <f t="shared" si="285"/>
        <v>0</v>
      </c>
      <c r="Y475" s="147">
        <f>[1]побуд.звіт!Y475+'[2]звіт 2018+01.2019'!Y475</f>
        <v>0</v>
      </c>
      <c r="Z475" s="147">
        <f>[1]побуд.звіт!Z475+'[2]звіт 2018+01.2019'!Z475</f>
        <v>0</v>
      </c>
      <c r="AA475" s="140">
        <f t="shared" si="286"/>
        <v>0</v>
      </c>
      <c r="AB475" s="141">
        <f t="shared" si="287"/>
        <v>0</v>
      </c>
      <c r="AC475" s="147">
        <f>[1]побуд.звіт!AC475+'[2]звіт 2018+01.2019'!AC475</f>
        <v>220.44166556672758</v>
      </c>
      <c r="AD475" s="147">
        <f>[1]побуд.звіт!AD475+'[2]звіт 2018+01.2019'!AD475</f>
        <v>278.54144531952693</v>
      </c>
      <c r="AE475" s="140">
        <f t="shared" si="288"/>
        <v>0</v>
      </c>
      <c r="AF475" s="141">
        <f t="shared" si="289"/>
        <v>58.09977975279935</v>
      </c>
      <c r="AG475" s="147">
        <f>[1]побуд.звіт!AG475+'[2]звіт 2018+01.2019'!AG475</f>
        <v>0</v>
      </c>
      <c r="AH475" s="147">
        <f>[1]побуд.звіт!AH475+'[2]звіт 2018+01.2019'!AH475</f>
        <v>0</v>
      </c>
      <c r="AI475" s="140">
        <f t="shared" si="290"/>
        <v>0</v>
      </c>
      <c r="AJ475" s="141">
        <f t="shared" si="291"/>
        <v>0</v>
      </c>
      <c r="AK475" s="147">
        <f>[1]побуд.звіт!AK475+'[2]звіт 2018+01.2019'!AK475</f>
        <v>0</v>
      </c>
      <c r="AL475" s="147">
        <f>[1]побуд.звіт!AL475+'[2]звіт 2018+01.2019'!AL475</f>
        <v>0</v>
      </c>
      <c r="AM475" s="140">
        <f t="shared" si="292"/>
        <v>0</v>
      </c>
      <c r="AN475" s="141">
        <f t="shared" si="293"/>
        <v>0</v>
      </c>
      <c r="AO475" s="147">
        <f>[1]побуд.звіт!AO475+'[2]звіт 2018+01.2019'!AO475</f>
        <v>268.74698486181143</v>
      </c>
      <c r="AP475" s="147">
        <f>[1]побуд.звіт!AP475+'[2]звіт 2018+01.2019'!AP475</f>
        <v>50.892594237992583</v>
      </c>
      <c r="AQ475" s="140">
        <f t="shared" si="294"/>
        <v>-217.85439062381886</v>
      </c>
      <c r="AR475" s="141">
        <f t="shared" si="295"/>
        <v>0</v>
      </c>
      <c r="AS475" s="147">
        <f>[1]побуд.звіт!AS475+'[2]звіт 2018+01.2019'!AS475</f>
        <v>0</v>
      </c>
      <c r="AT475" s="147">
        <f>[1]побуд.звіт!AT475+'[2]звіт 2018+01.2019'!AT475</f>
        <v>0</v>
      </c>
      <c r="AU475" s="140">
        <f t="shared" si="296"/>
        <v>0</v>
      </c>
      <c r="AV475" s="141">
        <f t="shared" si="297"/>
        <v>0</v>
      </c>
      <c r="AW475" s="147">
        <f>[1]побуд.звіт!AW475+'[2]звіт 2018+01.2019'!AW475</f>
        <v>313.06073066956446</v>
      </c>
      <c r="AX475" s="147">
        <f>[1]побуд.звіт!AX475+'[2]звіт 2018+01.2019'!AX475</f>
        <v>0</v>
      </c>
      <c r="AY475" s="140">
        <f t="shared" si="298"/>
        <v>-313.06073066956446</v>
      </c>
      <c r="AZ475" s="141">
        <f t="shared" si="299"/>
        <v>0</v>
      </c>
      <c r="BA475" s="38">
        <v>0</v>
      </c>
      <c r="BB475" s="36"/>
      <c r="BC475" s="36">
        <f t="shared" si="309"/>
        <v>0</v>
      </c>
      <c r="BD475" s="37">
        <f t="shared" si="310"/>
        <v>0</v>
      </c>
      <c r="BE475" s="147">
        <f>[1]побуд.звіт!BE475+'[2]звіт 2018+01.2019'!BE475</f>
        <v>16.044160427668867</v>
      </c>
      <c r="BF475" s="147">
        <f>[1]побуд.звіт!BF475+'[2]звіт 2018+01.2019'!BF475</f>
        <v>0</v>
      </c>
      <c r="BG475" s="140">
        <f t="shared" si="300"/>
        <v>-16.044160427668867</v>
      </c>
      <c r="BH475" s="141">
        <f t="shared" si="301"/>
        <v>0</v>
      </c>
      <c r="BI475" s="147">
        <f>[1]побуд.звіт!BI475+'[2]звіт 2018+01.2019'!BI475</f>
        <v>0</v>
      </c>
      <c r="BJ475" s="147">
        <f>[1]побуд.звіт!BJ475+'[2]звіт 2018+01.2019'!BJ475</f>
        <v>0</v>
      </c>
      <c r="BK475" s="140">
        <f t="shared" si="302"/>
        <v>0</v>
      </c>
      <c r="BL475" s="141">
        <f t="shared" si="303"/>
        <v>0</v>
      </c>
      <c r="BM475" s="147">
        <f>[1]побуд.звіт!BM475+'[2]звіт 2018+01.2019'!BM475</f>
        <v>0</v>
      </c>
      <c r="BN475" s="147">
        <f>[1]побуд.звіт!BN475+'[2]звіт 2018+01.2019'!BN475</f>
        <v>0</v>
      </c>
      <c r="BO475" s="140">
        <f t="shared" si="304"/>
        <v>0</v>
      </c>
      <c r="BP475" s="141">
        <f t="shared" si="305"/>
        <v>0</v>
      </c>
      <c r="BQ475" s="142">
        <f t="shared" si="312"/>
        <v>939.35126151159682</v>
      </c>
      <c r="BR475" s="140">
        <f t="shared" si="312"/>
        <v>461.75578789993386</v>
      </c>
      <c r="BS475" s="140">
        <f t="shared" si="306"/>
        <v>-477.59547361166295</v>
      </c>
      <c r="BT475" s="141">
        <f t="shared" si="307"/>
        <v>0</v>
      </c>
      <c r="BU475" s="148">
        <f t="shared" si="311"/>
        <v>0.49156881650095408</v>
      </c>
      <c r="BV475" s="132">
        <v>122</v>
      </c>
      <c r="BW475" s="144">
        <f t="shared" si="308"/>
        <v>54.903481320600221</v>
      </c>
      <c r="BX475" s="132">
        <f t="shared" si="274"/>
        <v>67.096518679399779</v>
      </c>
      <c r="BY475" s="145">
        <v>3</v>
      </c>
      <c r="CA475" s="39"/>
    </row>
    <row r="476" spans="1:79" x14ac:dyDescent="0.3">
      <c r="A476" s="137">
        <f t="shared" si="279"/>
        <v>468</v>
      </c>
      <c r="B476" s="153" t="s">
        <v>568</v>
      </c>
      <c r="C476" s="188">
        <v>61.6</v>
      </c>
      <c r="D476" s="187">
        <v>1</v>
      </c>
      <c r="E476" s="147">
        <f>[1]побуд.звіт!E476+'[2]звіт 2018+01.2019'!E476</f>
        <v>0</v>
      </c>
      <c r="F476" s="147">
        <f>[1]побуд.звіт!F476+'[2]звіт 2018+01.2019'!F476</f>
        <v>0</v>
      </c>
      <c r="G476" s="140">
        <f t="shared" si="275"/>
        <v>0</v>
      </c>
      <c r="H476" s="141">
        <f t="shared" si="276"/>
        <v>0</v>
      </c>
      <c r="I476" s="147">
        <f>[1]побуд.звіт!I476+'[2]звіт 2018+01.2019'!I476</f>
        <v>0</v>
      </c>
      <c r="J476" s="147">
        <f>[1]побуд.звіт!J476+'[2]звіт 2018+01.2019'!J476</f>
        <v>0</v>
      </c>
      <c r="K476" s="140">
        <f t="shared" si="277"/>
        <v>0</v>
      </c>
      <c r="L476" s="141">
        <f t="shared" si="278"/>
        <v>0</v>
      </c>
      <c r="M476" s="147">
        <f>[1]побуд.звіт!M476+'[2]звіт 2018+01.2019'!M476</f>
        <v>201.65995644039066</v>
      </c>
      <c r="N476" s="147">
        <f>[1]побуд.звіт!N476+'[2]звіт 2018+01.2019'!N476</f>
        <v>207.4813195297566</v>
      </c>
      <c r="O476" s="140">
        <f t="shared" si="280"/>
        <v>0</v>
      </c>
      <c r="P476" s="141">
        <f t="shared" si="281"/>
        <v>5.8213630893659456</v>
      </c>
      <c r="Q476" s="147">
        <f>[1]побуд.звіт!Q476+'[2]звіт 2018+01.2019'!Q476</f>
        <v>0</v>
      </c>
      <c r="R476" s="147">
        <f>[1]побуд.звіт!R476+'[2]звіт 2018+01.2019'!R476</f>
        <v>51.111117464750045</v>
      </c>
      <c r="S476" s="140">
        <f t="shared" si="282"/>
        <v>0</v>
      </c>
      <c r="T476" s="141">
        <f t="shared" si="283"/>
        <v>51.111117464750045</v>
      </c>
      <c r="U476" s="147">
        <f>[1]побуд.звіт!U476+'[2]звіт 2018+01.2019'!U476</f>
        <v>0</v>
      </c>
      <c r="V476" s="147">
        <f>[1]побуд.звіт!V476+'[2]звіт 2018+01.2019'!V476</f>
        <v>0</v>
      </c>
      <c r="W476" s="140">
        <f t="shared" si="284"/>
        <v>0</v>
      </c>
      <c r="X476" s="141">
        <f t="shared" si="285"/>
        <v>0</v>
      </c>
      <c r="Y476" s="147">
        <f>[1]побуд.звіт!Y476+'[2]звіт 2018+01.2019'!Y476</f>
        <v>0</v>
      </c>
      <c r="Z476" s="147">
        <f>[1]побуд.звіт!Z476+'[2]звіт 2018+01.2019'!Z476</f>
        <v>0</v>
      </c>
      <c r="AA476" s="140">
        <f t="shared" si="286"/>
        <v>0</v>
      </c>
      <c r="AB476" s="141">
        <f t="shared" si="287"/>
        <v>0</v>
      </c>
      <c r="AC476" s="147">
        <f>[1]побуд.звіт!AC476+'[2]звіт 2018+01.2019'!AC476</f>
        <v>271.52156028702314</v>
      </c>
      <c r="AD476" s="147">
        <f>[1]побуд.звіт!AD476+'[2]звіт 2018+01.2019'!AD476</f>
        <v>343.16306063365715</v>
      </c>
      <c r="AE476" s="140">
        <f t="shared" si="288"/>
        <v>0</v>
      </c>
      <c r="AF476" s="141">
        <f t="shared" si="289"/>
        <v>71.641500346634018</v>
      </c>
      <c r="AG476" s="147">
        <f>[1]побуд.звіт!AG476+'[2]звіт 2018+01.2019'!AG476</f>
        <v>0</v>
      </c>
      <c r="AH476" s="147">
        <f>[1]побуд.звіт!AH476+'[2]звіт 2018+01.2019'!AH476</f>
        <v>0</v>
      </c>
      <c r="AI476" s="140">
        <f t="shared" si="290"/>
        <v>0</v>
      </c>
      <c r="AJ476" s="141">
        <f t="shared" si="291"/>
        <v>0</v>
      </c>
      <c r="AK476" s="147">
        <f>[1]побуд.звіт!AK476+'[2]звіт 2018+01.2019'!AK476</f>
        <v>0</v>
      </c>
      <c r="AL476" s="147">
        <f>[1]побуд.звіт!AL476+'[2]звіт 2018+01.2019'!AL476</f>
        <v>0</v>
      </c>
      <c r="AM476" s="140">
        <f t="shared" si="292"/>
        <v>0</v>
      </c>
      <c r="AN476" s="141">
        <f t="shared" si="293"/>
        <v>0</v>
      </c>
      <c r="AO476" s="147">
        <f>[1]побуд.звіт!AO476+'[2]звіт 2018+01.2019'!AO476</f>
        <v>562.21108242014077</v>
      </c>
      <c r="AP476" s="147">
        <f>[1]побуд.звіт!AP476+'[2]звіт 2018+01.2019'!AP476</f>
        <v>66.786115367268962</v>
      </c>
      <c r="AQ476" s="140">
        <f t="shared" si="294"/>
        <v>-495.42496705287181</v>
      </c>
      <c r="AR476" s="141">
        <f t="shared" si="295"/>
        <v>0</v>
      </c>
      <c r="AS476" s="147">
        <f>[1]побуд.звіт!AS476+'[2]звіт 2018+01.2019'!AS476</f>
        <v>0</v>
      </c>
      <c r="AT476" s="147">
        <f>[1]побуд.звіт!AT476+'[2]звіт 2018+01.2019'!AT476</f>
        <v>0</v>
      </c>
      <c r="AU476" s="140">
        <f t="shared" si="296"/>
        <v>0</v>
      </c>
      <c r="AV476" s="141">
        <f t="shared" si="297"/>
        <v>0</v>
      </c>
      <c r="AW476" s="147">
        <f>[1]побуд.звіт!AW476+'[2]звіт 2018+01.2019'!AW476</f>
        <v>385.77885761103255</v>
      </c>
      <c r="AX476" s="147">
        <f>[1]побуд.звіт!AX476+'[2]звіт 2018+01.2019'!AX476</f>
        <v>0</v>
      </c>
      <c r="AY476" s="140">
        <f t="shared" si="298"/>
        <v>-385.77885761103255</v>
      </c>
      <c r="AZ476" s="141">
        <f t="shared" si="299"/>
        <v>0</v>
      </c>
      <c r="BA476" s="38">
        <v>0</v>
      </c>
      <c r="BB476" s="36"/>
      <c r="BC476" s="36">
        <f t="shared" si="309"/>
        <v>0</v>
      </c>
      <c r="BD476" s="37">
        <f t="shared" si="310"/>
        <v>0</v>
      </c>
      <c r="BE476" s="147">
        <f>[1]побуд.звіт!BE476+'[2]звіт 2018+01.2019'!BE476</f>
        <v>16.016693397051437</v>
      </c>
      <c r="BF476" s="147">
        <f>[1]побуд.звіт!BF476+'[2]звіт 2018+01.2019'!BF476</f>
        <v>0</v>
      </c>
      <c r="BG476" s="140">
        <f t="shared" si="300"/>
        <v>-16.016693397051437</v>
      </c>
      <c r="BH476" s="141">
        <f t="shared" si="301"/>
        <v>0</v>
      </c>
      <c r="BI476" s="147">
        <f>[1]побуд.звіт!BI476+'[2]звіт 2018+01.2019'!BI476</f>
        <v>0</v>
      </c>
      <c r="BJ476" s="147">
        <f>[1]побуд.звіт!BJ476+'[2]звіт 2018+01.2019'!BJ476</f>
        <v>0</v>
      </c>
      <c r="BK476" s="140">
        <f t="shared" si="302"/>
        <v>0</v>
      </c>
      <c r="BL476" s="141">
        <f t="shared" si="303"/>
        <v>0</v>
      </c>
      <c r="BM476" s="147">
        <f>[1]побуд.звіт!BM476+'[2]звіт 2018+01.2019'!BM476</f>
        <v>0</v>
      </c>
      <c r="BN476" s="147">
        <f>[1]побуд.звіт!BN476+'[2]звіт 2018+01.2019'!BN476</f>
        <v>0</v>
      </c>
      <c r="BO476" s="140">
        <f t="shared" si="304"/>
        <v>0</v>
      </c>
      <c r="BP476" s="141">
        <f t="shared" si="305"/>
        <v>0</v>
      </c>
      <c r="BQ476" s="142">
        <f t="shared" si="312"/>
        <v>1437.1881501556388</v>
      </c>
      <c r="BR476" s="140">
        <f t="shared" si="312"/>
        <v>668.54161299543273</v>
      </c>
      <c r="BS476" s="140">
        <f t="shared" si="306"/>
        <v>-768.64653716020609</v>
      </c>
      <c r="BT476" s="141">
        <f t="shared" si="307"/>
        <v>0</v>
      </c>
      <c r="BU476" s="148">
        <f t="shared" si="311"/>
        <v>0.4651733406812697</v>
      </c>
      <c r="BV476" s="132">
        <v>609</v>
      </c>
      <c r="BW476" s="144">
        <f t="shared" si="308"/>
        <v>506.3437035603115</v>
      </c>
      <c r="BX476" s="132">
        <f t="shared" si="274"/>
        <v>102.65629643968849</v>
      </c>
      <c r="BY476" s="145">
        <v>3</v>
      </c>
      <c r="CA476" s="39"/>
    </row>
    <row r="477" spans="1:79" x14ac:dyDescent="0.3">
      <c r="A477" s="137">
        <f t="shared" si="279"/>
        <v>469</v>
      </c>
      <c r="B477" s="153" t="s">
        <v>569</v>
      </c>
      <c r="C477" s="188">
        <v>86</v>
      </c>
      <c r="D477" s="187">
        <v>1</v>
      </c>
      <c r="E477" s="147">
        <f>[1]побуд.звіт!E477+'[2]звіт 2018+01.2019'!E477</f>
        <v>0</v>
      </c>
      <c r="F477" s="147">
        <f>[1]побуд.звіт!F477+'[2]звіт 2018+01.2019'!F477</f>
        <v>0</v>
      </c>
      <c r="G477" s="140">
        <f t="shared" si="275"/>
        <v>0</v>
      </c>
      <c r="H477" s="141">
        <f t="shared" si="276"/>
        <v>0</v>
      </c>
      <c r="I477" s="147">
        <f>[1]побуд.звіт!I477+'[2]звіт 2018+01.2019'!I477</f>
        <v>0</v>
      </c>
      <c r="J477" s="147">
        <f>[1]побуд.звіт!J477+'[2]звіт 2018+01.2019'!J477</f>
        <v>0</v>
      </c>
      <c r="K477" s="140">
        <f t="shared" si="277"/>
        <v>0</v>
      </c>
      <c r="L477" s="141">
        <f t="shared" si="278"/>
        <v>0</v>
      </c>
      <c r="M477" s="147">
        <f>[1]побуд.звіт!M477+'[2]звіт 2018+01.2019'!M477</f>
        <v>282.3434622870065</v>
      </c>
      <c r="N477" s="147">
        <f>[1]побуд.звіт!N477+'[2]звіт 2018+01.2019'!N477</f>
        <v>290.47384734165922</v>
      </c>
      <c r="O477" s="140">
        <f t="shared" si="280"/>
        <v>0</v>
      </c>
      <c r="P477" s="141">
        <f t="shared" si="281"/>
        <v>8.1303850546527201</v>
      </c>
      <c r="Q477" s="147">
        <f>[1]побуд.звіт!Q477+'[2]звіт 2018+01.2019'!Q477</f>
        <v>0</v>
      </c>
      <c r="R477" s="147">
        <f>[1]побуд.звіт!R477+'[2]звіт 2018+01.2019'!R477</f>
        <v>71.334733873595184</v>
      </c>
      <c r="S477" s="140">
        <f t="shared" si="282"/>
        <v>0</v>
      </c>
      <c r="T477" s="141">
        <f t="shared" si="283"/>
        <v>71.334733873595184</v>
      </c>
      <c r="U477" s="147">
        <f>[1]побуд.звіт!U477+'[2]звіт 2018+01.2019'!U477</f>
        <v>0</v>
      </c>
      <c r="V477" s="147">
        <f>[1]побуд.звіт!V477+'[2]звіт 2018+01.2019'!V477</f>
        <v>0</v>
      </c>
      <c r="W477" s="140">
        <f t="shared" si="284"/>
        <v>0</v>
      </c>
      <c r="X477" s="141">
        <f t="shared" si="285"/>
        <v>0</v>
      </c>
      <c r="Y477" s="147">
        <f>[1]побуд.звіт!Y477+'[2]звіт 2018+01.2019'!Y477</f>
        <v>0</v>
      </c>
      <c r="Z477" s="147">
        <f>[1]побуд.звіт!Z477+'[2]звіт 2018+01.2019'!Z477</f>
        <v>0</v>
      </c>
      <c r="AA477" s="140">
        <f t="shared" si="286"/>
        <v>0</v>
      </c>
      <c r="AB477" s="141">
        <f t="shared" si="287"/>
        <v>0</v>
      </c>
      <c r="AC477" s="147">
        <f>[1]побуд.звіт!AC477+'[2]звіт 2018+01.2019'!AC477</f>
        <v>379.13054591415499</v>
      </c>
      <c r="AD477" s="147">
        <f>[1]побуд.звіт!AD477+'[2]звіт 2018+01.2019'!AD477</f>
        <v>479.09128594958628</v>
      </c>
      <c r="AE477" s="140">
        <f t="shared" si="288"/>
        <v>0</v>
      </c>
      <c r="AF477" s="141">
        <f t="shared" si="289"/>
        <v>99.960740035431286</v>
      </c>
      <c r="AG477" s="147">
        <f>[1]побуд.звіт!AG477+'[2]звіт 2018+01.2019'!AG477</f>
        <v>0</v>
      </c>
      <c r="AH477" s="147">
        <f>[1]побуд.звіт!AH477+'[2]звіт 2018+01.2019'!AH477</f>
        <v>0</v>
      </c>
      <c r="AI477" s="140">
        <f t="shared" si="290"/>
        <v>0</v>
      </c>
      <c r="AJ477" s="141">
        <f t="shared" si="291"/>
        <v>0</v>
      </c>
      <c r="AK477" s="147">
        <f>[1]побуд.звіт!AK477+'[2]звіт 2018+01.2019'!AK477</f>
        <v>0</v>
      </c>
      <c r="AL477" s="147">
        <f>[1]побуд.звіт!AL477+'[2]звіт 2018+01.2019'!AL477</f>
        <v>0</v>
      </c>
      <c r="AM477" s="140">
        <f t="shared" si="292"/>
        <v>0</v>
      </c>
      <c r="AN477" s="141">
        <f t="shared" si="293"/>
        <v>0</v>
      </c>
      <c r="AO477" s="147">
        <f>[1]побуд.звіт!AO477+'[2]звіт 2018+01.2019'!AO477</f>
        <v>168.12126364033244</v>
      </c>
      <c r="AP477" s="147">
        <f>[1]побуд.звіт!AP477+'[2]звіт 2018+01.2019'!AP477</f>
        <v>140.01008705723257</v>
      </c>
      <c r="AQ477" s="140">
        <f t="shared" si="294"/>
        <v>-28.111176583099876</v>
      </c>
      <c r="AR477" s="141">
        <f t="shared" si="295"/>
        <v>0</v>
      </c>
      <c r="AS477" s="147">
        <f>[1]побуд.звіт!AS477+'[2]звіт 2018+01.2019'!AS477</f>
        <v>0</v>
      </c>
      <c r="AT477" s="147">
        <f>[1]побуд.звіт!AT477+'[2]звіт 2018+01.2019'!AT477</f>
        <v>0</v>
      </c>
      <c r="AU477" s="140">
        <f t="shared" si="296"/>
        <v>0</v>
      </c>
      <c r="AV477" s="141">
        <f t="shared" si="297"/>
        <v>0</v>
      </c>
      <c r="AW477" s="147">
        <f>[1]побуд.звіт!AW477+'[2]звіт 2018+01.2019'!AW477</f>
        <v>538.46445675165091</v>
      </c>
      <c r="AX477" s="147">
        <f>[1]побуд.звіт!AX477+'[2]звіт 2018+01.2019'!AX477</f>
        <v>0</v>
      </c>
      <c r="AY477" s="140">
        <f t="shared" si="298"/>
        <v>-538.46445675165091</v>
      </c>
      <c r="AZ477" s="141">
        <f t="shared" si="299"/>
        <v>0</v>
      </c>
      <c r="BA477" s="38">
        <v>0</v>
      </c>
      <c r="BB477" s="36"/>
      <c r="BC477" s="36">
        <f t="shared" si="309"/>
        <v>0</v>
      </c>
      <c r="BD477" s="37">
        <f t="shared" si="310"/>
        <v>0</v>
      </c>
      <c r="BE477" s="147">
        <f>[1]побуд.звіт!BE477+'[2]звіт 2018+01.2019'!BE477</f>
        <v>16.048627555585618</v>
      </c>
      <c r="BF477" s="147">
        <f>[1]побуд.звіт!BF477+'[2]звіт 2018+01.2019'!BF477</f>
        <v>0</v>
      </c>
      <c r="BG477" s="140">
        <f t="shared" si="300"/>
        <v>-16.048627555585618</v>
      </c>
      <c r="BH477" s="141">
        <f t="shared" si="301"/>
        <v>0</v>
      </c>
      <c r="BI477" s="147">
        <f>[1]побуд.звіт!BI477+'[2]звіт 2018+01.2019'!BI477</f>
        <v>0</v>
      </c>
      <c r="BJ477" s="147">
        <f>[1]побуд.звіт!BJ477+'[2]звіт 2018+01.2019'!BJ477</f>
        <v>0</v>
      </c>
      <c r="BK477" s="140">
        <f t="shared" si="302"/>
        <v>0</v>
      </c>
      <c r="BL477" s="141">
        <f t="shared" si="303"/>
        <v>0</v>
      </c>
      <c r="BM477" s="147">
        <f>[1]побуд.звіт!BM477+'[2]звіт 2018+01.2019'!BM477</f>
        <v>0</v>
      </c>
      <c r="BN477" s="147">
        <f>[1]побуд.звіт!BN477+'[2]звіт 2018+01.2019'!BN477</f>
        <v>0</v>
      </c>
      <c r="BO477" s="140">
        <f t="shared" si="304"/>
        <v>0</v>
      </c>
      <c r="BP477" s="141">
        <f t="shared" si="305"/>
        <v>0</v>
      </c>
      <c r="BQ477" s="142">
        <f t="shared" si="312"/>
        <v>1384.1083561487305</v>
      </c>
      <c r="BR477" s="140">
        <f t="shared" si="312"/>
        <v>980.90995422207334</v>
      </c>
      <c r="BS477" s="140">
        <f t="shared" si="306"/>
        <v>-403.1984019266572</v>
      </c>
      <c r="BT477" s="141">
        <f t="shared" si="307"/>
        <v>0</v>
      </c>
      <c r="BU477" s="148">
        <f t="shared" si="311"/>
        <v>0.70869448180447858</v>
      </c>
      <c r="BV477" s="132">
        <v>36</v>
      </c>
      <c r="BW477" s="144">
        <f t="shared" si="308"/>
        <v>0</v>
      </c>
      <c r="BX477" s="132">
        <f t="shared" si="274"/>
        <v>98.864882582052175</v>
      </c>
      <c r="BY477" s="145">
        <v>3</v>
      </c>
      <c r="CA477" s="39"/>
    </row>
    <row r="478" spans="1:79" x14ac:dyDescent="0.3">
      <c r="A478" s="137">
        <f t="shared" si="279"/>
        <v>470</v>
      </c>
      <c r="B478" s="153" t="s">
        <v>570</v>
      </c>
      <c r="C478" s="188">
        <v>256.60000000000002</v>
      </c>
      <c r="D478" s="187">
        <v>1</v>
      </c>
      <c r="E478" s="147">
        <f>[1]побуд.звіт!E478+'[2]звіт 2018+01.2019'!E478</f>
        <v>0</v>
      </c>
      <c r="F478" s="147">
        <f>[1]побуд.звіт!F478+'[2]звіт 2018+01.2019'!F478</f>
        <v>0</v>
      </c>
      <c r="G478" s="140">
        <f t="shared" si="275"/>
        <v>0</v>
      </c>
      <c r="H478" s="141">
        <f t="shared" si="276"/>
        <v>0</v>
      </c>
      <c r="I478" s="147">
        <f>[1]побуд.звіт!I478+'[2]звіт 2018+01.2019'!I478</f>
        <v>0</v>
      </c>
      <c r="J478" s="147">
        <f>[1]побуд.звіт!J478+'[2]звіт 2018+01.2019'!J478</f>
        <v>0</v>
      </c>
      <c r="K478" s="140">
        <f t="shared" si="277"/>
        <v>0</v>
      </c>
      <c r="L478" s="141">
        <f t="shared" si="278"/>
        <v>0</v>
      </c>
      <c r="M478" s="147">
        <f>[1]побуд.звіт!M478+'[2]звіт 2018+01.2019'!M478</f>
        <v>806.79662679598755</v>
      </c>
      <c r="N478" s="147">
        <f>[1]побуд.звіт!N478+'[2]звіт 2018+01.2019'!N478</f>
        <v>863.57739202038101</v>
      </c>
      <c r="O478" s="140">
        <f t="shared" si="280"/>
        <v>0</v>
      </c>
      <c r="P478" s="141">
        <f t="shared" si="281"/>
        <v>56.780765224393463</v>
      </c>
      <c r="Q478" s="147">
        <f>[1]побуд.звіт!Q478+'[2]звіт 2018+01.2019'!Q478</f>
        <v>0</v>
      </c>
      <c r="R478" s="147">
        <f>[1]побуд.звіт!R478+'[2]звіт 2018+01.2019'!R478</f>
        <v>212.38243805102502</v>
      </c>
      <c r="S478" s="140">
        <f t="shared" si="282"/>
        <v>0</v>
      </c>
      <c r="T478" s="141">
        <f t="shared" si="283"/>
        <v>212.38243805102502</v>
      </c>
      <c r="U478" s="147">
        <f>[1]побуд.звіт!U478+'[2]звіт 2018+01.2019'!U478</f>
        <v>0</v>
      </c>
      <c r="V478" s="147">
        <f>[1]побуд.звіт!V478+'[2]звіт 2018+01.2019'!V478</f>
        <v>0</v>
      </c>
      <c r="W478" s="140">
        <f t="shared" si="284"/>
        <v>0</v>
      </c>
      <c r="X478" s="141">
        <f t="shared" si="285"/>
        <v>0</v>
      </c>
      <c r="Y478" s="147">
        <f>[1]побуд.звіт!Y478+'[2]звіт 2018+01.2019'!Y478</f>
        <v>0</v>
      </c>
      <c r="Z478" s="147">
        <f>[1]побуд.звіт!Z478+'[2]звіт 2018+01.2019'!Z478</f>
        <v>0</v>
      </c>
      <c r="AA478" s="140">
        <f t="shared" si="286"/>
        <v>0</v>
      </c>
      <c r="AB478" s="141">
        <f t="shared" si="287"/>
        <v>0</v>
      </c>
      <c r="AC478" s="147">
        <f>[1]побуд.звіт!AC478+'[2]звіт 2018+01.2019'!AC478</f>
        <v>1131.5947425806739</v>
      </c>
      <c r="AD478" s="147">
        <f>[1]побуд.звіт!AD478+'[2]звіт 2018+01.2019'!AD478</f>
        <v>1429.4746973798121</v>
      </c>
      <c r="AE478" s="140">
        <f t="shared" si="288"/>
        <v>0</v>
      </c>
      <c r="AF478" s="141">
        <f t="shared" si="289"/>
        <v>297.8799547991382</v>
      </c>
      <c r="AG478" s="147">
        <f>[1]побуд.звіт!AG478+'[2]звіт 2018+01.2019'!AG478</f>
        <v>0</v>
      </c>
      <c r="AH478" s="147">
        <f>[1]побуд.звіт!AH478+'[2]звіт 2018+01.2019'!AH478</f>
        <v>0</v>
      </c>
      <c r="AI478" s="140">
        <f t="shared" si="290"/>
        <v>0</v>
      </c>
      <c r="AJ478" s="141">
        <f t="shared" si="291"/>
        <v>0</v>
      </c>
      <c r="AK478" s="147">
        <f>[1]побуд.звіт!AK478+'[2]звіт 2018+01.2019'!AK478</f>
        <v>0</v>
      </c>
      <c r="AL478" s="147">
        <f>[1]побуд.звіт!AL478+'[2]звіт 2018+01.2019'!AL478</f>
        <v>0</v>
      </c>
      <c r="AM478" s="140">
        <f t="shared" si="292"/>
        <v>0</v>
      </c>
      <c r="AN478" s="141">
        <f t="shared" si="293"/>
        <v>0</v>
      </c>
      <c r="AO478" s="147">
        <f>[1]побуд.звіт!AO478+'[2]звіт 2018+01.2019'!AO478</f>
        <v>1277.514423971963</v>
      </c>
      <c r="AP478" s="147">
        <f>[1]побуд.звіт!AP478+'[2]звіт 2018+01.2019'!AP478</f>
        <v>385.01739344061377</v>
      </c>
      <c r="AQ478" s="140">
        <f t="shared" si="294"/>
        <v>-892.4970305313492</v>
      </c>
      <c r="AR478" s="141">
        <f t="shared" si="295"/>
        <v>0</v>
      </c>
      <c r="AS478" s="147">
        <f>[1]побуд.звіт!AS478+'[2]звіт 2018+01.2019'!AS478</f>
        <v>0</v>
      </c>
      <c r="AT478" s="147">
        <f>[1]побуд.звіт!AT478+'[2]звіт 2018+01.2019'!AT478</f>
        <v>0</v>
      </c>
      <c r="AU478" s="140">
        <f t="shared" si="296"/>
        <v>0</v>
      </c>
      <c r="AV478" s="141">
        <f t="shared" si="297"/>
        <v>0</v>
      </c>
      <c r="AW478" s="147">
        <f>[1]побуд.звіт!AW478+'[2]звіт 2018+01.2019'!AW478</f>
        <v>1602.7700911540278</v>
      </c>
      <c r="AX478" s="147">
        <f>[1]побуд.звіт!AX478+'[2]звіт 2018+01.2019'!AX478</f>
        <v>0</v>
      </c>
      <c r="AY478" s="140">
        <f t="shared" si="298"/>
        <v>-1602.7700911540278</v>
      </c>
      <c r="AZ478" s="141">
        <f t="shared" si="299"/>
        <v>0</v>
      </c>
      <c r="BA478" s="38">
        <v>0</v>
      </c>
      <c r="BB478" s="36"/>
      <c r="BC478" s="36">
        <f t="shared" si="309"/>
        <v>0</v>
      </c>
      <c r="BD478" s="37">
        <f t="shared" si="310"/>
        <v>0</v>
      </c>
      <c r="BE478" s="147">
        <f>[1]побуд.звіт!BE478+'[2]звіт 2018+01.2019'!BE478</f>
        <v>15.850682910845359</v>
      </c>
      <c r="BF478" s="147">
        <f>[1]побуд.звіт!BF478+'[2]звіт 2018+01.2019'!BF478</f>
        <v>0</v>
      </c>
      <c r="BG478" s="140">
        <f t="shared" si="300"/>
        <v>-15.850682910845359</v>
      </c>
      <c r="BH478" s="141">
        <f t="shared" si="301"/>
        <v>0</v>
      </c>
      <c r="BI478" s="147">
        <f>[1]побуд.звіт!BI478+'[2]звіт 2018+01.2019'!BI478</f>
        <v>0</v>
      </c>
      <c r="BJ478" s="147">
        <f>[1]побуд.звіт!BJ478+'[2]звіт 2018+01.2019'!BJ478</f>
        <v>0</v>
      </c>
      <c r="BK478" s="140">
        <f t="shared" si="302"/>
        <v>0</v>
      </c>
      <c r="BL478" s="141">
        <f t="shared" si="303"/>
        <v>0</v>
      </c>
      <c r="BM478" s="147">
        <f>[1]побуд.звіт!BM478+'[2]звіт 2018+01.2019'!BM478</f>
        <v>0</v>
      </c>
      <c r="BN478" s="147">
        <f>[1]побуд.звіт!BN478+'[2]звіт 2018+01.2019'!BN478</f>
        <v>0</v>
      </c>
      <c r="BO478" s="140">
        <f t="shared" si="304"/>
        <v>0</v>
      </c>
      <c r="BP478" s="141">
        <f t="shared" si="305"/>
        <v>0</v>
      </c>
      <c r="BQ478" s="142">
        <f t="shared" si="312"/>
        <v>4834.526567413498</v>
      </c>
      <c r="BR478" s="140">
        <f t="shared" si="312"/>
        <v>2890.4519208918318</v>
      </c>
      <c r="BS478" s="140">
        <f t="shared" si="306"/>
        <v>-1944.0746465216662</v>
      </c>
      <c r="BT478" s="141">
        <f t="shared" si="307"/>
        <v>0</v>
      </c>
      <c r="BU478" s="148">
        <f t="shared" si="311"/>
        <v>0.59787693388108565</v>
      </c>
      <c r="BV478" s="132">
        <v>1132</v>
      </c>
      <c r="BW478" s="144">
        <f t="shared" si="308"/>
        <v>786.67667375617873</v>
      </c>
      <c r="BX478" s="132">
        <f t="shared" si="274"/>
        <v>345.32332624382127</v>
      </c>
      <c r="BY478" s="145">
        <v>3</v>
      </c>
      <c r="CA478" s="39"/>
    </row>
    <row r="479" spans="1:79" x14ac:dyDescent="0.3">
      <c r="A479" s="163">
        <f t="shared" si="279"/>
        <v>471</v>
      </c>
      <c r="B479" s="175" t="s">
        <v>571</v>
      </c>
      <c r="C479" s="189">
        <v>56.1</v>
      </c>
      <c r="D479" s="187">
        <v>1</v>
      </c>
      <c r="E479" s="165">
        <f>[1]побуд.звіт!E479+'[2]звіт 2018+01.2019'!E479</f>
        <v>0</v>
      </c>
      <c r="F479" s="165">
        <f>[1]побуд.звіт!F479+'[2]звіт 2018+01.2019'!F479</f>
        <v>0</v>
      </c>
      <c r="G479" s="166">
        <f t="shared" si="275"/>
        <v>0</v>
      </c>
      <c r="H479" s="167">
        <f t="shared" si="276"/>
        <v>0</v>
      </c>
      <c r="I479" s="165">
        <f>[1]побуд.звіт!I479+'[2]звіт 2018+01.2019'!I479</f>
        <v>0</v>
      </c>
      <c r="J479" s="165">
        <f>[1]побуд.звіт!J479+'[2]звіт 2018+01.2019'!J479</f>
        <v>0</v>
      </c>
      <c r="K479" s="166">
        <f t="shared" si="277"/>
        <v>0</v>
      </c>
      <c r="L479" s="167">
        <f t="shared" si="278"/>
        <v>0</v>
      </c>
      <c r="M479" s="165">
        <f>[1]побуд.звіт!M479+'[2]звіт 2018+01.2019'!M479</f>
        <v>322.18864947251529</v>
      </c>
      <c r="N479" s="165">
        <f>[1]побуд.звіт!N479+'[2]звіт 2018+01.2019'!N479</f>
        <v>331.97011124761053</v>
      </c>
      <c r="O479" s="166">
        <f t="shared" si="280"/>
        <v>0</v>
      </c>
      <c r="P479" s="167">
        <f t="shared" si="281"/>
        <v>9.781461775095238</v>
      </c>
      <c r="Q479" s="165">
        <f>[1]побуд.звіт!Q479+'[2]звіт 2018+01.2019'!Q479</f>
        <v>0</v>
      </c>
      <c r="R479" s="165">
        <f>[1]побуд.звіт!R479+'[2]звіт 2018+01.2019'!R479</f>
        <v>132.90752945115491</v>
      </c>
      <c r="S479" s="166">
        <f t="shared" si="282"/>
        <v>0</v>
      </c>
      <c r="T479" s="167">
        <f t="shared" si="283"/>
        <v>132.90752945115491</v>
      </c>
      <c r="U479" s="165">
        <f>[1]побуд.звіт!U479+'[2]звіт 2018+01.2019'!U479</f>
        <v>0</v>
      </c>
      <c r="V479" s="165">
        <f>[1]побуд.звіт!V479+'[2]звіт 2018+01.2019'!V479</f>
        <v>0</v>
      </c>
      <c r="W479" s="166">
        <f t="shared" si="284"/>
        <v>0</v>
      </c>
      <c r="X479" s="167">
        <f t="shared" si="285"/>
        <v>0</v>
      </c>
      <c r="Y479" s="165">
        <f>[1]побуд.звіт!Y479+'[2]звіт 2018+01.2019'!Y479</f>
        <v>0</v>
      </c>
      <c r="Z479" s="165">
        <f>[1]побуд.звіт!Z479+'[2]звіт 2018+01.2019'!Z479</f>
        <v>0</v>
      </c>
      <c r="AA479" s="166">
        <f t="shared" si="286"/>
        <v>0</v>
      </c>
      <c r="AB479" s="167">
        <f t="shared" si="287"/>
        <v>0</v>
      </c>
      <c r="AC479" s="165">
        <f>[1]побуд.звіт!AC479+'[2]звіт 2018+01.2019'!AC479</f>
        <v>264.88732829657465</v>
      </c>
      <c r="AD479" s="165">
        <f>[1]побуд.звіт!AD479+'[2]звіт 2018+01.2019'!AD479</f>
        <v>312.52350164850918</v>
      </c>
      <c r="AE479" s="166">
        <f t="shared" si="288"/>
        <v>0</v>
      </c>
      <c r="AF479" s="167">
        <f t="shared" si="289"/>
        <v>47.636173351934531</v>
      </c>
      <c r="AG479" s="165">
        <f>[1]побуд.звіт!AG479+'[2]звіт 2018+01.2019'!AG479</f>
        <v>0</v>
      </c>
      <c r="AH479" s="165">
        <f>[1]побуд.звіт!AH479+'[2]звіт 2018+01.2019'!AH479</f>
        <v>0</v>
      </c>
      <c r="AI479" s="166">
        <f t="shared" si="290"/>
        <v>0</v>
      </c>
      <c r="AJ479" s="167">
        <f t="shared" si="291"/>
        <v>0</v>
      </c>
      <c r="AK479" s="165">
        <f>[1]побуд.звіт!AK479+'[2]звіт 2018+01.2019'!AK479</f>
        <v>0</v>
      </c>
      <c r="AL479" s="165">
        <f>[1]побуд.звіт!AL479+'[2]звіт 2018+01.2019'!AL479</f>
        <v>0</v>
      </c>
      <c r="AM479" s="166">
        <f t="shared" si="292"/>
        <v>0</v>
      </c>
      <c r="AN479" s="167">
        <f t="shared" si="293"/>
        <v>0</v>
      </c>
      <c r="AO479" s="165">
        <f>[1]побуд.звіт!AO479+'[2]звіт 2018+01.2019'!AO479</f>
        <v>288.79992696929742</v>
      </c>
      <c r="AP479" s="165">
        <f>[1]побуд.звіт!AP479+'[2]звіт 2018+01.2019'!AP479</f>
        <v>69.998146217432378</v>
      </c>
      <c r="AQ479" s="166">
        <f t="shared" si="294"/>
        <v>-218.80178075186504</v>
      </c>
      <c r="AR479" s="167">
        <f t="shared" si="295"/>
        <v>0</v>
      </c>
      <c r="AS479" s="165">
        <f>[1]побуд.звіт!AS479+'[2]звіт 2018+01.2019'!AS479</f>
        <v>0</v>
      </c>
      <c r="AT479" s="165">
        <f>[1]побуд.звіт!AT479+'[2]звіт 2018+01.2019'!AT479</f>
        <v>0</v>
      </c>
      <c r="AU479" s="166">
        <f t="shared" si="296"/>
        <v>0</v>
      </c>
      <c r="AV479" s="167">
        <f t="shared" si="297"/>
        <v>0</v>
      </c>
      <c r="AW479" s="165">
        <f>[1]побуд.звіт!AW479+'[2]звіт 2018+01.2019'!AW479</f>
        <v>361.64905231728574</v>
      </c>
      <c r="AX479" s="165">
        <f>[1]побуд.звіт!AX479+'[2]звіт 2018+01.2019'!AX479</f>
        <v>0</v>
      </c>
      <c r="AY479" s="166">
        <f t="shared" si="298"/>
        <v>-361.64905231728574</v>
      </c>
      <c r="AZ479" s="167">
        <f t="shared" si="299"/>
        <v>0</v>
      </c>
      <c r="BA479" s="38">
        <v>0</v>
      </c>
      <c r="BB479" s="36"/>
      <c r="BC479" s="36">
        <f t="shared" si="309"/>
        <v>0</v>
      </c>
      <c r="BD479" s="37">
        <f t="shared" si="310"/>
        <v>0</v>
      </c>
      <c r="BE479" s="165">
        <f>[1]побуд.звіт!BE479+'[2]звіт 2018+01.2019'!BE479</f>
        <v>16.004297787472982</v>
      </c>
      <c r="BF479" s="165">
        <f>[1]побуд.звіт!BF479+'[2]звіт 2018+01.2019'!BF479</f>
        <v>0</v>
      </c>
      <c r="BG479" s="166">
        <f t="shared" si="300"/>
        <v>-16.004297787472982</v>
      </c>
      <c r="BH479" s="167">
        <f t="shared" si="301"/>
        <v>0</v>
      </c>
      <c r="BI479" s="165">
        <f>[1]побуд.звіт!BI479+'[2]звіт 2018+01.2019'!BI479</f>
        <v>0</v>
      </c>
      <c r="BJ479" s="165">
        <f>[1]побуд.звіт!BJ479+'[2]звіт 2018+01.2019'!BJ479</f>
        <v>0</v>
      </c>
      <c r="BK479" s="166">
        <f t="shared" si="302"/>
        <v>0</v>
      </c>
      <c r="BL479" s="167">
        <f t="shared" si="303"/>
        <v>0</v>
      </c>
      <c r="BM479" s="165">
        <f>[1]побуд.звіт!BM479+'[2]звіт 2018+01.2019'!BM479</f>
        <v>0</v>
      </c>
      <c r="BN479" s="165">
        <f>[1]побуд.звіт!BN479+'[2]звіт 2018+01.2019'!BN479</f>
        <v>0</v>
      </c>
      <c r="BO479" s="166">
        <f t="shared" si="304"/>
        <v>0</v>
      </c>
      <c r="BP479" s="167">
        <f t="shared" si="305"/>
        <v>0</v>
      </c>
      <c r="BQ479" s="168">
        <f t="shared" si="312"/>
        <v>1253.529254843146</v>
      </c>
      <c r="BR479" s="166">
        <f t="shared" si="312"/>
        <v>847.39928856470692</v>
      </c>
      <c r="BS479" s="166">
        <f t="shared" si="306"/>
        <v>-406.12996627843904</v>
      </c>
      <c r="BT479" s="167">
        <f t="shared" si="307"/>
        <v>0</v>
      </c>
      <c r="BU479" s="169">
        <f t="shared" si="311"/>
        <v>0.67601077939799814</v>
      </c>
      <c r="BV479" s="131">
        <v>0</v>
      </c>
      <c r="BW479" s="170">
        <f t="shared" si="308"/>
        <v>0</v>
      </c>
      <c r="BX479" s="131">
        <f t="shared" si="274"/>
        <v>89.537803917367569</v>
      </c>
      <c r="BY479" s="171">
        <v>2</v>
      </c>
      <c r="CA479" s="39"/>
    </row>
    <row r="480" spans="1:79" x14ac:dyDescent="0.3">
      <c r="A480" s="137">
        <f t="shared" si="279"/>
        <v>472</v>
      </c>
      <c r="B480" s="160" t="s">
        <v>572</v>
      </c>
      <c r="C480" s="188">
        <v>54.7</v>
      </c>
      <c r="D480" s="187">
        <v>1</v>
      </c>
      <c r="E480" s="147">
        <f>[1]побуд.звіт!E480+'[2]звіт 2018+01.2019'!E480</f>
        <v>0</v>
      </c>
      <c r="F480" s="147">
        <f>[1]побуд.звіт!F480+'[2]звіт 2018+01.2019'!F480</f>
        <v>0</v>
      </c>
      <c r="G480" s="140">
        <f t="shared" si="275"/>
        <v>0</v>
      </c>
      <c r="H480" s="141">
        <f t="shared" si="276"/>
        <v>0</v>
      </c>
      <c r="I480" s="147">
        <f>[1]побуд.звіт!I480+'[2]звіт 2018+01.2019'!I480</f>
        <v>0</v>
      </c>
      <c r="J480" s="147">
        <f>[1]побуд.звіт!J480+'[2]звіт 2018+01.2019'!J480</f>
        <v>0</v>
      </c>
      <c r="K480" s="140">
        <f t="shared" si="277"/>
        <v>0</v>
      </c>
      <c r="L480" s="141">
        <f t="shared" si="278"/>
        <v>0</v>
      </c>
      <c r="M480" s="147">
        <f>[1]побуд.звіт!M480+'[2]звіт 2018+01.2019'!M480</f>
        <v>322.74745715924809</v>
      </c>
      <c r="N480" s="147">
        <f>[1]побуд.звіт!N480+'[2]звіт 2018+01.2019'!N480</f>
        <v>331.97011124761053</v>
      </c>
      <c r="O480" s="140">
        <f t="shared" si="280"/>
        <v>0</v>
      </c>
      <c r="P480" s="141">
        <f t="shared" si="281"/>
        <v>9.2226540883624466</v>
      </c>
      <c r="Q480" s="147">
        <f>[1]побуд.звіт!Q480+'[2]звіт 2018+01.2019'!Q480</f>
        <v>0</v>
      </c>
      <c r="R480" s="147">
        <f>[1]побуд.звіт!R480+'[2]звіт 2018+01.2019'!R480</f>
        <v>0</v>
      </c>
      <c r="S480" s="140">
        <f t="shared" si="282"/>
        <v>0</v>
      </c>
      <c r="T480" s="141">
        <f t="shared" si="283"/>
        <v>0</v>
      </c>
      <c r="U480" s="147">
        <f>[1]побуд.звіт!U480+'[2]звіт 2018+01.2019'!U480</f>
        <v>0</v>
      </c>
      <c r="V480" s="147">
        <f>[1]побуд.звіт!V480+'[2]звіт 2018+01.2019'!V480</f>
        <v>0</v>
      </c>
      <c r="W480" s="140">
        <f t="shared" si="284"/>
        <v>0</v>
      </c>
      <c r="X480" s="141">
        <f t="shared" si="285"/>
        <v>0</v>
      </c>
      <c r="Y480" s="147">
        <f>[1]побуд.звіт!Y480+'[2]звіт 2018+01.2019'!Y480</f>
        <v>0</v>
      </c>
      <c r="Z480" s="147">
        <f>[1]побуд.звіт!Z480+'[2]звіт 2018+01.2019'!Z480</f>
        <v>0</v>
      </c>
      <c r="AA480" s="140">
        <f t="shared" si="286"/>
        <v>0</v>
      </c>
      <c r="AB480" s="141">
        <f t="shared" si="287"/>
        <v>0</v>
      </c>
      <c r="AC480" s="147">
        <f>[1]побуд.звіт!AC480+'[2]звіт 2018+01.2019'!AC480</f>
        <v>241.1446611802823</v>
      </c>
      <c r="AD480" s="147">
        <f>[1]побуд.звіт!AD480+'[2]звіт 2018+01.2019'!AD480</f>
        <v>304.72434117956243</v>
      </c>
      <c r="AE480" s="140">
        <f t="shared" si="288"/>
        <v>0</v>
      </c>
      <c r="AF480" s="141">
        <f t="shared" si="289"/>
        <v>63.579679999280131</v>
      </c>
      <c r="AG480" s="147">
        <f>[1]побуд.звіт!AG480+'[2]звіт 2018+01.2019'!AG480</f>
        <v>0</v>
      </c>
      <c r="AH480" s="147">
        <f>[1]побуд.звіт!AH480+'[2]звіт 2018+01.2019'!AH480</f>
        <v>0</v>
      </c>
      <c r="AI480" s="140">
        <f t="shared" si="290"/>
        <v>0</v>
      </c>
      <c r="AJ480" s="141">
        <f t="shared" si="291"/>
        <v>0</v>
      </c>
      <c r="AK480" s="147">
        <f>[1]побуд.звіт!AK480+'[2]звіт 2018+01.2019'!AK480</f>
        <v>0</v>
      </c>
      <c r="AL480" s="147">
        <f>[1]побуд.звіт!AL480+'[2]звіт 2018+01.2019'!AL480</f>
        <v>0</v>
      </c>
      <c r="AM480" s="140">
        <f t="shared" si="292"/>
        <v>0</v>
      </c>
      <c r="AN480" s="141">
        <f t="shared" si="293"/>
        <v>0</v>
      </c>
      <c r="AO480" s="147">
        <f>[1]побуд.звіт!AO480+'[2]звіт 2018+01.2019'!AO480</f>
        <v>0</v>
      </c>
      <c r="AP480" s="147">
        <f>[1]побуд.звіт!AP480+'[2]звіт 2018+01.2019'!AP480</f>
        <v>38.211103958879605</v>
      </c>
      <c r="AQ480" s="140">
        <f t="shared" si="294"/>
        <v>0</v>
      </c>
      <c r="AR480" s="141">
        <f t="shared" si="295"/>
        <v>38.211103958879605</v>
      </c>
      <c r="AS480" s="147">
        <f>[1]побуд.звіт!AS480+'[2]звіт 2018+01.2019'!AS480</f>
        <v>0</v>
      </c>
      <c r="AT480" s="147">
        <f>[1]побуд.звіт!AT480+'[2]звіт 2018+01.2019'!AT480</f>
        <v>0</v>
      </c>
      <c r="AU480" s="140">
        <f t="shared" si="296"/>
        <v>0</v>
      </c>
      <c r="AV480" s="141">
        <f t="shared" si="297"/>
        <v>0</v>
      </c>
      <c r="AW480" s="147">
        <f>[1]побуд.звіт!AW480+'[2]звіт 2018+01.2019'!AW480</f>
        <v>342.43920935250355</v>
      </c>
      <c r="AX480" s="147">
        <f>[1]побуд.звіт!AX480+'[2]звіт 2018+01.2019'!AX480</f>
        <v>0</v>
      </c>
      <c r="AY480" s="140">
        <f t="shared" si="298"/>
        <v>-342.43920935250355</v>
      </c>
      <c r="AZ480" s="141">
        <f t="shared" si="299"/>
        <v>0</v>
      </c>
      <c r="BA480" s="38">
        <v>0</v>
      </c>
      <c r="BB480" s="36"/>
      <c r="BC480" s="36">
        <f t="shared" si="309"/>
        <v>0</v>
      </c>
      <c r="BD480" s="37">
        <f t="shared" si="310"/>
        <v>0</v>
      </c>
      <c r="BE480" s="147">
        <f>[1]побуд.звіт!BE480+'[2]звіт 2018+01.2019'!BE480</f>
        <v>16.065666153191007</v>
      </c>
      <c r="BF480" s="147">
        <f>[1]побуд.звіт!BF480+'[2]звіт 2018+01.2019'!BF480</f>
        <v>0</v>
      </c>
      <c r="BG480" s="140">
        <f t="shared" si="300"/>
        <v>-16.065666153191007</v>
      </c>
      <c r="BH480" s="141">
        <f t="shared" si="301"/>
        <v>0</v>
      </c>
      <c r="BI480" s="147">
        <f>[1]побуд.звіт!BI480+'[2]звіт 2018+01.2019'!BI480</f>
        <v>0</v>
      </c>
      <c r="BJ480" s="147">
        <f>[1]побуд.звіт!BJ480+'[2]звіт 2018+01.2019'!BJ480</f>
        <v>0</v>
      </c>
      <c r="BK480" s="140">
        <f t="shared" si="302"/>
        <v>0</v>
      </c>
      <c r="BL480" s="141">
        <f t="shared" si="303"/>
        <v>0</v>
      </c>
      <c r="BM480" s="147">
        <f>[1]побуд.звіт!BM480+'[2]звіт 2018+01.2019'!BM480</f>
        <v>0</v>
      </c>
      <c r="BN480" s="147">
        <f>[1]побуд.звіт!BN480+'[2]звіт 2018+01.2019'!BN480</f>
        <v>0</v>
      </c>
      <c r="BO480" s="140">
        <f t="shared" si="304"/>
        <v>0</v>
      </c>
      <c r="BP480" s="141">
        <f t="shared" si="305"/>
        <v>0</v>
      </c>
      <c r="BQ480" s="142">
        <f t="shared" si="312"/>
        <v>922.39699384522498</v>
      </c>
      <c r="BR480" s="140">
        <f t="shared" si="312"/>
        <v>674.90555638605258</v>
      </c>
      <c r="BS480" s="140">
        <f t="shared" si="306"/>
        <v>-247.4914374591724</v>
      </c>
      <c r="BT480" s="141">
        <f t="shared" si="307"/>
        <v>0</v>
      </c>
      <c r="BU480" s="148">
        <f t="shared" si="311"/>
        <v>0.73168663914715593</v>
      </c>
      <c r="BV480" s="132">
        <v>46</v>
      </c>
      <c r="BW480" s="144">
        <f t="shared" si="308"/>
        <v>0</v>
      </c>
      <c r="BX480" s="132">
        <f t="shared" si="274"/>
        <v>65.885499560373219</v>
      </c>
      <c r="BY480" s="145">
        <v>3</v>
      </c>
      <c r="CA480" s="39"/>
    </row>
    <row r="481" spans="1:79" x14ac:dyDescent="0.3">
      <c r="A481" s="137">
        <f t="shared" si="279"/>
        <v>473</v>
      </c>
      <c r="B481" s="153" t="s">
        <v>573</v>
      </c>
      <c r="C481" s="188">
        <v>180</v>
      </c>
      <c r="D481" s="187">
        <v>1</v>
      </c>
      <c r="E481" s="147">
        <f>[1]побуд.звіт!E481+'[2]звіт 2018+01.2019'!E481</f>
        <v>0</v>
      </c>
      <c r="F481" s="147">
        <f>[1]побуд.звіт!F481+'[2]звіт 2018+01.2019'!F481</f>
        <v>0</v>
      </c>
      <c r="G481" s="140">
        <f t="shared" si="275"/>
        <v>0</v>
      </c>
      <c r="H481" s="141">
        <f t="shared" si="276"/>
        <v>0</v>
      </c>
      <c r="I481" s="147">
        <f>[1]побуд.звіт!I481+'[2]звіт 2018+01.2019'!I481</f>
        <v>0</v>
      </c>
      <c r="J481" s="147">
        <f>[1]побуд.звіт!J481+'[2]звіт 2018+01.2019'!J481</f>
        <v>0</v>
      </c>
      <c r="K481" s="140">
        <f t="shared" si="277"/>
        <v>0</v>
      </c>
      <c r="L481" s="141">
        <f t="shared" si="278"/>
        <v>0</v>
      </c>
      <c r="M481" s="147">
        <f>[1]побуд.звіт!M481+'[2]звіт 2018+01.2019'!M481</f>
        <v>846.7464999928909</v>
      </c>
      <c r="N481" s="147">
        <f>[1]побуд.звіт!N481+'[2]звіт 2018+01.2019'!N481</f>
        <v>871.42154202497773</v>
      </c>
      <c r="O481" s="140">
        <f t="shared" si="280"/>
        <v>0</v>
      </c>
      <c r="P481" s="141">
        <f t="shared" si="281"/>
        <v>24.675042032086822</v>
      </c>
      <c r="Q481" s="147">
        <f>[1]побуд.звіт!Q481+'[2]звіт 2018+01.2019'!Q481</f>
        <v>0</v>
      </c>
      <c r="R481" s="147">
        <f>[1]побуд.звіт!R481+'[2]звіт 2018+01.2019'!R481</f>
        <v>150.6112749659182</v>
      </c>
      <c r="S481" s="140">
        <f t="shared" si="282"/>
        <v>0</v>
      </c>
      <c r="T481" s="141">
        <f t="shared" si="283"/>
        <v>150.6112749659182</v>
      </c>
      <c r="U481" s="147">
        <f>[1]побуд.звіт!U481+'[2]звіт 2018+01.2019'!U481</f>
        <v>0</v>
      </c>
      <c r="V481" s="147">
        <f>[1]побуд.звіт!V481+'[2]звіт 2018+01.2019'!V481</f>
        <v>0</v>
      </c>
      <c r="W481" s="140">
        <f t="shared" si="284"/>
        <v>0</v>
      </c>
      <c r="X481" s="141">
        <f t="shared" si="285"/>
        <v>0</v>
      </c>
      <c r="Y481" s="147">
        <f>[1]побуд.звіт!Y481+'[2]звіт 2018+01.2019'!Y481</f>
        <v>0</v>
      </c>
      <c r="Z481" s="147">
        <f>[1]побуд.звіт!Z481+'[2]звіт 2018+01.2019'!Z481</f>
        <v>0</v>
      </c>
      <c r="AA481" s="140">
        <f t="shared" si="286"/>
        <v>0</v>
      </c>
      <c r="AB481" s="141">
        <f t="shared" si="287"/>
        <v>0</v>
      </c>
      <c r="AC481" s="147">
        <f>[1]побуд.звіт!AC481+'[2]звіт 2018+01.2019'!AC481</f>
        <v>793.79210313531325</v>
      </c>
      <c r="AD481" s="147">
        <f>[1]побуд.звіт!AD481+'[2]звіт 2018+01.2019'!AD481</f>
        <v>1002.7492031502969</v>
      </c>
      <c r="AE481" s="140">
        <f t="shared" si="288"/>
        <v>0</v>
      </c>
      <c r="AF481" s="141">
        <f t="shared" si="289"/>
        <v>208.95710001498367</v>
      </c>
      <c r="AG481" s="147">
        <f>[1]побуд.звіт!AG481+'[2]звіт 2018+01.2019'!AG481</f>
        <v>0</v>
      </c>
      <c r="AH481" s="147">
        <f>[1]побуд.звіт!AH481+'[2]звіт 2018+01.2019'!AH481</f>
        <v>0</v>
      </c>
      <c r="AI481" s="140">
        <f t="shared" si="290"/>
        <v>0</v>
      </c>
      <c r="AJ481" s="141">
        <f t="shared" si="291"/>
        <v>0</v>
      </c>
      <c r="AK481" s="147">
        <f>[1]побуд.звіт!AK481+'[2]звіт 2018+01.2019'!AK481</f>
        <v>0</v>
      </c>
      <c r="AL481" s="147">
        <f>[1]побуд.звіт!AL481+'[2]звіт 2018+01.2019'!AL481</f>
        <v>0</v>
      </c>
      <c r="AM481" s="140">
        <f t="shared" si="292"/>
        <v>0</v>
      </c>
      <c r="AN481" s="141">
        <f t="shared" si="293"/>
        <v>0</v>
      </c>
      <c r="AO481" s="147">
        <f>[1]побуд.звіт!AO481+'[2]звіт 2018+01.2019'!AO481</f>
        <v>643.4387626761071</v>
      </c>
      <c r="AP481" s="147">
        <f>[1]побуд.звіт!AP481+'[2]звіт 2018+01.2019'!AP481</f>
        <v>140.01008705723257</v>
      </c>
      <c r="AQ481" s="140">
        <f t="shared" si="294"/>
        <v>-503.42867561887454</v>
      </c>
      <c r="AR481" s="141">
        <f t="shared" si="295"/>
        <v>0</v>
      </c>
      <c r="AS481" s="147">
        <f>[1]побуд.звіт!AS481+'[2]звіт 2018+01.2019'!AS481</f>
        <v>0</v>
      </c>
      <c r="AT481" s="147">
        <f>[1]побуд.звіт!AT481+'[2]звіт 2018+01.2019'!AT481</f>
        <v>0</v>
      </c>
      <c r="AU481" s="140">
        <f t="shared" si="296"/>
        <v>0</v>
      </c>
      <c r="AV481" s="141">
        <f t="shared" si="297"/>
        <v>0</v>
      </c>
      <c r="AW481" s="147">
        <f>[1]побуд.звіт!AW481+'[2]звіт 2018+01.2019'!AW481</f>
        <v>1136.5181969866958</v>
      </c>
      <c r="AX481" s="147">
        <f>[1]побуд.звіт!AX481+'[2]звіт 2018+01.2019'!AX481</f>
        <v>0</v>
      </c>
      <c r="AY481" s="140">
        <f t="shared" si="298"/>
        <v>-1136.5181969866958</v>
      </c>
      <c r="AZ481" s="141">
        <f t="shared" si="299"/>
        <v>0</v>
      </c>
      <c r="BA481" s="38">
        <v>0</v>
      </c>
      <c r="BB481" s="36"/>
      <c r="BC481" s="36">
        <f t="shared" si="309"/>
        <v>0</v>
      </c>
      <c r="BD481" s="37">
        <f t="shared" si="310"/>
        <v>0</v>
      </c>
      <c r="BE481" s="147">
        <f>[1]побуд.звіт!BE481+'[2]звіт 2018+01.2019'!BE481</f>
        <v>15.991613307326073</v>
      </c>
      <c r="BF481" s="147">
        <f>[1]побуд.звіт!BF481+'[2]звіт 2018+01.2019'!BF481</f>
        <v>0</v>
      </c>
      <c r="BG481" s="140">
        <f t="shared" si="300"/>
        <v>-15.991613307326073</v>
      </c>
      <c r="BH481" s="141">
        <f t="shared" si="301"/>
        <v>0</v>
      </c>
      <c r="BI481" s="147">
        <f>[1]побуд.звіт!BI481+'[2]звіт 2018+01.2019'!BI481</f>
        <v>0</v>
      </c>
      <c r="BJ481" s="147">
        <f>[1]побуд.звіт!BJ481+'[2]звіт 2018+01.2019'!BJ481</f>
        <v>0</v>
      </c>
      <c r="BK481" s="140">
        <f t="shared" si="302"/>
        <v>0</v>
      </c>
      <c r="BL481" s="141">
        <f t="shared" si="303"/>
        <v>0</v>
      </c>
      <c r="BM481" s="147">
        <f>[1]побуд.звіт!BM481+'[2]звіт 2018+01.2019'!BM481</f>
        <v>0</v>
      </c>
      <c r="BN481" s="147">
        <f>[1]побуд.звіт!BN481+'[2]звіт 2018+01.2019'!BN481</f>
        <v>0</v>
      </c>
      <c r="BO481" s="140">
        <f t="shared" si="304"/>
        <v>0</v>
      </c>
      <c r="BP481" s="141">
        <f t="shared" si="305"/>
        <v>0</v>
      </c>
      <c r="BQ481" s="142">
        <f t="shared" si="312"/>
        <v>3436.4871760983333</v>
      </c>
      <c r="BR481" s="140">
        <f t="shared" si="312"/>
        <v>2164.7921071984256</v>
      </c>
      <c r="BS481" s="140">
        <f t="shared" si="306"/>
        <v>-1271.6950688999077</v>
      </c>
      <c r="BT481" s="141">
        <f t="shared" si="307"/>
        <v>0</v>
      </c>
      <c r="BU481" s="148">
        <f t="shared" si="311"/>
        <v>0.6299433102079125</v>
      </c>
      <c r="BV481" s="132">
        <v>585</v>
      </c>
      <c r="BW481" s="144">
        <f t="shared" si="308"/>
        <v>339.5366302786905</v>
      </c>
      <c r="BX481" s="132">
        <f t="shared" si="274"/>
        <v>245.46336972130953</v>
      </c>
      <c r="BY481" s="145">
        <v>3</v>
      </c>
      <c r="CA481" s="39"/>
    </row>
    <row r="482" spans="1:79" x14ac:dyDescent="0.3">
      <c r="A482" s="72">
        <f t="shared" si="279"/>
        <v>474</v>
      </c>
      <c r="B482" s="75" t="s">
        <v>574</v>
      </c>
      <c r="C482" s="73">
        <v>87.5</v>
      </c>
      <c r="D482" s="187">
        <v>1</v>
      </c>
      <c r="E482" s="177">
        <f>[1]побуд.звіт!E482+'[2]звіт 2018+01.2019'!E482</f>
        <v>0</v>
      </c>
      <c r="F482" s="177">
        <f>[1]побуд.звіт!F482+'[2]звіт 2018+01.2019'!F482</f>
        <v>0</v>
      </c>
      <c r="G482" s="178">
        <f t="shared" si="275"/>
        <v>0</v>
      </c>
      <c r="H482" s="179">
        <f t="shared" si="276"/>
        <v>0</v>
      </c>
      <c r="I482" s="177">
        <f>[1]побуд.звіт!I482+'[2]звіт 2018+01.2019'!I482</f>
        <v>0</v>
      </c>
      <c r="J482" s="177">
        <f>[1]побуд.звіт!J482+'[2]звіт 2018+01.2019'!J482</f>
        <v>0</v>
      </c>
      <c r="K482" s="178">
        <f t="shared" si="277"/>
        <v>0</v>
      </c>
      <c r="L482" s="179">
        <f t="shared" si="278"/>
        <v>0</v>
      </c>
      <c r="M482" s="177">
        <f>[1]побуд.звіт!M482+'[2]звіт 2018+01.2019'!M482</f>
        <v>241.68046027304072</v>
      </c>
      <c r="N482" s="177">
        <f>[1]побуд.звіт!N482+'[2]звіт 2018+01.2019'!N482</f>
        <v>248.97758343570788</v>
      </c>
      <c r="O482" s="178">
        <f t="shared" si="280"/>
        <v>0</v>
      </c>
      <c r="P482" s="179">
        <f t="shared" si="281"/>
        <v>7.2971231626671624</v>
      </c>
      <c r="Q482" s="177">
        <f>[1]побуд.звіт!Q482+'[2]звіт 2018+01.2019'!Q482</f>
        <v>0</v>
      </c>
      <c r="R482" s="177">
        <f>[1]побуд.звіт!R482+'[2]звіт 2018+01.2019'!R482</f>
        <v>535.74951383439702</v>
      </c>
      <c r="S482" s="178">
        <f t="shared" si="282"/>
        <v>0</v>
      </c>
      <c r="T482" s="179">
        <f t="shared" si="283"/>
        <v>535.74951383439702</v>
      </c>
      <c r="U482" s="177">
        <f>[1]побуд.звіт!U482+'[2]звіт 2018+01.2019'!U482</f>
        <v>0</v>
      </c>
      <c r="V482" s="177">
        <f>[1]побуд.звіт!V482+'[2]звіт 2018+01.2019'!V482</f>
        <v>0</v>
      </c>
      <c r="W482" s="178">
        <f t="shared" si="284"/>
        <v>0</v>
      </c>
      <c r="X482" s="179">
        <f t="shared" si="285"/>
        <v>0</v>
      </c>
      <c r="Y482" s="177">
        <f>[1]побуд.звіт!Y482+'[2]звіт 2018+01.2019'!Y482</f>
        <v>0</v>
      </c>
      <c r="Z482" s="177">
        <f>[1]побуд.звіт!Z482+'[2]звіт 2018+01.2019'!Z482</f>
        <v>0</v>
      </c>
      <c r="AA482" s="178">
        <f t="shared" si="286"/>
        <v>0</v>
      </c>
      <c r="AB482" s="179">
        <f t="shared" si="287"/>
        <v>0</v>
      </c>
      <c r="AC482" s="177">
        <f>[1]побуд.звіт!AC482+'[2]звіт 2018+01.2019'!AC482</f>
        <v>413.11905820683</v>
      </c>
      <c r="AD482" s="177">
        <f>[1]побуд.звіт!AD482+'[2]звіт 2018+01.2019'!AD482</f>
        <v>487.44752930917207</v>
      </c>
      <c r="AE482" s="178">
        <f t="shared" si="288"/>
        <v>0</v>
      </c>
      <c r="AF482" s="179">
        <f t="shared" si="289"/>
        <v>74.328471102342064</v>
      </c>
      <c r="AG482" s="177">
        <f>[1]побуд.звіт!AG482+'[2]звіт 2018+01.2019'!AG482</f>
        <v>0</v>
      </c>
      <c r="AH482" s="177">
        <f>[1]побуд.звіт!AH482+'[2]звіт 2018+01.2019'!AH482</f>
        <v>0</v>
      </c>
      <c r="AI482" s="178">
        <f t="shared" si="290"/>
        <v>0</v>
      </c>
      <c r="AJ482" s="179">
        <f t="shared" si="291"/>
        <v>0</v>
      </c>
      <c r="AK482" s="177">
        <f>[1]побуд.звіт!AK482+'[2]звіт 2018+01.2019'!AK482</f>
        <v>0</v>
      </c>
      <c r="AL482" s="177">
        <f>[1]побуд.звіт!AL482+'[2]звіт 2018+01.2019'!AL482</f>
        <v>0</v>
      </c>
      <c r="AM482" s="178">
        <f t="shared" si="292"/>
        <v>0</v>
      </c>
      <c r="AN482" s="179">
        <f t="shared" si="293"/>
        <v>0</v>
      </c>
      <c r="AO482" s="177">
        <f>[1]побуд.звіт!AO482+'[2]звіт 2018+01.2019'!AO482</f>
        <v>124.31507291326899</v>
      </c>
      <c r="AP482" s="177">
        <f>[1]побуд.звіт!AP482+'[2]звіт 2018+01.2019'!AP482</f>
        <v>417.89313686884486</v>
      </c>
      <c r="AQ482" s="178">
        <f t="shared" si="294"/>
        <v>0</v>
      </c>
      <c r="AR482" s="179">
        <f t="shared" si="295"/>
        <v>293.57806395557589</v>
      </c>
      <c r="AS482" s="177">
        <f>[1]побуд.звіт!AS482+'[2]звіт 2018+01.2019'!AS482</f>
        <v>0</v>
      </c>
      <c r="AT482" s="177">
        <f>[1]побуд.звіт!AT482+'[2]звіт 2018+01.2019'!AT482</f>
        <v>0</v>
      </c>
      <c r="AU482" s="178">
        <f t="shared" si="296"/>
        <v>0</v>
      </c>
      <c r="AV482" s="179">
        <f t="shared" si="297"/>
        <v>0</v>
      </c>
      <c r="AW482" s="177">
        <f>[1]побуд.звіт!AW482+'[2]звіт 2018+01.2019'!AW482</f>
        <v>561.50368795772056</v>
      </c>
      <c r="AX482" s="177">
        <f>[1]побуд.звіт!AX482+'[2]звіт 2018+01.2019'!AX482</f>
        <v>0</v>
      </c>
      <c r="AY482" s="178">
        <f t="shared" si="298"/>
        <v>-561.50368795772056</v>
      </c>
      <c r="AZ482" s="179">
        <f t="shared" si="299"/>
        <v>0</v>
      </c>
      <c r="BA482" s="38">
        <v>0</v>
      </c>
      <c r="BB482" s="36"/>
      <c r="BC482" s="36">
        <f t="shared" si="309"/>
        <v>0</v>
      </c>
      <c r="BD482" s="37">
        <f t="shared" si="310"/>
        <v>0</v>
      </c>
      <c r="BE482" s="177">
        <f>[1]побуд.звіт!BE482+'[2]звіт 2018+01.2019'!BE482</f>
        <v>16.038769627424006</v>
      </c>
      <c r="BF482" s="177">
        <f>[1]побуд.звіт!BF482+'[2]звіт 2018+01.2019'!BF482</f>
        <v>0</v>
      </c>
      <c r="BG482" s="178">
        <f t="shared" si="300"/>
        <v>-16.038769627424006</v>
      </c>
      <c r="BH482" s="179">
        <f t="shared" si="301"/>
        <v>0</v>
      </c>
      <c r="BI482" s="177">
        <f>[1]побуд.звіт!BI482+'[2]звіт 2018+01.2019'!BI482</f>
        <v>0</v>
      </c>
      <c r="BJ482" s="177">
        <f>[1]побуд.звіт!BJ482+'[2]звіт 2018+01.2019'!BJ482</f>
        <v>0</v>
      </c>
      <c r="BK482" s="178">
        <f t="shared" si="302"/>
        <v>0</v>
      </c>
      <c r="BL482" s="179">
        <f t="shared" si="303"/>
        <v>0</v>
      </c>
      <c r="BM482" s="177">
        <f>[1]побуд.звіт!BM482+'[2]звіт 2018+01.2019'!BM482</f>
        <v>0</v>
      </c>
      <c r="BN482" s="177">
        <f>[1]побуд.звіт!BN482+'[2]звіт 2018+01.2019'!BN482</f>
        <v>0</v>
      </c>
      <c r="BO482" s="178">
        <f t="shared" si="304"/>
        <v>0</v>
      </c>
      <c r="BP482" s="179">
        <f t="shared" si="305"/>
        <v>0</v>
      </c>
      <c r="BQ482" s="180">
        <f t="shared" si="312"/>
        <v>1356.6570489782841</v>
      </c>
      <c r="BR482" s="178">
        <f t="shared" si="312"/>
        <v>1690.0677634481217</v>
      </c>
      <c r="BS482" s="178">
        <f t="shared" si="306"/>
        <v>0</v>
      </c>
      <c r="BT482" s="179">
        <f t="shared" si="307"/>
        <v>333.41071446983756</v>
      </c>
      <c r="BU482" s="181">
        <f t="shared" si="311"/>
        <v>1.2457590256291622</v>
      </c>
      <c r="BV482" s="130">
        <v>77</v>
      </c>
      <c r="BW482" s="182">
        <f t="shared" si="308"/>
        <v>0</v>
      </c>
      <c r="BX482" s="130">
        <f t="shared" si="274"/>
        <v>96.904074927020289</v>
      </c>
      <c r="BY482" s="183">
        <v>1</v>
      </c>
      <c r="CA482" s="39"/>
    </row>
    <row r="483" spans="1:79" x14ac:dyDescent="0.3">
      <c r="A483" s="72">
        <f t="shared" si="279"/>
        <v>475</v>
      </c>
      <c r="B483" s="75" t="s">
        <v>575</v>
      </c>
      <c r="C483" s="73">
        <v>511.6</v>
      </c>
      <c r="D483" s="187">
        <v>1</v>
      </c>
      <c r="E483" s="177">
        <f>[1]побуд.звіт!E483+'[2]звіт 2018+01.2019'!E483</f>
        <v>0</v>
      </c>
      <c r="F483" s="177">
        <f>[1]побуд.звіт!F483+'[2]звіт 2018+01.2019'!F483</f>
        <v>0</v>
      </c>
      <c r="G483" s="178">
        <f t="shared" si="275"/>
        <v>0</v>
      </c>
      <c r="H483" s="179">
        <f t="shared" si="276"/>
        <v>0</v>
      </c>
      <c r="I483" s="177">
        <f>[1]побуд.звіт!I483+'[2]звіт 2018+01.2019'!I483</f>
        <v>0</v>
      </c>
      <c r="J483" s="177">
        <f>[1]побуд.звіт!J483+'[2]звіт 2018+01.2019'!J483</f>
        <v>0</v>
      </c>
      <c r="K483" s="178">
        <f t="shared" si="277"/>
        <v>0</v>
      </c>
      <c r="L483" s="179">
        <f t="shared" si="278"/>
        <v>0</v>
      </c>
      <c r="M483" s="177">
        <f>[1]побуд.звіт!M483+'[2]звіт 2018+01.2019'!M483</f>
        <v>966.53000519493673</v>
      </c>
      <c r="N483" s="177">
        <f>[1]побуд.звіт!N483+'[2]звіт 2018+01.2019'!N483</f>
        <v>861.3018781374135</v>
      </c>
      <c r="O483" s="178">
        <f t="shared" si="280"/>
        <v>-105.22812705752324</v>
      </c>
      <c r="P483" s="179">
        <f t="shared" si="281"/>
        <v>0</v>
      </c>
      <c r="Q483" s="177">
        <f>[1]побуд.звіт!Q483+'[2]звіт 2018+01.2019'!Q483</f>
        <v>0</v>
      </c>
      <c r="R483" s="177">
        <f>[1]побуд.звіт!R483+'[2]звіт 2018+01.2019'!R483</f>
        <v>3906.0528415658782</v>
      </c>
      <c r="S483" s="178">
        <f t="shared" si="282"/>
        <v>0</v>
      </c>
      <c r="T483" s="179">
        <f t="shared" si="283"/>
        <v>3906.0528415658782</v>
      </c>
      <c r="U483" s="177">
        <f>[1]побуд.звіт!U483+'[2]звіт 2018+01.2019'!U483</f>
        <v>0</v>
      </c>
      <c r="V483" s="177">
        <f>[1]побуд.звіт!V483+'[2]звіт 2018+01.2019'!V483</f>
        <v>0</v>
      </c>
      <c r="W483" s="178">
        <f t="shared" si="284"/>
        <v>0</v>
      </c>
      <c r="X483" s="179">
        <f t="shared" si="285"/>
        <v>0</v>
      </c>
      <c r="Y483" s="177">
        <f>[1]побуд.звіт!Y483+'[2]звіт 2018+01.2019'!Y483</f>
        <v>0</v>
      </c>
      <c r="Z483" s="177">
        <f>[1]побуд.звіт!Z483+'[2]звіт 2018+01.2019'!Z483</f>
        <v>0</v>
      </c>
      <c r="AA483" s="178">
        <f t="shared" si="286"/>
        <v>0</v>
      </c>
      <c r="AB483" s="179">
        <f t="shared" si="287"/>
        <v>0</v>
      </c>
      <c r="AC483" s="177">
        <f>[1]побуд.звіт!AC483+'[2]звіт 2018+01.2019'!AC483</f>
        <v>2416.1957729654928</v>
      </c>
      <c r="AD483" s="177">
        <f>[1]побуд.звіт!AD483+'[2]звіт 2018+01.2019'!AD483</f>
        <v>2850.0360685093997</v>
      </c>
      <c r="AE483" s="178">
        <f t="shared" si="288"/>
        <v>0</v>
      </c>
      <c r="AF483" s="179">
        <f t="shared" si="289"/>
        <v>433.8402955439069</v>
      </c>
      <c r="AG483" s="177">
        <f>[1]побуд.звіт!AG483+'[2]звіт 2018+01.2019'!AG483</f>
        <v>0</v>
      </c>
      <c r="AH483" s="177">
        <f>[1]побуд.звіт!AH483+'[2]звіт 2018+01.2019'!AH483</f>
        <v>0</v>
      </c>
      <c r="AI483" s="178">
        <f t="shared" si="290"/>
        <v>0</v>
      </c>
      <c r="AJ483" s="179">
        <f t="shared" si="291"/>
        <v>0</v>
      </c>
      <c r="AK483" s="177">
        <f>[1]побуд.звіт!AK483+'[2]звіт 2018+01.2019'!AK483</f>
        <v>0</v>
      </c>
      <c r="AL483" s="177">
        <f>[1]побуд.звіт!AL483+'[2]звіт 2018+01.2019'!AL483</f>
        <v>0</v>
      </c>
      <c r="AM483" s="178">
        <f t="shared" si="292"/>
        <v>0</v>
      </c>
      <c r="AN483" s="179">
        <f t="shared" si="293"/>
        <v>0</v>
      </c>
      <c r="AO483" s="177">
        <f>[1]побуд.звіт!AO483+'[2]звіт 2018+01.2019'!AO483</f>
        <v>919.35500006133145</v>
      </c>
      <c r="AP483" s="177">
        <f>[1]побуд.звіт!AP483+'[2]звіт 2018+01.2019'!AP483</f>
        <v>1648.8128853724463</v>
      </c>
      <c r="AQ483" s="178">
        <f t="shared" si="294"/>
        <v>0</v>
      </c>
      <c r="AR483" s="179">
        <f t="shared" si="295"/>
        <v>729.45788531111486</v>
      </c>
      <c r="AS483" s="177">
        <f>[1]побуд.звіт!AS483+'[2]звіт 2018+01.2019'!AS483</f>
        <v>592.20122295835779</v>
      </c>
      <c r="AT483" s="177">
        <f>[1]побуд.звіт!AT483+'[2]звіт 2018+01.2019'!AT483</f>
        <v>43.930938189946943</v>
      </c>
      <c r="AU483" s="178">
        <f t="shared" si="296"/>
        <v>-548.27028476841087</v>
      </c>
      <c r="AV483" s="179">
        <f t="shared" si="297"/>
        <v>0</v>
      </c>
      <c r="AW483" s="177">
        <f>[1]побуд.звіт!AW483+'[2]звіт 2018+01.2019'!AW483</f>
        <v>4108.7332599895717</v>
      </c>
      <c r="AX483" s="177">
        <f>[1]побуд.звіт!AX483+'[2]звіт 2018+01.2019'!AX483</f>
        <v>1118.80170398836</v>
      </c>
      <c r="AY483" s="178">
        <f t="shared" si="298"/>
        <v>-2989.9315560012119</v>
      </c>
      <c r="AZ483" s="179">
        <f t="shared" si="299"/>
        <v>0</v>
      </c>
      <c r="BA483" s="38">
        <v>0</v>
      </c>
      <c r="BB483" s="36"/>
      <c r="BC483" s="36">
        <f t="shared" si="309"/>
        <v>0</v>
      </c>
      <c r="BD483" s="37">
        <f t="shared" si="310"/>
        <v>0</v>
      </c>
      <c r="BE483" s="177">
        <f>[1]побуд.звіт!BE483+'[2]звіт 2018+01.2019'!BE483</f>
        <v>16.261705349159165</v>
      </c>
      <c r="BF483" s="177">
        <f>[1]побуд.звіт!BF483+'[2]звіт 2018+01.2019'!BF483</f>
        <v>0</v>
      </c>
      <c r="BG483" s="178">
        <f t="shared" si="300"/>
        <v>-16.261705349159165</v>
      </c>
      <c r="BH483" s="179">
        <f t="shared" si="301"/>
        <v>0</v>
      </c>
      <c r="BI483" s="177">
        <f>[1]побуд.звіт!BI483+'[2]звіт 2018+01.2019'!BI483</f>
        <v>119.51798685369928</v>
      </c>
      <c r="BJ483" s="177">
        <f>[1]побуд.звіт!BJ483+'[2]звіт 2018+01.2019'!BJ483</f>
        <v>3.8506358510061505</v>
      </c>
      <c r="BK483" s="178">
        <f t="shared" si="302"/>
        <v>-115.66735100269314</v>
      </c>
      <c r="BL483" s="179">
        <f t="shared" si="303"/>
        <v>0</v>
      </c>
      <c r="BM483" s="177">
        <f>[1]побуд.звіт!BM483+'[2]звіт 2018+01.2019'!BM483</f>
        <v>0</v>
      </c>
      <c r="BN483" s="177">
        <f>[1]побуд.звіт!BN483+'[2]звіт 2018+01.2019'!BN483</f>
        <v>0</v>
      </c>
      <c r="BO483" s="178">
        <f t="shared" si="304"/>
        <v>0</v>
      </c>
      <c r="BP483" s="179">
        <f t="shared" si="305"/>
        <v>0</v>
      </c>
      <c r="BQ483" s="180">
        <f t="shared" si="312"/>
        <v>9138.7949533725496</v>
      </c>
      <c r="BR483" s="178">
        <f t="shared" si="312"/>
        <v>10432.786951614451</v>
      </c>
      <c r="BS483" s="178">
        <f t="shared" si="306"/>
        <v>0</v>
      </c>
      <c r="BT483" s="179">
        <f t="shared" si="307"/>
        <v>1293.9919982419015</v>
      </c>
      <c r="BU483" s="181">
        <f t="shared" si="311"/>
        <v>1.1415932849838557</v>
      </c>
      <c r="BV483" s="130">
        <v>775</v>
      </c>
      <c r="BW483" s="182">
        <f t="shared" si="308"/>
        <v>122.22893190196078</v>
      </c>
      <c r="BX483" s="130">
        <f t="shared" si="274"/>
        <v>652.77106809803922</v>
      </c>
      <c r="BY483" s="183">
        <v>1</v>
      </c>
      <c r="CA483" s="39"/>
    </row>
    <row r="484" spans="1:79" x14ac:dyDescent="0.3">
      <c r="A484" s="72">
        <f t="shared" si="279"/>
        <v>476</v>
      </c>
      <c r="B484" s="75" t="s">
        <v>576</v>
      </c>
      <c r="C484" s="73">
        <v>179.6</v>
      </c>
      <c r="D484" s="187">
        <v>1</v>
      </c>
      <c r="E484" s="177">
        <f>[1]побуд.звіт!E484+'[2]звіт 2018+01.2019'!E484</f>
        <v>0</v>
      </c>
      <c r="F484" s="177">
        <f>[1]побуд.звіт!F484+'[2]звіт 2018+01.2019'!F484</f>
        <v>0</v>
      </c>
      <c r="G484" s="178">
        <f t="shared" si="275"/>
        <v>0</v>
      </c>
      <c r="H484" s="179">
        <f t="shared" si="276"/>
        <v>0</v>
      </c>
      <c r="I484" s="177">
        <f>[1]побуд.звіт!I484+'[2]звіт 2018+01.2019'!I484</f>
        <v>0</v>
      </c>
      <c r="J484" s="177">
        <f>[1]побуд.звіт!J484+'[2]звіт 2018+01.2019'!J484</f>
        <v>0</v>
      </c>
      <c r="K484" s="178">
        <f t="shared" si="277"/>
        <v>0</v>
      </c>
      <c r="L484" s="179">
        <f t="shared" si="278"/>
        <v>0</v>
      </c>
      <c r="M484" s="177">
        <f>[1]побуд.звіт!M484+'[2]звіт 2018+01.2019'!M484</f>
        <v>120.88699273728125</v>
      </c>
      <c r="N484" s="177">
        <f>[1]побуд.звіт!N484+'[2]звіт 2018+01.2019'!N484</f>
        <v>158.14090561920852</v>
      </c>
      <c r="O484" s="178">
        <f t="shared" si="280"/>
        <v>0</v>
      </c>
      <c r="P484" s="179">
        <f t="shared" si="281"/>
        <v>37.253912881927278</v>
      </c>
      <c r="Q484" s="177">
        <f>[1]побуд.звіт!Q484+'[2]звіт 2018+01.2019'!Q484</f>
        <v>0</v>
      </c>
      <c r="R484" s="177">
        <f>[1]побуд.звіт!R484+'[2]звіт 2018+01.2019'!R484</f>
        <v>1102.1718779462249</v>
      </c>
      <c r="S484" s="178">
        <f t="shared" si="282"/>
        <v>0</v>
      </c>
      <c r="T484" s="179">
        <f t="shared" si="283"/>
        <v>1102.1718779462249</v>
      </c>
      <c r="U484" s="177">
        <f>[1]побуд.звіт!U484+'[2]звіт 2018+01.2019'!U484</f>
        <v>0</v>
      </c>
      <c r="V484" s="177">
        <f>[1]побуд.звіт!V484+'[2]звіт 2018+01.2019'!V484</f>
        <v>0</v>
      </c>
      <c r="W484" s="178">
        <f t="shared" si="284"/>
        <v>0</v>
      </c>
      <c r="X484" s="179">
        <f t="shared" si="285"/>
        <v>0</v>
      </c>
      <c r="Y484" s="177">
        <f>[1]побуд.звіт!Y484+'[2]звіт 2018+01.2019'!Y484</f>
        <v>0</v>
      </c>
      <c r="Z484" s="177">
        <f>[1]побуд.звіт!Z484+'[2]звіт 2018+01.2019'!Z484</f>
        <v>0</v>
      </c>
      <c r="AA484" s="178">
        <f t="shared" si="286"/>
        <v>0</v>
      </c>
      <c r="AB484" s="179">
        <f t="shared" si="287"/>
        <v>0</v>
      </c>
      <c r="AC484" s="177">
        <f>[1]побуд.звіт!AC484+'[2]звіт 2018+01.2019'!AC484</f>
        <v>848.2796554736766</v>
      </c>
      <c r="AD484" s="177">
        <f>[1]побуд.звіт!AD484+'[2]звіт 2018+01.2019'!AD484</f>
        <v>1000.5208715877405</v>
      </c>
      <c r="AE484" s="178">
        <f t="shared" si="288"/>
        <v>0</v>
      </c>
      <c r="AF484" s="179">
        <f t="shared" si="289"/>
        <v>152.24121611406395</v>
      </c>
      <c r="AG484" s="177">
        <f>[1]побуд.звіт!AG484+'[2]звіт 2018+01.2019'!AG484</f>
        <v>0</v>
      </c>
      <c r="AH484" s="177">
        <f>[1]побуд.звіт!AH484+'[2]звіт 2018+01.2019'!AH484</f>
        <v>0</v>
      </c>
      <c r="AI484" s="178">
        <f t="shared" si="290"/>
        <v>0</v>
      </c>
      <c r="AJ484" s="179">
        <f t="shared" si="291"/>
        <v>0</v>
      </c>
      <c r="AK484" s="177">
        <f>[1]побуд.звіт!AK484+'[2]звіт 2018+01.2019'!AK484</f>
        <v>0</v>
      </c>
      <c r="AL484" s="177">
        <f>[1]побуд.звіт!AL484+'[2]звіт 2018+01.2019'!AL484</f>
        <v>0</v>
      </c>
      <c r="AM484" s="178">
        <f t="shared" si="292"/>
        <v>0</v>
      </c>
      <c r="AN484" s="179">
        <f t="shared" si="293"/>
        <v>0</v>
      </c>
      <c r="AO484" s="177">
        <f>[1]побуд.звіт!AO484+'[2]звіт 2018+01.2019'!AO484</f>
        <v>268.68307679526737</v>
      </c>
      <c r="AP484" s="177">
        <f>[1]побуд.звіт!AP484+'[2]звіт 2018+01.2019'!AP484</f>
        <v>386.10609461029208</v>
      </c>
      <c r="AQ484" s="178">
        <f t="shared" si="294"/>
        <v>0</v>
      </c>
      <c r="AR484" s="179">
        <f t="shared" si="295"/>
        <v>117.42301781502471</v>
      </c>
      <c r="AS484" s="177">
        <f>[1]побуд.звіт!AS484+'[2]звіт 2018+01.2019'!AS484</f>
        <v>0</v>
      </c>
      <c r="AT484" s="177">
        <f>[1]побуд.звіт!AT484+'[2]звіт 2018+01.2019'!AT484</f>
        <v>0</v>
      </c>
      <c r="AU484" s="178">
        <f t="shared" si="296"/>
        <v>0</v>
      </c>
      <c r="AV484" s="179">
        <f t="shared" si="297"/>
        <v>0</v>
      </c>
      <c r="AW484" s="177">
        <f>[1]побуд.звіт!AW484+'[2]звіт 2018+01.2019'!AW484</f>
        <v>1140.6255381389681</v>
      </c>
      <c r="AX484" s="177">
        <f>[1]побуд.звіт!AX484+'[2]звіт 2018+01.2019'!AX484</f>
        <v>0</v>
      </c>
      <c r="AY484" s="178">
        <f t="shared" si="298"/>
        <v>-1140.6255381389681</v>
      </c>
      <c r="AZ484" s="179">
        <f t="shared" si="299"/>
        <v>0</v>
      </c>
      <c r="BA484" s="38">
        <v>0</v>
      </c>
      <c r="BB484" s="36"/>
      <c r="BC484" s="36">
        <f t="shared" si="309"/>
        <v>0</v>
      </c>
      <c r="BD484" s="37">
        <f t="shared" si="310"/>
        <v>0</v>
      </c>
      <c r="BE484" s="177">
        <f>[1]побуд.звіт!BE484+'[2]звіт 2018+01.2019'!BE484</f>
        <v>16.117716388865343</v>
      </c>
      <c r="BF484" s="177">
        <f>[1]побуд.звіт!BF484+'[2]звіт 2018+01.2019'!BF484</f>
        <v>0</v>
      </c>
      <c r="BG484" s="178">
        <f t="shared" si="300"/>
        <v>-16.117716388865343</v>
      </c>
      <c r="BH484" s="179">
        <f t="shared" si="301"/>
        <v>0</v>
      </c>
      <c r="BI484" s="177">
        <f>[1]побуд.звіт!BI484+'[2]звіт 2018+01.2019'!BI484</f>
        <v>0</v>
      </c>
      <c r="BJ484" s="177">
        <f>[1]побуд.звіт!BJ484+'[2]звіт 2018+01.2019'!BJ484</f>
        <v>0</v>
      </c>
      <c r="BK484" s="178">
        <f t="shared" si="302"/>
        <v>0</v>
      </c>
      <c r="BL484" s="179">
        <f t="shared" si="303"/>
        <v>0</v>
      </c>
      <c r="BM484" s="177">
        <f>[1]побуд.звіт!BM484+'[2]звіт 2018+01.2019'!BM484</f>
        <v>0</v>
      </c>
      <c r="BN484" s="177">
        <f>[1]побуд.звіт!BN484+'[2]звіт 2018+01.2019'!BN484</f>
        <v>0</v>
      </c>
      <c r="BO484" s="178">
        <f t="shared" si="304"/>
        <v>0</v>
      </c>
      <c r="BP484" s="179">
        <f t="shared" si="305"/>
        <v>0</v>
      </c>
      <c r="BQ484" s="180">
        <f t="shared" si="312"/>
        <v>2394.5929795340585</v>
      </c>
      <c r="BR484" s="178">
        <f t="shared" si="312"/>
        <v>2646.9397497634659</v>
      </c>
      <c r="BS484" s="178">
        <f t="shared" si="306"/>
        <v>0</v>
      </c>
      <c r="BT484" s="179">
        <f t="shared" si="307"/>
        <v>252.34677022940741</v>
      </c>
      <c r="BU484" s="181">
        <f t="shared" si="311"/>
        <v>1.1053819051446936</v>
      </c>
      <c r="BV484" s="130">
        <v>351</v>
      </c>
      <c r="BW484" s="182">
        <f t="shared" si="308"/>
        <v>179.95764431899582</v>
      </c>
      <c r="BX484" s="130">
        <f t="shared" si="274"/>
        <v>171.04235568100418</v>
      </c>
      <c r="BY484" s="183">
        <v>1</v>
      </c>
      <c r="CA484" s="39"/>
    </row>
    <row r="485" spans="1:79" x14ac:dyDescent="0.3">
      <c r="A485" s="72">
        <f t="shared" si="279"/>
        <v>477</v>
      </c>
      <c r="B485" s="75" t="s">
        <v>577</v>
      </c>
      <c r="C485" s="73">
        <v>82.2</v>
      </c>
      <c r="D485" s="187">
        <v>1</v>
      </c>
      <c r="E485" s="177">
        <f>[1]побуд.звіт!E485+'[2]звіт 2018+01.2019'!E485</f>
        <v>0</v>
      </c>
      <c r="F485" s="177">
        <f>[1]побуд.звіт!F485+'[2]звіт 2018+01.2019'!F485</f>
        <v>0</v>
      </c>
      <c r="G485" s="178">
        <f t="shared" si="275"/>
        <v>0</v>
      </c>
      <c r="H485" s="179">
        <f t="shared" si="276"/>
        <v>0</v>
      </c>
      <c r="I485" s="177">
        <f>[1]побуд.звіт!I485+'[2]звіт 2018+01.2019'!I485</f>
        <v>0</v>
      </c>
      <c r="J485" s="177">
        <f>[1]побуд.звіт!J485+'[2]звіт 2018+01.2019'!J485</f>
        <v>0</v>
      </c>
      <c r="K485" s="178">
        <f t="shared" si="277"/>
        <v>0</v>
      </c>
      <c r="L485" s="179">
        <f t="shared" si="278"/>
        <v>0</v>
      </c>
      <c r="M485" s="177">
        <f>[1]побуд.звіт!M485+'[2]звіт 2018+01.2019'!M485</f>
        <v>161.10969553550666</v>
      </c>
      <c r="N485" s="177">
        <f>[1]побуд.звіт!N485+'[2]звіт 2018+01.2019'!N485</f>
        <v>165.98505562380527</v>
      </c>
      <c r="O485" s="178">
        <f t="shared" si="280"/>
        <v>0</v>
      </c>
      <c r="P485" s="179">
        <f t="shared" si="281"/>
        <v>4.8753600882986063</v>
      </c>
      <c r="Q485" s="177">
        <f>[1]побуд.звіт!Q485+'[2]звіт 2018+01.2019'!Q485</f>
        <v>0</v>
      </c>
      <c r="R485" s="177">
        <f>[1]побуд.звіт!R485+'[2]звіт 2018+01.2019'!R485</f>
        <v>514.5129364415734</v>
      </c>
      <c r="S485" s="178">
        <f t="shared" si="282"/>
        <v>0</v>
      </c>
      <c r="T485" s="179">
        <f t="shared" si="283"/>
        <v>514.5129364415734</v>
      </c>
      <c r="U485" s="177">
        <f>[1]побуд.звіт!U485+'[2]звіт 2018+01.2019'!U485</f>
        <v>0</v>
      </c>
      <c r="V485" s="177">
        <f>[1]побуд.звіт!V485+'[2]звіт 2018+01.2019'!V485</f>
        <v>0</v>
      </c>
      <c r="W485" s="178">
        <f t="shared" si="284"/>
        <v>0</v>
      </c>
      <c r="X485" s="179">
        <f t="shared" si="285"/>
        <v>0</v>
      </c>
      <c r="Y485" s="177">
        <f>[1]побуд.звіт!Y485+'[2]звіт 2018+01.2019'!Y485</f>
        <v>0</v>
      </c>
      <c r="Z485" s="177">
        <f>[1]побуд.звіт!Z485+'[2]звіт 2018+01.2019'!Z485</f>
        <v>0</v>
      </c>
      <c r="AA485" s="178">
        <f t="shared" si="286"/>
        <v>0</v>
      </c>
      <c r="AB485" s="179">
        <f t="shared" si="287"/>
        <v>0</v>
      </c>
      <c r="AC485" s="177">
        <f>[1]побуд.звіт!AC485+'[2]звіт 2018+01.2019'!AC485</f>
        <v>388.14199446787234</v>
      </c>
      <c r="AD485" s="177">
        <f>[1]побуд.звіт!AD485+'[2]звіт 2018+01.2019'!AD485</f>
        <v>457.92213610530229</v>
      </c>
      <c r="AE485" s="178">
        <f t="shared" si="288"/>
        <v>0</v>
      </c>
      <c r="AF485" s="179">
        <f t="shared" si="289"/>
        <v>69.780141637429949</v>
      </c>
      <c r="AG485" s="177">
        <f>[1]побуд.звіт!AG485+'[2]звіт 2018+01.2019'!AG485</f>
        <v>0</v>
      </c>
      <c r="AH485" s="177">
        <f>[1]побуд.звіт!AH485+'[2]звіт 2018+01.2019'!AH485</f>
        <v>0</v>
      </c>
      <c r="AI485" s="178">
        <f t="shared" si="290"/>
        <v>0</v>
      </c>
      <c r="AJ485" s="179">
        <f t="shared" si="291"/>
        <v>0</v>
      </c>
      <c r="AK485" s="177">
        <f>[1]побуд.звіт!AK485+'[2]звіт 2018+01.2019'!AK485</f>
        <v>0</v>
      </c>
      <c r="AL485" s="177">
        <f>[1]побуд.звіт!AL485+'[2]звіт 2018+01.2019'!AL485</f>
        <v>0</v>
      </c>
      <c r="AM485" s="178">
        <f t="shared" si="292"/>
        <v>0</v>
      </c>
      <c r="AN485" s="179">
        <f t="shared" si="293"/>
        <v>0</v>
      </c>
      <c r="AO485" s="177">
        <f>[1]побуд.звіт!AO485+'[2]звіт 2018+01.2019'!AO485</f>
        <v>350.01952386125976</v>
      </c>
      <c r="AP485" s="177">
        <f>[1]побуд.звіт!AP485+'[2]звіт 2018+01.2019'!AP485</f>
        <v>283.89311008567137</v>
      </c>
      <c r="AQ485" s="178">
        <f t="shared" si="294"/>
        <v>-66.126413775588389</v>
      </c>
      <c r="AR485" s="179">
        <f t="shared" si="295"/>
        <v>0</v>
      </c>
      <c r="AS485" s="177">
        <f>[1]побуд.звіт!AS485+'[2]звіт 2018+01.2019'!AS485</f>
        <v>0</v>
      </c>
      <c r="AT485" s="177">
        <f>[1]побуд.звіт!AT485+'[2]звіт 2018+01.2019'!AT485</f>
        <v>0</v>
      </c>
      <c r="AU485" s="178">
        <f t="shared" si="296"/>
        <v>0</v>
      </c>
      <c r="AV485" s="179">
        <f t="shared" si="297"/>
        <v>0</v>
      </c>
      <c r="AW485" s="177">
        <f>[1]побуд.звіт!AW485+'[2]звіт 2018+01.2019'!AW485</f>
        <v>541.06047249683616</v>
      </c>
      <c r="AX485" s="177">
        <f>[1]побуд.звіт!AX485+'[2]звіт 2018+01.2019'!AX485</f>
        <v>0</v>
      </c>
      <c r="AY485" s="178">
        <f t="shared" si="298"/>
        <v>-541.06047249683616</v>
      </c>
      <c r="AZ485" s="179">
        <f t="shared" si="299"/>
        <v>0</v>
      </c>
      <c r="BA485" s="38">
        <v>0</v>
      </c>
      <c r="BB485" s="36"/>
      <c r="BC485" s="36">
        <f t="shared" si="309"/>
        <v>0</v>
      </c>
      <c r="BD485" s="37">
        <f t="shared" si="310"/>
        <v>0</v>
      </c>
      <c r="BE485" s="177">
        <f>[1]побуд.звіт!BE485+'[2]звіт 2018+01.2019'!BE485</f>
        <v>16.031909578774354</v>
      </c>
      <c r="BF485" s="177">
        <f>[1]побуд.звіт!BF485+'[2]звіт 2018+01.2019'!BF485</f>
        <v>0</v>
      </c>
      <c r="BG485" s="178">
        <f t="shared" si="300"/>
        <v>-16.031909578774354</v>
      </c>
      <c r="BH485" s="179">
        <f t="shared" si="301"/>
        <v>0</v>
      </c>
      <c r="BI485" s="177">
        <f>[1]побуд.звіт!BI485+'[2]звіт 2018+01.2019'!BI485</f>
        <v>0</v>
      </c>
      <c r="BJ485" s="177">
        <f>[1]побуд.звіт!BJ485+'[2]звіт 2018+01.2019'!BJ485</f>
        <v>0</v>
      </c>
      <c r="BK485" s="178">
        <f t="shared" si="302"/>
        <v>0</v>
      </c>
      <c r="BL485" s="179">
        <f t="shared" si="303"/>
        <v>0</v>
      </c>
      <c r="BM485" s="177">
        <f>[1]побуд.звіт!BM485+'[2]звіт 2018+01.2019'!BM485</f>
        <v>0</v>
      </c>
      <c r="BN485" s="177">
        <f>[1]побуд.звіт!BN485+'[2]звіт 2018+01.2019'!BN485</f>
        <v>0</v>
      </c>
      <c r="BO485" s="178">
        <f t="shared" si="304"/>
        <v>0</v>
      </c>
      <c r="BP485" s="179">
        <f t="shared" si="305"/>
        <v>0</v>
      </c>
      <c r="BQ485" s="180">
        <f t="shared" si="312"/>
        <v>1456.3635959402493</v>
      </c>
      <c r="BR485" s="178">
        <f t="shared" si="312"/>
        <v>1422.3132382563524</v>
      </c>
      <c r="BS485" s="178">
        <f t="shared" si="306"/>
        <v>-34.050357683896891</v>
      </c>
      <c r="BT485" s="179">
        <f t="shared" si="307"/>
        <v>0</v>
      </c>
      <c r="BU485" s="181">
        <f t="shared" si="311"/>
        <v>0.97661960393763247</v>
      </c>
      <c r="BV485" s="130">
        <v>93</v>
      </c>
      <c r="BW485" s="182">
        <f t="shared" si="308"/>
        <v>0</v>
      </c>
      <c r="BX485" s="130">
        <f t="shared" si="274"/>
        <v>104.02597113858924</v>
      </c>
      <c r="BY485" s="183">
        <v>1</v>
      </c>
      <c r="CA485" s="39"/>
    </row>
    <row r="486" spans="1:79" x14ac:dyDescent="0.3">
      <c r="A486" s="72">
        <f t="shared" si="279"/>
        <v>478</v>
      </c>
      <c r="B486" s="75" t="s">
        <v>578</v>
      </c>
      <c r="C486" s="73">
        <v>65.599999999999994</v>
      </c>
      <c r="D486" s="187">
        <v>1</v>
      </c>
      <c r="E486" s="177">
        <f>[1]побуд.звіт!E486+'[2]звіт 2018+01.2019'!E486</f>
        <v>0</v>
      </c>
      <c r="F486" s="177">
        <f>[1]побуд.звіт!F486+'[2]звіт 2018+01.2019'!F486</f>
        <v>0</v>
      </c>
      <c r="G486" s="178">
        <f t="shared" si="275"/>
        <v>0</v>
      </c>
      <c r="H486" s="179">
        <f t="shared" si="276"/>
        <v>0</v>
      </c>
      <c r="I486" s="177">
        <f>[1]побуд.звіт!I486+'[2]звіт 2018+01.2019'!I486</f>
        <v>0</v>
      </c>
      <c r="J486" s="177">
        <f>[1]побуд.звіт!J486+'[2]звіт 2018+01.2019'!J486</f>
        <v>0</v>
      </c>
      <c r="K486" s="178">
        <f t="shared" si="277"/>
        <v>0</v>
      </c>
      <c r="L486" s="179">
        <f t="shared" si="278"/>
        <v>0</v>
      </c>
      <c r="M486" s="177">
        <f>[1]побуд.звіт!M486+'[2]звіт 2018+01.2019'!M486</f>
        <v>201.39190491356572</v>
      </c>
      <c r="N486" s="177">
        <f>[1]побуд.звіт!N486+'[2]звіт 2018+01.2019'!N486</f>
        <v>207.4813195297566</v>
      </c>
      <c r="O486" s="178">
        <f t="shared" si="280"/>
        <v>0</v>
      </c>
      <c r="P486" s="179">
        <f t="shared" si="281"/>
        <v>6.0894146161908793</v>
      </c>
      <c r="Q486" s="177">
        <f>[1]побуд.звіт!Q486+'[2]звіт 2018+01.2019'!Q486</f>
        <v>0</v>
      </c>
      <c r="R486" s="177">
        <f>[1]побуд.звіт!R486+'[2]звіт 2018+01.2019'!R486</f>
        <v>402.63384055015126</v>
      </c>
      <c r="S486" s="178">
        <f t="shared" si="282"/>
        <v>0</v>
      </c>
      <c r="T486" s="179">
        <f t="shared" si="283"/>
        <v>402.63384055015126</v>
      </c>
      <c r="U486" s="177">
        <f>[1]побуд.звіт!U486+'[2]звіт 2018+01.2019'!U486</f>
        <v>0</v>
      </c>
      <c r="V486" s="177">
        <f>[1]побуд.звіт!V486+'[2]звіт 2018+01.2019'!V486</f>
        <v>0</v>
      </c>
      <c r="W486" s="178">
        <f t="shared" si="284"/>
        <v>0</v>
      </c>
      <c r="X486" s="179">
        <f t="shared" si="285"/>
        <v>0</v>
      </c>
      <c r="Y486" s="177">
        <f>[1]побуд.звіт!Y486+'[2]звіт 2018+01.2019'!Y486</f>
        <v>0</v>
      </c>
      <c r="Z486" s="177">
        <f>[1]побуд.звіт!Z486+'[2]звіт 2018+01.2019'!Z486</f>
        <v>0</v>
      </c>
      <c r="AA486" s="178">
        <f t="shared" si="286"/>
        <v>0</v>
      </c>
      <c r="AB486" s="179">
        <f t="shared" si="287"/>
        <v>0</v>
      </c>
      <c r="AC486" s="177">
        <f>[1]побуд.звіт!AC486+'[2]звіт 2018+01.2019'!AC486</f>
        <v>309.87616804248694</v>
      </c>
      <c r="AD486" s="177">
        <f>[1]побуд.звіт!AD486+'[2]звіт 2018+01.2019'!AD486</f>
        <v>365.44637625921928</v>
      </c>
      <c r="AE486" s="178">
        <f t="shared" si="288"/>
        <v>0</v>
      </c>
      <c r="AF486" s="179">
        <f t="shared" si="289"/>
        <v>55.57020821673234</v>
      </c>
      <c r="AG486" s="177">
        <f>[1]побуд.звіт!AG486+'[2]звіт 2018+01.2019'!AG486</f>
        <v>0</v>
      </c>
      <c r="AH486" s="177">
        <f>[1]побуд.звіт!AH486+'[2]звіт 2018+01.2019'!AH486</f>
        <v>0</v>
      </c>
      <c r="AI486" s="178">
        <f t="shared" si="290"/>
        <v>0</v>
      </c>
      <c r="AJ486" s="179">
        <f t="shared" si="291"/>
        <v>0</v>
      </c>
      <c r="AK486" s="177">
        <f>[1]побуд.звіт!AK486+'[2]звіт 2018+01.2019'!AK486</f>
        <v>0</v>
      </c>
      <c r="AL486" s="177">
        <f>[1]побуд.звіт!AL486+'[2]звіт 2018+01.2019'!AL486</f>
        <v>0</v>
      </c>
      <c r="AM486" s="178">
        <f t="shared" si="292"/>
        <v>0</v>
      </c>
      <c r="AN486" s="179">
        <f t="shared" si="293"/>
        <v>0</v>
      </c>
      <c r="AO486" s="177">
        <f>[1]побуд.звіт!AO486+'[2]звіт 2018+01.2019'!AO486</f>
        <v>230.40876317520195</v>
      </c>
      <c r="AP486" s="177">
        <f>[1]побуд.звіт!AP486+'[2]звіт 2018+01.2019'!AP486</f>
        <v>417.89313686884486</v>
      </c>
      <c r="AQ486" s="178">
        <f t="shared" si="294"/>
        <v>0</v>
      </c>
      <c r="AR486" s="179">
        <f t="shared" si="295"/>
        <v>187.48437369364291</v>
      </c>
      <c r="AS486" s="177">
        <f>[1]побуд.звіт!AS486+'[2]звіт 2018+01.2019'!AS486</f>
        <v>0</v>
      </c>
      <c r="AT486" s="177">
        <f>[1]побуд.звіт!AT486+'[2]звіт 2018+01.2019'!AT486</f>
        <v>0</v>
      </c>
      <c r="AU486" s="178">
        <f t="shared" si="296"/>
        <v>0</v>
      </c>
      <c r="AV486" s="179">
        <f t="shared" si="297"/>
        <v>0</v>
      </c>
      <c r="AW486" s="177">
        <f>[1]побуд.звіт!AW486+'[2]звіт 2018+01.2019'!AW486</f>
        <v>426.87419469753047</v>
      </c>
      <c r="AX486" s="177">
        <f>[1]побуд.звіт!AX486+'[2]звіт 2018+01.2019'!AX486</f>
        <v>0</v>
      </c>
      <c r="AY486" s="178">
        <f t="shared" si="298"/>
        <v>-426.87419469753047</v>
      </c>
      <c r="AZ486" s="179">
        <f t="shared" si="299"/>
        <v>0</v>
      </c>
      <c r="BA486" s="38">
        <v>0</v>
      </c>
      <c r="BB486" s="36"/>
      <c r="BC486" s="36">
        <f t="shared" si="309"/>
        <v>0</v>
      </c>
      <c r="BD486" s="37">
        <f t="shared" si="310"/>
        <v>0</v>
      </c>
      <c r="BE486" s="177">
        <f>[1]побуд.звіт!BE486+'[2]звіт 2018+01.2019'!BE486</f>
        <v>16.076734773227731</v>
      </c>
      <c r="BF486" s="177">
        <f>[1]побуд.звіт!BF486+'[2]звіт 2018+01.2019'!BF486</f>
        <v>0</v>
      </c>
      <c r="BG486" s="178">
        <f t="shared" si="300"/>
        <v>-16.076734773227731</v>
      </c>
      <c r="BH486" s="179">
        <f t="shared" si="301"/>
        <v>0</v>
      </c>
      <c r="BI486" s="177">
        <f>[1]побуд.звіт!BI486+'[2]звіт 2018+01.2019'!BI486</f>
        <v>0</v>
      </c>
      <c r="BJ486" s="177">
        <f>[1]побуд.звіт!BJ486+'[2]звіт 2018+01.2019'!BJ486</f>
        <v>0</v>
      </c>
      <c r="BK486" s="178">
        <f t="shared" si="302"/>
        <v>0</v>
      </c>
      <c r="BL486" s="179">
        <f t="shared" si="303"/>
        <v>0</v>
      </c>
      <c r="BM486" s="177">
        <f>[1]побуд.звіт!BM486+'[2]звіт 2018+01.2019'!BM486</f>
        <v>0</v>
      </c>
      <c r="BN486" s="177">
        <f>[1]побуд.звіт!BN486+'[2]звіт 2018+01.2019'!BN486</f>
        <v>0</v>
      </c>
      <c r="BO486" s="178">
        <f t="shared" si="304"/>
        <v>0</v>
      </c>
      <c r="BP486" s="179">
        <f t="shared" si="305"/>
        <v>0</v>
      </c>
      <c r="BQ486" s="180">
        <f t="shared" si="312"/>
        <v>1184.6277656020129</v>
      </c>
      <c r="BR486" s="178">
        <f t="shared" si="312"/>
        <v>1393.4546732079721</v>
      </c>
      <c r="BS486" s="178">
        <f t="shared" si="306"/>
        <v>0</v>
      </c>
      <c r="BT486" s="179">
        <f t="shared" si="307"/>
        <v>208.82690760595915</v>
      </c>
      <c r="BU486" s="181">
        <f t="shared" si="311"/>
        <v>1.1762806120788802</v>
      </c>
      <c r="BV486" s="130">
        <v>302</v>
      </c>
      <c r="BW486" s="182">
        <f t="shared" si="308"/>
        <v>217.38373102842763</v>
      </c>
      <c r="BX486" s="130">
        <f t="shared" si="274"/>
        <v>84.616268971572353</v>
      </c>
      <c r="BY486" s="183">
        <v>1</v>
      </c>
      <c r="CA486" s="39"/>
    </row>
    <row r="487" spans="1:79" x14ac:dyDescent="0.3">
      <c r="A487" s="72">
        <f t="shared" si="279"/>
        <v>479</v>
      </c>
      <c r="B487" s="75" t="s">
        <v>579</v>
      </c>
      <c r="C487" s="73">
        <v>83.5</v>
      </c>
      <c r="D487" s="187">
        <v>1</v>
      </c>
      <c r="E487" s="177">
        <f>[1]побуд.звіт!E487+'[2]звіт 2018+01.2019'!E487</f>
        <v>0</v>
      </c>
      <c r="F487" s="177">
        <f>[1]побуд.звіт!F487+'[2]звіт 2018+01.2019'!F487</f>
        <v>0</v>
      </c>
      <c r="G487" s="178">
        <f t="shared" si="275"/>
        <v>0</v>
      </c>
      <c r="H487" s="179">
        <f t="shared" si="276"/>
        <v>0</v>
      </c>
      <c r="I487" s="177">
        <f>[1]побуд.звіт!I487+'[2]звіт 2018+01.2019'!I487</f>
        <v>0</v>
      </c>
      <c r="J487" s="177">
        <f>[1]побуд.звіт!J487+'[2]звіт 2018+01.2019'!J487</f>
        <v>0</v>
      </c>
      <c r="K487" s="178">
        <f t="shared" si="277"/>
        <v>0</v>
      </c>
      <c r="L487" s="179">
        <f t="shared" si="278"/>
        <v>0</v>
      </c>
      <c r="M487" s="177">
        <f>[1]побуд.звіт!M487+'[2]звіт 2018+01.2019'!M487</f>
        <v>281.92724659090158</v>
      </c>
      <c r="N487" s="177">
        <f>[1]побуд.звіт!N487+'[2]звіт 2018+01.2019'!N487</f>
        <v>290.47384734165922</v>
      </c>
      <c r="O487" s="178">
        <f t="shared" si="280"/>
        <v>0</v>
      </c>
      <c r="P487" s="179">
        <f t="shared" si="281"/>
        <v>8.5466007507576478</v>
      </c>
      <c r="Q487" s="177">
        <f>[1]побуд.звіт!Q487+'[2]звіт 2018+01.2019'!Q487</f>
        <v>0</v>
      </c>
      <c r="R487" s="177">
        <f>[1]побуд.звіт!R487+'[2]звіт 2018+01.2019'!R487</f>
        <v>479.09749589079763</v>
      </c>
      <c r="S487" s="178">
        <f t="shared" si="282"/>
        <v>0</v>
      </c>
      <c r="T487" s="179">
        <f t="shared" si="283"/>
        <v>479.09749589079763</v>
      </c>
      <c r="U487" s="177">
        <f>[1]побуд.звіт!U487+'[2]звіт 2018+01.2019'!U487</f>
        <v>0</v>
      </c>
      <c r="V487" s="177">
        <f>[1]побуд.звіт!V487+'[2]звіт 2018+01.2019'!V487</f>
        <v>0</v>
      </c>
      <c r="W487" s="178">
        <f t="shared" si="284"/>
        <v>0</v>
      </c>
      <c r="X487" s="179">
        <f t="shared" si="285"/>
        <v>0</v>
      </c>
      <c r="Y487" s="177">
        <f>[1]побуд.звіт!Y487+'[2]звіт 2018+01.2019'!Y487</f>
        <v>0</v>
      </c>
      <c r="Z487" s="177">
        <f>[1]побуд.звіт!Z487+'[2]звіт 2018+01.2019'!Z487</f>
        <v>0</v>
      </c>
      <c r="AA487" s="178">
        <f t="shared" si="286"/>
        <v>0</v>
      </c>
      <c r="AB487" s="179">
        <f t="shared" si="287"/>
        <v>0</v>
      </c>
      <c r="AC487" s="177">
        <f>[1]побуд.звіт!AC487+'[2]звіт 2018+01.2019'!AC487</f>
        <v>394.35564316383631</v>
      </c>
      <c r="AD487" s="177">
        <f>[1]побуд.звіт!AD487+'[2]звіт 2018+01.2019'!AD487</f>
        <v>465.16421368360989</v>
      </c>
      <c r="AE487" s="178">
        <f t="shared" si="288"/>
        <v>0</v>
      </c>
      <c r="AF487" s="179">
        <f t="shared" si="289"/>
        <v>70.808570519773582</v>
      </c>
      <c r="AG487" s="177">
        <f>[1]побуд.звіт!AG487+'[2]звіт 2018+01.2019'!AG487</f>
        <v>0</v>
      </c>
      <c r="AH487" s="177">
        <f>[1]побуд.звіт!AH487+'[2]звіт 2018+01.2019'!AH487</f>
        <v>0</v>
      </c>
      <c r="AI487" s="178">
        <f t="shared" si="290"/>
        <v>0</v>
      </c>
      <c r="AJ487" s="179">
        <f t="shared" si="291"/>
        <v>0</v>
      </c>
      <c r="AK487" s="177">
        <f>[1]побуд.звіт!AK487+'[2]звіт 2018+01.2019'!AK487</f>
        <v>0</v>
      </c>
      <c r="AL487" s="177">
        <f>[1]побуд.звіт!AL487+'[2]звіт 2018+01.2019'!AL487</f>
        <v>0</v>
      </c>
      <c r="AM487" s="178">
        <f t="shared" si="292"/>
        <v>0</v>
      </c>
      <c r="AN487" s="179">
        <f t="shared" si="293"/>
        <v>0</v>
      </c>
      <c r="AO487" s="177">
        <f>[1]побуд.звіт!AO487+'[2]звіт 2018+01.2019'!AO487</f>
        <v>396.59452401266117</v>
      </c>
      <c r="AP487" s="177">
        <f>[1]побуд.звіт!AP487+'[2]звіт 2018+01.2019'!AP487</f>
        <v>433.7866579981212</v>
      </c>
      <c r="AQ487" s="178">
        <f t="shared" si="294"/>
        <v>0</v>
      </c>
      <c r="AR487" s="179">
        <f t="shared" si="295"/>
        <v>37.192133985460032</v>
      </c>
      <c r="AS487" s="177">
        <f>[1]побуд.звіт!AS487+'[2]звіт 2018+01.2019'!AS487</f>
        <v>0</v>
      </c>
      <c r="AT487" s="177">
        <f>[1]побуд.звіт!AT487+'[2]звіт 2018+01.2019'!AT487</f>
        <v>0</v>
      </c>
      <c r="AU487" s="178">
        <f t="shared" si="296"/>
        <v>0</v>
      </c>
      <c r="AV487" s="179">
        <f t="shared" si="297"/>
        <v>0</v>
      </c>
      <c r="AW487" s="177">
        <f>[1]побуд.звіт!AW487+'[2]звіт 2018+01.2019'!AW487</f>
        <v>502.44126027683205</v>
      </c>
      <c r="AX487" s="177">
        <f>[1]побуд.звіт!AX487+'[2]звіт 2018+01.2019'!AX487</f>
        <v>0</v>
      </c>
      <c r="AY487" s="178">
        <f t="shared" si="298"/>
        <v>-502.44126027683205</v>
      </c>
      <c r="AZ487" s="179">
        <f t="shared" si="299"/>
        <v>0</v>
      </c>
      <c r="BA487" s="38">
        <v>0</v>
      </c>
      <c r="BB487" s="36"/>
      <c r="BC487" s="36">
        <f t="shared" si="309"/>
        <v>0</v>
      </c>
      <c r="BD487" s="37">
        <f t="shared" si="310"/>
        <v>0</v>
      </c>
      <c r="BE487" s="177">
        <f>[1]побуд.звіт!BE487+'[2]звіт 2018+01.2019'!BE487</f>
        <v>16.008926639397075</v>
      </c>
      <c r="BF487" s="177">
        <f>[1]побуд.звіт!BF487+'[2]звіт 2018+01.2019'!BF487</f>
        <v>0</v>
      </c>
      <c r="BG487" s="178">
        <f t="shared" si="300"/>
        <v>-16.008926639397075</v>
      </c>
      <c r="BH487" s="179">
        <f t="shared" si="301"/>
        <v>0</v>
      </c>
      <c r="BI487" s="177">
        <f>[1]побуд.звіт!BI487+'[2]звіт 2018+01.2019'!BI487</f>
        <v>0</v>
      </c>
      <c r="BJ487" s="177">
        <f>[1]побуд.звіт!BJ487+'[2]звіт 2018+01.2019'!BJ487</f>
        <v>0</v>
      </c>
      <c r="BK487" s="178">
        <f t="shared" si="302"/>
        <v>0</v>
      </c>
      <c r="BL487" s="179">
        <f t="shared" si="303"/>
        <v>0</v>
      </c>
      <c r="BM487" s="177">
        <f>[1]побуд.звіт!BM487+'[2]звіт 2018+01.2019'!BM487</f>
        <v>0</v>
      </c>
      <c r="BN487" s="177">
        <f>[1]побуд.звіт!BN487+'[2]звіт 2018+01.2019'!BN487</f>
        <v>0</v>
      </c>
      <c r="BO487" s="178">
        <f t="shared" si="304"/>
        <v>0</v>
      </c>
      <c r="BP487" s="179">
        <f t="shared" si="305"/>
        <v>0</v>
      </c>
      <c r="BQ487" s="180">
        <f t="shared" si="312"/>
        <v>1591.3276006836281</v>
      </c>
      <c r="BR487" s="178">
        <f t="shared" si="312"/>
        <v>1668.522214914188</v>
      </c>
      <c r="BS487" s="178">
        <f t="shared" si="306"/>
        <v>0</v>
      </c>
      <c r="BT487" s="179">
        <f t="shared" si="307"/>
        <v>77.194614230559864</v>
      </c>
      <c r="BU487" s="181">
        <f t="shared" si="311"/>
        <v>1.0485095678585588</v>
      </c>
      <c r="BV487" s="130">
        <v>101</v>
      </c>
      <c r="BW487" s="182">
        <f t="shared" si="308"/>
        <v>0</v>
      </c>
      <c r="BX487" s="130">
        <f t="shared" si="274"/>
        <v>113.66625719168772</v>
      </c>
      <c r="BY487" s="183">
        <v>1</v>
      </c>
      <c r="CA487" s="39"/>
    </row>
    <row r="488" spans="1:79" x14ac:dyDescent="0.3">
      <c r="A488" s="72">
        <f t="shared" si="279"/>
        <v>480</v>
      </c>
      <c r="B488" s="75" t="s">
        <v>580</v>
      </c>
      <c r="C488" s="73">
        <v>322.55</v>
      </c>
      <c r="D488" s="187">
        <v>1</v>
      </c>
      <c r="E488" s="177">
        <f>[1]побуд.звіт!E488+'[2]звіт 2018+01.2019'!E488</f>
        <v>0</v>
      </c>
      <c r="F488" s="177">
        <f>[1]побуд.звіт!F488+'[2]звіт 2018+01.2019'!F488</f>
        <v>0</v>
      </c>
      <c r="G488" s="178">
        <f t="shared" si="275"/>
        <v>0</v>
      </c>
      <c r="H488" s="179">
        <f t="shared" si="276"/>
        <v>0</v>
      </c>
      <c r="I488" s="177">
        <f>[1]побуд.звіт!I488+'[2]звіт 2018+01.2019'!I488</f>
        <v>0</v>
      </c>
      <c r="J488" s="177">
        <f>[1]побуд.звіт!J488+'[2]звіт 2018+01.2019'!J488</f>
        <v>0</v>
      </c>
      <c r="K488" s="178">
        <f t="shared" si="277"/>
        <v>0</v>
      </c>
      <c r="L488" s="179">
        <f t="shared" si="278"/>
        <v>0</v>
      </c>
      <c r="M488" s="177">
        <f>[1]побуд.звіт!M488+'[2]звіт 2018+01.2019'!M488</f>
        <v>322.1345005655163</v>
      </c>
      <c r="N488" s="177">
        <f>[1]побуд.звіт!N488+'[2]звіт 2018+01.2019'!N488</f>
        <v>331.97011124761053</v>
      </c>
      <c r="O488" s="178">
        <f t="shared" si="280"/>
        <v>0</v>
      </c>
      <c r="P488" s="179">
        <f t="shared" si="281"/>
        <v>9.8356106820942273</v>
      </c>
      <c r="Q488" s="177">
        <f>[1]побуд.звіт!Q488+'[2]звіт 2018+01.2019'!Q488</f>
        <v>0</v>
      </c>
      <c r="R488" s="177">
        <f>[1]побуд.звіт!R488+'[2]звіт 2018+01.2019'!R488</f>
        <v>625.19408304865772</v>
      </c>
      <c r="S488" s="178">
        <f t="shared" si="282"/>
        <v>0</v>
      </c>
      <c r="T488" s="179">
        <f t="shared" si="283"/>
        <v>625.19408304865772</v>
      </c>
      <c r="U488" s="177">
        <f>[1]побуд.звіт!U488+'[2]звіт 2018+01.2019'!U488</f>
        <v>0</v>
      </c>
      <c r="V488" s="177">
        <f>[1]побуд.звіт!V488+'[2]звіт 2018+01.2019'!V488</f>
        <v>0</v>
      </c>
      <c r="W488" s="178">
        <f t="shared" si="284"/>
        <v>0</v>
      </c>
      <c r="X488" s="179">
        <f t="shared" si="285"/>
        <v>0</v>
      </c>
      <c r="Y488" s="177">
        <f>[1]побуд.звіт!Y488+'[2]звіт 2018+01.2019'!Y488</f>
        <v>0</v>
      </c>
      <c r="Z488" s="177">
        <f>[1]побуд.звіт!Z488+'[2]звіт 2018+01.2019'!Z488</f>
        <v>0</v>
      </c>
      <c r="AA488" s="178">
        <f t="shared" si="286"/>
        <v>0</v>
      </c>
      <c r="AB488" s="179">
        <f t="shared" si="287"/>
        <v>0</v>
      </c>
      <c r="AC488" s="177">
        <f>[1]побуд.звіт!AC488+'[2]звіт 2018+01.2019'!AC488</f>
        <v>1523.3462599101249</v>
      </c>
      <c r="AD488" s="177">
        <f>[1]побуд.звіт!AD488+'[2]звіт 2018+01.2019'!AD488</f>
        <v>1796.8708637562684</v>
      </c>
      <c r="AE488" s="178">
        <f t="shared" si="288"/>
        <v>0</v>
      </c>
      <c r="AF488" s="179">
        <f t="shared" si="289"/>
        <v>273.52460384614346</v>
      </c>
      <c r="AG488" s="177">
        <f>[1]побуд.звіт!AG488+'[2]звіт 2018+01.2019'!AG488</f>
        <v>0</v>
      </c>
      <c r="AH488" s="177">
        <f>[1]побуд.звіт!AH488+'[2]звіт 2018+01.2019'!AH488</f>
        <v>0</v>
      </c>
      <c r="AI488" s="178">
        <f t="shared" si="290"/>
        <v>0</v>
      </c>
      <c r="AJ488" s="179">
        <f t="shared" si="291"/>
        <v>0</v>
      </c>
      <c r="AK488" s="177">
        <f>[1]побуд.звіт!AK488+'[2]звіт 2018+01.2019'!AK488</f>
        <v>0</v>
      </c>
      <c r="AL488" s="177">
        <f>[1]побуд.звіт!AL488+'[2]звіт 2018+01.2019'!AL488</f>
        <v>0</v>
      </c>
      <c r="AM488" s="178">
        <f t="shared" si="292"/>
        <v>0</v>
      </c>
      <c r="AN488" s="179">
        <f t="shared" si="293"/>
        <v>0</v>
      </c>
      <c r="AO488" s="177">
        <f>[1]побуд.звіт!AO488+'[2]звіт 2018+01.2019'!AO488</f>
        <v>550.81171257792744</v>
      </c>
      <c r="AP488" s="177">
        <f>[1]побуд.звіт!AP488+'[2]звіт 2018+01.2019'!AP488</f>
        <v>340.54886090294804</v>
      </c>
      <c r="AQ488" s="178">
        <f t="shared" si="294"/>
        <v>-210.2628516749794</v>
      </c>
      <c r="AR488" s="179">
        <f t="shared" si="295"/>
        <v>0</v>
      </c>
      <c r="AS488" s="177">
        <f>[1]побуд.звіт!AS488+'[2]звіт 2018+01.2019'!AS488</f>
        <v>0</v>
      </c>
      <c r="AT488" s="177">
        <f>[1]побуд.звіт!AT488+'[2]звіт 2018+01.2019'!AT488</f>
        <v>0</v>
      </c>
      <c r="AU488" s="178">
        <f t="shared" si="296"/>
        <v>0</v>
      </c>
      <c r="AV488" s="179">
        <f t="shared" si="297"/>
        <v>0</v>
      </c>
      <c r="AW488" s="177">
        <f>[1]побуд.звіт!AW488+'[2]звіт 2018+01.2019'!AW488</f>
        <v>1633.8880538193059</v>
      </c>
      <c r="AX488" s="177">
        <f>[1]побуд.звіт!AX488+'[2]звіт 2018+01.2019'!AX488</f>
        <v>4105.1782276045633</v>
      </c>
      <c r="AY488" s="178">
        <f t="shared" si="298"/>
        <v>0</v>
      </c>
      <c r="AZ488" s="179">
        <f t="shared" si="299"/>
        <v>2471.2901737852571</v>
      </c>
      <c r="BA488" s="38">
        <v>0</v>
      </c>
      <c r="BB488" s="36"/>
      <c r="BC488" s="36">
        <f t="shared" si="309"/>
        <v>0</v>
      </c>
      <c r="BD488" s="37">
        <f t="shared" si="310"/>
        <v>0</v>
      </c>
      <c r="BE488" s="177">
        <f>[1]побуд.звіт!BE488+'[2]звіт 2018+01.2019'!BE488</f>
        <v>16.139363416642546</v>
      </c>
      <c r="BF488" s="177">
        <f>[1]побуд.звіт!BF488+'[2]звіт 2018+01.2019'!BF488</f>
        <v>0</v>
      </c>
      <c r="BG488" s="178">
        <f t="shared" si="300"/>
        <v>-16.139363416642546</v>
      </c>
      <c r="BH488" s="179">
        <f t="shared" si="301"/>
        <v>0</v>
      </c>
      <c r="BI488" s="177">
        <f>[1]побуд.звіт!BI488+'[2]звіт 2018+01.2019'!BI488</f>
        <v>0</v>
      </c>
      <c r="BJ488" s="177">
        <f>[1]побуд.звіт!BJ488+'[2]звіт 2018+01.2019'!BJ488</f>
        <v>0</v>
      </c>
      <c r="BK488" s="178">
        <f t="shared" si="302"/>
        <v>0</v>
      </c>
      <c r="BL488" s="179">
        <f t="shared" si="303"/>
        <v>0</v>
      </c>
      <c r="BM488" s="177">
        <f>[1]побуд.звіт!BM488+'[2]звіт 2018+01.2019'!BM488</f>
        <v>0</v>
      </c>
      <c r="BN488" s="177">
        <f>[1]побуд.звіт!BN488+'[2]звіт 2018+01.2019'!BN488</f>
        <v>0</v>
      </c>
      <c r="BO488" s="178">
        <f t="shared" si="304"/>
        <v>0</v>
      </c>
      <c r="BP488" s="179">
        <f t="shared" si="305"/>
        <v>0</v>
      </c>
      <c r="BQ488" s="180">
        <f t="shared" si="312"/>
        <v>4046.3198902895174</v>
      </c>
      <c r="BR488" s="178">
        <f t="shared" si="312"/>
        <v>7199.7621465600478</v>
      </c>
      <c r="BS488" s="178">
        <f t="shared" si="306"/>
        <v>0</v>
      </c>
      <c r="BT488" s="179">
        <f t="shared" si="307"/>
        <v>3153.4422562705304</v>
      </c>
      <c r="BU488" s="181">
        <f t="shared" si="311"/>
        <v>1.7793358759988942</v>
      </c>
      <c r="BV488" s="130">
        <v>1310</v>
      </c>
      <c r="BW488" s="182">
        <f t="shared" si="308"/>
        <v>1020.9771506936058</v>
      </c>
      <c r="BX488" s="130">
        <f t="shared" si="274"/>
        <v>289.02284930639411</v>
      </c>
      <c r="BY488" s="183">
        <v>1</v>
      </c>
      <c r="CA488" s="39"/>
    </row>
    <row r="489" spans="1:79" x14ac:dyDescent="0.3">
      <c r="A489" s="72">
        <f t="shared" si="279"/>
        <v>481</v>
      </c>
      <c r="B489" s="75" t="s">
        <v>581</v>
      </c>
      <c r="C489" s="73">
        <v>105.02</v>
      </c>
      <c r="D489" s="187">
        <v>1</v>
      </c>
      <c r="E489" s="177">
        <f>[1]побуд.звіт!E489+'[2]звіт 2018+01.2019'!E489</f>
        <v>0</v>
      </c>
      <c r="F489" s="177">
        <f>[1]побуд.звіт!F489+'[2]звіт 2018+01.2019'!F489</f>
        <v>0</v>
      </c>
      <c r="G489" s="178">
        <f t="shared" si="275"/>
        <v>0</v>
      </c>
      <c r="H489" s="179">
        <f t="shared" si="276"/>
        <v>0</v>
      </c>
      <c r="I489" s="177">
        <f>[1]побуд.звіт!I489+'[2]звіт 2018+01.2019'!I489</f>
        <v>0</v>
      </c>
      <c r="J489" s="177">
        <f>[1]побуд.звіт!J489+'[2]звіт 2018+01.2019'!J489</f>
        <v>0</v>
      </c>
      <c r="K489" s="178">
        <f t="shared" si="277"/>
        <v>0</v>
      </c>
      <c r="L489" s="179">
        <f t="shared" si="278"/>
        <v>0</v>
      </c>
      <c r="M489" s="177">
        <f>[1]побуд.звіт!M489+'[2]звіт 2018+01.2019'!M489</f>
        <v>362.50780078501316</v>
      </c>
      <c r="N489" s="177">
        <f>[1]побуд.звіт!N489+'[2]звіт 2018+01.2019'!N489</f>
        <v>407.11848905491649</v>
      </c>
      <c r="O489" s="178">
        <f t="shared" si="280"/>
        <v>0</v>
      </c>
      <c r="P489" s="179">
        <f t="shared" si="281"/>
        <v>44.610688269903335</v>
      </c>
      <c r="Q489" s="177">
        <f>[1]побуд.звіт!Q489+'[2]звіт 2018+01.2019'!Q489</f>
        <v>0</v>
      </c>
      <c r="R489" s="177">
        <f>[1]побуд.звіт!R489+'[2]звіт 2018+01.2019'!R489</f>
        <v>44.996589663779105</v>
      </c>
      <c r="S489" s="178">
        <f t="shared" si="282"/>
        <v>0</v>
      </c>
      <c r="T489" s="179">
        <f t="shared" si="283"/>
        <v>44.996589663779105</v>
      </c>
      <c r="U489" s="177">
        <f>[1]побуд.звіт!U489+'[2]звіт 2018+01.2019'!U489</f>
        <v>0</v>
      </c>
      <c r="V489" s="177">
        <f>[1]побуд.звіт!V489+'[2]звіт 2018+01.2019'!V489</f>
        <v>0</v>
      </c>
      <c r="W489" s="178">
        <f t="shared" si="284"/>
        <v>0</v>
      </c>
      <c r="X489" s="179">
        <f t="shared" si="285"/>
        <v>0</v>
      </c>
      <c r="Y489" s="177">
        <f>[1]побуд.звіт!Y489+'[2]звіт 2018+01.2019'!Y489</f>
        <v>0</v>
      </c>
      <c r="Z489" s="177">
        <f>[1]побуд.звіт!Z489+'[2]звіт 2018+01.2019'!Z489</f>
        <v>0</v>
      </c>
      <c r="AA489" s="178">
        <f t="shared" si="286"/>
        <v>0</v>
      </c>
      <c r="AB489" s="179">
        <f t="shared" si="287"/>
        <v>0</v>
      </c>
      <c r="AC489" s="177">
        <f>[1]побуд.звіт!AC489+'[2]звіт 2018+01.2019'!AC489</f>
        <v>495.99077419240803</v>
      </c>
      <c r="AD489" s="177">
        <f>[1]побуд.звіт!AD489+'[2]звіт 2018+01.2019'!AD489</f>
        <v>585.04845174913441</v>
      </c>
      <c r="AE489" s="178">
        <f t="shared" si="288"/>
        <v>0</v>
      </c>
      <c r="AF489" s="179">
        <f t="shared" si="289"/>
        <v>89.057677556726389</v>
      </c>
      <c r="AG489" s="177">
        <f>[1]побуд.звіт!AG489+'[2]звіт 2018+01.2019'!AG489</f>
        <v>0</v>
      </c>
      <c r="AH489" s="177">
        <f>[1]побуд.звіт!AH489+'[2]звіт 2018+01.2019'!AH489</f>
        <v>0</v>
      </c>
      <c r="AI489" s="178">
        <f t="shared" si="290"/>
        <v>0</v>
      </c>
      <c r="AJ489" s="179">
        <f t="shared" si="291"/>
        <v>0</v>
      </c>
      <c r="AK489" s="177">
        <f>[1]побуд.звіт!AK489+'[2]звіт 2018+01.2019'!AK489</f>
        <v>0</v>
      </c>
      <c r="AL489" s="177">
        <f>[1]побуд.звіт!AL489+'[2]звіт 2018+01.2019'!AL489</f>
        <v>0</v>
      </c>
      <c r="AM489" s="178">
        <f t="shared" si="292"/>
        <v>0</v>
      </c>
      <c r="AN489" s="179">
        <f t="shared" si="293"/>
        <v>0</v>
      </c>
      <c r="AO489" s="177">
        <f>[1]побуд.звіт!AO489+'[2]звіт 2018+01.2019'!AO489</f>
        <v>687.22142422353295</v>
      </c>
      <c r="AP489" s="177">
        <f>[1]побуд.звіт!AP489+'[2]звіт 2018+01.2019'!AP489</f>
        <v>535.98535929804757</v>
      </c>
      <c r="AQ489" s="178">
        <f t="shared" si="294"/>
        <v>-151.23606492548538</v>
      </c>
      <c r="AR489" s="179">
        <f t="shared" si="295"/>
        <v>0</v>
      </c>
      <c r="AS489" s="177">
        <f>[1]побуд.звіт!AS489+'[2]звіт 2018+01.2019'!AS489</f>
        <v>0</v>
      </c>
      <c r="AT489" s="177">
        <f>[1]побуд.звіт!AT489+'[2]звіт 2018+01.2019'!AT489</f>
        <v>0</v>
      </c>
      <c r="AU489" s="178">
        <f t="shared" si="296"/>
        <v>0</v>
      </c>
      <c r="AV489" s="179">
        <f t="shared" si="297"/>
        <v>0</v>
      </c>
      <c r="AW489" s="177">
        <f>[1]побуд.звіт!AW489+'[2]звіт 2018+01.2019'!AW489</f>
        <v>686.90582781225919</v>
      </c>
      <c r="AX489" s="177">
        <f>[1]побуд.звіт!AX489+'[2]звіт 2018+01.2019'!AX489</f>
        <v>4614.3540117232669</v>
      </c>
      <c r="AY489" s="178">
        <f t="shared" si="298"/>
        <v>0</v>
      </c>
      <c r="AZ489" s="179">
        <f t="shared" si="299"/>
        <v>3927.4481839110076</v>
      </c>
      <c r="BA489" s="38">
        <v>0</v>
      </c>
      <c r="BB489" s="36"/>
      <c r="BC489" s="36">
        <f t="shared" si="309"/>
        <v>0</v>
      </c>
      <c r="BD489" s="37">
        <f t="shared" si="310"/>
        <v>0</v>
      </c>
      <c r="BE489" s="177">
        <f>[1]побуд.звіт!BE489+'[2]звіт 2018+01.2019'!BE489</f>
        <v>16.059464770634946</v>
      </c>
      <c r="BF489" s="177">
        <f>[1]побуд.звіт!BF489+'[2]звіт 2018+01.2019'!BF489</f>
        <v>0</v>
      </c>
      <c r="BG489" s="178">
        <f t="shared" si="300"/>
        <v>-16.059464770634946</v>
      </c>
      <c r="BH489" s="179">
        <f t="shared" si="301"/>
        <v>0</v>
      </c>
      <c r="BI489" s="177">
        <f>[1]побуд.звіт!BI489+'[2]звіт 2018+01.2019'!BI489</f>
        <v>0</v>
      </c>
      <c r="BJ489" s="177">
        <f>[1]побуд.звіт!BJ489+'[2]звіт 2018+01.2019'!BJ489</f>
        <v>0</v>
      </c>
      <c r="BK489" s="178">
        <f t="shared" si="302"/>
        <v>0</v>
      </c>
      <c r="BL489" s="179">
        <f t="shared" si="303"/>
        <v>0</v>
      </c>
      <c r="BM489" s="177">
        <f>[1]побуд.звіт!BM489+'[2]звіт 2018+01.2019'!BM489</f>
        <v>0</v>
      </c>
      <c r="BN489" s="177">
        <f>[1]побуд.звіт!BN489+'[2]звіт 2018+01.2019'!BN489</f>
        <v>0</v>
      </c>
      <c r="BO489" s="178">
        <f t="shared" si="304"/>
        <v>0</v>
      </c>
      <c r="BP489" s="179">
        <f t="shared" si="305"/>
        <v>0</v>
      </c>
      <c r="BQ489" s="180">
        <f t="shared" si="312"/>
        <v>2248.6852917838482</v>
      </c>
      <c r="BR489" s="178">
        <f t="shared" si="312"/>
        <v>6187.5029014891443</v>
      </c>
      <c r="BS489" s="178">
        <f t="shared" si="306"/>
        <v>0</v>
      </c>
      <c r="BT489" s="179">
        <f t="shared" si="307"/>
        <v>3938.817609705296</v>
      </c>
      <c r="BU489" s="181">
        <f t="shared" si="311"/>
        <v>2.7516090953664269</v>
      </c>
      <c r="BV489" s="130">
        <v>158</v>
      </c>
      <c r="BW489" s="182">
        <f t="shared" si="308"/>
        <v>0</v>
      </c>
      <c r="BX489" s="130">
        <f t="shared" si="274"/>
        <v>160.62037798456058</v>
      </c>
      <c r="BY489" s="183">
        <v>1</v>
      </c>
      <c r="CA489" s="39"/>
    </row>
    <row r="490" spans="1:79" x14ac:dyDescent="0.3">
      <c r="A490" s="72">
        <f t="shared" si="279"/>
        <v>482</v>
      </c>
      <c r="B490" s="75" t="s">
        <v>582</v>
      </c>
      <c r="C490" s="73">
        <v>140.69999999999999</v>
      </c>
      <c r="D490" s="187">
        <v>1</v>
      </c>
      <c r="E490" s="177">
        <f>[1]побуд.звіт!E490+'[2]звіт 2018+01.2019'!E490</f>
        <v>0</v>
      </c>
      <c r="F490" s="177">
        <f>[1]побуд.звіт!F490+'[2]звіт 2018+01.2019'!F490</f>
        <v>0</v>
      </c>
      <c r="G490" s="178">
        <f t="shared" si="275"/>
        <v>0</v>
      </c>
      <c r="H490" s="179">
        <f t="shared" si="276"/>
        <v>0</v>
      </c>
      <c r="I490" s="177">
        <f>[1]побуд.звіт!I490+'[2]звіт 2018+01.2019'!I490</f>
        <v>0</v>
      </c>
      <c r="J490" s="177">
        <f>[1]побуд.звіт!J490+'[2]звіт 2018+01.2019'!J490</f>
        <v>0</v>
      </c>
      <c r="K490" s="178">
        <f t="shared" si="277"/>
        <v>0</v>
      </c>
      <c r="L490" s="179">
        <f t="shared" si="278"/>
        <v>0</v>
      </c>
      <c r="M490" s="177">
        <f>[1]побуд.звіт!M490+'[2]звіт 2018+01.2019'!M490</f>
        <v>724.98894844807955</v>
      </c>
      <c r="N490" s="177">
        <f>[1]побуд.звіт!N490+'[2]звіт 2018+01.2019'!N490</f>
        <v>746.9327503071238</v>
      </c>
      <c r="O490" s="178">
        <f t="shared" si="280"/>
        <v>0</v>
      </c>
      <c r="P490" s="179">
        <f t="shared" si="281"/>
        <v>21.943801859044243</v>
      </c>
      <c r="Q490" s="177">
        <f>[1]побуд.звіт!Q490+'[2]звіт 2018+01.2019'!Q490</f>
        <v>0</v>
      </c>
      <c r="R490" s="177">
        <f>[1]побуд.звіт!R490+'[2]звіт 2018+01.2019'!R490</f>
        <v>60.304366581394277</v>
      </c>
      <c r="S490" s="178">
        <f t="shared" si="282"/>
        <v>0</v>
      </c>
      <c r="T490" s="179">
        <f t="shared" si="283"/>
        <v>60.304366581394277</v>
      </c>
      <c r="U490" s="177">
        <f>[1]побуд.звіт!U490+'[2]звіт 2018+01.2019'!U490</f>
        <v>0</v>
      </c>
      <c r="V490" s="177">
        <f>[1]побуд.звіт!V490+'[2]звіт 2018+01.2019'!V490</f>
        <v>0</v>
      </c>
      <c r="W490" s="178">
        <f t="shared" si="284"/>
        <v>0</v>
      </c>
      <c r="X490" s="179">
        <f t="shared" si="285"/>
        <v>0</v>
      </c>
      <c r="Y490" s="177">
        <f>[1]побуд.звіт!Y490+'[2]звіт 2018+01.2019'!Y490</f>
        <v>0</v>
      </c>
      <c r="Z490" s="177">
        <f>[1]побуд.звіт!Z490+'[2]звіт 2018+01.2019'!Z490</f>
        <v>0</v>
      </c>
      <c r="AA490" s="178">
        <f t="shared" si="286"/>
        <v>0</v>
      </c>
      <c r="AB490" s="179">
        <f t="shared" si="287"/>
        <v>0</v>
      </c>
      <c r="AC490" s="177">
        <f>[1]побуд.звіт!AC490+'[2]звіт 2018+01.2019'!AC490</f>
        <v>664.58005597591443</v>
      </c>
      <c r="AD490" s="177">
        <f>[1]побуд.звіт!AD490+'[2]звіт 2018+01.2019'!AD490</f>
        <v>783.81562712914854</v>
      </c>
      <c r="AE490" s="178">
        <f t="shared" si="288"/>
        <v>0</v>
      </c>
      <c r="AF490" s="179">
        <f t="shared" si="289"/>
        <v>119.2355711532341</v>
      </c>
      <c r="AG490" s="177">
        <f>[1]побуд.звіт!AG490+'[2]звіт 2018+01.2019'!AG490</f>
        <v>0</v>
      </c>
      <c r="AH490" s="177">
        <f>[1]побуд.звіт!AH490+'[2]звіт 2018+01.2019'!AH490</f>
        <v>0</v>
      </c>
      <c r="AI490" s="178">
        <f t="shared" si="290"/>
        <v>0</v>
      </c>
      <c r="AJ490" s="179">
        <f t="shared" si="291"/>
        <v>0</v>
      </c>
      <c r="AK490" s="177">
        <f>[1]побуд.звіт!AK490+'[2]звіт 2018+01.2019'!AK490</f>
        <v>0</v>
      </c>
      <c r="AL490" s="177">
        <f>[1]побуд.звіт!AL490+'[2]звіт 2018+01.2019'!AL490</f>
        <v>0</v>
      </c>
      <c r="AM490" s="178">
        <f t="shared" si="292"/>
        <v>0</v>
      </c>
      <c r="AN490" s="179">
        <f t="shared" si="293"/>
        <v>0</v>
      </c>
      <c r="AO490" s="177">
        <f>[1]побуд.звіт!AO490+'[2]звіт 2018+01.2019'!AO490</f>
        <v>1256.2623977443995</v>
      </c>
      <c r="AP490" s="177">
        <f>[1]побуд.звіт!AP490+'[2]звіт 2018+01.2019'!AP490</f>
        <v>599.55944381515303</v>
      </c>
      <c r="AQ490" s="178">
        <f t="shared" si="294"/>
        <v>-656.70295392924652</v>
      </c>
      <c r="AR490" s="179">
        <f t="shared" si="295"/>
        <v>0</v>
      </c>
      <c r="AS490" s="177">
        <f>[1]побуд.звіт!AS490+'[2]звіт 2018+01.2019'!AS490</f>
        <v>0</v>
      </c>
      <c r="AT490" s="177">
        <f>[1]побуд.звіт!AT490+'[2]звіт 2018+01.2019'!AT490</f>
        <v>0</v>
      </c>
      <c r="AU490" s="178">
        <f t="shared" si="296"/>
        <v>0</v>
      </c>
      <c r="AV490" s="179">
        <f t="shared" si="297"/>
        <v>0</v>
      </c>
      <c r="AW490" s="177">
        <f>[1]побуд.звіт!AW490+'[2]звіт 2018+01.2019'!AW490</f>
        <v>921.68558878807676</v>
      </c>
      <c r="AX490" s="177">
        <f>[1]побуд.звіт!AX490+'[2]звіт 2018+01.2019'!AX490</f>
        <v>512.93150332699588</v>
      </c>
      <c r="AY490" s="178">
        <f t="shared" si="298"/>
        <v>-408.75408546108088</v>
      </c>
      <c r="AZ490" s="179">
        <f t="shared" si="299"/>
        <v>0</v>
      </c>
      <c r="BA490" s="38">
        <v>0</v>
      </c>
      <c r="BB490" s="36"/>
      <c r="BC490" s="36">
        <f t="shared" si="309"/>
        <v>0</v>
      </c>
      <c r="BD490" s="37">
        <f t="shared" si="310"/>
        <v>0</v>
      </c>
      <c r="BE490" s="177">
        <f>[1]побуд.звіт!BE490+'[2]звіт 2018+01.2019'!BE490</f>
        <v>16.055648475561124</v>
      </c>
      <c r="BF490" s="177">
        <f>[1]побуд.звіт!BF490+'[2]звіт 2018+01.2019'!BF490</f>
        <v>0</v>
      </c>
      <c r="BG490" s="178">
        <f t="shared" si="300"/>
        <v>-16.055648475561124</v>
      </c>
      <c r="BH490" s="179">
        <f t="shared" si="301"/>
        <v>0</v>
      </c>
      <c r="BI490" s="177">
        <f>[1]побуд.звіт!BI490+'[2]звіт 2018+01.2019'!BI490</f>
        <v>0</v>
      </c>
      <c r="BJ490" s="177">
        <f>[1]побуд.звіт!BJ490+'[2]звіт 2018+01.2019'!BJ490</f>
        <v>0</v>
      </c>
      <c r="BK490" s="178">
        <f t="shared" si="302"/>
        <v>0</v>
      </c>
      <c r="BL490" s="179">
        <f t="shared" si="303"/>
        <v>0</v>
      </c>
      <c r="BM490" s="177">
        <f>[1]побуд.звіт!BM490+'[2]звіт 2018+01.2019'!BM490</f>
        <v>0</v>
      </c>
      <c r="BN490" s="177">
        <f>[1]побуд.звіт!BN490+'[2]звіт 2018+01.2019'!BN490</f>
        <v>0</v>
      </c>
      <c r="BO490" s="178">
        <f t="shared" si="304"/>
        <v>0</v>
      </c>
      <c r="BP490" s="179">
        <f t="shared" si="305"/>
        <v>0</v>
      </c>
      <c r="BQ490" s="180">
        <f t="shared" si="312"/>
        <v>3583.5726394320313</v>
      </c>
      <c r="BR490" s="178">
        <f t="shared" si="312"/>
        <v>2703.5436911598154</v>
      </c>
      <c r="BS490" s="178">
        <f t="shared" si="306"/>
        <v>-880.02894827221598</v>
      </c>
      <c r="BT490" s="179">
        <f t="shared" si="307"/>
        <v>0</v>
      </c>
      <c r="BU490" s="181">
        <f t="shared" si="311"/>
        <v>0.75442692619405261</v>
      </c>
      <c r="BV490" s="130">
        <v>259</v>
      </c>
      <c r="BW490" s="182">
        <f t="shared" si="308"/>
        <v>3.0305257548548923</v>
      </c>
      <c r="BX490" s="130">
        <f t="shared" si="274"/>
        <v>255.96947424514511</v>
      </c>
      <c r="BY490" s="183">
        <v>1</v>
      </c>
      <c r="CA490" s="39"/>
    </row>
    <row r="491" spans="1:79" x14ac:dyDescent="0.3">
      <c r="A491" s="72">
        <f t="shared" si="279"/>
        <v>483</v>
      </c>
      <c r="B491" s="75" t="s">
        <v>583</v>
      </c>
      <c r="C491" s="73">
        <v>100.2</v>
      </c>
      <c r="D491" s="187">
        <v>1</v>
      </c>
      <c r="E491" s="177">
        <f>[1]побуд.звіт!E491+'[2]звіт 2018+01.2019'!E491</f>
        <v>0</v>
      </c>
      <c r="F491" s="177">
        <f>[1]побуд.звіт!F491+'[2]звіт 2018+01.2019'!F491</f>
        <v>0</v>
      </c>
      <c r="G491" s="178">
        <f t="shared" si="275"/>
        <v>0</v>
      </c>
      <c r="H491" s="179">
        <f t="shared" si="276"/>
        <v>0</v>
      </c>
      <c r="I491" s="177">
        <f>[1]побуд.звіт!I491+'[2]звіт 2018+01.2019'!I491</f>
        <v>0</v>
      </c>
      <c r="J491" s="177">
        <f>[1]побуд.звіт!J491+'[2]звіт 2018+01.2019'!J491</f>
        <v>0</v>
      </c>
      <c r="K491" s="178">
        <f t="shared" si="277"/>
        <v>0</v>
      </c>
      <c r="L491" s="179">
        <f t="shared" si="278"/>
        <v>0</v>
      </c>
      <c r="M491" s="177">
        <f>[1]побуд.звіт!M491+'[2]звіт 2018+01.2019'!M491</f>
        <v>443.02232556265534</v>
      </c>
      <c r="N491" s="177">
        <f>[1]побуд.звіт!N491+'[2]звіт 2018+01.2019'!N491</f>
        <v>290.47384734165922</v>
      </c>
      <c r="O491" s="178">
        <f t="shared" si="280"/>
        <v>-152.54847822099612</v>
      </c>
      <c r="P491" s="179">
        <f t="shared" si="281"/>
        <v>0</v>
      </c>
      <c r="Q491" s="177">
        <f>[1]побуд.звіт!Q491+'[2]звіт 2018+01.2019'!Q491</f>
        <v>0</v>
      </c>
      <c r="R491" s="177">
        <f>[1]побуд.звіт!R491+'[2]звіт 2018+01.2019'!R491</f>
        <v>42.961069057436767</v>
      </c>
      <c r="S491" s="178">
        <f t="shared" si="282"/>
        <v>0</v>
      </c>
      <c r="T491" s="179">
        <f t="shared" si="283"/>
        <v>42.961069057436767</v>
      </c>
      <c r="U491" s="177">
        <f>[1]побуд.звіт!U491+'[2]звіт 2018+01.2019'!U491</f>
        <v>0</v>
      </c>
      <c r="V491" s="177">
        <f>[1]побуд.звіт!V491+'[2]звіт 2018+01.2019'!V491</f>
        <v>0</v>
      </c>
      <c r="W491" s="178">
        <f t="shared" si="284"/>
        <v>0</v>
      </c>
      <c r="X491" s="179">
        <f t="shared" si="285"/>
        <v>0</v>
      </c>
      <c r="Y491" s="177">
        <f>[1]побуд.звіт!Y491+'[2]звіт 2018+01.2019'!Y491</f>
        <v>0</v>
      </c>
      <c r="Z491" s="177">
        <f>[1]побуд.звіт!Z491+'[2]звіт 2018+01.2019'!Z491</f>
        <v>0</v>
      </c>
      <c r="AA491" s="178">
        <f t="shared" si="286"/>
        <v>0</v>
      </c>
      <c r="AB491" s="179">
        <f t="shared" si="287"/>
        <v>0</v>
      </c>
      <c r="AC491" s="177">
        <f>[1]побуд.звіт!AC491+'[2]звіт 2018+01.2019'!AC491</f>
        <v>473.2267717966036</v>
      </c>
      <c r="AD491" s="177">
        <f>[1]побуд.звіт!AD491+'[2]звіт 2018+01.2019'!AD491</f>
        <v>558.19705642033193</v>
      </c>
      <c r="AE491" s="178">
        <f t="shared" si="288"/>
        <v>0</v>
      </c>
      <c r="AF491" s="179">
        <f t="shared" si="289"/>
        <v>84.970284623728332</v>
      </c>
      <c r="AG491" s="177">
        <f>[1]побуд.звіт!AG491+'[2]звіт 2018+01.2019'!AG491</f>
        <v>0</v>
      </c>
      <c r="AH491" s="177">
        <f>[1]побуд.звіт!AH491+'[2]звіт 2018+01.2019'!AH491</f>
        <v>0</v>
      </c>
      <c r="AI491" s="178">
        <f t="shared" si="290"/>
        <v>0</v>
      </c>
      <c r="AJ491" s="179">
        <f t="shared" si="291"/>
        <v>0</v>
      </c>
      <c r="AK491" s="177">
        <f>[1]побуд.звіт!AK491+'[2]звіт 2018+01.2019'!AK491</f>
        <v>0</v>
      </c>
      <c r="AL491" s="177">
        <f>[1]побуд.звіт!AL491+'[2]звіт 2018+01.2019'!AL491</f>
        <v>0</v>
      </c>
      <c r="AM491" s="178">
        <f t="shared" si="292"/>
        <v>0</v>
      </c>
      <c r="AN491" s="179">
        <f t="shared" si="293"/>
        <v>0</v>
      </c>
      <c r="AO491" s="177">
        <f>[1]побуд.звіт!AO491+'[2]звіт 2018+01.2019'!AO491</f>
        <v>577.24646500228891</v>
      </c>
      <c r="AP491" s="177">
        <f>[1]побуд.звіт!AP491+'[2]звіт 2018+01.2019'!AP491</f>
        <v>556.40685372982807</v>
      </c>
      <c r="AQ491" s="178">
        <f t="shared" si="294"/>
        <v>-20.839611272460843</v>
      </c>
      <c r="AR491" s="179">
        <f t="shared" si="295"/>
        <v>0</v>
      </c>
      <c r="AS491" s="177">
        <f>[1]побуд.звіт!AS491+'[2]звіт 2018+01.2019'!AS491</f>
        <v>0</v>
      </c>
      <c r="AT491" s="177">
        <f>[1]побуд.звіт!AT491+'[2]звіт 2018+01.2019'!AT491</f>
        <v>0</v>
      </c>
      <c r="AU491" s="178">
        <f t="shared" si="296"/>
        <v>0</v>
      </c>
      <c r="AV491" s="179">
        <f t="shared" si="297"/>
        <v>0</v>
      </c>
      <c r="AW491" s="177">
        <f>[1]побуд.звіт!AW491+'[2]звіт 2018+01.2019'!AW491</f>
        <v>655.81571844107236</v>
      </c>
      <c r="AX491" s="177">
        <f>[1]побуд.звіт!AX491+'[2]звіт 2018+01.2019'!AX491</f>
        <v>0</v>
      </c>
      <c r="AY491" s="178">
        <f t="shared" si="298"/>
        <v>-655.81571844107236</v>
      </c>
      <c r="AZ491" s="179">
        <f t="shared" si="299"/>
        <v>0</v>
      </c>
      <c r="BA491" s="38">
        <v>0</v>
      </c>
      <c r="BB491" s="36"/>
      <c r="BC491" s="36">
        <f t="shared" si="309"/>
        <v>0</v>
      </c>
      <c r="BD491" s="37">
        <f t="shared" si="310"/>
        <v>0</v>
      </c>
      <c r="BE491" s="177">
        <f>[1]побуд.звіт!BE491+'[2]звіт 2018+01.2019'!BE491</f>
        <v>16.076248748524204</v>
      </c>
      <c r="BF491" s="177">
        <f>[1]побуд.звіт!BF491+'[2]звіт 2018+01.2019'!BF491</f>
        <v>0</v>
      </c>
      <c r="BG491" s="178">
        <f t="shared" si="300"/>
        <v>-16.076248748524204</v>
      </c>
      <c r="BH491" s="179">
        <f t="shared" si="301"/>
        <v>0</v>
      </c>
      <c r="BI491" s="177">
        <f>[1]побуд.звіт!BI491+'[2]звіт 2018+01.2019'!BI491</f>
        <v>0</v>
      </c>
      <c r="BJ491" s="177">
        <f>[1]побуд.звіт!BJ491+'[2]звіт 2018+01.2019'!BJ491</f>
        <v>0</v>
      </c>
      <c r="BK491" s="178">
        <f t="shared" si="302"/>
        <v>0</v>
      </c>
      <c r="BL491" s="179">
        <f t="shared" si="303"/>
        <v>0</v>
      </c>
      <c r="BM491" s="177">
        <f>[1]побуд.звіт!BM491+'[2]звіт 2018+01.2019'!BM491</f>
        <v>0</v>
      </c>
      <c r="BN491" s="177">
        <f>[1]побуд.звіт!BN491+'[2]звіт 2018+01.2019'!BN491</f>
        <v>0</v>
      </c>
      <c r="BO491" s="178">
        <f t="shared" si="304"/>
        <v>0</v>
      </c>
      <c r="BP491" s="179">
        <f t="shared" si="305"/>
        <v>0</v>
      </c>
      <c r="BQ491" s="180">
        <f t="shared" si="312"/>
        <v>2165.3875295511443</v>
      </c>
      <c r="BR491" s="178">
        <f t="shared" si="312"/>
        <v>1448.0388265492561</v>
      </c>
      <c r="BS491" s="178">
        <f t="shared" si="306"/>
        <v>-717.34870300188823</v>
      </c>
      <c r="BT491" s="179">
        <f t="shared" si="307"/>
        <v>0</v>
      </c>
      <c r="BU491" s="181">
        <f t="shared" si="311"/>
        <v>0.6687204053721576</v>
      </c>
      <c r="BV491" s="130">
        <v>133</v>
      </c>
      <c r="BW491" s="182">
        <f t="shared" si="308"/>
        <v>0</v>
      </c>
      <c r="BX491" s="130">
        <f t="shared" si="274"/>
        <v>154.67053782508174</v>
      </c>
      <c r="BY491" s="183">
        <v>1</v>
      </c>
      <c r="CA491" s="39"/>
    </row>
    <row r="492" spans="1:79" x14ac:dyDescent="0.3">
      <c r="A492" s="137">
        <f t="shared" si="279"/>
        <v>484</v>
      </c>
      <c r="B492" s="153" t="s">
        <v>584</v>
      </c>
      <c r="C492" s="188">
        <v>46.5</v>
      </c>
      <c r="D492" s="187">
        <v>1</v>
      </c>
      <c r="E492" s="147">
        <f>[1]побуд.звіт!E492+'[2]звіт 2018+01.2019'!E492</f>
        <v>0</v>
      </c>
      <c r="F492" s="147">
        <f>[1]побуд.звіт!F492+'[2]звіт 2018+01.2019'!F492</f>
        <v>0</v>
      </c>
      <c r="G492" s="140">
        <f t="shared" si="275"/>
        <v>0</v>
      </c>
      <c r="H492" s="141">
        <f t="shared" si="276"/>
        <v>0</v>
      </c>
      <c r="I492" s="147">
        <f>[1]побуд.звіт!I492+'[2]звіт 2018+01.2019'!I492</f>
        <v>0</v>
      </c>
      <c r="J492" s="147">
        <f>[1]побуд.звіт!J492+'[2]звіт 2018+01.2019'!J492</f>
        <v>0</v>
      </c>
      <c r="K492" s="140">
        <f t="shared" si="277"/>
        <v>0</v>
      </c>
      <c r="L492" s="141">
        <f t="shared" si="278"/>
        <v>0</v>
      </c>
      <c r="M492" s="147">
        <f>[1]побуд.звіт!M492+'[2]звіт 2018+01.2019'!M492</f>
        <v>121.07351038013701</v>
      </c>
      <c r="N492" s="147">
        <f>[1]побуд.звіт!N492+'[2]звіт 2018+01.2019'!N492</f>
        <v>124.48879171785394</v>
      </c>
      <c r="O492" s="140">
        <f t="shared" si="280"/>
        <v>0</v>
      </c>
      <c r="P492" s="141">
        <f t="shared" si="281"/>
        <v>3.4152813377169338</v>
      </c>
      <c r="Q492" s="147">
        <f>[1]побуд.звіт!Q492+'[2]звіт 2018+01.2019'!Q492</f>
        <v>0</v>
      </c>
      <c r="R492" s="147">
        <f>[1]побуд.звіт!R492+'[2]звіт 2018+01.2019'!R492</f>
        <v>38.59598246750857</v>
      </c>
      <c r="S492" s="140">
        <f t="shared" si="282"/>
        <v>0</v>
      </c>
      <c r="T492" s="141">
        <f t="shared" si="283"/>
        <v>38.59598246750857</v>
      </c>
      <c r="U492" s="147">
        <f>[1]побуд.звіт!U492+'[2]звіт 2018+01.2019'!U492</f>
        <v>0</v>
      </c>
      <c r="V492" s="147">
        <f>[1]побуд.звіт!V492+'[2]звіт 2018+01.2019'!V492</f>
        <v>0</v>
      </c>
      <c r="W492" s="140">
        <f t="shared" si="284"/>
        <v>0</v>
      </c>
      <c r="X492" s="141">
        <f t="shared" si="285"/>
        <v>0</v>
      </c>
      <c r="Y492" s="147">
        <f>[1]побуд.звіт!Y492+'[2]звіт 2018+01.2019'!Y492</f>
        <v>0</v>
      </c>
      <c r="Z492" s="147">
        <f>[1]побуд.звіт!Z492+'[2]звіт 2018+01.2019'!Z492</f>
        <v>0</v>
      </c>
      <c r="AA492" s="140">
        <f t="shared" si="286"/>
        <v>0</v>
      </c>
      <c r="AB492" s="141">
        <f t="shared" si="287"/>
        <v>0</v>
      </c>
      <c r="AC492" s="147">
        <f>[1]побуд.звіт!AC492+'[2]звіт 2018+01.2019'!AC492</f>
        <v>205.08906547640549</v>
      </c>
      <c r="AD492" s="147">
        <f>[1]побуд.звіт!AD492+'[2]звіт 2018+01.2019'!AD492</f>
        <v>259.04354414716005</v>
      </c>
      <c r="AE492" s="140">
        <f t="shared" si="288"/>
        <v>0</v>
      </c>
      <c r="AF492" s="141">
        <f t="shared" si="289"/>
        <v>53.954478670754554</v>
      </c>
      <c r="AG492" s="147">
        <f>[1]побуд.звіт!AG492+'[2]звіт 2018+01.2019'!AG492</f>
        <v>0</v>
      </c>
      <c r="AH492" s="147">
        <f>[1]побуд.звіт!AH492+'[2]звіт 2018+01.2019'!AH492</f>
        <v>0</v>
      </c>
      <c r="AI492" s="140">
        <f t="shared" si="290"/>
        <v>0</v>
      </c>
      <c r="AJ492" s="141">
        <f t="shared" si="291"/>
        <v>0</v>
      </c>
      <c r="AK492" s="147">
        <f>[1]побуд.звіт!AK492+'[2]звіт 2018+01.2019'!AK492</f>
        <v>0</v>
      </c>
      <c r="AL492" s="147">
        <f>[1]побуд.звіт!AL492+'[2]звіт 2018+01.2019'!AL492</f>
        <v>0</v>
      </c>
      <c r="AM492" s="140">
        <f t="shared" si="292"/>
        <v>0</v>
      </c>
      <c r="AN492" s="141">
        <f t="shared" si="293"/>
        <v>0</v>
      </c>
      <c r="AO492" s="147">
        <f>[1]побуд.звіт!AO492+'[2]звіт 2018+01.2019'!AO492</f>
        <v>237.2618366522151</v>
      </c>
      <c r="AP492" s="147">
        <f>[1]побуд.звіт!AP492+'[2]звіт 2018+01.2019'!AP492</f>
        <v>66.786115367268962</v>
      </c>
      <c r="AQ492" s="140">
        <f t="shared" si="294"/>
        <v>-170.47572128494613</v>
      </c>
      <c r="AR492" s="141">
        <f t="shared" si="295"/>
        <v>0</v>
      </c>
      <c r="AS492" s="147">
        <f>[1]побуд.звіт!AS492+'[2]звіт 2018+01.2019'!AS492</f>
        <v>0</v>
      </c>
      <c r="AT492" s="147">
        <f>[1]побуд.звіт!AT492+'[2]звіт 2018+01.2019'!AT492</f>
        <v>0</v>
      </c>
      <c r="AU492" s="140">
        <f t="shared" si="296"/>
        <v>0</v>
      </c>
      <c r="AV492" s="141">
        <f t="shared" si="297"/>
        <v>0</v>
      </c>
      <c r="AW492" s="147">
        <f>[1]побуд.звіт!AW492+'[2]звіт 2018+01.2019'!AW492</f>
        <v>291.3876999925817</v>
      </c>
      <c r="AX492" s="147">
        <f>[1]побуд.звіт!AX492+'[2]звіт 2018+01.2019'!AX492</f>
        <v>0</v>
      </c>
      <c r="AY492" s="140">
        <f t="shared" si="298"/>
        <v>-291.3876999925817</v>
      </c>
      <c r="AZ492" s="141">
        <f t="shared" si="299"/>
        <v>0</v>
      </c>
      <c r="BA492" s="38">
        <v>0</v>
      </c>
      <c r="BB492" s="36"/>
      <c r="BC492" s="36">
        <f t="shared" si="309"/>
        <v>0</v>
      </c>
      <c r="BD492" s="37">
        <f t="shared" si="310"/>
        <v>0</v>
      </c>
      <c r="BE492" s="147">
        <f>[1]побуд.звіт!BE492+'[2]звіт 2018+01.2019'!BE492</f>
        <v>16.049276751553784</v>
      </c>
      <c r="BF492" s="147">
        <f>[1]побуд.звіт!BF492+'[2]звіт 2018+01.2019'!BF492</f>
        <v>0</v>
      </c>
      <c r="BG492" s="140">
        <f t="shared" si="300"/>
        <v>-16.049276751553784</v>
      </c>
      <c r="BH492" s="141">
        <f t="shared" si="301"/>
        <v>0</v>
      </c>
      <c r="BI492" s="147">
        <f>[1]побуд.звіт!BI492+'[2]звіт 2018+01.2019'!BI492</f>
        <v>0</v>
      </c>
      <c r="BJ492" s="147">
        <f>[1]побуд.звіт!BJ492+'[2]звіт 2018+01.2019'!BJ492</f>
        <v>0</v>
      </c>
      <c r="BK492" s="140">
        <f t="shared" si="302"/>
        <v>0</v>
      </c>
      <c r="BL492" s="141">
        <f t="shared" si="303"/>
        <v>0</v>
      </c>
      <c r="BM492" s="147">
        <f>[1]побуд.звіт!BM492+'[2]звіт 2018+01.2019'!BM492</f>
        <v>0</v>
      </c>
      <c r="BN492" s="147">
        <f>[1]побуд.звіт!BN492+'[2]звіт 2018+01.2019'!BN492</f>
        <v>0</v>
      </c>
      <c r="BO492" s="140">
        <f t="shared" si="304"/>
        <v>0</v>
      </c>
      <c r="BP492" s="141">
        <f t="shared" si="305"/>
        <v>0</v>
      </c>
      <c r="BQ492" s="142">
        <f t="shared" si="312"/>
        <v>870.86138925289299</v>
      </c>
      <c r="BR492" s="140">
        <f t="shared" si="312"/>
        <v>488.91443369979152</v>
      </c>
      <c r="BS492" s="140">
        <f t="shared" si="306"/>
        <v>-381.94695555310147</v>
      </c>
      <c r="BT492" s="141">
        <f t="shared" si="307"/>
        <v>0</v>
      </c>
      <c r="BU492" s="148">
        <f t="shared" si="311"/>
        <v>0.56141475524506657</v>
      </c>
      <c r="BV492" s="132">
        <v>58</v>
      </c>
      <c r="BW492" s="144">
        <f t="shared" si="308"/>
        <v>0</v>
      </c>
      <c r="BX492" s="132">
        <f t="shared" ref="BX492:BX555" si="313">BQ492/14</f>
        <v>62.204384946635216</v>
      </c>
      <c r="BY492" s="145">
        <v>3</v>
      </c>
      <c r="CA492" s="39"/>
    </row>
    <row r="493" spans="1:79" x14ac:dyDescent="0.3">
      <c r="A493" s="137">
        <f t="shared" si="279"/>
        <v>485</v>
      </c>
      <c r="B493" s="153" t="s">
        <v>585</v>
      </c>
      <c r="C493" s="188">
        <v>18.600000000000001</v>
      </c>
      <c r="D493" s="187">
        <v>1</v>
      </c>
      <c r="E493" s="147">
        <f>[1]побуд.звіт!E493+'[2]звіт 2018+01.2019'!E493</f>
        <v>0</v>
      </c>
      <c r="F493" s="147">
        <f>[1]побуд.звіт!F493+'[2]звіт 2018+01.2019'!F493</f>
        <v>0</v>
      </c>
      <c r="G493" s="140">
        <f t="shared" si="275"/>
        <v>0</v>
      </c>
      <c r="H493" s="141">
        <f t="shared" si="276"/>
        <v>0</v>
      </c>
      <c r="I493" s="147">
        <f>[1]побуд.звіт!I493+'[2]звіт 2018+01.2019'!I493</f>
        <v>0</v>
      </c>
      <c r="J493" s="147">
        <f>[1]побуд.звіт!J493+'[2]звіт 2018+01.2019'!J493</f>
        <v>0</v>
      </c>
      <c r="K493" s="140">
        <f t="shared" si="277"/>
        <v>0</v>
      </c>
      <c r="L493" s="141">
        <f t="shared" si="278"/>
        <v>0</v>
      </c>
      <c r="M493" s="147">
        <f>[1]побуд.звіт!M493+'[2]звіт 2018+01.2019'!M493</f>
        <v>80.647223572859986</v>
      </c>
      <c r="N493" s="147">
        <f>[1]побуд.звіт!N493+'[2]звіт 2018+01.2019'!N493</f>
        <v>82.992527811902633</v>
      </c>
      <c r="O493" s="140">
        <f t="shared" si="280"/>
        <v>0</v>
      </c>
      <c r="P493" s="141">
        <f t="shared" si="281"/>
        <v>2.3453042390426475</v>
      </c>
      <c r="Q493" s="147">
        <f>[1]побуд.звіт!Q493+'[2]звіт 2018+01.2019'!Q493</f>
        <v>0</v>
      </c>
      <c r="R493" s="147">
        <f>[1]побуд.звіт!R493+'[2]звіт 2018+01.2019'!R493</f>
        <v>5.2978611012934937</v>
      </c>
      <c r="S493" s="140">
        <f t="shared" si="282"/>
        <v>0</v>
      </c>
      <c r="T493" s="141">
        <f t="shared" si="283"/>
        <v>5.2978611012934937</v>
      </c>
      <c r="U493" s="147">
        <f>[1]побуд.звіт!U493+'[2]звіт 2018+01.2019'!U493</f>
        <v>0</v>
      </c>
      <c r="V493" s="147">
        <f>[1]побуд.звіт!V493+'[2]звіт 2018+01.2019'!V493</f>
        <v>0</v>
      </c>
      <c r="W493" s="140">
        <f t="shared" si="284"/>
        <v>0</v>
      </c>
      <c r="X493" s="141">
        <f t="shared" si="285"/>
        <v>0</v>
      </c>
      <c r="Y493" s="147">
        <f>[1]побуд.звіт!Y493+'[2]звіт 2018+01.2019'!Y493</f>
        <v>0</v>
      </c>
      <c r="Z493" s="147">
        <f>[1]побуд.звіт!Z493+'[2]звіт 2018+01.2019'!Z493</f>
        <v>0</v>
      </c>
      <c r="AA493" s="140">
        <f t="shared" si="286"/>
        <v>0</v>
      </c>
      <c r="AB493" s="141">
        <f t="shared" si="287"/>
        <v>0</v>
      </c>
      <c r="AC493" s="147">
        <f>[1]побуд.звіт!AC493+'[2]звіт 2018+01.2019'!AC493</f>
        <v>81.997839390041207</v>
      </c>
      <c r="AD493" s="147">
        <f>[1]побуд.звіт!AD493+'[2]звіт 2018+01.2019'!AD493</f>
        <v>103.61741765886403</v>
      </c>
      <c r="AE493" s="140">
        <f t="shared" si="288"/>
        <v>0</v>
      </c>
      <c r="AF493" s="141">
        <f t="shared" si="289"/>
        <v>21.619578268822821</v>
      </c>
      <c r="AG493" s="147">
        <f>[1]побуд.звіт!AG493+'[2]звіт 2018+01.2019'!AG493</f>
        <v>0</v>
      </c>
      <c r="AH493" s="147">
        <f>[1]побуд.звіт!AH493+'[2]звіт 2018+01.2019'!AH493</f>
        <v>0</v>
      </c>
      <c r="AI493" s="140">
        <f t="shared" si="290"/>
        <v>0</v>
      </c>
      <c r="AJ493" s="141">
        <f t="shared" si="291"/>
        <v>0</v>
      </c>
      <c r="AK493" s="147">
        <f>[1]побуд.звіт!AK493+'[2]звіт 2018+01.2019'!AK493</f>
        <v>0</v>
      </c>
      <c r="AL493" s="147">
        <f>[1]побуд.звіт!AL493+'[2]звіт 2018+01.2019'!AL493</f>
        <v>0</v>
      </c>
      <c r="AM493" s="140">
        <f t="shared" si="292"/>
        <v>0</v>
      </c>
      <c r="AN493" s="141">
        <f t="shared" si="293"/>
        <v>0</v>
      </c>
      <c r="AO493" s="147">
        <f>[1]побуд.звіт!AO493+'[2]звіт 2018+01.2019'!AO493</f>
        <v>168.76842517449222</v>
      </c>
      <c r="AP493" s="147">
        <f>[1]побуд.звіт!AP493+'[2]звіт 2018+01.2019'!AP493</f>
        <v>34.999073108716189</v>
      </c>
      <c r="AQ493" s="140">
        <f t="shared" si="294"/>
        <v>-133.76935206577605</v>
      </c>
      <c r="AR493" s="141">
        <f t="shared" si="295"/>
        <v>0</v>
      </c>
      <c r="AS493" s="147">
        <f>[1]побуд.звіт!AS493+'[2]звіт 2018+01.2019'!AS493</f>
        <v>0</v>
      </c>
      <c r="AT493" s="147">
        <f>[1]побуд.звіт!AT493+'[2]звіт 2018+01.2019'!AT493</f>
        <v>0</v>
      </c>
      <c r="AU493" s="140">
        <f t="shared" si="296"/>
        <v>0</v>
      </c>
      <c r="AV493" s="141">
        <f t="shared" si="297"/>
        <v>0</v>
      </c>
      <c r="AW493" s="147">
        <f>[1]побуд.звіт!AW493+'[2]звіт 2018+01.2019'!AW493</f>
        <v>116.55507999703275</v>
      </c>
      <c r="AX493" s="147">
        <f>[1]побуд.звіт!AX493+'[2]звіт 2018+01.2019'!AX493</f>
        <v>0</v>
      </c>
      <c r="AY493" s="140">
        <f t="shared" si="298"/>
        <v>-116.55507999703275</v>
      </c>
      <c r="AZ493" s="141">
        <f t="shared" si="299"/>
        <v>0</v>
      </c>
      <c r="BA493" s="38">
        <v>0</v>
      </c>
      <c r="BB493" s="36"/>
      <c r="BC493" s="36">
        <f t="shared" si="309"/>
        <v>0</v>
      </c>
      <c r="BD493" s="37">
        <f t="shared" si="310"/>
        <v>0</v>
      </c>
      <c r="BE493" s="147">
        <f>[1]побуд.звіт!BE493+'[2]звіт 2018+01.2019'!BE493</f>
        <v>16.058649440399329</v>
      </c>
      <c r="BF493" s="147">
        <f>[1]побуд.звіт!BF493+'[2]звіт 2018+01.2019'!BF493</f>
        <v>0</v>
      </c>
      <c r="BG493" s="140">
        <f t="shared" si="300"/>
        <v>-16.058649440399329</v>
      </c>
      <c r="BH493" s="141">
        <f t="shared" si="301"/>
        <v>0</v>
      </c>
      <c r="BI493" s="147">
        <f>[1]побуд.звіт!BI493+'[2]звіт 2018+01.2019'!BI493</f>
        <v>0</v>
      </c>
      <c r="BJ493" s="147">
        <f>[1]побуд.звіт!BJ493+'[2]звіт 2018+01.2019'!BJ493</f>
        <v>0</v>
      </c>
      <c r="BK493" s="140">
        <f t="shared" si="302"/>
        <v>0</v>
      </c>
      <c r="BL493" s="141">
        <f t="shared" si="303"/>
        <v>0</v>
      </c>
      <c r="BM493" s="147">
        <f>[1]побуд.звіт!BM493+'[2]звіт 2018+01.2019'!BM493</f>
        <v>0</v>
      </c>
      <c r="BN493" s="147">
        <f>[1]побуд.звіт!BN493+'[2]звіт 2018+01.2019'!BN493</f>
        <v>0</v>
      </c>
      <c r="BO493" s="140">
        <f t="shared" si="304"/>
        <v>0</v>
      </c>
      <c r="BP493" s="141">
        <f t="shared" si="305"/>
        <v>0</v>
      </c>
      <c r="BQ493" s="142">
        <f t="shared" si="312"/>
        <v>464.0272175748255</v>
      </c>
      <c r="BR493" s="140">
        <f t="shared" si="312"/>
        <v>226.90687968077634</v>
      </c>
      <c r="BS493" s="140">
        <f t="shared" si="306"/>
        <v>-237.12033789404916</v>
      </c>
      <c r="BT493" s="141">
        <f t="shared" si="307"/>
        <v>0</v>
      </c>
      <c r="BU493" s="148">
        <f t="shared" si="311"/>
        <v>0.48899476385603841</v>
      </c>
      <c r="BV493" s="132">
        <v>1919</v>
      </c>
      <c r="BW493" s="144">
        <f t="shared" si="308"/>
        <v>1885.8551987446554</v>
      </c>
      <c r="BX493" s="132">
        <f t="shared" si="313"/>
        <v>33.144801255344682</v>
      </c>
      <c r="BY493" s="145">
        <v>3</v>
      </c>
      <c r="CA493" s="39"/>
    </row>
    <row r="494" spans="1:79" x14ac:dyDescent="0.3">
      <c r="A494" s="137">
        <f t="shared" si="279"/>
        <v>486</v>
      </c>
      <c r="B494" s="153" t="s">
        <v>586</v>
      </c>
      <c r="C494" s="188">
        <v>77.05</v>
      </c>
      <c r="D494" s="187">
        <v>1</v>
      </c>
      <c r="E494" s="147">
        <f>[1]побуд.звіт!E494+'[2]звіт 2018+01.2019'!E494</f>
        <v>0</v>
      </c>
      <c r="F494" s="147">
        <f>[1]побуд.звіт!F494+'[2]звіт 2018+01.2019'!F494</f>
        <v>0</v>
      </c>
      <c r="G494" s="140">
        <f t="shared" si="275"/>
        <v>0</v>
      </c>
      <c r="H494" s="141">
        <f t="shared" si="276"/>
        <v>0</v>
      </c>
      <c r="I494" s="147">
        <f>[1]побуд.звіт!I494+'[2]звіт 2018+01.2019'!I494</f>
        <v>0</v>
      </c>
      <c r="J494" s="147">
        <f>[1]побуд.звіт!J494+'[2]звіт 2018+01.2019'!J494</f>
        <v>0</v>
      </c>
      <c r="K494" s="140">
        <f t="shared" si="277"/>
        <v>0</v>
      </c>
      <c r="L494" s="141">
        <f t="shared" si="278"/>
        <v>0</v>
      </c>
      <c r="M494" s="147">
        <f>[1]побуд.звіт!M494+'[2]звіт 2018+01.2019'!M494</f>
        <v>161.50087538699358</v>
      </c>
      <c r="N494" s="147">
        <f>[1]побуд.звіт!N494+'[2]звіт 2018+01.2019'!N494</f>
        <v>165.98505562380527</v>
      </c>
      <c r="O494" s="140">
        <f t="shared" si="280"/>
        <v>0</v>
      </c>
      <c r="P494" s="141">
        <f t="shared" si="281"/>
        <v>4.4841802368116817</v>
      </c>
      <c r="Q494" s="147">
        <f>[1]побуд.звіт!Q494+'[2]звіт 2018+01.2019'!Q494</f>
        <v>0</v>
      </c>
      <c r="R494" s="147">
        <f>[1]побуд.звіт!R494+'[2]звіт 2018+01.2019'!R494</f>
        <v>22.865729007078304</v>
      </c>
      <c r="S494" s="140">
        <f t="shared" si="282"/>
        <v>0</v>
      </c>
      <c r="T494" s="141">
        <f t="shared" si="283"/>
        <v>22.865729007078304</v>
      </c>
      <c r="U494" s="147">
        <f>[1]побуд.звіт!U494+'[2]звіт 2018+01.2019'!U494</f>
        <v>0</v>
      </c>
      <c r="V494" s="147">
        <f>[1]побуд.звіт!V494+'[2]звіт 2018+01.2019'!V494</f>
        <v>0</v>
      </c>
      <c r="W494" s="140">
        <f t="shared" si="284"/>
        <v>0</v>
      </c>
      <c r="X494" s="141">
        <f t="shared" si="285"/>
        <v>0</v>
      </c>
      <c r="Y494" s="147">
        <f>[1]побуд.звіт!Y494+'[2]звіт 2018+01.2019'!Y494</f>
        <v>0</v>
      </c>
      <c r="Z494" s="147">
        <f>[1]побуд.звіт!Z494+'[2]звіт 2018+01.2019'!Z494</f>
        <v>0</v>
      </c>
      <c r="AA494" s="140">
        <f t="shared" si="286"/>
        <v>0</v>
      </c>
      <c r="AB494" s="141">
        <f t="shared" si="287"/>
        <v>0</v>
      </c>
      <c r="AC494" s="147">
        <f>[1]побуд.звіт!AC494+'[2]звіт 2018+01.2019'!AC494</f>
        <v>339.6916862356353</v>
      </c>
      <c r="AD494" s="147">
        <f>[1]побуд.звіт!AD494+'[2]звіт 2018+01.2019'!AD494</f>
        <v>429.23236723739092</v>
      </c>
      <c r="AE494" s="140">
        <f t="shared" si="288"/>
        <v>0</v>
      </c>
      <c r="AF494" s="141">
        <f t="shared" si="289"/>
        <v>89.540681001755615</v>
      </c>
      <c r="AG494" s="147">
        <f>[1]побуд.звіт!AG494+'[2]звіт 2018+01.2019'!AG494</f>
        <v>0</v>
      </c>
      <c r="AH494" s="147">
        <f>[1]побуд.звіт!AH494+'[2]звіт 2018+01.2019'!AH494</f>
        <v>0</v>
      </c>
      <c r="AI494" s="140">
        <f t="shared" si="290"/>
        <v>0</v>
      </c>
      <c r="AJ494" s="141">
        <f t="shared" si="291"/>
        <v>0</v>
      </c>
      <c r="AK494" s="147">
        <f>[1]побуд.звіт!AK494+'[2]звіт 2018+01.2019'!AK494</f>
        <v>0</v>
      </c>
      <c r="AL494" s="147">
        <f>[1]побуд.звіт!AL494+'[2]звіт 2018+01.2019'!AL494</f>
        <v>0</v>
      </c>
      <c r="AM494" s="140">
        <f t="shared" si="292"/>
        <v>0</v>
      </c>
      <c r="AN494" s="141">
        <f t="shared" si="293"/>
        <v>0</v>
      </c>
      <c r="AO494" s="147">
        <f>[1]побуд.звіт!AO494+'[2]звіт 2018+01.2019'!AO494</f>
        <v>377.57677622525847</v>
      </c>
      <c r="AP494" s="147">
        <f>[1]побуд.звіт!AP494+'[2]звіт 2018+01.2019'!AP494</f>
        <v>104.99721932614857</v>
      </c>
      <c r="AQ494" s="140">
        <f t="shared" si="294"/>
        <v>-272.57955689910989</v>
      </c>
      <c r="AR494" s="141">
        <f t="shared" si="295"/>
        <v>0</v>
      </c>
      <c r="AS494" s="147">
        <f>[1]побуд.звіт!AS494+'[2]звіт 2018+01.2019'!AS494</f>
        <v>0</v>
      </c>
      <c r="AT494" s="147">
        <f>[1]побуд.звіт!AT494+'[2]звіт 2018+01.2019'!AT494</f>
        <v>0</v>
      </c>
      <c r="AU494" s="140">
        <f t="shared" si="296"/>
        <v>0</v>
      </c>
      <c r="AV494" s="141">
        <f t="shared" si="297"/>
        <v>0</v>
      </c>
      <c r="AW494" s="147">
        <f>[1]побуд.звіт!AW494+'[2]звіт 2018+01.2019'!AW494</f>
        <v>502.35859747866283</v>
      </c>
      <c r="AX494" s="147">
        <f>[1]побуд.звіт!AX494+'[2]звіт 2018+01.2019'!AX494</f>
        <v>0</v>
      </c>
      <c r="AY494" s="140">
        <f t="shared" si="298"/>
        <v>-502.35859747866283</v>
      </c>
      <c r="AZ494" s="141">
        <f t="shared" si="299"/>
        <v>0</v>
      </c>
      <c r="BA494" s="38">
        <v>0</v>
      </c>
      <c r="BB494" s="36"/>
      <c r="BC494" s="36">
        <f t="shared" si="309"/>
        <v>0</v>
      </c>
      <c r="BD494" s="37">
        <f t="shared" si="310"/>
        <v>0</v>
      </c>
      <c r="BE494" s="147">
        <f>[1]побуд.звіт!BE494+'[2]звіт 2018+01.2019'!BE494</f>
        <v>16.070362291944718</v>
      </c>
      <c r="BF494" s="147">
        <f>[1]побуд.звіт!BF494+'[2]звіт 2018+01.2019'!BF494</f>
        <v>0</v>
      </c>
      <c r="BG494" s="140">
        <f t="shared" si="300"/>
        <v>-16.070362291944718</v>
      </c>
      <c r="BH494" s="141">
        <f t="shared" si="301"/>
        <v>0</v>
      </c>
      <c r="BI494" s="147">
        <f>[1]побуд.звіт!BI494+'[2]звіт 2018+01.2019'!BI494</f>
        <v>0</v>
      </c>
      <c r="BJ494" s="147">
        <f>[1]побуд.звіт!BJ494+'[2]звіт 2018+01.2019'!BJ494</f>
        <v>0</v>
      </c>
      <c r="BK494" s="140">
        <f t="shared" si="302"/>
        <v>0</v>
      </c>
      <c r="BL494" s="141">
        <f t="shared" si="303"/>
        <v>0</v>
      </c>
      <c r="BM494" s="147">
        <f>[1]побуд.звіт!BM494+'[2]звіт 2018+01.2019'!BM494</f>
        <v>0</v>
      </c>
      <c r="BN494" s="147">
        <f>[1]побуд.звіт!BN494+'[2]звіт 2018+01.2019'!BN494</f>
        <v>0</v>
      </c>
      <c r="BO494" s="140">
        <f t="shared" si="304"/>
        <v>0</v>
      </c>
      <c r="BP494" s="141">
        <f t="shared" si="305"/>
        <v>0</v>
      </c>
      <c r="BQ494" s="142">
        <f t="shared" si="312"/>
        <v>1397.198297618495</v>
      </c>
      <c r="BR494" s="140">
        <f t="shared" si="312"/>
        <v>723.08037119442304</v>
      </c>
      <c r="BS494" s="140">
        <f t="shared" si="306"/>
        <v>-674.11792642407192</v>
      </c>
      <c r="BT494" s="141">
        <f t="shared" si="307"/>
        <v>0</v>
      </c>
      <c r="BU494" s="148">
        <f t="shared" si="311"/>
        <v>0.51752165202813616</v>
      </c>
      <c r="BV494" s="132">
        <v>429</v>
      </c>
      <c r="BW494" s="144">
        <f t="shared" si="308"/>
        <v>329.20012159867895</v>
      </c>
      <c r="BX494" s="132">
        <f t="shared" si="313"/>
        <v>99.799878401321067</v>
      </c>
      <c r="BY494" s="145">
        <v>3</v>
      </c>
      <c r="CA494" s="39"/>
    </row>
    <row r="495" spans="1:79" x14ac:dyDescent="0.3">
      <c r="A495" s="163">
        <f t="shared" si="279"/>
        <v>487</v>
      </c>
      <c r="B495" s="175" t="s">
        <v>587</v>
      </c>
      <c r="C495" s="189">
        <v>115.5</v>
      </c>
      <c r="D495" s="187">
        <v>1</v>
      </c>
      <c r="E495" s="165">
        <f>[1]побуд.звіт!E495+'[2]звіт 2018+01.2019'!E495</f>
        <v>0</v>
      </c>
      <c r="F495" s="165">
        <f>[1]побуд.звіт!F495+'[2]звіт 2018+01.2019'!F495</f>
        <v>0</v>
      </c>
      <c r="G495" s="166">
        <f t="shared" si="275"/>
        <v>0</v>
      </c>
      <c r="H495" s="167">
        <f t="shared" si="276"/>
        <v>0</v>
      </c>
      <c r="I495" s="165">
        <f>[1]побуд.звіт!I495+'[2]звіт 2018+01.2019'!I495</f>
        <v>0</v>
      </c>
      <c r="J495" s="165">
        <f>[1]побуд.звіт!J495+'[2]звіт 2018+01.2019'!J495</f>
        <v>0</v>
      </c>
      <c r="K495" s="166">
        <f t="shared" si="277"/>
        <v>0</v>
      </c>
      <c r="L495" s="167">
        <f t="shared" si="278"/>
        <v>0</v>
      </c>
      <c r="M495" s="165">
        <f>[1]побуд.звіт!M495+'[2]звіт 2018+01.2019'!M495</f>
        <v>241.63676663050543</v>
      </c>
      <c r="N495" s="165">
        <f>[1]побуд.звіт!N495+'[2]звіт 2018+01.2019'!N495</f>
        <v>248.97758343570788</v>
      </c>
      <c r="O495" s="166">
        <f t="shared" si="280"/>
        <v>0</v>
      </c>
      <c r="P495" s="167">
        <f t="shared" si="281"/>
        <v>7.3408168052024507</v>
      </c>
      <c r="Q495" s="165">
        <f>[1]побуд.звіт!Q495+'[2]звіт 2018+01.2019'!Q495</f>
        <v>0</v>
      </c>
      <c r="R495" s="165">
        <f>[1]побуд.звіт!R495+'[2]звіт 2018+01.2019'!R495</f>
        <v>135.69222539518123</v>
      </c>
      <c r="S495" s="166">
        <f t="shared" si="282"/>
        <v>0</v>
      </c>
      <c r="T495" s="167">
        <f t="shared" si="283"/>
        <v>135.69222539518123</v>
      </c>
      <c r="U495" s="165">
        <f>[1]побуд.звіт!U495+'[2]звіт 2018+01.2019'!U495</f>
        <v>0</v>
      </c>
      <c r="V495" s="165">
        <f>[1]побуд.звіт!V495+'[2]звіт 2018+01.2019'!V495</f>
        <v>0</v>
      </c>
      <c r="W495" s="166">
        <f t="shared" si="284"/>
        <v>0</v>
      </c>
      <c r="X495" s="167">
        <f t="shared" si="285"/>
        <v>0</v>
      </c>
      <c r="Y495" s="165">
        <f>[1]побуд.звіт!Y495+'[2]звіт 2018+01.2019'!Y495</f>
        <v>0</v>
      </c>
      <c r="Z495" s="165">
        <f>[1]побуд.звіт!Z495+'[2]звіт 2018+01.2019'!Z495</f>
        <v>0</v>
      </c>
      <c r="AA495" s="166">
        <f t="shared" si="286"/>
        <v>0</v>
      </c>
      <c r="AB495" s="167">
        <f t="shared" si="287"/>
        <v>0</v>
      </c>
      <c r="AC495" s="165">
        <f>[1]побуд.звіт!AC495+'[2]звіт 2018+01.2019'!AC495</f>
        <v>545.42110683301564</v>
      </c>
      <c r="AD495" s="165">
        <f>[1]побуд.звіт!AD495+'[2]звіт 2018+01.2019'!AD495</f>
        <v>643.43073868810723</v>
      </c>
      <c r="AE495" s="166">
        <f t="shared" si="288"/>
        <v>0</v>
      </c>
      <c r="AF495" s="167">
        <f t="shared" si="289"/>
        <v>98.009631855091584</v>
      </c>
      <c r="AG495" s="165">
        <f>[1]побуд.звіт!AG495+'[2]звіт 2018+01.2019'!AG495</f>
        <v>0</v>
      </c>
      <c r="AH495" s="165">
        <f>[1]побуд.звіт!AH495+'[2]звіт 2018+01.2019'!AH495</f>
        <v>0</v>
      </c>
      <c r="AI495" s="166">
        <f t="shared" si="290"/>
        <v>0</v>
      </c>
      <c r="AJ495" s="167">
        <f t="shared" si="291"/>
        <v>0</v>
      </c>
      <c r="AK495" s="165">
        <f>[1]побуд.звіт!AK495+'[2]звіт 2018+01.2019'!AK495</f>
        <v>0</v>
      </c>
      <c r="AL495" s="165">
        <f>[1]побуд.звіт!AL495+'[2]звіт 2018+01.2019'!AL495</f>
        <v>0</v>
      </c>
      <c r="AM495" s="166">
        <f t="shared" si="292"/>
        <v>0</v>
      </c>
      <c r="AN495" s="167">
        <f t="shared" si="293"/>
        <v>0</v>
      </c>
      <c r="AO495" s="165">
        <f>[1]побуд.звіт!AO495+'[2]звіт 2018+01.2019'!AO495</f>
        <v>612.99342468888483</v>
      </c>
      <c r="AP495" s="165">
        <f>[1]побуд.звіт!AP495+'[2]звіт 2018+01.2019'!AP495</f>
        <v>267.32488921298437</v>
      </c>
      <c r="AQ495" s="166">
        <f t="shared" si="294"/>
        <v>-345.66853547590046</v>
      </c>
      <c r="AR495" s="167">
        <f t="shared" si="295"/>
        <v>0</v>
      </c>
      <c r="AS495" s="165">
        <f>[1]побуд.звіт!AS495+'[2]звіт 2018+01.2019'!AS495</f>
        <v>0</v>
      </c>
      <c r="AT495" s="165">
        <f>[1]побуд.звіт!AT495+'[2]звіт 2018+01.2019'!AT495</f>
        <v>0</v>
      </c>
      <c r="AU495" s="166">
        <f t="shared" si="296"/>
        <v>0</v>
      </c>
      <c r="AV495" s="167">
        <f t="shared" si="297"/>
        <v>0</v>
      </c>
      <c r="AW495" s="165">
        <f>[1]побуд.звіт!AW495+'[2]звіт 2018+01.2019'!AW495</f>
        <v>958.42088880781239</v>
      </c>
      <c r="AX495" s="165">
        <f>[1]побуд.звіт!AX495+'[2]звіт 2018+01.2019'!AX495</f>
        <v>0</v>
      </c>
      <c r="AY495" s="166">
        <f t="shared" si="298"/>
        <v>-958.42088880781239</v>
      </c>
      <c r="AZ495" s="167">
        <f t="shared" si="299"/>
        <v>0</v>
      </c>
      <c r="BA495" s="38">
        <v>0</v>
      </c>
      <c r="BB495" s="36"/>
      <c r="BC495" s="36">
        <f t="shared" si="309"/>
        <v>0</v>
      </c>
      <c r="BD495" s="37">
        <f t="shared" si="310"/>
        <v>0</v>
      </c>
      <c r="BE495" s="165">
        <f>[1]побуд.звіт!BE495+'[2]звіт 2018+01.2019'!BE495</f>
        <v>16.040533305432579</v>
      </c>
      <c r="BF495" s="165">
        <f>[1]побуд.звіт!BF495+'[2]звіт 2018+01.2019'!BF495</f>
        <v>0</v>
      </c>
      <c r="BG495" s="166">
        <f t="shared" si="300"/>
        <v>-16.040533305432579</v>
      </c>
      <c r="BH495" s="167">
        <f t="shared" si="301"/>
        <v>0</v>
      </c>
      <c r="BI495" s="165">
        <f>[1]побуд.звіт!BI495+'[2]звіт 2018+01.2019'!BI495</f>
        <v>0</v>
      </c>
      <c r="BJ495" s="165">
        <f>[1]побуд.звіт!BJ495+'[2]звіт 2018+01.2019'!BJ495</f>
        <v>0</v>
      </c>
      <c r="BK495" s="166">
        <f t="shared" si="302"/>
        <v>0</v>
      </c>
      <c r="BL495" s="167">
        <f t="shared" si="303"/>
        <v>0</v>
      </c>
      <c r="BM495" s="165">
        <f>[1]побуд.звіт!BM495+'[2]звіт 2018+01.2019'!BM495</f>
        <v>0</v>
      </c>
      <c r="BN495" s="165">
        <f>[1]побуд.звіт!BN495+'[2]звіт 2018+01.2019'!BN495</f>
        <v>0</v>
      </c>
      <c r="BO495" s="166">
        <f t="shared" si="304"/>
        <v>0</v>
      </c>
      <c r="BP495" s="167">
        <f t="shared" si="305"/>
        <v>0</v>
      </c>
      <c r="BQ495" s="168">
        <f t="shared" si="312"/>
        <v>2374.5127202656508</v>
      </c>
      <c r="BR495" s="166">
        <f t="shared" si="312"/>
        <v>1295.4254367319807</v>
      </c>
      <c r="BS495" s="166">
        <f t="shared" si="306"/>
        <v>-1079.0872835336702</v>
      </c>
      <c r="BT495" s="167">
        <f t="shared" si="307"/>
        <v>0</v>
      </c>
      <c r="BU495" s="169">
        <f t="shared" si="311"/>
        <v>0.545554220735888</v>
      </c>
      <c r="BV495" s="131">
        <v>4037</v>
      </c>
      <c r="BW495" s="170">
        <f t="shared" si="308"/>
        <v>3867.3919485524534</v>
      </c>
      <c r="BX495" s="131">
        <f t="shared" si="313"/>
        <v>169.6080514475465</v>
      </c>
      <c r="BY495" s="171">
        <v>2</v>
      </c>
      <c r="CA495" s="39"/>
    </row>
    <row r="496" spans="1:79" x14ac:dyDescent="0.3">
      <c r="A496" s="163">
        <f t="shared" si="279"/>
        <v>488</v>
      </c>
      <c r="B496" s="175" t="s">
        <v>588</v>
      </c>
      <c r="C496" s="189">
        <v>189.7</v>
      </c>
      <c r="D496" s="187">
        <v>1</v>
      </c>
      <c r="E496" s="165">
        <f>[1]побуд.звіт!E496+'[2]звіт 2018+01.2019'!E496</f>
        <v>0</v>
      </c>
      <c r="F496" s="165">
        <f>[1]побуд.звіт!F496+'[2]звіт 2018+01.2019'!F496</f>
        <v>0</v>
      </c>
      <c r="G496" s="166">
        <f t="shared" si="275"/>
        <v>0</v>
      </c>
      <c r="H496" s="167">
        <f t="shared" si="276"/>
        <v>0</v>
      </c>
      <c r="I496" s="165">
        <f>[1]побуд.звіт!I496+'[2]звіт 2018+01.2019'!I496</f>
        <v>0</v>
      </c>
      <c r="J496" s="165">
        <f>[1]побуд.звіт!J496+'[2]звіт 2018+01.2019'!J496</f>
        <v>0</v>
      </c>
      <c r="K496" s="166">
        <f t="shared" si="277"/>
        <v>0</v>
      </c>
      <c r="L496" s="167">
        <f t="shared" si="278"/>
        <v>0</v>
      </c>
      <c r="M496" s="165">
        <f>[1]побуд.звіт!M496+'[2]звіт 2018+01.2019'!M496</f>
        <v>483.30921640241468</v>
      </c>
      <c r="N496" s="165">
        <f>[1]побуд.звіт!N496+'[2]звіт 2018+01.2019'!N496</f>
        <v>497.95516687141577</v>
      </c>
      <c r="O496" s="166">
        <f t="shared" si="280"/>
        <v>0</v>
      </c>
      <c r="P496" s="167">
        <f t="shared" si="281"/>
        <v>14.645950469001093</v>
      </c>
      <c r="Q496" s="165">
        <f>[1]побуд.звіт!Q496+'[2]звіт 2018+01.2019'!Q496</f>
        <v>0</v>
      </c>
      <c r="R496" s="165">
        <f>[1]побуд.звіт!R496+'[2]звіт 2018+01.2019'!R496</f>
        <v>155.18901713271933</v>
      </c>
      <c r="S496" s="166">
        <f t="shared" si="282"/>
        <v>0</v>
      </c>
      <c r="T496" s="167">
        <f t="shared" si="283"/>
        <v>155.18901713271933</v>
      </c>
      <c r="U496" s="165">
        <f>[1]побуд.звіт!U496+'[2]звіт 2018+01.2019'!U496</f>
        <v>0</v>
      </c>
      <c r="V496" s="165">
        <f>[1]побуд.звіт!V496+'[2]звіт 2018+01.2019'!V496</f>
        <v>0</v>
      </c>
      <c r="W496" s="166">
        <f t="shared" si="284"/>
        <v>0</v>
      </c>
      <c r="X496" s="167">
        <f t="shared" si="285"/>
        <v>0</v>
      </c>
      <c r="Y496" s="165">
        <f>[1]побуд.звіт!Y496+'[2]звіт 2018+01.2019'!Y496</f>
        <v>0</v>
      </c>
      <c r="Z496" s="165">
        <f>[1]побуд.звіт!Z496+'[2]звіт 2018+01.2019'!Z496</f>
        <v>0</v>
      </c>
      <c r="AA496" s="166">
        <f t="shared" si="286"/>
        <v>0</v>
      </c>
      <c r="AB496" s="167">
        <f t="shared" si="287"/>
        <v>0</v>
      </c>
      <c r="AC496" s="165">
        <f>[1]побуд.звіт!AC496+'[2]звіт 2018+01.2019'!AC496</f>
        <v>895.91934740335034</v>
      </c>
      <c r="AD496" s="165">
        <f>[1]побуд.звіт!AD496+'[2]звіт 2018+01.2019'!AD496</f>
        <v>1056.7862435422851</v>
      </c>
      <c r="AE496" s="166">
        <f t="shared" si="288"/>
        <v>0</v>
      </c>
      <c r="AF496" s="167">
        <f t="shared" si="289"/>
        <v>160.86689613893475</v>
      </c>
      <c r="AG496" s="165">
        <f>[1]побуд.звіт!AG496+'[2]звіт 2018+01.2019'!AG496</f>
        <v>0</v>
      </c>
      <c r="AH496" s="165">
        <f>[1]побуд.звіт!AH496+'[2]звіт 2018+01.2019'!AH496</f>
        <v>0</v>
      </c>
      <c r="AI496" s="166">
        <f t="shared" si="290"/>
        <v>0</v>
      </c>
      <c r="AJ496" s="167">
        <f t="shared" si="291"/>
        <v>0</v>
      </c>
      <c r="AK496" s="165">
        <f>[1]побуд.звіт!AK496+'[2]звіт 2018+01.2019'!AK496</f>
        <v>0</v>
      </c>
      <c r="AL496" s="165">
        <f>[1]побуд.звіт!AL496+'[2]звіт 2018+01.2019'!AL496</f>
        <v>0</v>
      </c>
      <c r="AM496" s="166">
        <f t="shared" si="292"/>
        <v>0</v>
      </c>
      <c r="AN496" s="167">
        <f t="shared" si="293"/>
        <v>0</v>
      </c>
      <c r="AO496" s="165">
        <f>[1]побуд.звіт!AO496+'[2]звіт 2018+01.2019'!AO496</f>
        <v>817.41545504868338</v>
      </c>
      <c r="AP496" s="165">
        <f>[1]побуд.звіт!AP496+'[2]звіт 2018+01.2019'!AP496</f>
        <v>356.44238203222437</v>
      </c>
      <c r="AQ496" s="166">
        <f t="shared" si="294"/>
        <v>-460.97307301645901</v>
      </c>
      <c r="AR496" s="167">
        <f t="shared" si="295"/>
        <v>0</v>
      </c>
      <c r="AS496" s="165">
        <f>[1]побуд.звіт!AS496+'[2]звіт 2018+01.2019'!AS496</f>
        <v>0</v>
      </c>
      <c r="AT496" s="165">
        <f>[1]побуд.звіт!AT496+'[2]звіт 2018+01.2019'!AT496</f>
        <v>0</v>
      </c>
      <c r="AU496" s="166">
        <f t="shared" si="296"/>
        <v>0</v>
      </c>
      <c r="AV496" s="167">
        <f t="shared" si="297"/>
        <v>0</v>
      </c>
      <c r="AW496" s="165">
        <f>[1]побуд.звіт!AW496+'[2]звіт 2018+01.2019'!AW496</f>
        <v>1096.2231021626001</v>
      </c>
      <c r="AX496" s="165">
        <f>[1]побуд.звіт!AX496+'[2]звіт 2018+01.2019'!AX496</f>
        <v>0</v>
      </c>
      <c r="AY496" s="166">
        <f t="shared" si="298"/>
        <v>-1096.2231021626001</v>
      </c>
      <c r="AZ496" s="167">
        <f t="shared" si="299"/>
        <v>0</v>
      </c>
      <c r="BA496" s="38">
        <v>0</v>
      </c>
      <c r="BB496" s="36"/>
      <c r="BC496" s="36">
        <f t="shared" si="309"/>
        <v>0</v>
      </c>
      <c r="BD496" s="37">
        <f t="shared" si="310"/>
        <v>0</v>
      </c>
      <c r="BE496" s="165">
        <f>[1]побуд.звіт!BE496+'[2]звіт 2018+01.2019'!BE496</f>
        <v>16.05441953580516</v>
      </c>
      <c r="BF496" s="165">
        <f>[1]побуд.звіт!BF496+'[2]звіт 2018+01.2019'!BF496</f>
        <v>0</v>
      </c>
      <c r="BG496" s="166">
        <f t="shared" si="300"/>
        <v>-16.05441953580516</v>
      </c>
      <c r="BH496" s="167">
        <f t="shared" si="301"/>
        <v>0</v>
      </c>
      <c r="BI496" s="165">
        <f>[1]побуд.звіт!BI496+'[2]звіт 2018+01.2019'!BI496</f>
        <v>0</v>
      </c>
      <c r="BJ496" s="165">
        <f>[1]побуд.звіт!BJ496+'[2]звіт 2018+01.2019'!BJ496</f>
        <v>0</v>
      </c>
      <c r="BK496" s="166">
        <f t="shared" si="302"/>
        <v>0</v>
      </c>
      <c r="BL496" s="167">
        <f t="shared" si="303"/>
        <v>0</v>
      </c>
      <c r="BM496" s="165">
        <f>[1]побуд.звіт!BM496+'[2]звіт 2018+01.2019'!BM496</f>
        <v>0</v>
      </c>
      <c r="BN496" s="165">
        <f>[1]побуд.звіт!BN496+'[2]звіт 2018+01.2019'!BN496</f>
        <v>0</v>
      </c>
      <c r="BO496" s="166">
        <f t="shared" si="304"/>
        <v>0</v>
      </c>
      <c r="BP496" s="167">
        <f t="shared" si="305"/>
        <v>0</v>
      </c>
      <c r="BQ496" s="168">
        <f t="shared" si="312"/>
        <v>3308.9215405528539</v>
      </c>
      <c r="BR496" s="166">
        <f t="shared" si="312"/>
        <v>2066.3728095786446</v>
      </c>
      <c r="BS496" s="166">
        <f t="shared" si="306"/>
        <v>-1242.5487309742093</v>
      </c>
      <c r="BT496" s="167">
        <f t="shared" si="307"/>
        <v>0</v>
      </c>
      <c r="BU496" s="169">
        <f t="shared" si="311"/>
        <v>0.62448528448135865</v>
      </c>
      <c r="BV496" s="131">
        <v>218</v>
      </c>
      <c r="BW496" s="170">
        <f t="shared" si="308"/>
        <v>0</v>
      </c>
      <c r="BX496" s="131">
        <f t="shared" si="313"/>
        <v>236.35153861091814</v>
      </c>
      <c r="BY496" s="171">
        <v>2</v>
      </c>
      <c r="CA496" s="39"/>
    </row>
    <row r="497" spans="1:79" x14ac:dyDescent="0.3">
      <c r="A497" s="163">
        <f t="shared" si="279"/>
        <v>489</v>
      </c>
      <c r="B497" s="175" t="s">
        <v>589</v>
      </c>
      <c r="C497" s="189">
        <v>147</v>
      </c>
      <c r="D497" s="187">
        <v>1</v>
      </c>
      <c r="E497" s="165">
        <f>[1]побуд.звіт!E497+'[2]звіт 2018+01.2019'!E497</f>
        <v>0</v>
      </c>
      <c r="F497" s="165">
        <f>[1]побуд.звіт!F497+'[2]звіт 2018+01.2019'!F497</f>
        <v>0</v>
      </c>
      <c r="G497" s="166">
        <f t="shared" si="275"/>
        <v>0</v>
      </c>
      <c r="H497" s="167">
        <f t="shared" si="276"/>
        <v>0</v>
      </c>
      <c r="I497" s="165">
        <f>[1]побуд.звіт!I497+'[2]звіт 2018+01.2019'!I497</f>
        <v>0</v>
      </c>
      <c r="J497" s="165">
        <f>[1]побуд.звіт!J497+'[2]звіт 2018+01.2019'!J497</f>
        <v>0</v>
      </c>
      <c r="K497" s="166">
        <f t="shared" si="277"/>
        <v>0</v>
      </c>
      <c r="L497" s="167">
        <f t="shared" si="278"/>
        <v>0</v>
      </c>
      <c r="M497" s="165">
        <f>[1]побуд.звіт!M497+'[2]звіт 2018+01.2019'!M497</f>
        <v>322.21876687611996</v>
      </c>
      <c r="N497" s="165">
        <f>[1]побуд.звіт!N497+'[2]звіт 2018+01.2019'!N497</f>
        <v>331.97011124761053</v>
      </c>
      <c r="O497" s="166">
        <f t="shared" si="280"/>
        <v>0</v>
      </c>
      <c r="P497" s="167">
        <f t="shared" si="281"/>
        <v>9.7513443714905748</v>
      </c>
      <c r="Q497" s="165">
        <f>[1]побуд.звіт!Q497+'[2]звіт 2018+01.2019'!Q497</f>
        <v>0</v>
      </c>
      <c r="R497" s="165">
        <f>[1]побуд.звіт!R497+'[2]звіт 2018+01.2019'!R497</f>
        <v>233.86080539743233</v>
      </c>
      <c r="S497" s="166">
        <f t="shared" si="282"/>
        <v>0</v>
      </c>
      <c r="T497" s="167">
        <f t="shared" si="283"/>
        <v>233.86080539743233</v>
      </c>
      <c r="U497" s="165">
        <f>[1]побуд.звіт!U497+'[2]звіт 2018+01.2019'!U497</f>
        <v>0</v>
      </c>
      <c r="V497" s="165">
        <f>[1]побуд.звіт!V497+'[2]звіт 2018+01.2019'!V497</f>
        <v>0</v>
      </c>
      <c r="W497" s="166">
        <f t="shared" si="284"/>
        <v>0</v>
      </c>
      <c r="X497" s="167">
        <f t="shared" si="285"/>
        <v>0</v>
      </c>
      <c r="Y497" s="165">
        <f>[1]побуд.звіт!Y497+'[2]звіт 2018+01.2019'!Y497</f>
        <v>0</v>
      </c>
      <c r="Z497" s="165">
        <f>[1]побуд.звіт!Z497+'[2]звіт 2018+01.2019'!Z497</f>
        <v>0</v>
      </c>
      <c r="AA497" s="166">
        <f t="shared" si="286"/>
        <v>0</v>
      </c>
      <c r="AB497" s="167">
        <f t="shared" si="287"/>
        <v>0</v>
      </c>
      <c r="AC497" s="165">
        <f>[1]побуд.звіт!AC497+'[2]звіт 2018+01.2019'!AC497</f>
        <v>694.17231778747453</v>
      </c>
      <c r="AD497" s="165">
        <f>[1]побуд.звіт!AD497+'[2]звіт 2018+01.2019'!AD497</f>
        <v>818.91184923940909</v>
      </c>
      <c r="AE497" s="166">
        <f t="shared" si="288"/>
        <v>0</v>
      </c>
      <c r="AF497" s="167">
        <f t="shared" si="289"/>
        <v>124.73953145193457</v>
      </c>
      <c r="AG497" s="165">
        <f>[1]побуд.звіт!AG497+'[2]звіт 2018+01.2019'!AG497</f>
        <v>0</v>
      </c>
      <c r="AH497" s="165">
        <f>[1]побуд.звіт!AH497+'[2]звіт 2018+01.2019'!AH497</f>
        <v>0</v>
      </c>
      <c r="AI497" s="166">
        <f t="shared" si="290"/>
        <v>0</v>
      </c>
      <c r="AJ497" s="167">
        <f t="shared" si="291"/>
        <v>0</v>
      </c>
      <c r="AK497" s="165">
        <f>[1]побуд.звіт!AK497+'[2]звіт 2018+01.2019'!AK497</f>
        <v>0</v>
      </c>
      <c r="AL497" s="165">
        <f>[1]побуд.звіт!AL497+'[2]звіт 2018+01.2019'!AL497</f>
        <v>0</v>
      </c>
      <c r="AM497" s="166">
        <f t="shared" si="292"/>
        <v>0</v>
      </c>
      <c r="AN497" s="167">
        <f t="shared" si="293"/>
        <v>0</v>
      </c>
      <c r="AO497" s="165">
        <f>[1]побуд.звіт!AO497+'[2]звіт 2018+01.2019'!AO497</f>
        <v>817.29150739018519</v>
      </c>
      <c r="AP497" s="165">
        <f>[1]побуд.звіт!AP497+'[2]звіт 2018+01.2019'!AP497</f>
        <v>356.44238203222437</v>
      </c>
      <c r="AQ497" s="166">
        <f t="shared" si="294"/>
        <v>-460.84912535796082</v>
      </c>
      <c r="AR497" s="167">
        <f t="shared" si="295"/>
        <v>0</v>
      </c>
      <c r="AS497" s="165">
        <f>[1]побуд.звіт!AS497+'[2]звіт 2018+01.2019'!AS497</f>
        <v>0</v>
      </c>
      <c r="AT497" s="165">
        <f>[1]побуд.звіт!AT497+'[2]звіт 2018+01.2019'!AT497</f>
        <v>0</v>
      </c>
      <c r="AU497" s="166">
        <f t="shared" si="296"/>
        <v>0</v>
      </c>
      <c r="AV497" s="167">
        <f t="shared" si="297"/>
        <v>0</v>
      </c>
      <c r="AW497" s="165">
        <f>[1]побуд.звіт!AW497+'[2]звіт 2018+01.2019'!AW497</f>
        <v>1651.998776943436</v>
      </c>
      <c r="AX497" s="165">
        <f>[1]побуд.звіт!AX497+'[2]звіт 2018+01.2019'!AX497</f>
        <v>0</v>
      </c>
      <c r="AY497" s="166">
        <f t="shared" si="298"/>
        <v>-1651.998776943436</v>
      </c>
      <c r="AZ497" s="167">
        <f t="shared" si="299"/>
        <v>0</v>
      </c>
      <c r="BA497" s="38">
        <v>0</v>
      </c>
      <c r="BB497" s="36"/>
      <c r="BC497" s="36">
        <f t="shared" si="309"/>
        <v>0</v>
      </c>
      <c r="BD497" s="37">
        <f t="shared" si="310"/>
        <v>0</v>
      </c>
      <c r="BE497" s="165">
        <f>[1]побуд.звіт!BE497+'[2]звіт 2018+01.2019'!BE497</f>
        <v>16.023134679715387</v>
      </c>
      <c r="BF497" s="165">
        <f>[1]побуд.звіт!BF497+'[2]звіт 2018+01.2019'!BF497</f>
        <v>0</v>
      </c>
      <c r="BG497" s="166">
        <f t="shared" si="300"/>
        <v>-16.023134679715387</v>
      </c>
      <c r="BH497" s="167">
        <f t="shared" si="301"/>
        <v>0</v>
      </c>
      <c r="BI497" s="165">
        <f>[1]побуд.звіт!BI497+'[2]звіт 2018+01.2019'!BI497</f>
        <v>0</v>
      </c>
      <c r="BJ497" s="165">
        <f>[1]побуд.звіт!BJ497+'[2]звіт 2018+01.2019'!BJ497</f>
        <v>0</v>
      </c>
      <c r="BK497" s="166">
        <f t="shared" si="302"/>
        <v>0</v>
      </c>
      <c r="BL497" s="167">
        <f t="shared" si="303"/>
        <v>0</v>
      </c>
      <c r="BM497" s="165">
        <f>[1]побуд.звіт!BM497+'[2]звіт 2018+01.2019'!BM497</f>
        <v>0</v>
      </c>
      <c r="BN497" s="165">
        <f>[1]побуд.звіт!BN497+'[2]звіт 2018+01.2019'!BN497</f>
        <v>0</v>
      </c>
      <c r="BO497" s="166">
        <f t="shared" si="304"/>
        <v>0</v>
      </c>
      <c r="BP497" s="167">
        <f t="shared" si="305"/>
        <v>0</v>
      </c>
      <c r="BQ497" s="168">
        <f t="shared" si="312"/>
        <v>3501.7045036769314</v>
      </c>
      <c r="BR497" s="166">
        <f t="shared" si="312"/>
        <v>1741.1851479166762</v>
      </c>
      <c r="BS497" s="166">
        <f t="shared" si="306"/>
        <v>-1760.5193557602552</v>
      </c>
      <c r="BT497" s="167">
        <f t="shared" si="307"/>
        <v>0</v>
      </c>
      <c r="BU497" s="169">
        <f t="shared" si="311"/>
        <v>0.49723931476466998</v>
      </c>
      <c r="BV497" s="131">
        <v>2432</v>
      </c>
      <c r="BW497" s="170">
        <f t="shared" si="308"/>
        <v>2181.8782497373622</v>
      </c>
      <c r="BX497" s="131">
        <f t="shared" si="313"/>
        <v>250.12175026263796</v>
      </c>
      <c r="BY497" s="171">
        <v>2</v>
      </c>
      <c r="CA497" s="39"/>
    </row>
    <row r="498" spans="1:79" x14ac:dyDescent="0.3">
      <c r="A498" s="163">
        <f t="shared" si="279"/>
        <v>490</v>
      </c>
      <c r="B498" s="175" t="s">
        <v>590</v>
      </c>
      <c r="C498" s="189">
        <v>88.3</v>
      </c>
      <c r="D498" s="187">
        <v>1</v>
      </c>
      <c r="E498" s="165">
        <f>[1]побуд.звіт!E498+'[2]звіт 2018+01.2019'!E498</f>
        <v>0</v>
      </c>
      <c r="F498" s="165">
        <f>[1]побуд.звіт!F498+'[2]звіт 2018+01.2019'!F498</f>
        <v>0</v>
      </c>
      <c r="G498" s="166">
        <f t="shared" si="275"/>
        <v>0</v>
      </c>
      <c r="H498" s="167">
        <f t="shared" si="276"/>
        <v>0</v>
      </c>
      <c r="I498" s="165">
        <f>[1]побуд.звіт!I498+'[2]звіт 2018+01.2019'!I498</f>
        <v>0</v>
      </c>
      <c r="J498" s="165">
        <f>[1]побуд.звіт!J498+'[2]звіт 2018+01.2019'!J498</f>
        <v>0</v>
      </c>
      <c r="K498" s="166">
        <f t="shared" si="277"/>
        <v>0</v>
      </c>
      <c r="L498" s="167">
        <f t="shared" si="278"/>
        <v>0</v>
      </c>
      <c r="M498" s="165">
        <f>[1]побуд.звіт!M498+'[2]звіт 2018+01.2019'!M498</f>
        <v>161.12363588812502</v>
      </c>
      <c r="N498" s="165">
        <f>[1]побуд.звіт!N498+'[2]звіт 2018+01.2019'!N498</f>
        <v>165.98505562380527</v>
      </c>
      <c r="O498" s="166">
        <f t="shared" si="280"/>
        <v>0</v>
      </c>
      <c r="P498" s="167">
        <f t="shared" si="281"/>
        <v>4.8614197356802435</v>
      </c>
      <c r="Q498" s="165">
        <f>[1]побуд.звіт!Q498+'[2]звіт 2018+01.2019'!Q498</f>
        <v>0</v>
      </c>
      <c r="R498" s="165">
        <f>[1]побуд.звіт!R498+'[2]звіт 2018+01.2019'!R498</f>
        <v>73.623250059798451</v>
      </c>
      <c r="S498" s="166">
        <f t="shared" si="282"/>
        <v>0</v>
      </c>
      <c r="T498" s="167">
        <f t="shared" si="283"/>
        <v>73.623250059798451</v>
      </c>
      <c r="U498" s="165">
        <f>[1]побуд.звіт!U498+'[2]звіт 2018+01.2019'!U498</f>
        <v>0</v>
      </c>
      <c r="V498" s="165">
        <f>[1]побуд.звіт!V498+'[2]звіт 2018+01.2019'!V498</f>
        <v>0</v>
      </c>
      <c r="W498" s="166">
        <f t="shared" si="284"/>
        <v>0</v>
      </c>
      <c r="X498" s="167">
        <f t="shared" si="285"/>
        <v>0</v>
      </c>
      <c r="Y498" s="165">
        <f>[1]побуд.звіт!Y498+'[2]звіт 2018+01.2019'!Y498</f>
        <v>0</v>
      </c>
      <c r="Z498" s="165">
        <f>[1]побуд.звіт!Z498+'[2]звіт 2018+01.2019'!Z498</f>
        <v>0</v>
      </c>
      <c r="AA498" s="166">
        <f t="shared" si="286"/>
        <v>0</v>
      </c>
      <c r="AB498" s="167">
        <f t="shared" si="287"/>
        <v>0</v>
      </c>
      <c r="AC498" s="165">
        <f>[1]побуд.звіт!AC498+'[2]звіт 2018+01.2019'!AC498</f>
        <v>417.15423149732214</v>
      </c>
      <c r="AD498" s="165">
        <f>[1]побуд.звіт!AD498+'[2]звіт 2018+01.2019'!AD498</f>
        <v>491.90419243428454</v>
      </c>
      <c r="AE498" s="166">
        <f t="shared" si="288"/>
        <v>0</v>
      </c>
      <c r="AF498" s="167">
        <f t="shared" si="289"/>
        <v>74.749960936962395</v>
      </c>
      <c r="AG498" s="165">
        <f>[1]побуд.звіт!AG498+'[2]звіт 2018+01.2019'!AG498</f>
        <v>0</v>
      </c>
      <c r="AH498" s="165">
        <f>[1]побуд.звіт!AH498+'[2]звіт 2018+01.2019'!AH498</f>
        <v>0</v>
      </c>
      <c r="AI498" s="166">
        <f t="shared" si="290"/>
        <v>0</v>
      </c>
      <c r="AJ498" s="167">
        <f t="shared" si="291"/>
        <v>0</v>
      </c>
      <c r="AK498" s="165">
        <f>[1]побуд.звіт!AK498+'[2]звіт 2018+01.2019'!AK498</f>
        <v>0</v>
      </c>
      <c r="AL498" s="165">
        <f>[1]побуд.звіт!AL498+'[2]звіт 2018+01.2019'!AL498</f>
        <v>0</v>
      </c>
      <c r="AM498" s="166">
        <f t="shared" si="292"/>
        <v>0</v>
      </c>
      <c r="AN498" s="167">
        <f t="shared" si="293"/>
        <v>0</v>
      </c>
      <c r="AO498" s="165">
        <f>[1]побуд.звіт!AO498+'[2]звіт 2018+01.2019'!AO498</f>
        <v>408.54272241534318</v>
      </c>
      <c r="AP498" s="165">
        <f>[1]побуд.звіт!AP498+'[2]звіт 2018+01.2019'!AP498</f>
        <v>178.22119101611219</v>
      </c>
      <c r="AQ498" s="166">
        <f t="shared" si="294"/>
        <v>-230.32153139923099</v>
      </c>
      <c r="AR498" s="167">
        <f t="shared" si="295"/>
        <v>0</v>
      </c>
      <c r="AS498" s="165">
        <f>[1]побуд.звіт!AS498+'[2]звіт 2018+01.2019'!AS498</f>
        <v>0</v>
      </c>
      <c r="AT498" s="165">
        <f>[1]побуд.звіт!AT498+'[2]звіт 2018+01.2019'!AT498</f>
        <v>0</v>
      </c>
      <c r="AU498" s="166">
        <f t="shared" si="296"/>
        <v>0</v>
      </c>
      <c r="AV498" s="167">
        <f t="shared" si="297"/>
        <v>0</v>
      </c>
      <c r="AW498" s="165">
        <f>[1]побуд.звіт!AW498+'[2]звіт 2018+01.2019'!AW498</f>
        <v>520.16532424695799</v>
      </c>
      <c r="AX498" s="165">
        <f>[1]побуд.звіт!AX498+'[2]звіт 2018+01.2019'!AX498</f>
        <v>0</v>
      </c>
      <c r="AY498" s="166">
        <f t="shared" si="298"/>
        <v>-520.16532424695799</v>
      </c>
      <c r="AZ498" s="167">
        <f t="shared" si="299"/>
        <v>0</v>
      </c>
      <c r="BA498" s="38">
        <v>0</v>
      </c>
      <c r="BB498" s="36"/>
      <c r="BC498" s="36">
        <f t="shared" si="309"/>
        <v>0</v>
      </c>
      <c r="BD498" s="37">
        <f t="shared" si="310"/>
        <v>0</v>
      </c>
      <c r="BE498" s="165">
        <f>[1]побуд.звіт!BE498+'[2]звіт 2018+01.2019'!BE498</f>
        <v>16.061444730258533</v>
      </c>
      <c r="BF498" s="165">
        <f>[1]побуд.звіт!BF498+'[2]звіт 2018+01.2019'!BF498</f>
        <v>0</v>
      </c>
      <c r="BG498" s="166">
        <f t="shared" si="300"/>
        <v>-16.061444730258533</v>
      </c>
      <c r="BH498" s="167">
        <f t="shared" si="301"/>
        <v>0</v>
      </c>
      <c r="BI498" s="165">
        <f>[1]побуд.звіт!BI498+'[2]звіт 2018+01.2019'!BI498</f>
        <v>0</v>
      </c>
      <c r="BJ498" s="165">
        <f>[1]побуд.звіт!BJ498+'[2]звіт 2018+01.2019'!BJ498</f>
        <v>0</v>
      </c>
      <c r="BK498" s="166">
        <f t="shared" si="302"/>
        <v>0</v>
      </c>
      <c r="BL498" s="167">
        <f t="shared" si="303"/>
        <v>0</v>
      </c>
      <c r="BM498" s="165">
        <f>[1]побуд.звіт!BM498+'[2]звіт 2018+01.2019'!BM498</f>
        <v>0</v>
      </c>
      <c r="BN498" s="165">
        <f>[1]побуд.звіт!BN498+'[2]звіт 2018+01.2019'!BN498</f>
        <v>0</v>
      </c>
      <c r="BO498" s="166">
        <f t="shared" si="304"/>
        <v>0</v>
      </c>
      <c r="BP498" s="167">
        <f t="shared" si="305"/>
        <v>0</v>
      </c>
      <c r="BQ498" s="168">
        <f t="shared" si="312"/>
        <v>1523.0473587780068</v>
      </c>
      <c r="BR498" s="166">
        <f t="shared" si="312"/>
        <v>909.73368913400054</v>
      </c>
      <c r="BS498" s="166">
        <f t="shared" si="306"/>
        <v>-613.31366964400627</v>
      </c>
      <c r="BT498" s="167">
        <f t="shared" si="307"/>
        <v>0</v>
      </c>
      <c r="BU498" s="169">
        <f t="shared" si="311"/>
        <v>0.59731149126177607</v>
      </c>
      <c r="BV498" s="131">
        <v>356</v>
      </c>
      <c r="BW498" s="170">
        <f t="shared" si="308"/>
        <v>247.21090294442808</v>
      </c>
      <c r="BX498" s="131">
        <f t="shared" si="313"/>
        <v>108.78909705557192</v>
      </c>
      <c r="BY498" s="171">
        <v>2</v>
      </c>
      <c r="CA498" s="39"/>
    </row>
    <row r="499" spans="1:79" x14ac:dyDescent="0.3">
      <c r="A499" s="163">
        <f t="shared" si="279"/>
        <v>491</v>
      </c>
      <c r="B499" s="175" t="s">
        <v>591</v>
      </c>
      <c r="C499" s="189">
        <v>63</v>
      </c>
      <c r="D499" s="187">
        <v>1</v>
      </c>
      <c r="E499" s="165">
        <f>[1]побуд.звіт!E499+'[2]звіт 2018+01.2019'!E499</f>
        <v>0</v>
      </c>
      <c r="F499" s="165">
        <f>[1]побуд.звіт!F499+'[2]звіт 2018+01.2019'!F499</f>
        <v>0</v>
      </c>
      <c r="G499" s="166">
        <f t="shared" si="275"/>
        <v>0</v>
      </c>
      <c r="H499" s="167">
        <f t="shared" si="276"/>
        <v>0</v>
      </c>
      <c r="I499" s="165">
        <f>[1]побуд.звіт!I499+'[2]звіт 2018+01.2019'!I499</f>
        <v>0</v>
      </c>
      <c r="J499" s="165">
        <f>[1]побуд.звіт!J499+'[2]звіт 2018+01.2019'!J499</f>
        <v>0</v>
      </c>
      <c r="K499" s="166">
        <f t="shared" si="277"/>
        <v>0</v>
      </c>
      <c r="L499" s="167">
        <f t="shared" si="278"/>
        <v>0</v>
      </c>
      <c r="M499" s="165">
        <f>[1]побуд.звіт!M499+'[2]звіт 2018+01.2019'!M499</f>
        <v>201.68807503428275</v>
      </c>
      <c r="N499" s="165">
        <f>[1]побуд.звіт!N499+'[2]звіт 2018+01.2019'!N499</f>
        <v>207.4813195297566</v>
      </c>
      <c r="O499" s="166">
        <f t="shared" si="280"/>
        <v>0</v>
      </c>
      <c r="P499" s="167">
        <f t="shared" si="281"/>
        <v>5.7932444954738571</v>
      </c>
      <c r="Q499" s="165">
        <f>[1]побуд.звіт!Q499+'[2]звіт 2018+01.2019'!Q499</f>
        <v>0</v>
      </c>
      <c r="R499" s="165">
        <f>[1]побуд.звіт!R499+'[2]звіт 2018+01.2019'!R499</f>
        <v>51.549921979939164</v>
      </c>
      <c r="S499" s="166">
        <f t="shared" si="282"/>
        <v>0</v>
      </c>
      <c r="T499" s="167">
        <f t="shared" si="283"/>
        <v>51.549921979939164</v>
      </c>
      <c r="U499" s="165">
        <f>[1]побуд.звіт!U499+'[2]звіт 2018+01.2019'!U499</f>
        <v>0</v>
      </c>
      <c r="V499" s="165">
        <f>[1]побуд.звіт!V499+'[2]звіт 2018+01.2019'!V499</f>
        <v>0</v>
      </c>
      <c r="W499" s="166">
        <f t="shared" si="284"/>
        <v>0</v>
      </c>
      <c r="X499" s="167">
        <f t="shared" si="285"/>
        <v>0</v>
      </c>
      <c r="Y499" s="165">
        <f>[1]побуд.звіт!Y499+'[2]звіт 2018+01.2019'!Y499</f>
        <v>0</v>
      </c>
      <c r="Z499" s="165">
        <f>[1]побуд.звіт!Z499+'[2]звіт 2018+01.2019'!Z499</f>
        <v>0</v>
      </c>
      <c r="AA499" s="166">
        <f t="shared" si="286"/>
        <v>0</v>
      </c>
      <c r="AB499" s="167">
        <f t="shared" si="287"/>
        <v>0</v>
      </c>
      <c r="AC499" s="165">
        <f>[1]побуд.звіт!AC499+'[2]звіт 2018+01.2019'!AC499</f>
        <v>277.74920483900098</v>
      </c>
      <c r="AD499" s="165">
        <f>[1]побуд.звіт!AD499+'[2]звіт 2018+01.2019'!AD499</f>
        <v>350.96222110260396</v>
      </c>
      <c r="AE499" s="166">
        <f t="shared" si="288"/>
        <v>0</v>
      </c>
      <c r="AF499" s="167">
        <f t="shared" si="289"/>
        <v>73.213016263602981</v>
      </c>
      <c r="AG499" s="165">
        <f>[1]побуд.звіт!AG499+'[2]звіт 2018+01.2019'!AG499</f>
        <v>0</v>
      </c>
      <c r="AH499" s="165">
        <f>[1]побуд.звіт!AH499+'[2]звіт 2018+01.2019'!AH499</f>
        <v>0</v>
      </c>
      <c r="AI499" s="166">
        <f t="shared" si="290"/>
        <v>0</v>
      </c>
      <c r="AJ499" s="167">
        <f t="shared" si="291"/>
        <v>0</v>
      </c>
      <c r="AK499" s="165">
        <f>[1]побуд.звіт!AK499+'[2]звіт 2018+01.2019'!AK499</f>
        <v>0</v>
      </c>
      <c r="AL499" s="165">
        <f>[1]побуд.звіт!AL499+'[2]звіт 2018+01.2019'!AL499</f>
        <v>0</v>
      </c>
      <c r="AM499" s="166">
        <f t="shared" si="292"/>
        <v>0</v>
      </c>
      <c r="AN499" s="167">
        <f t="shared" si="293"/>
        <v>0</v>
      </c>
      <c r="AO499" s="165">
        <f>[1]побуд.звіт!AO499+'[2]звіт 2018+01.2019'!AO499</f>
        <v>501.82116095505313</v>
      </c>
      <c r="AP499" s="165">
        <f>[1]побуд.звіт!AP499+'[2]звіт 2018+01.2019'!AP499</f>
        <v>210.00823327466497</v>
      </c>
      <c r="AQ499" s="166">
        <f t="shared" si="294"/>
        <v>-291.81292768038816</v>
      </c>
      <c r="AR499" s="167">
        <f t="shared" si="295"/>
        <v>0</v>
      </c>
      <c r="AS499" s="165">
        <f>[1]побуд.звіт!AS499+'[2]звіт 2018+01.2019'!AS499</f>
        <v>0</v>
      </c>
      <c r="AT499" s="165">
        <f>[1]побуд.звіт!AT499+'[2]звіт 2018+01.2019'!AT499</f>
        <v>0</v>
      </c>
      <c r="AU499" s="166">
        <f t="shared" si="296"/>
        <v>0</v>
      </c>
      <c r="AV499" s="167">
        <f t="shared" si="297"/>
        <v>0</v>
      </c>
      <c r="AW499" s="165">
        <f>[1]побуд.звіт!AW499+'[2]звіт 2018+01.2019'!AW499</f>
        <v>364.09267109825083</v>
      </c>
      <c r="AX499" s="165">
        <f>[1]побуд.звіт!AX499+'[2]звіт 2018+01.2019'!AX499</f>
        <v>0</v>
      </c>
      <c r="AY499" s="166">
        <f t="shared" si="298"/>
        <v>-364.09267109825083</v>
      </c>
      <c r="AZ499" s="167">
        <f t="shared" si="299"/>
        <v>0</v>
      </c>
      <c r="BA499" s="38">
        <v>0</v>
      </c>
      <c r="BB499" s="36"/>
      <c r="BC499" s="36">
        <f t="shared" si="309"/>
        <v>0</v>
      </c>
      <c r="BD499" s="37">
        <f t="shared" si="310"/>
        <v>0</v>
      </c>
      <c r="BE499" s="165">
        <f>[1]побуд.звіт!BE499+'[2]звіт 2018+01.2019'!BE499</f>
        <v>16.115370543612549</v>
      </c>
      <c r="BF499" s="165">
        <f>[1]побуд.звіт!BF499+'[2]звіт 2018+01.2019'!BF499</f>
        <v>0</v>
      </c>
      <c r="BG499" s="166">
        <f t="shared" si="300"/>
        <v>-16.115370543612549</v>
      </c>
      <c r="BH499" s="167">
        <f t="shared" si="301"/>
        <v>0</v>
      </c>
      <c r="BI499" s="165">
        <f>[1]побуд.звіт!BI499+'[2]звіт 2018+01.2019'!BI499</f>
        <v>0</v>
      </c>
      <c r="BJ499" s="165">
        <f>[1]побуд.звіт!BJ499+'[2]звіт 2018+01.2019'!BJ499</f>
        <v>0</v>
      </c>
      <c r="BK499" s="166">
        <f t="shared" si="302"/>
        <v>0</v>
      </c>
      <c r="BL499" s="167">
        <f t="shared" si="303"/>
        <v>0</v>
      </c>
      <c r="BM499" s="165">
        <f>[1]побуд.звіт!BM499+'[2]звіт 2018+01.2019'!BM499</f>
        <v>0</v>
      </c>
      <c r="BN499" s="165">
        <f>[1]побуд.звіт!BN499+'[2]звіт 2018+01.2019'!BN499</f>
        <v>0</v>
      </c>
      <c r="BO499" s="166">
        <f t="shared" si="304"/>
        <v>0</v>
      </c>
      <c r="BP499" s="167">
        <f t="shared" si="305"/>
        <v>0</v>
      </c>
      <c r="BQ499" s="168">
        <f t="shared" si="312"/>
        <v>1361.4664824702002</v>
      </c>
      <c r="BR499" s="166">
        <f t="shared" si="312"/>
        <v>820.00169588696463</v>
      </c>
      <c r="BS499" s="166">
        <f t="shared" si="306"/>
        <v>-541.46478658323554</v>
      </c>
      <c r="BT499" s="167">
        <f t="shared" si="307"/>
        <v>0</v>
      </c>
      <c r="BU499" s="169">
        <f t="shared" si="311"/>
        <v>0.60229297338204058</v>
      </c>
      <c r="BV499" s="131">
        <v>356</v>
      </c>
      <c r="BW499" s="170">
        <f t="shared" si="308"/>
        <v>258.75239410927145</v>
      </c>
      <c r="BX499" s="131">
        <f t="shared" si="313"/>
        <v>97.247605890728579</v>
      </c>
      <c r="BY499" s="171">
        <v>2</v>
      </c>
      <c r="CA499" s="39"/>
    </row>
    <row r="500" spans="1:79" x14ac:dyDescent="0.3">
      <c r="A500" s="137">
        <f t="shared" si="279"/>
        <v>492</v>
      </c>
      <c r="B500" s="153" t="s">
        <v>592</v>
      </c>
      <c r="C500" s="188">
        <v>234.8</v>
      </c>
      <c r="D500" s="187">
        <v>1</v>
      </c>
      <c r="E500" s="147">
        <f>[1]побуд.звіт!E500+'[2]звіт 2018+01.2019'!E500</f>
        <v>0</v>
      </c>
      <c r="F500" s="147">
        <f>[1]побуд.звіт!F500+'[2]звіт 2018+01.2019'!F500</f>
        <v>0</v>
      </c>
      <c r="G500" s="140">
        <f t="shared" si="275"/>
        <v>0</v>
      </c>
      <c r="H500" s="141">
        <f t="shared" si="276"/>
        <v>0</v>
      </c>
      <c r="I500" s="147">
        <f>[1]побуд.звіт!I500+'[2]звіт 2018+01.2019'!I500</f>
        <v>0</v>
      </c>
      <c r="J500" s="147">
        <f>[1]побуд.звіт!J500+'[2]звіт 2018+01.2019'!J500</f>
        <v>0</v>
      </c>
      <c r="K500" s="140">
        <f t="shared" si="277"/>
        <v>0</v>
      </c>
      <c r="L500" s="141">
        <f t="shared" si="278"/>
        <v>0</v>
      </c>
      <c r="M500" s="147">
        <f>[1]побуд.звіт!M500+'[2]звіт 2018+01.2019'!M500</f>
        <v>967.74353753818286</v>
      </c>
      <c r="N500" s="147">
        <f>[1]побуд.звіт!N500+'[2]звіт 2018+01.2019'!N500</f>
        <v>995.91033374283154</v>
      </c>
      <c r="O500" s="140">
        <f t="shared" si="280"/>
        <v>0</v>
      </c>
      <c r="P500" s="141">
        <f t="shared" si="281"/>
        <v>28.166796204648676</v>
      </c>
      <c r="Q500" s="147">
        <f>[1]побуд.звіт!Q500+'[2]звіт 2018+01.2019'!Q500</f>
        <v>0</v>
      </c>
      <c r="R500" s="147">
        <f>[1]побуд.звіт!R500+'[2]звіт 2018+01.2019'!R500</f>
        <v>897.77578079099942</v>
      </c>
      <c r="S500" s="140">
        <f t="shared" si="282"/>
        <v>0</v>
      </c>
      <c r="T500" s="141">
        <f t="shared" si="283"/>
        <v>897.77578079099942</v>
      </c>
      <c r="U500" s="147">
        <f>[1]побуд.звіт!U500+'[2]звіт 2018+01.2019'!U500</f>
        <v>0</v>
      </c>
      <c r="V500" s="147">
        <f>[1]побуд.звіт!V500+'[2]звіт 2018+01.2019'!V500</f>
        <v>0</v>
      </c>
      <c r="W500" s="140">
        <f t="shared" si="284"/>
        <v>0</v>
      </c>
      <c r="X500" s="141">
        <f t="shared" si="285"/>
        <v>0</v>
      </c>
      <c r="Y500" s="147">
        <f>[1]побуд.звіт!Y500+'[2]звіт 2018+01.2019'!Y500</f>
        <v>0</v>
      </c>
      <c r="Z500" s="147">
        <f>[1]побуд.звіт!Z500+'[2]звіт 2018+01.2019'!Z500</f>
        <v>0</v>
      </c>
      <c r="AA500" s="140">
        <f t="shared" si="286"/>
        <v>0</v>
      </c>
      <c r="AB500" s="141">
        <f t="shared" si="287"/>
        <v>0</v>
      </c>
      <c r="AC500" s="147">
        <f>[1]побуд.звіт!AC500+'[2]звіт 2018+01.2019'!AC500</f>
        <v>1035.1145602400418</v>
      </c>
      <c r="AD500" s="147">
        <f>[1]побуд.звіт!AD500+'[2]звіт 2018+01.2019'!AD500</f>
        <v>1308.0306272204987</v>
      </c>
      <c r="AE500" s="140">
        <f t="shared" si="288"/>
        <v>0</v>
      </c>
      <c r="AF500" s="141">
        <f t="shared" si="289"/>
        <v>272.91606698045689</v>
      </c>
      <c r="AG500" s="147">
        <f>[1]побуд.звіт!AG500+'[2]звіт 2018+01.2019'!AG500</f>
        <v>0</v>
      </c>
      <c r="AH500" s="147">
        <f>[1]побуд.звіт!AH500+'[2]звіт 2018+01.2019'!AH500</f>
        <v>0</v>
      </c>
      <c r="AI500" s="140">
        <f t="shared" si="290"/>
        <v>0</v>
      </c>
      <c r="AJ500" s="141">
        <f t="shared" si="291"/>
        <v>0</v>
      </c>
      <c r="AK500" s="147">
        <f>[1]побуд.звіт!AK500+'[2]звіт 2018+01.2019'!AK500</f>
        <v>0</v>
      </c>
      <c r="AL500" s="147">
        <f>[1]побуд.звіт!AL500+'[2]звіт 2018+01.2019'!AL500</f>
        <v>0</v>
      </c>
      <c r="AM500" s="140">
        <f t="shared" si="292"/>
        <v>0</v>
      </c>
      <c r="AN500" s="141">
        <f t="shared" si="293"/>
        <v>0</v>
      </c>
      <c r="AO500" s="147">
        <f>[1]побуд.звіт!AO500+'[2]звіт 2018+01.2019'!AO500</f>
        <v>504.42766452530134</v>
      </c>
      <c r="AP500" s="147">
        <f>[1]побуд.звіт!AP500+'[2]звіт 2018+01.2019'!AP500</f>
        <v>420.01646654932995</v>
      </c>
      <c r="AQ500" s="140">
        <f t="shared" si="294"/>
        <v>-84.41119797597139</v>
      </c>
      <c r="AR500" s="141">
        <f t="shared" si="295"/>
        <v>0</v>
      </c>
      <c r="AS500" s="147">
        <f>[1]побуд.звіт!AS500+'[2]звіт 2018+01.2019'!AS500</f>
        <v>0</v>
      </c>
      <c r="AT500" s="147">
        <f>[1]побуд.звіт!AT500+'[2]звіт 2018+01.2019'!AT500</f>
        <v>0</v>
      </c>
      <c r="AU500" s="140">
        <f t="shared" si="296"/>
        <v>0</v>
      </c>
      <c r="AV500" s="141">
        <f t="shared" si="297"/>
        <v>0</v>
      </c>
      <c r="AW500" s="147">
        <f>[1]побуд.звіт!AW500+'[2]звіт 2018+01.2019'!AW500</f>
        <v>1469.9218712242746</v>
      </c>
      <c r="AX500" s="147">
        <f>[1]побуд.звіт!AX500+'[2]звіт 2018+01.2019'!AX500</f>
        <v>317.36206324983999</v>
      </c>
      <c r="AY500" s="140">
        <f t="shared" si="298"/>
        <v>-1152.5598079744345</v>
      </c>
      <c r="AZ500" s="141">
        <f t="shared" si="299"/>
        <v>0</v>
      </c>
      <c r="BA500" s="38">
        <v>0</v>
      </c>
      <c r="BB500" s="36"/>
      <c r="BC500" s="36">
        <f t="shared" si="309"/>
        <v>0</v>
      </c>
      <c r="BD500" s="37">
        <f t="shared" si="310"/>
        <v>0</v>
      </c>
      <c r="BE500" s="147">
        <f>[1]побуд.звіт!BE500+'[2]звіт 2018+01.2019'!BE500</f>
        <v>16.033924750796391</v>
      </c>
      <c r="BF500" s="147">
        <f>[1]побуд.звіт!BF500+'[2]звіт 2018+01.2019'!BF500</f>
        <v>0</v>
      </c>
      <c r="BG500" s="140">
        <f t="shared" si="300"/>
        <v>-16.033924750796391</v>
      </c>
      <c r="BH500" s="141">
        <f t="shared" si="301"/>
        <v>0</v>
      </c>
      <c r="BI500" s="147">
        <f>[1]побуд.звіт!BI500+'[2]звіт 2018+01.2019'!BI500</f>
        <v>0</v>
      </c>
      <c r="BJ500" s="147">
        <f>[1]побуд.звіт!BJ500+'[2]звіт 2018+01.2019'!BJ500</f>
        <v>0</v>
      </c>
      <c r="BK500" s="140">
        <f t="shared" si="302"/>
        <v>0</v>
      </c>
      <c r="BL500" s="141">
        <f t="shared" si="303"/>
        <v>0</v>
      </c>
      <c r="BM500" s="147">
        <f>[1]побуд.звіт!BM500+'[2]звіт 2018+01.2019'!BM500</f>
        <v>0</v>
      </c>
      <c r="BN500" s="147">
        <f>[1]побуд.звіт!BN500+'[2]звіт 2018+01.2019'!BN500</f>
        <v>0</v>
      </c>
      <c r="BO500" s="140">
        <f t="shared" si="304"/>
        <v>0</v>
      </c>
      <c r="BP500" s="141">
        <f t="shared" si="305"/>
        <v>0</v>
      </c>
      <c r="BQ500" s="142">
        <f t="shared" si="312"/>
        <v>3993.241558278597</v>
      </c>
      <c r="BR500" s="140">
        <f t="shared" si="312"/>
        <v>3939.0952715534995</v>
      </c>
      <c r="BS500" s="140">
        <f t="shared" si="306"/>
        <v>-54.146286725097525</v>
      </c>
      <c r="BT500" s="141">
        <f t="shared" si="307"/>
        <v>0</v>
      </c>
      <c r="BU500" s="148">
        <f t="shared" si="311"/>
        <v>0.9864405180766378</v>
      </c>
      <c r="BV500" s="132">
        <v>2042</v>
      </c>
      <c r="BW500" s="144">
        <f t="shared" si="308"/>
        <v>1756.7684601229573</v>
      </c>
      <c r="BX500" s="132">
        <f t="shared" si="313"/>
        <v>285.23153987704262</v>
      </c>
      <c r="BY500" s="145">
        <v>3</v>
      </c>
      <c r="CA500" s="39"/>
    </row>
    <row r="501" spans="1:79" x14ac:dyDescent="0.3">
      <c r="A501" s="137">
        <f t="shared" si="279"/>
        <v>493</v>
      </c>
      <c r="B501" s="153" t="s">
        <v>593</v>
      </c>
      <c r="C501" s="188">
        <v>201.1</v>
      </c>
      <c r="D501" s="187">
        <v>1</v>
      </c>
      <c r="E501" s="147">
        <f>[1]побуд.звіт!E501+'[2]звіт 2018+01.2019'!E501</f>
        <v>0</v>
      </c>
      <c r="F501" s="147">
        <f>[1]побуд.звіт!F501+'[2]звіт 2018+01.2019'!F501</f>
        <v>0</v>
      </c>
      <c r="G501" s="140">
        <f t="shared" si="275"/>
        <v>0</v>
      </c>
      <c r="H501" s="141">
        <f t="shared" si="276"/>
        <v>0</v>
      </c>
      <c r="I501" s="147">
        <f>[1]побуд.звіт!I501+'[2]звіт 2018+01.2019'!I501</f>
        <v>0</v>
      </c>
      <c r="J501" s="147">
        <f>[1]побуд.звіт!J501+'[2]звіт 2018+01.2019'!J501</f>
        <v>0</v>
      </c>
      <c r="K501" s="140">
        <f t="shared" si="277"/>
        <v>0</v>
      </c>
      <c r="L501" s="141">
        <f t="shared" si="278"/>
        <v>0</v>
      </c>
      <c r="M501" s="147">
        <f>[1]побуд.звіт!M501+'[2]звіт 2018+01.2019'!M501</f>
        <v>323.1878555073406</v>
      </c>
      <c r="N501" s="147">
        <f>[1]побуд.звіт!N501+'[2]звіт 2018+01.2019'!N501</f>
        <v>331.97011124761053</v>
      </c>
      <c r="O501" s="140">
        <f t="shared" si="280"/>
        <v>0</v>
      </c>
      <c r="P501" s="141">
        <f t="shared" si="281"/>
        <v>8.7822557402699317</v>
      </c>
      <c r="Q501" s="147">
        <f>[1]побуд.звіт!Q501+'[2]звіт 2018+01.2019'!Q501</f>
        <v>0</v>
      </c>
      <c r="R501" s="147">
        <f>[1]побуд.звіт!R501+'[2]звіт 2018+01.2019'!R501</f>
        <v>844.25579070923823</v>
      </c>
      <c r="S501" s="140">
        <f t="shared" si="282"/>
        <v>0</v>
      </c>
      <c r="T501" s="141">
        <f t="shared" si="283"/>
        <v>844.25579070923823</v>
      </c>
      <c r="U501" s="147">
        <f>[1]побуд.звіт!U501+'[2]звіт 2018+01.2019'!U501</f>
        <v>0</v>
      </c>
      <c r="V501" s="147">
        <f>[1]побуд.звіт!V501+'[2]звіт 2018+01.2019'!V501</f>
        <v>0</v>
      </c>
      <c r="W501" s="140">
        <f t="shared" si="284"/>
        <v>0</v>
      </c>
      <c r="X501" s="141">
        <f t="shared" si="285"/>
        <v>0</v>
      </c>
      <c r="Y501" s="147">
        <f>[1]побуд.звіт!Y501+'[2]звіт 2018+01.2019'!Y501</f>
        <v>0</v>
      </c>
      <c r="Z501" s="147">
        <f>[1]побуд.звіт!Z501+'[2]звіт 2018+01.2019'!Z501</f>
        <v>0</v>
      </c>
      <c r="AA501" s="140">
        <f t="shared" si="286"/>
        <v>0</v>
      </c>
      <c r="AB501" s="141">
        <f t="shared" si="287"/>
        <v>0</v>
      </c>
      <c r="AC501" s="147">
        <f>[1]побуд.звіт!AC501+'[2]звіт 2018+01.2019'!AC501</f>
        <v>886.66118744728601</v>
      </c>
      <c r="AD501" s="147">
        <f>[1]побуд.звіт!AD501+'[2]звіт 2018+01.2019'!AD501</f>
        <v>1120.2936930751371</v>
      </c>
      <c r="AE501" s="140">
        <f t="shared" si="288"/>
        <v>0</v>
      </c>
      <c r="AF501" s="141">
        <f t="shared" si="289"/>
        <v>233.63250562785106</v>
      </c>
      <c r="AG501" s="147">
        <f>[1]побуд.звіт!AG501+'[2]звіт 2018+01.2019'!AG501</f>
        <v>0</v>
      </c>
      <c r="AH501" s="147">
        <f>[1]побуд.звіт!AH501+'[2]звіт 2018+01.2019'!AH501</f>
        <v>0</v>
      </c>
      <c r="AI501" s="140">
        <f t="shared" si="290"/>
        <v>0</v>
      </c>
      <c r="AJ501" s="141">
        <f t="shared" si="291"/>
        <v>0</v>
      </c>
      <c r="AK501" s="147">
        <f>[1]побуд.звіт!AK501+'[2]звіт 2018+01.2019'!AK501</f>
        <v>0</v>
      </c>
      <c r="AL501" s="147">
        <f>[1]побуд.звіт!AL501+'[2]звіт 2018+01.2019'!AL501</f>
        <v>0</v>
      </c>
      <c r="AM501" s="140">
        <f t="shared" si="292"/>
        <v>0</v>
      </c>
      <c r="AN501" s="141">
        <f t="shared" si="293"/>
        <v>0</v>
      </c>
      <c r="AO501" s="147">
        <f>[1]побуд.звіт!AO501+'[2]звіт 2018+01.2019'!AO501</f>
        <v>336.37705620879717</v>
      </c>
      <c r="AP501" s="147">
        <f>[1]побуд.звіт!AP501+'[2]звіт 2018+01.2019'!AP501</f>
        <v>280.00637949209738</v>
      </c>
      <c r="AQ501" s="140">
        <f t="shared" si="294"/>
        <v>-56.370676716699791</v>
      </c>
      <c r="AR501" s="141">
        <f t="shared" si="295"/>
        <v>0</v>
      </c>
      <c r="AS501" s="147">
        <f>[1]побуд.звіт!AS501+'[2]звіт 2018+01.2019'!AS501</f>
        <v>0</v>
      </c>
      <c r="AT501" s="147">
        <f>[1]побуд.звіт!AT501+'[2]звіт 2018+01.2019'!AT501</f>
        <v>0</v>
      </c>
      <c r="AU501" s="140">
        <f t="shared" si="296"/>
        <v>0</v>
      </c>
      <c r="AV501" s="141">
        <f t="shared" si="297"/>
        <v>0</v>
      </c>
      <c r="AW501" s="147">
        <f>[1]побуд.звіт!AW501+'[2]звіт 2018+01.2019'!AW501</f>
        <v>1382.2085086705567</v>
      </c>
      <c r="AX501" s="147">
        <f>[1]побуд.звіт!AX501+'[2]звіт 2018+01.2019'!AX501</f>
        <v>0</v>
      </c>
      <c r="AY501" s="140">
        <f t="shared" si="298"/>
        <v>-1382.2085086705567</v>
      </c>
      <c r="AZ501" s="141">
        <f t="shared" si="299"/>
        <v>0</v>
      </c>
      <c r="BA501" s="38">
        <v>0</v>
      </c>
      <c r="BB501" s="36"/>
      <c r="BC501" s="36">
        <f t="shared" si="309"/>
        <v>0</v>
      </c>
      <c r="BD501" s="37">
        <f t="shared" si="310"/>
        <v>0</v>
      </c>
      <c r="BE501" s="147">
        <f>[1]побуд.звіт!BE501+'[2]звіт 2018+01.2019'!BE501</f>
        <v>16.17223036037484</v>
      </c>
      <c r="BF501" s="147">
        <f>[1]побуд.звіт!BF501+'[2]звіт 2018+01.2019'!BF501</f>
        <v>0</v>
      </c>
      <c r="BG501" s="140">
        <f t="shared" si="300"/>
        <v>-16.17223036037484</v>
      </c>
      <c r="BH501" s="141">
        <f t="shared" si="301"/>
        <v>0</v>
      </c>
      <c r="BI501" s="147">
        <f>[1]побуд.звіт!BI501+'[2]звіт 2018+01.2019'!BI501</f>
        <v>0</v>
      </c>
      <c r="BJ501" s="147">
        <f>[1]побуд.звіт!BJ501+'[2]звіт 2018+01.2019'!BJ501</f>
        <v>0</v>
      </c>
      <c r="BK501" s="140">
        <f t="shared" si="302"/>
        <v>0</v>
      </c>
      <c r="BL501" s="141">
        <f t="shared" si="303"/>
        <v>0</v>
      </c>
      <c r="BM501" s="147">
        <f>[1]побуд.звіт!BM501+'[2]звіт 2018+01.2019'!BM501</f>
        <v>0</v>
      </c>
      <c r="BN501" s="147">
        <f>[1]побуд.звіт!BN501+'[2]звіт 2018+01.2019'!BN501</f>
        <v>0</v>
      </c>
      <c r="BO501" s="140">
        <f t="shared" si="304"/>
        <v>0</v>
      </c>
      <c r="BP501" s="141">
        <f t="shared" si="305"/>
        <v>0</v>
      </c>
      <c r="BQ501" s="142">
        <f t="shared" si="312"/>
        <v>2944.6068381943551</v>
      </c>
      <c r="BR501" s="140">
        <f t="shared" si="312"/>
        <v>2576.5259745240833</v>
      </c>
      <c r="BS501" s="140">
        <f t="shared" si="306"/>
        <v>-368.08086367027181</v>
      </c>
      <c r="BT501" s="141">
        <f t="shared" si="307"/>
        <v>0</v>
      </c>
      <c r="BU501" s="148">
        <f t="shared" si="311"/>
        <v>0.8749982989593339</v>
      </c>
      <c r="BV501" s="132">
        <v>139</v>
      </c>
      <c r="BW501" s="144">
        <f t="shared" si="308"/>
        <v>0</v>
      </c>
      <c r="BX501" s="132">
        <f t="shared" si="313"/>
        <v>210.32905987102535</v>
      </c>
      <c r="BY501" s="145">
        <v>3</v>
      </c>
      <c r="CA501" s="39"/>
    </row>
    <row r="502" spans="1:79" x14ac:dyDescent="0.3">
      <c r="A502" s="137">
        <f t="shared" si="279"/>
        <v>494</v>
      </c>
      <c r="B502" s="153" t="s">
        <v>594</v>
      </c>
      <c r="C502" s="188">
        <v>243.32</v>
      </c>
      <c r="D502" s="187">
        <v>1</v>
      </c>
      <c r="E502" s="147">
        <f>[1]побуд.звіт!E502+'[2]звіт 2018+01.2019'!E502</f>
        <v>0</v>
      </c>
      <c r="F502" s="147">
        <f>[1]побуд.звіт!F502+'[2]звіт 2018+01.2019'!F502</f>
        <v>0</v>
      </c>
      <c r="G502" s="140">
        <f t="shared" si="275"/>
        <v>0</v>
      </c>
      <c r="H502" s="141">
        <f t="shared" si="276"/>
        <v>0</v>
      </c>
      <c r="I502" s="147">
        <f>[1]побуд.звіт!I502+'[2]звіт 2018+01.2019'!I502</f>
        <v>0</v>
      </c>
      <c r="J502" s="147">
        <f>[1]побуд.звіт!J502+'[2]звіт 2018+01.2019'!J502</f>
        <v>0</v>
      </c>
      <c r="K502" s="140">
        <f t="shared" si="277"/>
        <v>0</v>
      </c>
      <c r="L502" s="141">
        <f t="shared" si="278"/>
        <v>0</v>
      </c>
      <c r="M502" s="147">
        <f>[1]побуд.звіт!M502+'[2]звіт 2018+01.2019'!M502</f>
        <v>565.19433006024906</v>
      </c>
      <c r="N502" s="147">
        <f>[1]побуд.звіт!N502+'[2]звіт 2018+01.2019'!N502</f>
        <v>580.94769468331845</v>
      </c>
      <c r="O502" s="140">
        <f t="shared" si="280"/>
        <v>0</v>
      </c>
      <c r="P502" s="141">
        <f t="shared" si="281"/>
        <v>15.753364623069388</v>
      </c>
      <c r="Q502" s="147">
        <f>[1]побуд.звіт!Q502+'[2]звіт 2018+01.2019'!Q502</f>
        <v>0</v>
      </c>
      <c r="R502" s="147">
        <f>[1]побуд.звіт!R502+'[2]звіт 2018+01.2019'!R502</f>
        <v>930.44625833863336</v>
      </c>
      <c r="S502" s="140">
        <f t="shared" si="282"/>
        <v>0</v>
      </c>
      <c r="T502" s="141">
        <f t="shared" si="283"/>
        <v>930.44625833863336</v>
      </c>
      <c r="U502" s="147">
        <f>[1]побуд.звіт!U502+'[2]звіт 2018+01.2019'!U502</f>
        <v>0</v>
      </c>
      <c r="V502" s="147">
        <f>[1]побуд.звіт!V502+'[2]звіт 2018+01.2019'!V502</f>
        <v>0</v>
      </c>
      <c r="W502" s="140">
        <f t="shared" si="284"/>
        <v>0</v>
      </c>
      <c r="X502" s="141">
        <f t="shared" si="285"/>
        <v>0</v>
      </c>
      <c r="Y502" s="147">
        <f>[1]побуд.звіт!Y502+'[2]звіт 2018+01.2019'!Y502</f>
        <v>0</v>
      </c>
      <c r="Z502" s="147">
        <f>[1]побуд.звіт!Z502+'[2]звіт 2018+01.2019'!Z502</f>
        <v>0</v>
      </c>
      <c r="AA502" s="140">
        <f t="shared" si="286"/>
        <v>0</v>
      </c>
      <c r="AB502" s="141">
        <f t="shared" si="287"/>
        <v>0</v>
      </c>
      <c r="AC502" s="147">
        <f>[1]побуд.звіт!AC502+'[2]звіт 2018+01.2019'!AC502</f>
        <v>1072.811537193802</v>
      </c>
      <c r="AD502" s="147">
        <f>[1]побуд.звіт!AD502+'[2]звіт 2018+01.2019'!AD502</f>
        <v>1355.4940895029458</v>
      </c>
      <c r="AE502" s="140">
        <f t="shared" si="288"/>
        <v>0</v>
      </c>
      <c r="AF502" s="141">
        <f t="shared" si="289"/>
        <v>282.68255230914383</v>
      </c>
      <c r="AG502" s="147">
        <f>[1]побуд.звіт!AG502+'[2]звіт 2018+01.2019'!AG502</f>
        <v>0</v>
      </c>
      <c r="AH502" s="147">
        <f>[1]побуд.звіт!AH502+'[2]звіт 2018+01.2019'!AH502</f>
        <v>0</v>
      </c>
      <c r="AI502" s="140">
        <f t="shared" si="290"/>
        <v>0</v>
      </c>
      <c r="AJ502" s="141">
        <f t="shared" si="291"/>
        <v>0</v>
      </c>
      <c r="AK502" s="147">
        <f>[1]побуд.звіт!AK502+'[2]звіт 2018+01.2019'!AK502</f>
        <v>0</v>
      </c>
      <c r="AL502" s="147">
        <f>[1]побуд.звіт!AL502+'[2]звіт 2018+01.2019'!AL502</f>
        <v>0</v>
      </c>
      <c r="AM502" s="140">
        <f t="shared" si="292"/>
        <v>0</v>
      </c>
      <c r="AN502" s="141">
        <f t="shared" si="293"/>
        <v>0</v>
      </c>
      <c r="AO502" s="147">
        <f>[1]побуд.звіт!AO502+'[2]звіт 2018+01.2019'!AO502</f>
        <v>504.27756813549036</v>
      </c>
      <c r="AP502" s="147">
        <f>[1]побуд.звіт!AP502+'[2]звіт 2018+01.2019'!AP502</f>
        <v>420.01646654932995</v>
      </c>
      <c r="AQ502" s="140">
        <f t="shared" si="294"/>
        <v>-84.261101586160407</v>
      </c>
      <c r="AR502" s="141">
        <f t="shared" si="295"/>
        <v>0</v>
      </c>
      <c r="AS502" s="147">
        <f>[1]побуд.звіт!AS502+'[2]звіт 2018+01.2019'!AS502</f>
        <v>0</v>
      </c>
      <c r="AT502" s="147">
        <f>[1]побуд.звіт!AT502+'[2]звіт 2018+01.2019'!AT502</f>
        <v>0</v>
      </c>
      <c r="AU502" s="140">
        <f t="shared" si="296"/>
        <v>0</v>
      </c>
      <c r="AV502" s="141">
        <f t="shared" si="297"/>
        <v>0</v>
      </c>
      <c r="AW502" s="147">
        <f>[1]побуд.звіт!AW502+'[2]звіт 2018+01.2019'!AW502</f>
        <v>1523.4787397303685</v>
      </c>
      <c r="AX502" s="147">
        <f>[1]побуд.звіт!AX502+'[2]звіт 2018+01.2019'!AX502</f>
        <v>359</v>
      </c>
      <c r="AY502" s="140">
        <f t="shared" si="298"/>
        <v>-1164.4787397303685</v>
      </c>
      <c r="AZ502" s="141">
        <f t="shared" si="299"/>
        <v>0</v>
      </c>
      <c r="BA502" s="38">
        <v>0</v>
      </c>
      <c r="BB502" s="36"/>
      <c r="BC502" s="36">
        <f t="shared" si="309"/>
        <v>0</v>
      </c>
      <c r="BD502" s="37">
        <f t="shared" si="310"/>
        <v>0</v>
      </c>
      <c r="BE502" s="147">
        <f>[1]побуд.звіт!BE502+'[2]звіт 2018+01.2019'!BE502</f>
        <v>16.274136072321966</v>
      </c>
      <c r="BF502" s="147">
        <f>[1]побуд.звіт!BF502+'[2]звіт 2018+01.2019'!BF502</f>
        <v>0</v>
      </c>
      <c r="BG502" s="140">
        <f t="shared" si="300"/>
        <v>-16.274136072321966</v>
      </c>
      <c r="BH502" s="141">
        <f t="shared" si="301"/>
        <v>0</v>
      </c>
      <c r="BI502" s="147">
        <f>[1]побуд.звіт!BI502+'[2]звіт 2018+01.2019'!BI502</f>
        <v>0</v>
      </c>
      <c r="BJ502" s="147">
        <f>[1]побуд.звіт!BJ502+'[2]звіт 2018+01.2019'!BJ502</f>
        <v>0</v>
      </c>
      <c r="BK502" s="140">
        <f t="shared" si="302"/>
        <v>0</v>
      </c>
      <c r="BL502" s="141">
        <f t="shared" si="303"/>
        <v>0</v>
      </c>
      <c r="BM502" s="147">
        <f>[1]побуд.звіт!BM502+'[2]звіт 2018+01.2019'!BM502</f>
        <v>0</v>
      </c>
      <c r="BN502" s="147">
        <f>[1]побуд.звіт!BN502+'[2]звіт 2018+01.2019'!BN502</f>
        <v>0</v>
      </c>
      <c r="BO502" s="140">
        <f t="shared" si="304"/>
        <v>0</v>
      </c>
      <c r="BP502" s="141">
        <f t="shared" si="305"/>
        <v>0</v>
      </c>
      <c r="BQ502" s="142">
        <f t="shared" si="312"/>
        <v>3682.036311192232</v>
      </c>
      <c r="BR502" s="140">
        <f t="shared" si="312"/>
        <v>3645.9045090742275</v>
      </c>
      <c r="BS502" s="140">
        <f t="shared" si="306"/>
        <v>-36.131802118004543</v>
      </c>
      <c r="BT502" s="141">
        <f t="shared" si="307"/>
        <v>0</v>
      </c>
      <c r="BU502" s="148">
        <f t="shared" si="311"/>
        <v>0.99018700548710636</v>
      </c>
      <c r="BV502" s="132">
        <v>286</v>
      </c>
      <c r="BW502" s="144">
        <f t="shared" si="308"/>
        <v>22.997406343412024</v>
      </c>
      <c r="BX502" s="132">
        <f t="shared" si="313"/>
        <v>263.00259365658798</v>
      </c>
      <c r="BY502" s="145">
        <v>3</v>
      </c>
      <c r="CA502" s="39"/>
    </row>
    <row r="503" spans="1:79" x14ac:dyDescent="0.3">
      <c r="A503" s="137">
        <f t="shared" si="279"/>
        <v>495</v>
      </c>
      <c r="B503" s="153" t="s">
        <v>595</v>
      </c>
      <c r="C503" s="188">
        <v>326.10000000000002</v>
      </c>
      <c r="D503" s="187">
        <v>1</v>
      </c>
      <c r="E503" s="147">
        <f>[1]побуд.звіт!E503+'[2]звіт 2018+01.2019'!E503</f>
        <v>0</v>
      </c>
      <c r="F503" s="147">
        <f>[1]побуд.звіт!F503+'[2]звіт 2018+01.2019'!F503</f>
        <v>0</v>
      </c>
      <c r="G503" s="140">
        <f t="shared" si="275"/>
        <v>0</v>
      </c>
      <c r="H503" s="141">
        <f t="shared" si="276"/>
        <v>0</v>
      </c>
      <c r="I503" s="147">
        <f>[1]побуд.звіт!I503+'[2]звіт 2018+01.2019'!I503</f>
        <v>0</v>
      </c>
      <c r="J503" s="147">
        <f>[1]побуд.звіт!J503+'[2]звіт 2018+01.2019'!J503</f>
        <v>0</v>
      </c>
      <c r="K503" s="140">
        <f t="shared" si="277"/>
        <v>0</v>
      </c>
      <c r="L503" s="141">
        <f t="shared" si="278"/>
        <v>0</v>
      </c>
      <c r="M503" s="147">
        <f>[1]побуд.звіт!M503+'[2]звіт 2018+01.2019'!M503</f>
        <v>927.95241896046423</v>
      </c>
      <c r="N503" s="147">
        <f>[1]побуд.звіт!N503+'[2]звіт 2018+01.2019'!N503</f>
        <v>954.41406983688034</v>
      </c>
      <c r="O503" s="140">
        <f t="shared" si="280"/>
        <v>0</v>
      </c>
      <c r="P503" s="141">
        <f t="shared" si="281"/>
        <v>26.461650876416115</v>
      </c>
      <c r="Q503" s="147">
        <f>[1]побуд.звіт!Q503+'[2]звіт 2018+01.2019'!Q503</f>
        <v>0</v>
      </c>
      <c r="R503" s="147">
        <f>[1]побуд.звіт!R503+'[2]звіт 2018+01.2019'!R503</f>
        <v>1250.1880681646849</v>
      </c>
      <c r="S503" s="140">
        <f t="shared" si="282"/>
        <v>0</v>
      </c>
      <c r="T503" s="141">
        <f t="shared" si="283"/>
        <v>1250.1880681646849</v>
      </c>
      <c r="U503" s="147">
        <f>[1]побуд.звіт!U503+'[2]звіт 2018+01.2019'!U503</f>
        <v>0</v>
      </c>
      <c r="V503" s="147">
        <f>[1]побуд.звіт!V503+'[2]звіт 2018+01.2019'!V503</f>
        <v>0</v>
      </c>
      <c r="W503" s="140">
        <f t="shared" si="284"/>
        <v>0</v>
      </c>
      <c r="X503" s="141">
        <f t="shared" si="285"/>
        <v>0</v>
      </c>
      <c r="Y503" s="147">
        <f>[1]побуд.звіт!Y503+'[2]звіт 2018+01.2019'!Y503</f>
        <v>0</v>
      </c>
      <c r="Z503" s="147">
        <f>[1]побуд.звіт!Z503+'[2]звіт 2018+01.2019'!Z503</f>
        <v>0</v>
      </c>
      <c r="AA503" s="140">
        <f t="shared" si="286"/>
        <v>0</v>
      </c>
      <c r="AB503" s="141">
        <f t="shared" si="287"/>
        <v>0</v>
      </c>
      <c r="AC503" s="147">
        <f>[1]побуд.звіт!AC503+'[2]звіт 2018+01.2019'!AC503</f>
        <v>1437.7932035134754</v>
      </c>
      <c r="AD503" s="147">
        <f>[1]побуд.звіт!AD503+'[2]звіт 2018+01.2019'!AD503</f>
        <v>1816.6473063739545</v>
      </c>
      <c r="AE503" s="140">
        <f t="shared" si="288"/>
        <v>0</v>
      </c>
      <c r="AF503" s="141">
        <f t="shared" si="289"/>
        <v>378.85410286047909</v>
      </c>
      <c r="AG503" s="147">
        <f>[1]побуд.звіт!AG503+'[2]звіт 2018+01.2019'!AG503</f>
        <v>0</v>
      </c>
      <c r="AH503" s="147">
        <f>[1]побуд.звіт!AH503+'[2]звіт 2018+01.2019'!AH503</f>
        <v>0</v>
      </c>
      <c r="AI503" s="140">
        <f t="shared" si="290"/>
        <v>0</v>
      </c>
      <c r="AJ503" s="141">
        <f t="shared" si="291"/>
        <v>0</v>
      </c>
      <c r="AK503" s="147">
        <f>[1]побуд.звіт!AK503+'[2]звіт 2018+01.2019'!AK503</f>
        <v>0</v>
      </c>
      <c r="AL503" s="147">
        <f>[1]побуд.звіт!AL503+'[2]звіт 2018+01.2019'!AL503</f>
        <v>0</v>
      </c>
      <c r="AM503" s="140">
        <f t="shared" si="292"/>
        <v>0</v>
      </c>
      <c r="AN503" s="141">
        <f t="shared" si="293"/>
        <v>0</v>
      </c>
      <c r="AO503" s="147">
        <f>[1]побуд.звіт!AO503+'[2]звіт 2018+01.2019'!AO503</f>
        <v>716.19771163488315</v>
      </c>
      <c r="AP503" s="147">
        <f>[1]побуд.звіт!AP503+'[2]звіт 2018+01.2019'!AP503</f>
        <v>381.80536259045033</v>
      </c>
      <c r="AQ503" s="140">
        <f t="shared" si="294"/>
        <v>-334.39234904443282</v>
      </c>
      <c r="AR503" s="141">
        <f t="shared" si="295"/>
        <v>0</v>
      </c>
      <c r="AS503" s="147">
        <f>[1]побуд.звіт!AS503+'[2]звіт 2018+01.2019'!AS503</f>
        <v>0</v>
      </c>
      <c r="AT503" s="147">
        <f>[1]побуд.звіт!AT503+'[2]звіт 2018+01.2019'!AT503</f>
        <v>0</v>
      </c>
      <c r="AU503" s="140">
        <f t="shared" si="296"/>
        <v>0</v>
      </c>
      <c r="AV503" s="141">
        <f t="shared" si="297"/>
        <v>0</v>
      </c>
      <c r="AW503" s="147">
        <f>[1]побуд.звіт!AW503+'[2]звіт 2018+01.2019'!AW503</f>
        <v>2046.8570528610985</v>
      </c>
      <c r="AX503" s="147">
        <f>[1]побуд.звіт!AX503+'[2]звіт 2018+01.2019'!AX503</f>
        <v>0</v>
      </c>
      <c r="AY503" s="140">
        <f t="shared" si="298"/>
        <v>-2046.8570528610985</v>
      </c>
      <c r="AZ503" s="141">
        <f t="shared" si="299"/>
        <v>0</v>
      </c>
      <c r="BA503" s="38">
        <v>0</v>
      </c>
      <c r="BB503" s="36"/>
      <c r="BC503" s="36">
        <f t="shared" si="309"/>
        <v>0</v>
      </c>
      <c r="BD503" s="37">
        <f t="shared" si="310"/>
        <v>0</v>
      </c>
      <c r="BE503" s="147">
        <f>[1]побуд.звіт!BE503+'[2]звіт 2018+01.2019'!BE503</f>
        <v>16.023503985946775</v>
      </c>
      <c r="BF503" s="147">
        <f>[1]побуд.звіт!BF503+'[2]звіт 2018+01.2019'!BF503</f>
        <v>0</v>
      </c>
      <c r="BG503" s="140">
        <f t="shared" si="300"/>
        <v>-16.023503985946775</v>
      </c>
      <c r="BH503" s="141">
        <f t="shared" si="301"/>
        <v>0</v>
      </c>
      <c r="BI503" s="147">
        <f>[1]побуд.звіт!BI503+'[2]звіт 2018+01.2019'!BI503</f>
        <v>0</v>
      </c>
      <c r="BJ503" s="147">
        <f>[1]побуд.звіт!BJ503+'[2]звіт 2018+01.2019'!BJ503</f>
        <v>0</v>
      </c>
      <c r="BK503" s="140">
        <f t="shared" si="302"/>
        <v>0</v>
      </c>
      <c r="BL503" s="141">
        <f t="shared" si="303"/>
        <v>0</v>
      </c>
      <c r="BM503" s="147">
        <f>[1]побуд.звіт!BM503+'[2]звіт 2018+01.2019'!BM503</f>
        <v>0</v>
      </c>
      <c r="BN503" s="147">
        <f>[1]побуд.звіт!BN503+'[2]звіт 2018+01.2019'!BN503</f>
        <v>0</v>
      </c>
      <c r="BO503" s="140">
        <f t="shared" si="304"/>
        <v>0</v>
      </c>
      <c r="BP503" s="141">
        <f t="shared" si="305"/>
        <v>0</v>
      </c>
      <c r="BQ503" s="142">
        <f t="shared" si="312"/>
        <v>5144.8238909558686</v>
      </c>
      <c r="BR503" s="140">
        <f t="shared" si="312"/>
        <v>4403.0548069659699</v>
      </c>
      <c r="BS503" s="140">
        <f t="shared" si="306"/>
        <v>-741.76908398989872</v>
      </c>
      <c r="BT503" s="141">
        <f t="shared" si="307"/>
        <v>0</v>
      </c>
      <c r="BU503" s="148">
        <f t="shared" si="311"/>
        <v>0.85582225947639123</v>
      </c>
      <c r="BV503" s="132">
        <v>267</v>
      </c>
      <c r="BW503" s="144">
        <f t="shared" si="308"/>
        <v>0</v>
      </c>
      <c r="BX503" s="132">
        <f t="shared" si="313"/>
        <v>367.48742078256203</v>
      </c>
      <c r="BY503" s="145">
        <v>3</v>
      </c>
      <c r="CA503" s="39"/>
    </row>
    <row r="504" spans="1:79" x14ac:dyDescent="0.3">
      <c r="A504" s="137">
        <f t="shared" si="279"/>
        <v>496</v>
      </c>
      <c r="B504" s="153" t="s">
        <v>596</v>
      </c>
      <c r="C504" s="188">
        <v>235.6</v>
      </c>
      <c r="D504" s="187">
        <v>1</v>
      </c>
      <c r="E504" s="147">
        <f>[1]побуд.звіт!E504+'[2]звіт 2018+01.2019'!E504</f>
        <v>0</v>
      </c>
      <c r="F504" s="147">
        <f>[1]побуд.звіт!F504+'[2]звіт 2018+01.2019'!F504</f>
        <v>0</v>
      </c>
      <c r="G504" s="140">
        <f t="shared" si="275"/>
        <v>0</v>
      </c>
      <c r="H504" s="141">
        <f t="shared" si="276"/>
        <v>0</v>
      </c>
      <c r="I504" s="147">
        <f>[1]побуд.звіт!I504+'[2]звіт 2018+01.2019'!I504</f>
        <v>0</v>
      </c>
      <c r="J504" s="147">
        <f>[1]побуд.звіт!J504+'[2]звіт 2018+01.2019'!J504</f>
        <v>0</v>
      </c>
      <c r="K504" s="140">
        <f t="shared" si="277"/>
        <v>0</v>
      </c>
      <c r="L504" s="141">
        <f t="shared" si="278"/>
        <v>0</v>
      </c>
      <c r="M504" s="147">
        <f>[1]побуд.звіт!M504+'[2]звіт 2018+01.2019'!M504</f>
        <v>484.3936912008927</v>
      </c>
      <c r="N504" s="147">
        <f>[1]побуд.звіт!N504+'[2]звіт 2018+01.2019'!N504</f>
        <v>497.95516687141577</v>
      </c>
      <c r="O504" s="140">
        <f t="shared" si="280"/>
        <v>0</v>
      </c>
      <c r="P504" s="141">
        <f t="shared" si="281"/>
        <v>13.561475670523066</v>
      </c>
      <c r="Q504" s="147">
        <f>[1]побуд.звіт!Q504+'[2]звіт 2018+01.2019'!Q504</f>
        <v>0</v>
      </c>
      <c r="R504" s="147">
        <f>[1]побуд.звіт!R504+'[2]звіт 2018+01.2019'!R504</f>
        <v>901.02886645829858</v>
      </c>
      <c r="S504" s="140">
        <f t="shared" si="282"/>
        <v>0</v>
      </c>
      <c r="T504" s="141">
        <f t="shared" si="283"/>
        <v>901.02886645829858</v>
      </c>
      <c r="U504" s="147">
        <f>[1]побуд.звіт!U504+'[2]звіт 2018+01.2019'!U504</f>
        <v>0</v>
      </c>
      <c r="V504" s="147">
        <f>[1]побуд.звіт!V504+'[2]звіт 2018+01.2019'!V504</f>
        <v>0</v>
      </c>
      <c r="W504" s="140">
        <f t="shared" si="284"/>
        <v>0</v>
      </c>
      <c r="X504" s="141">
        <f t="shared" si="285"/>
        <v>0</v>
      </c>
      <c r="Y504" s="147">
        <f>[1]побуд.звіт!Y504+'[2]звіт 2018+01.2019'!Y504</f>
        <v>0</v>
      </c>
      <c r="Z504" s="147">
        <f>[1]побуд.звіт!Z504+'[2]звіт 2018+01.2019'!Z504</f>
        <v>0</v>
      </c>
      <c r="AA504" s="140">
        <f t="shared" si="286"/>
        <v>0</v>
      </c>
      <c r="AB504" s="141">
        <f t="shared" si="287"/>
        <v>0</v>
      </c>
      <c r="AC504" s="147">
        <f>[1]побуд.звіт!AC504+'[2]звіт 2018+01.2019'!AC504</f>
        <v>1038.7736238815544</v>
      </c>
      <c r="AD504" s="147">
        <f>[1]побуд.звіт!AD504+'[2]звіт 2018+01.2019'!AD504</f>
        <v>1312.4872903456105</v>
      </c>
      <c r="AE504" s="140">
        <f t="shared" si="288"/>
        <v>0</v>
      </c>
      <c r="AF504" s="141">
        <f t="shared" si="289"/>
        <v>273.71366646405613</v>
      </c>
      <c r="AG504" s="147">
        <f>[1]побуд.звіт!AG504+'[2]звіт 2018+01.2019'!AG504</f>
        <v>0</v>
      </c>
      <c r="AH504" s="147">
        <f>[1]побуд.звіт!AH504+'[2]звіт 2018+01.2019'!AH504</f>
        <v>0</v>
      </c>
      <c r="AI504" s="140">
        <f t="shared" si="290"/>
        <v>0</v>
      </c>
      <c r="AJ504" s="141">
        <f t="shared" si="291"/>
        <v>0</v>
      </c>
      <c r="AK504" s="147">
        <f>[1]побуд.звіт!AK504+'[2]звіт 2018+01.2019'!AK504</f>
        <v>0</v>
      </c>
      <c r="AL504" s="147">
        <f>[1]побуд.звіт!AL504+'[2]звіт 2018+01.2019'!AL504</f>
        <v>0</v>
      </c>
      <c r="AM504" s="140">
        <f t="shared" si="292"/>
        <v>0</v>
      </c>
      <c r="AN504" s="141">
        <f t="shared" si="293"/>
        <v>0</v>
      </c>
      <c r="AO504" s="147">
        <f>[1]побуд.звіт!AO504+'[2]звіт 2018+01.2019'!AO504</f>
        <v>504.55564775133024</v>
      </c>
      <c r="AP504" s="147">
        <f>[1]побуд.звіт!AP504+'[2]звіт 2018+01.2019'!AP504</f>
        <v>400.91091456989011</v>
      </c>
      <c r="AQ504" s="140">
        <f t="shared" si="294"/>
        <v>-103.64473318144013</v>
      </c>
      <c r="AR504" s="141">
        <f t="shared" si="295"/>
        <v>0</v>
      </c>
      <c r="AS504" s="147">
        <f>[1]побуд.звіт!AS504+'[2]звіт 2018+01.2019'!AS504</f>
        <v>0</v>
      </c>
      <c r="AT504" s="147">
        <f>[1]побуд.звіт!AT504+'[2]звіт 2018+01.2019'!AT504</f>
        <v>0</v>
      </c>
      <c r="AU504" s="140">
        <f t="shared" si="296"/>
        <v>0</v>
      </c>
      <c r="AV504" s="141">
        <f t="shared" si="297"/>
        <v>0</v>
      </c>
      <c r="AW504" s="147">
        <f>[1]побуд.звіт!AW504+'[2]звіт 2018+01.2019'!AW504</f>
        <v>1475.1421629149872</v>
      </c>
      <c r="AX504" s="147">
        <f>[1]побуд.звіт!AX504+'[2]звіт 2018+01.2019'!AX504</f>
        <v>1254.0517197245599</v>
      </c>
      <c r="AY504" s="140">
        <f t="shared" si="298"/>
        <v>-221.09044319042732</v>
      </c>
      <c r="AZ504" s="141">
        <f t="shared" si="299"/>
        <v>0</v>
      </c>
      <c r="BA504" s="38">
        <v>0</v>
      </c>
      <c r="BB504" s="36"/>
      <c r="BC504" s="36">
        <f t="shared" si="309"/>
        <v>0</v>
      </c>
      <c r="BD504" s="37">
        <f t="shared" si="310"/>
        <v>0</v>
      </c>
      <c r="BE504" s="147">
        <f>[1]побуд.звіт!BE504+'[2]звіт 2018+01.2019'!BE504</f>
        <v>16.088554818090408</v>
      </c>
      <c r="BF504" s="147">
        <f>[1]побуд.звіт!BF504+'[2]звіт 2018+01.2019'!BF504</f>
        <v>0</v>
      </c>
      <c r="BG504" s="140">
        <f t="shared" si="300"/>
        <v>-16.088554818090408</v>
      </c>
      <c r="BH504" s="141">
        <f t="shared" si="301"/>
        <v>0</v>
      </c>
      <c r="BI504" s="147">
        <f>[1]побуд.звіт!BI504+'[2]звіт 2018+01.2019'!BI504</f>
        <v>0</v>
      </c>
      <c r="BJ504" s="147">
        <f>[1]побуд.звіт!BJ504+'[2]звіт 2018+01.2019'!BJ504</f>
        <v>0</v>
      </c>
      <c r="BK504" s="140">
        <f t="shared" si="302"/>
        <v>0</v>
      </c>
      <c r="BL504" s="141">
        <f t="shared" si="303"/>
        <v>0</v>
      </c>
      <c r="BM504" s="147">
        <f>[1]побуд.звіт!BM504+'[2]звіт 2018+01.2019'!BM504</f>
        <v>0</v>
      </c>
      <c r="BN504" s="147">
        <f>[1]побуд.звіт!BN504+'[2]звіт 2018+01.2019'!BN504</f>
        <v>0</v>
      </c>
      <c r="BO504" s="140">
        <f t="shared" si="304"/>
        <v>0</v>
      </c>
      <c r="BP504" s="141">
        <f t="shared" si="305"/>
        <v>0</v>
      </c>
      <c r="BQ504" s="142">
        <f t="shared" si="312"/>
        <v>3518.9536805668549</v>
      </c>
      <c r="BR504" s="140">
        <f t="shared" si="312"/>
        <v>4366.4339579697753</v>
      </c>
      <c r="BS504" s="140">
        <f t="shared" si="306"/>
        <v>0</v>
      </c>
      <c r="BT504" s="141">
        <f t="shared" si="307"/>
        <v>847.48027740292036</v>
      </c>
      <c r="BU504" s="148">
        <f t="shared" si="311"/>
        <v>1.2408330300234025</v>
      </c>
      <c r="BV504" s="132">
        <v>319</v>
      </c>
      <c r="BW504" s="144">
        <f t="shared" si="308"/>
        <v>67.646165673796077</v>
      </c>
      <c r="BX504" s="132">
        <f t="shared" si="313"/>
        <v>251.35383432620392</v>
      </c>
      <c r="BY504" s="145">
        <v>3</v>
      </c>
      <c r="CA504" s="39"/>
    </row>
    <row r="505" spans="1:79" x14ac:dyDescent="0.3">
      <c r="A505" s="72">
        <f t="shared" si="279"/>
        <v>497</v>
      </c>
      <c r="B505" s="75" t="s">
        <v>597</v>
      </c>
      <c r="C505" s="73">
        <v>149.80000000000001</v>
      </c>
      <c r="D505" s="187">
        <v>1</v>
      </c>
      <c r="E505" s="177">
        <f>[1]побуд.звіт!E505+'[2]звіт 2018+01.2019'!E505</f>
        <v>0</v>
      </c>
      <c r="F505" s="177">
        <f>[1]побуд.звіт!F505+'[2]звіт 2018+01.2019'!F505</f>
        <v>0</v>
      </c>
      <c r="G505" s="178">
        <f t="shared" si="275"/>
        <v>0</v>
      </c>
      <c r="H505" s="179">
        <f t="shared" si="276"/>
        <v>0</v>
      </c>
      <c r="I505" s="177">
        <f>[1]побуд.звіт!I505+'[2]звіт 2018+01.2019'!I505</f>
        <v>0</v>
      </c>
      <c r="J505" s="177">
        <f>[1]побуд.звіт!J505+'[2]звіт 2018+01.2019'!J505</f>
        <v>0</v>
      </c>
      <c r="K505" s="178">
        <f t="shared" si="277"/>
        <v>0</v>
      </c>
      <c r="L505" s="179">
        <f t="shared" si="278"/>
        <v>0</v>
      </c>
      <c r="M505" s="177">
        <f>[1]побуд.звіт!M505+'[2]звіт 2018+01.2019'!M505</f>
        <v>241.63094081150078</v>
      </c>
      <c r="N505" s="177">
        <f>[1]побуд.звіт!N505+'[2]звіт 2018+01.2019'!N505</f>
        <v>215.32546953435337</v>
      </c>
      <c r="O505" s="178">
        <f t="shared" si="280"/>
        <v>-26.305471277147404</v>
      </c>
      <c r="P505" s="179">
        <f t="shared" si="281"/>
        <v>0</v>
      </c>
      <c r="Q505" s="177">
        <f>[1]побуд.звіт!Q505+'[2]звіт 2018+01.2019'!Q505</f>
        <v>0</v>
      </c>
      <c r="R505" s="177">
        <f>[1]побуд.звіт!R505+'[2]звіт 2018+01.2019'!R505</f>
        <v>671.25119303266001</v>
      </c>
      <c r="S505" s="178">
        <f t="shared" si="282"/>
        <v>0</v>
      </c>
      <c r="T505" s="179">
        <f t="shared" si="283"/>
        <v>671.25119303266001</v>
      </c>
      <c r="U505" s="177">
        <f>[1]побуд.звіт!U505+'[2]звіт 2018+01.2019'!U505</f>
        <v>0</v>
      </c>
      <c r="V505" s="177">
        <f>[1]побуд.звіт!V505+'[2]звіт 2018+01.2019'!V505</f>
        <v>0</v>
      </c>
      <c r="W505" s="178">
        <f t="shared" si="284"/>
        <v>0</v>
      </c>
      <c r="X505" s="179">
        <f t="shared" si="285"/>
        <v>0</v>
      </c>
      <c r="Y505" s="177">
        <f>[1]побуд.звіт!Y505+'[2]звіт 2018+01.2019'!Y505</f>
        <v>0</v>
      </c>
      <c r="Z505" s="177">
        <f>[1]побуд.звіт!Z505+'[2]звіт 2018+01.2019'!Z505</f>
        <v>0</v>
      </c>
      <c r="AA505" s="178">
        <f t="shared" si="286"/>
        <v>0</v>
      </c>
      <c r="AB505" s="179">
        <f t="shared" si="287"/>
        <v>0</v>
      </c>
      <c r="AC505" s="177">
        <f>[1]побуд.звіт!AC505+'[2]звіт 2018+01.2019'!AC505</f>
        <v>707.52946765009301</v>
      </c>
      <c r="AD505" s="177">
        <f>[1]побуд.звіт!AD505+'[2]звіт 2018+01.2019'!AD505</f>
        <v>834.51017017730248</v>
      </c>
      <c r="AE505" s="178">
        <f t="shared" si="288"/>
        <v>0</v>
      </c>
      <c r="AF505" s="179">
        <f t="shared" si="289"/>
        <v>126.98070252720947</v>
      </c>
      <c r="AG505" s="177">
        <f>[1]побуд.звіт!AG505+'[2]звіт 2018+01.2019'!AG505</f>
        <v>0</v>
      </c>
      <c r="AH505" s="177">
        <f>[1]побуд.звіт!AH505+'[2]звіт 2018+01.2019'!AH505</f>
        <v>0</v>
      </c>
      <c r="AI505" s="178">
        <f t="shared" si="290"/>
        <v>0</v>
      </c>
      <c r="AJ505" s="179">
        <f t="shared" si="291"/>
        <v>0</v>
      </c>
      <c r="AK505" s="177">
        <f>[1]побуд.звіт!AK505+'[2]звіт 2018+01.2019'!AK505</f>
        <v>0</v>
      </c>
      <c r="AL505" s="177">
        <f>[1]побуд.звіт!AL505+'[2]звіт 2018+01.2019'!AL505</f>
        <v>0</v>
      </c>
      <c r="AM505" s="178">
        <f t="shared" si="292"/>
        <v>0</v>
      </c>
      <c r="AN505" s="179">
        <f t="shared" si="293"/>
        <v>0</v>
      </c>
      <c r="AO505" s="177">
        <f>[1]побуд.звіт!AO505+'[2]звіт 2018+01.2019'!AO505</f>
        <v>456.12589318912865</v>
      </c>
      <c r="AP505" s="177">
        <f>[1]побуд.звіт!AP505+'[2]звіт 2018+01.2019'!AP505</f>
        <v>342.93922130027272</v>
      </c>
      <c r="AQ505" s="178">
        <f t="shared" si="294"/>
        <v>-113.18667188885593</v>
      </c>
      <c r="AR505" s="179">
        <f t="shared" si="295"/>
        <v>0</v>
      </c>
      <c r="AS505" s="177">
        <f>[1]побуд.звіт!AS505+'[2]звіт 2018+01.2019'!AS505</f>
        <v>0</v>
      </c>
      <c r="AT505" s="177">
        <f>[1]побуд.звіт!AT505+'[2]звіт 2018+01.2019'!AT505</f>
        <v>0</v>
      </c>
      <c r="AU505" s="178">
        <f t="shared" si="296"/>
        <v>0</v>
      </c>
      <c r="AV505" s="179">
        <f t="shared" si="297"/>
        <v>0</v>
      </c>
      <c r="AW505" s="177">
        <f>[1]побуд.звіт!AW505+'[2]звіт 2018+01.2019'!AW505</f>
        <v>952.64915584932965</v>
      </c>
      <c r="AX505" s="177">
        <f>[1]побуд.звіт!AX505+'[2]звіт 2018+01.2019'!AX505</f>
        <v>0</v>
      </c>
      <c r="AY505" s="178">
        <f t="shared" si="298"/>
        <v>-952.64915584932965</v>
      </c>
      <c r="AZ505" s="179">
        <f t="shared" si="299"/>
        <v>0</v>
      </c>
      <c r="BA505" s="38">
        <v>0</v>
      </c>
      <c r="BB505" s="36"/>
      <c r="BC505" s="36">
        <f t="shared" si="309"/>
        <v>0</v>
      </c>
      <c r="BD505" s="37">
        <f t="shared" si="310"/>
        <v>0</v>
      </c>
      <c r="BE505" s="177">
        <f>[1]побуд.звіт!BE505+'[2]звіт 2018+01.2019'!BE505</f>
        <v>16.118031826276511</v>
      </c>
      <c r="BF505" s="177">
        <f>[1]побуд.звіт!BF505+'[2]звіт 2018+01.2019'!BF505</f>
        <v>0</v>
      </c>
      <c r="BG505" s="178">
        <f t="shared" si="300"/>
        <v>-16.118031826276511</v>
      </c>
      <c r="BH505" s="179">
        <f t="shared" si="301"/>
        <v>0</v>
      </c>
      <c r="BI505" s="177">
        <f>[1]побуд.звіт!BI505+'[2]звіт 2018+01.2019'!BI505</f>
        <v>0</v>
      </c>
      <c r="BJ505" s="177">
        <f>[1]побуд.звіт!BJ505+'[2]звіт 2018+01.2019'!BJ505</f>
        <v>0</v>
      </c>
      <c r="BK505" s="178">
        <f t="shared" si="302"/>
        <v>0</v>
      </c>
      <c r="BL505" s="179">
        <f t="shared" si="303"/>
        <v>0</v>
      </c>
      <c r="BM505" s="177">
        <f>[1]побуд.звіт!BM505+'[2]звіт 2018+01.2019'!BM505</f>
        <v>0</v>
      </c>
      <c r="BN505" s="177">
        <f>[1]побуд.звіт!BN505+'[2]звіт 2018+01.2019'!BN505</f>
        <v>0</v>
      </c>
      <c r="BO505" s="178">
        <f t="shared" si="304"/>
        <v>0</v>
      </c>
      <c r="BP505" s="179">
        <f t="shared" si="305"/>
        <v>0</v>
      </c>
      <c r="BQ505" s="180">
        <f t="shared" si="312"/>
        <v>2374.0534893263284</v>
      </c>
      <c r="BR505" s="178">
        <f t="shared" si="312"/>
        <v>2064.0260540445888</v>
      </c>
      <c r="BS505" s="178">
        <f t="shared" si="306"/>
        <v>-310.0274352817396</v>
      </c>
      <c r="BT505" s="179">
        <f t="shared" si="307"/>
        <v>0</v>
      </c>
      <c r="BU505" s="181">
        <f t="shared" si="311"/>
        <v>0.86941008840971212</v>
      </c>
      <c r="BV505" s="130">
        <v>164</v>
      </c>
      <c r="BW505" s="182">
        <f t="shared" si="308"/>
        <v>0</v>
      </c>
      <c r="BX505" s="130">
        <f t="shared" si="313"/>
        <v>169.57524923759487</v>
      </c>
      <c r="BY505" s="183">
        <v>1</v>
      </c>
      <c r="CA505" s="39"/>
    </row>
    <row r="506" spans="1:79" x14ac:dyDescent="0.3">
      <c r="A506" s="72">
        <f t="shared" si="279"/>
        <v>498</v>
      </c>
      <c r="B506" s="75" t="s">
        <v>598</v>
      </c>
      <c r="C506" s="73">
        <v>78.5</v>
      </c>
      <c r="D506" s="187">
        <v>1</v>
      </c>
      <c r="E506" s="177">
        <f>[1]побуд.звіт!E506+'[2]звіт 2018+01.2019'!E506</f>
        <v>0</v>
      </c>
      <c r="F506" s="177">
        <f>[1]побуд.звіт!F506+'[2]звіт 2018+01.2019'!F506</f>
        <v>0</v>
      </c>
      <c r="G506" s="178">
        <f t="shared" si="275"/>
        <v>0</v>
      </c>
      <c r="H506" s="179">
        <f t="shared" si="276"/>
        <v>0</v>
      </c>
      <c r="I506" s="177">
        <f>[1]побуд.звіт!I506+'[2]звіт 2018+01.2019'!I506</f>
        <v>0</v>
      </c>
      <c r="J506" s="177">
        <f>[1]побуд.звіт!J506+'[2]звіт 2018+01.2019'!J506</f>
        <v>0</v>
      </c>
      <c r="K506" s="178">
        <f t="shared" si="277"/>
        <v>0</v>
      </c>
      <c r="L506" s="179">
        <f t="shared" si="278"/>
        <v>0</v>
      </c>
      <c r="M506" s="177">
        <f>[1]побуд.звіт!M506+'[2]звіт 2018+01.2019'!M506</f>
        <v>120.82410510177519</v>
      </c>
      <c r="N506" s="177">
        <f>[1]побуд.звіт!N506+'[2]звіт 2018+01.2019'!N506</f>
        <v>124.48879171785394</v>
      </c>
      <c r="O506" s="178">
        <f t="shared" si="280"/>
        <v>0</v>
      </c>
      <c r="P506" s="179">
        <f t="shared" si="281"/>
        <v>3.6646866160787539</v>
      </c>
      <c r="Q506" s="177">
        <f>[1]побуд.звіт!Q506+'[2]звіт 2018+01.2019'!Q506</f>
        <v>0</v>
      </c>
      <c r="R506" s="177">
        <f>[1]побуд.звіт!R506+'[2]звіт 2018+01.2019'!R506</f>
        <v>405.44871390168061</v>
      </c>
      <c r="S506" s="178">
        <f t="shared" si="282"/>
        <v>0</v>
      </c>
      <c r="T506" s="179">
        <f t="shared" si="283"/>
        <v>405.44871390168061</v>
      </c>
      <c r="U506" s="177">
        <f>[1]побуд.звіт!U506+'[2]звіт 2018+01.2019'!U506</f>
        <v>0</v>
      </c>
      <c r="V506" s="177">
        <f>[1]побуд.звіт!V506+'[2]звіт 2018+01.2019'!V506</f>
        <v>0</v>
      </c>
      <c r="W506" s="178">
        <f t="shared" si="284"/>
        <v>0</v>
      </c>
      <c r="X506" s="179">
        <f t="shared" si="285"/>
        <v>0</v>
      </c>
      <c r="Y506" s="177">
        <f>[1]побуд.звіт!Y506+'[2]звіт 2018+01.2019'!Y506</f>
        <v>0</v>
      </c>
      <c r="Z506" s="177">
        <f>[1]побуд.звіт!Z506+'[2]звіт 2018+01.2019'!Z506</f>
        <v>0</v>
      </c>
      <c r="AA506" s="178">
        <f t="shared" si="286"/>
        <v>0</v>
      </c>
      <c r="AB506" s="179">
        <f t="shared" si="287"/>
        <v>0</v>
      </c>
      <c r="AC506" s="177">
        <f>[1]побуд.звіт!AC506+'[2]звіт 2018+01.2019'!AC506</f>
        <v>370.69746221984201</v>
      </c>
      <c r="AD506" s="177">
        <f>[1]побуд.звіт!AD506+'[2]звіт 2018+01.2019'!AD506</f>
        <v>437.31006915165722</v>
      </c>
      <c r="AE506" s="178">
        <f t="shared" si="288"/>
        <v>0</v>
      </c>
      <c r="AF506" s="179">
        <f t="shared" si="289"/>
        <v>66.612606931815208</v>
      </c>
      <c r="AG506" s="177">
        <f>[1]побуд.звіт!AG506+'[2]звіт 2018+01.2019'!AG506</f>
        <v>0</v>
      </c>
      <c r="AH506" s="177">
        <f>[1]побуд.звіт!AH506+'[2]звіт 2018+01.2019'!AH506</f>
        <v>0</v>
      </c>
      <c r="AI506" s="178">
        <f t="shared" si="290"/>
        <v>0</v>
      </c>
      <c r="AJ506" s="179">
        <f t="shared" si="291"/>
        <v>0</v>
      </c>
      <c r="AK506" s="177">
        <f>[1]побуд.звіт!AK506+'[2]звіт 2018+01.2019'!AK506</f>
        <v>0</v>
      </c>
      <c r="AL506" s="177">
        <f>[1]побуд.звіт!AL506+'[2]звіт 2018+01.2019'!AL506</f>
        <v>0</v>
      </c>
      <c r="AM506" s="178">
        <f t="shared" si="292"/>
        <v>0</v>
      </c>
      <c r="AN506" s="179">
        <f t="shared" si="293"/>
        <v>0</v>
      </c>
      <c r="AO506" s="177">
        <f>[1]побуд.звіт!AO506+'[2]звіт 2018+01.2019'!AO506</f>
        <v>456.10762146858218</v>
      </c>
      <c r="AP506" s="177">
        <f>[1]побуд.звіт!AP506+'[2]звіт 2018+01.2019'!AP506</f>
        <v>342.93922130027272</v>
      </c>
      <c r="AQ506" s="178">
        <f t="shared" si="294"/>
        <v>-113.16840016830946</v>
      </c>
      <c r="AR506" s="179">
        <f t="shared" si="295"/>
        <v>0</v>
      </c>
      <c r="AS506" s="177">
        <f>[1]побуд.звіт!AS506+'[2]звіт 2018+01.2019'!AS506</f>
        <v>0</v>
      </c>
      <c r="AT506" s="177">
        <f>[1]побуд.звіт!AT506+'[2]звіт 2018+01.2019'!AT506</f>
        <v>0</v>
      </c>
      <c r="AU506" s="178">
        <f t="shared" si="296"/>
        <v>0</v>
      </c>
      <c r="AV506" s="179">
        <f t="shared" si="297"/>
        <v>0</v>
      </c>
      <c r="AW506" s="177">
        <f>[1]побуд.звіт!AW506+'[2]звіт 2018+01.2019'!AW506</f>
        <v>582.51399639365047</v>
      </c>
      <c r="AX506" s="177">
        <f>[1]побуд.звіт!AX506+'[2]звіт 2018+01.2019'!AX506</f>
        <v>2437</v>
      </c>
      <c r="AY506" s="178">
        <f t="shared" si="298"/>
        <v>0</v>
      </c>
      <c r="AZ506" s="179">
        <f t="shared" si="299"/>
        <v>1854.4860036063496</v>
      </c>
      <c r="BA506" s="38">
        <v>0</v>
      </c>
      <c r="BB506" s="36"/>
      <c r="BC506" s="36">
        <f t="shared" si="309"/>
        <v>0</v>
      </c>
      <c r="BD506" s="37">
        <f t="shared" si="310"/>
        <v>0</v>
      </c>
      <c r="BE506" s="177">
        <f>[1]побуд.звіт!BE506+'[2]звіт 2018+01.2019'!BE506</f>
        <v>16.011076059678665</v>
      </c>
      <c r="BF506" s="177">
        <f>[1]побуд.звіт!BF506+'[2]звіт 2018+01.2019'!BF506</f>
        <v>0</v>
      </c>
      <c r="BG506" s="178">
        <f t="shared" si="300"/>
        <v>-16.011076059678665</v>
      </c>
      <c r="BH506" s="179">
        <f t="shared" si="301"/>
        <v>0</v>
      </c>
      <c r="BI506" s="177">
        <f>[1]побуд.звіт!BI506+'[2]звіт 2018+01.2019'!BI506</f>
        <v>0</v>
      </c>
      <c r="BJ506" s="177">
        <f>[1]побуд.звіт!BJ506+'[2]звіт 2018+01.2019'!BJ506</f>
        <v>0</v>
      </c>
      <c r="BK506" s="178">
        <f t="shared" si="302"/>
        <v>0</v>
      </c>
      <c r="BL506" s="179">
        <f t="shared" si="303"/>
        <v>0</v>
      </c>
      <c r="BM506" s="177">
        <f>[1]побуд.звіт!BM506+'[2]звіт 2018+01.2019'!BM506</f>
        <v>0</v>
      </c>
      <c r="BN506" s="177">
        <f>[1]побуд.звіт!BN506+'[2]звіт 2018+01.2019'!BN506</f>
        <v>0</v>
      </c>
      <c r="BO506" s="178">
        <f t="shared" si="304"/>
        <v>0</v>
      </c>
      <c r="BP506" s="179">
        <f t="shared" si="305"/>
        <v>0</v>
      </c>
      <c r="BQ506" s="180">
        <f t="shared" si="312"/>
        <v>1546.1542612435285</v>
      </c>
      <c r="BR506" s="178">
        <f t="shared" si="312"/>
        <v>3747.1867960714644</v>
      </c>
      <c r="BS506" s="178">
        <f t="shared" si="306"/>
        <v>0</v>
      </c>
      <c r="BT506" s="179">
        <f t="shared" si="307"/>
        <v>2201.0325348279357</v>
      </c>
      <c r="BU506" s="181">
        <f t="shared" si="311"/>
        <v>2.4235529985589581</v>
      </c>
      <c r="BV506" s="130">
        <v>110</v>
      </c>
      <c r="BW506" s="182">
        <f t="shared" si="308"/>
        <v>0</v>
      </c>
      <c r="BX506" s="130">
        <f t="shared" si="313"/>
        <v>110.43959008882346</v>
      </c>
      <c r="BY506" s="183">
        <v>1</v>
      </c>
      <c r="CA506" s="39"/>
    </row>
    <row r="507" spans="1:79" x14ac:dyDescent="0.3">
      <c r="A507" s="72">
        <f t="shared" si="279"/>
        <v>499</v>
      </c>
      <c r="B507" s="75" t="s">
        <v>599</v>
      </c>
      <c r="C507" s="73">
        <v>52.9</v>
      </c>
      <c r="D507" s="187">
        <v>1</v>
      </c>
      <c r="E507" s="177">
        <f>[1]побуд.звіт!E507+'[2]звіт 2018+01.2019'!E507</f>
        <v>0</v>
      </c>
      <c r="F507" s="177">
        <f>[1]побуд.звіт!F507+'[2]звіт 2018+01.2019'!F507</f>
        <v>0</v>
      </c>
      <c r="G507" s="178">
        <f t="shared" si="275"/>
        <v>0</v>
      </c>
      <c r="H507" s="179">
        <f t="shared" si="276"/>
        <v>0</v>
      </c>
      <c r="I507" s="177">
        <f>[1]побуд.звіт!I507+'[2]звіт 2018+01.2019'!I507</f>
        <v>0</v>
      </c>
      <c r="J507" s="177">
        <f>[1]побуд.звіт!J507+'[2]звіт 2018+01.2019'!J507</f>
        <v>0</v>
      </c>
      <c r="K507" s="178">
        <f t="shared" si="277"/>
        <v>0</v>
      </c>
      <c r="L507" s="179">
        <f t="shared" si="278"/>
        <v>0</v>
      </c>
      <c r="M507" s="177">
        <f>[1]побуд.звіт!M507+'[2]звіт 2018+01.2019'!M507</f>
        <v>161.10964351926555</v>
      </c>
      <c r="N507" s="177">
        <f>[1]побуд.звіт!N507+'[2]звіт 2018+01.2019'!N507</f>
        <v>165.98505562380527</v>
      </c>
      <c r="O507" s="178">
        <f t="shared" si="280"/>
        <v>0</v>
      </c>
      <c r="P507" s="179">
        <f t="shared" si="281"/>
        <v>4.8754121045397198</v>
      </c>
      <c r="Q507" s="177">
        <f>[1]побуд.звіт!Q507+'[2]звіт 2018+01.2019'!Q507</f>
        <v>0</v>
      </c>
      <c r="R507" s="177">
        <f>[1]побуд.звіт!R507+'[2]звіт 2018+01.2019'!R507</f>
        <v>295.79566289423934</v>
      </c>
      <c r="S507" s="178">
        <f t="shared" si="282"/>
        <v>0</v>
      </c>
      <c r="T507" s="179">
        <f t="shared" si="283"/>
        <v>295.79566289423934</v>
      </c>
      <c r="U507" s="177">
        <f>[1]побуд.звіт!U507+'[2]звіт 2018+01.2019'!U507</f>
        <v>0</v>
      </c>
      <c r="V507" s="177">
        <f>[1]побуд.звіт!V507+'[2]звіт 2018+01.2019'!V507</f>
        <v>0</v>
      </c>
      <c r="W507" s="178">
        <f t="shared" si="284"/>
        <v>0</v>
      </c>
      <c r="X507" s="179">
        <f t="shared" si="285"/>
        <v>0</v>
      </c>
      <c r="Y507" s="177">
        <f>[1]побуд.звіт!Y507+'[2]звіт 2018+01.2019'!Y507</f>
        <v>0</v>
      </c>
      <c r="Z507" s="177">
        <f>[1]побуд.звіт!Z507+'[2]звіт 2018+01.2019'!Z507</f>
        <v>0</v>
      </c>
      <c r="AA507" s="178">
        <f t="shared" si="286"/>
        <v>0</v>
      </c>
      <c r="AB507" s="179">
        <f t="shared" si="287"/>
        <v>0</v>
      </c>
      <c r="AC507" s="177">
        <f>[1]побуд.звіт!AC507+'[2]звіт 2018+01.2019'!AC507</f>
        <v>249.89668473460682</v>
      </c>
      <c r="AD507" s="177">
        <f>[1]побуд.звіт!AD507+'[2]звіт 2018+01.2019'!AD507</f>
        <v>294.69684914805947</v>
      </c>
      <c r="AE507" s="178">
        <f t="shared" si="288"/>
        <v>0</v>
      </c>
      <c r="AF507" s="179">
        <f t="shared" si="289"/>
        <v>44.800164413452649</v>
      </c>
      <c r="AG507" s="177">
        <f>[1]побуд.звіт!AG507+'[2]звіт 2018+01.2019'!AG507</f>
        <v>0</v>
      </c>
      <c r="AH507" s="177">
        <f>[1]побуд.звіт!AH507+'[2]звіт 2018+01.2019'!AH507</f>
        <v>0</v>
      </c>
      <c r="AI507" s="178">
        <f t="shared" si="290"/>
        <v>0</v>
      </c>
      <c r="AJ507" s="179">
        <f t="shared" si="291"/>
        <v>0</v>
      </c>
      <c r="AK507" s="177">
        <f>[1]побуд.звіт!AK507+'[2]звіт 2018+01.2019'!AK507</f>
        <v>0</v>
      </c>
      <c r="AL507" s="177">
        <f>[1]побуд.звіт!AL507+'[2]звіт 2018+01.2019'!AL507</f>
        <v>0</v>
      </c>
      <c r="AM507" s="178">
        <f t="shared" si="292"/>
        <v>0</v>
      </c>
      <c r="AN507" s="179">
        <f t="shared" si="293"/>
        <v>0</v>
      </c>
      <c r="AO507" s="177">
        <f>[1]побуд.звіт!AO507+'[2]звіт 2018+01.2019'!AO507</f>
        <v>268.75061399006546</v>
      </c>
      <c r="AP507" s="177">
        <f>[1]побуд.звіт!AP507+'[2]звіт 2018+01.2019'!AP507</f>
        <v>208.93965912705116</v>
      </c>
      <c r="AQ507" s="178">
        <f t="shared" si="294"/>
        <v>-59.810954863014302</v>
      </c>
      <c r="AR507" s="179">
        <f t="shared" si="295"/>
        <v>0</v>
      </c>
      <c r="AS507" s="177">
        <f>[1]побуд.звіт!AS507+'[2]звіт 2018+01.2019'!AS507</f>
        <v>0</v>
      </c>
      <c r="AT507" s="177">
        <f>[1]побуд.звіт!AT507+'[2]звіт 2018+01.2019'!AT507</f>
        <v>0</v>
      </c>
      <c r="AU507" s="178">
        <f t="shared" si="296"/>
        <v>0</v>
      </c>
      <c r="AV507" s="179">
        <f t="shared" si="297"/>
        <v>0</v>
      </c>
      <c r="AW507" s="177">
        <f>[1]побуд.звіт!AW507+'[2]звіт 2018+01.2019'!AW507</f>
        <v>423.05979083760019</v>
      </c>
      <c r="AX507" s="177">
        <f>[1]побуд.звіт!AX507+'[2]звіт 2018+01.2019'!AX507</f>
        <v>0</v>
      </c>
      <c r="AY507" s="178">
        <f t="shared" si="298"/>
        <v>-423.05979083760019</v>
      </c>
      <c r="AZ507" s="179">
        <f t="shared" si="299"/>
        <v>0</v>
      </c>
      <c r="BA507" s="38">
        <v>0</v>
      </c>
      <c r="BB507" s="36"/>
      <c r="BC507" s="36">
        <f t="shared" si="309"/>
        <v>0</v>
      </c>
      <c r="BD507" s="37">
        <f t="shared" si="310"/>
        <v>0</v>
      </c>
      <c r="BE507" s="177">
        <f>[1]побуд.звіт!BE507+'[2]звіт 2018+01.2019'!BE507</f>
        <v>16.030207465860244</v>
      </c>
      <c r="BF507" s="177">
        <f>[1]побуд.звіт!BF507+'[2]звіт 2018+01.2019'!BF507</f>
        <v>0</v>
      </c>
      <c r="BG507" s="178">
        <f t="shared" si="300"/>
        <v>-16.030207465860244</v>
      </c>
      <c r="BH507" s="179">
        <f t="shared" si="301"/>
        <v>0</v>
      </c>
      <c r="BI507" s="177">
        <f>[1]побуд.звіт!BI507+'[2]звіт 2018+01.2019'!BI507</f>
        <v>0</v>
      </c>
      <c r="BJ507" s="177">
        <f>[1]побуд.звіт!BJ507+'[2]звіт 2018+01.2019'!BJ507</f>
        <v>0</v>
      </c>
      <c r="BK507" s="178">
        <f t="shared" si="302"/>
        <v>0</v>
      </c>
      <c r="BL507" s="179">
        <f t="shared" si="303"/>
        <v>0</v>
      </c>
      <c r="BM507" s="177">
        <f>[1]побуд.звіт!BM507+'[2]звіт 2018+01.2019'!BM507</f>
        <v>0</v>
      </c>
      <c r="BN507" s="177">
        <f>[1]побуд.звіт!BN507+'[2]звіт 2018+01.2019'!BN507</f>
        <v>0</v>
      </c>
      <c r="BO507" s="178">
        <f t="shared" si="304"/>
        <v>0</v>
      </c>
      <c r="BP507" s="179">
        <f t="shared" si="305"/>
        <v>0</v>
      </c>
      <c r="BQ507" s="180">
        <f t="shared" si="312"/>
        <v>1118.8469405473984</v>
      </c>
      <c r="BR507" s="178">
        <f t="shared" si="312"/>
        <v>965.41722679315524</v>
      </c>
      <c r="BS507" s="178">
        <f t="shared" si="306"/>
        <v>-153.42971375424315</v>
      </c>
      <c r="BT507" s="179">
        <f t="shared" si="307"/>
        <v>0</v>
      </c>
      <c r="BU507" s="181">
        <f t="shared" si="311"/>
        <v>0.86286800437674049</v>
      </c>
      <c r="BV507" s="130">
        <v>69</v>
      </c>
      <c r="BW507" s="182">
        <f t="shared" si="308"/>
        <v>0</v>
      </c>
      <c r="BX507" s="130">
        <f t="shared" si="313"/>
        <v>79.917638610528456</v>
      </c>
      <c r="BY507" s="183">
        <v>1</v>
      </c>
      <c r="CA507" s="39"/>
    </row>
    <row r="508" spans="1:79" x14ac:dyDescent="0.3">
      <c r="A508" s="72">
        <f t="shared" si="279"/>
        <v>500</v>
      </c>
      <c r="B508" s="75" t="s">
        <v>600</v>
      </c>
      <c r="C508" s="73">
        <v>112.2</v>
      </c>
      <c r="D508" s="187">
        <v>1</v>
      </c>
      <c r="E508" s="177">
        <f>[1]побуд.звіт!E508+'[2]звіт 2018+01.2019'!E508</f>
        <v>0</v>
      </c>
      <c r="F508" s="177">
        <f>[1]побуд.звіт!F508+'[2]звіт 2018+01.2019'!F508</f>
        <v>0</v>
      </c>
      <c r="G508" s="178">
        <f t="shared" si="275"/>
        <v>0</v>
      </c>
      <c r="H508" s="179">
        <f t="shared" si="276"/>
        <v>0</v>
      </c>
      <c r="I508" s="177">
        <f>[1]побуд.звіт!I508+'[2]звіт 2018+01.2019'!I508</f>
        <v>0</v>
      </c>
      <c r="J508" s="177">
        <f>[1]побуд.звіт!J508+'[2]звіт 2018+01.2019'!J508</f>
        <v>0</v>
      </c>
      <c r="K508" s="178">
        <f t="shared" si="277"/>
        <v>0</v>
      </c>
      <c r="L508" s="179">
        <f t="shared" si="278"/>
        <v>0</v>
      </c>
      <c r="M508" s="177">
        <f>[1]побуд.звіт!M508+'[2]звіт 2018+01.2019'!M508</f>
        <v>161.07973418062539</v>
      </c>
      <c r="N508" s="177">
        <f>[1]побуд.звіт!N508+'[2]звіт 2018+01.2019'!N508</f>
        <v>165.98505562380527</v>
      </c>
      <c r="O508" s="178">
        <f t="shared" si="280"/>
        <v>0</v>
      </c>
      <c r="P508" s="179">
        <f t="shared" si="281"/>
        <v>4.9053214431798722</v>
      </c>
      <c r="Q508" s="177">
        <f>[1]побуд.звіт!Q508+'[2]звіт 2018+01.2019'!Q508</f>
        <v>0</v>
      </c>
      <c r="R508" s="177">
        <f>[1]побуд.звіт!R508+'[2]звіт 2018+01.2019'!R508</f>
        <v>503.00159134458625</v>
      </c>
      <c r="S508" s="178">
        <f t="shared" si="282"/>
        <v>0</v>
      </c>
      <c r="T508" s="179">
        <f t="shared" si="283"/>
        <v>503.00159134458625</v>
      </c>
      <c r="U508" s="177">
        <f>[1]побуд.звіт!U508+'[2]звіт 2018+01.2019'!U508</f>
        <v>0</v>
      </c>
      <c r="V508" s="177">
        <f>[1]побуд.звіт!V508+'[2]звіт 2018+01.2019'!V508</f>
        <v>0</v>
      </c>
      <c r="W508" s="178">
        <f t="shared" si="284"/>
        <v>0</v>
      </c>
      <c r="X508" s="179">
        <f t="shared" si="285"/>
        <v>0</v>
      </c>
      <c r="Y508" s="177">
        <f>[1]побуд.звіт!Y508+'[2]звіт 2018+01.2019'!Y508</f>
        <v>0</v>
      </c>
      <c r="Z508" s="177">
        <f>[1]побуд.звіт!Z508+'[2]звіт 2018+01.2019'!Z508</f>
        <v>0</v>
      </c>
      <c r="AA508" s="178">
        <f t="shared" si="286"/>
        <v>0</v>
      </c>
      <c r="AB508" s="179">
        <f t="shared" si="287"/>
        <v>0</v>
      </c>
      <c r="AC508" s="177">
        <f>[1]побуд.звіт!AC508+'[2]звіт 2018+01.2019'!AC508</f>
        <v>529.90063668242431</v>
      </c>
      <c r="AD508" s="177">
        <f>[1]побуд.звіт!AD508+'[2]звіт 2018+01.2019'!AD508</f>
        <v>625.04700329701836</v>
      </c>
      <c r="AE508" s="178">
        <f t="shared" si="288"/>
        <v>0</v>
      </c>
      <c r="AF508" s="179">
        <f t="shared" si="289"/>
        <v>95.146366614594058</v>
      </c>
      <c r="AG508" s="177">
        <f>[1]побуд.звіт!AG508+'[2]звіт 2018+01.2019'!AG508</f>
        <v>0</v>
      </c>
      <c r="AH508" s="177">
        <f>[1]побуд.звіт!AH508+'[2]звіт 2018+01.2019'!AH508</f>
        <v>0</v>
      </c>
      <c r="AI508" s="178">
        <f t="shared" si="290"/>
        <v>0</v>
      </c>
      <c r="AJ508" s="179">
        <f t="shared" si="291"/>
        <v>0</v>
      </c>
      <c r="AK508" s="177">
        <f>[1]побуд.звіт!AK508+'[2]звіт 2018+01.2019'!AK508</f>
        <v>0</v>
      </c>
      <c r="AL508" s="177">
        <f>[1]побуд.звіт!AL508+'[2]звіт 2018+01.2019'!AL508</f>
        <v>0</v>
      </c>
      <c r="AM508" s="178">
        <f t="shared" si="292"/>
        <v>0</v>
      </c>
      <c r="AN508" s="179">
        <f t="shared" si="293"/>
        <v>0</v>
      </c>
      <c r="AO508" s="177">
        <f>[1]побуд.звіт!AO508+'[2]звіт 2018+01.2019'!AO508</f>
        <v>374.75286026542324</v>
      </c>
      <c r="AP508" s="177">
        <f>[1]побуд.звіт!AP508+'[2]звіт 2018+01.2019'!AP508</f>
        <v>267.99958895639497</v>
      </c>
      <c r="AQ508" s="178">
        <f t="shared" si="294"/>
        <v>-106.75327130902826</v>
      </c>
      <c r="AR508" s="179">
        <f t="shared" si="295"/>
        <v>0</v>
      </c>
      <c r="AS508" s="177">
        <f>[1]побуд.звіт!AS508+'[2]звіт 2018+01.2019'!AS508</f>
        <v>0</v>
      </c>
      <c r="AT508" s="177">
        <f>[1]побуд.звіт!AT508+'[2]звіт 2018+01.2019'!AT508</f>
        <v>0</v>
      </c>
      <c r="AU508" s="178">
        <f t="shared" si="296"/>
        <v>0</v>
      </c>
      <c r="AV508" s="179">
        <f t="shared" si="297"/>
        <v>0</v>
      </c>
      <c r="AW508" s="177">
        <f>[1]побуд.звіт!AW508+'[2]звіт 2018+01.2019'!AW508</f>
        <v>716.28711127096676</v>
      </c>
      <c r="AX508" s="177">
        <f>[1]побуд.звіт!AX508+'[2]звіт 2018+01.2019'!AX508</f>
        <v>0</v>
      </c>
      <c r="AY508" s="178">
        <f t="shared" si="298"/>
        <v>-716.28711127096676</v>
      </c>
      <c r="AZ508" s="179">
        <f t="shared" si="299"/>
        <v>0</v>
      </c>
      <c r="BA508" s="38">
        <v>0</v>
      </c>
      <c r="BB508" s="36"/>
      <c r="BC508" s="36">
        <f t="shared" si="309"/>
        <v>0</v>
      </c>
      <c r="BD508" s="37">
        <f t="shared" si="310"/>
        <v>0</v>
      </c>
      <c r="BE508" s="177">
        <f>[1]побуд.звіт!BE508+'[2]звіт 2018+01.2019'!BE508</f>
        <v>16.111326265347717</v>
      </c>
      <c r="BF508" s="177">
        <f>[1]побуд.звіт!BF508+'[2]звіт 2018+01.2019'!BF508</f>
        <v>0</v>
      </c>
      <c r="BG508" s="178">
        <f t="shared" si="300"/>
        <v>-16.111326265347717</v>
      </c>
      <c r="BH508" s="179">
        <f t="shared" si="301"/>
        <v>0</v>
      </c>
      <c r="BI508" s="177">
        <f>[1]побуд.звіт!BI508+'[2]звіт 2018+01.2019'!BI508</f>
        <v>0</v>
      </c>
      <c r="BJ508" s="177">
        <f>[1]побуд.звіт!BJ508+'[2]звіт 2018+01.2019'!BJ508</f>
        <v>0</v>
      </c>
      <c r="BK508" s="178">
        <f t="shared" si="302"/>
        <v>0</v>
      </c>
      <c r="BL508" s="179">
        <f t="shared" si="303"/>
        <v>0</v>
      </c>
      <c r="BM508" s="177">
        <f>[1]побуд.звіт!BM508+'[2]звіт 2018+01.2019'!BM508</f>
        <v>0</v>
      </c>
      <c r="BN508" s="177">
        <f>[1]побуд.звіт!BN508+'[2]звіт 2018+01.2019'!BN508</f>
        <v>0</v>
      </c>
      <c r="BO508" s="178">
        <f t="shared" si="304"/>
        <v>0</v>
      </c>
      <c r="BP508" s="179">
        <f t="shared" si="305"/>
        <v>0</v>
      </c>
      <c r="BQ508" s="180">
        <f t="shared" si="312"/>
        <v>1798.1316686647876</v>
      </c>
      <c r="BR508" s="178">
        <f t="shared" si="312"/>
        <v>1562.0332392218049</v>
      </c>
      <c r="BS508" s="178">
        <f t="shared" si="306"/>
        <v>-236.09842944298271</v>
      </c>
      <c r="BT508" s="179">
        <f t="shared" si="307"/>
        <v>0</v>
      </c>
      <c r="BU508" s="181">
        <f t="shared" si="311"/>
        <v>0.86869791931405171</v>
      </c>
      <c r="BV508" s="130">
        <v>2609</v>
      </c>
      <c r="BW508" s="182">
        <f t="shared" si="308"/>
        <v>2480.562023666801</v>
      </c>
      <c r="BX508" s="130">
        <f t="shared" si="313"/>
        <v>128.43797633319912</v>
      </c>
      <c r="BY508" s="183">
        <v>1</v>
      </c>
      <c r="CA508" s="39"/>
    </row>
    <row r="509" spans="1:79" x14ac:dyDescent="0.3">
      <c r="A509" s="137">
        <f t="shared" si="279"/>
        <v>501</v>
      </c>
      <c r="B509" s="153" t="s">
        <v>601</v>
      </c>
      <c r="C509" s="188">
        <v>166.2</v>
      </c>
      <c r="D509" s="187">
        <v>1</v>
      </c>
      <c r="E509" s="147">
        <f>[1]побуд.звіт!E509+'[2]звіт 2018+01.2019'!E509</f>
        <v>0</v>
      </c>
      <c r="F509" s="147">
        <f>[1]побуд.звіт!F509+'[2]звіт 2018+01.2019'!F509</f>
        <v>0</v>
      </c>
      <c r="G509" s="140">
        <f t="shared" si="275"/>
        <v>0</v>
      </c>
      <c r="H509" s="141">
        <f t="shared" si="276"/>
        <v>0</v>
      </c>
      <c r="I509" s="147">
        <f>[1]побуд.звіт!I509+'[2]звіт 2018+01.2019'!I509</f>
        <v>0</v>
      </c>
      <c r="J509" s="147">
        <f>[1]побуд.звіт!J509+'[2]звіт 2018+01.2019'!J509</f>
        <v>0</v>
      </c>
      <c r="K509" s="140">
        <f t="shared" si="277"/>
        <v>0</v>
      </c>
      <c r="L509" s="141">
        <f t="shared" si="278"/>
        <v>0</v>
      </c>
      <c r="M509" s="147">
        <f>[1]побуд.звіт!M509+'[2]звіт 2018+01.2019'!M509</f>
        <v>443.89233774349037</v>
      </c>
      <c r="N509" s="147">
        <f>[1]побуд.звіт!N509+'[2]звіт 2018+01.2019'!N509</f>
        <v>456.45890296546452</v>
      </c>
      <c r="O509" s="140">
        <f t="shared" si="280"/>
        <v>0</v>
      </c>
      <c r="P509" s="141">
        <f t="shared" si="281"/>
        <v>12.566565221974145</v>
      </c>
      <c r="Q509" s="147">
        <f>[1]побуд.звіт!Q509+'[2]звіт 2018+01.2019'!Q509</f>
        <v>0</v>
      </c>
      <c r="R509" s="147">
        <f>[1]побуд.звіт!R509+'[2]звіт 2018+01.2019'!R509</f>
        <v>0</v>
      </c>
      <c r="S509" s="140">
        <f t="shared" si="282"/>
        <v>0</v>
      </c>
      <c r="T509" s="141">
        <f t="shared" si="283"/>
        <v>0</v>
      </c>
      <c r="U509" s="147">
        <f>[1]побуд.звіт!U509+'[2]звіт 2018+01.2019'!U509</f>
        <v>0</v>
      </c>
      <c r="V509" s="147">
        <f>[1]побуд.звіт!V509+'[2]звіт 2018+01.2019'!V509</f>
        <v>0</v>
      </c>
      <c r="W509" s="140">
        <f t="shared" si="284"/>
        <v>0</v>
      </c>
      <c r="X509" s="141">
        <f t="shared" si="285"/>
        <v>0</v>
      </c>
      <c r="Y509" s="147">
        <f>[1]побуд.звіт!Y509+'[2]звіт 2018+01.2019'!Y509</f>
        <v>0</v>
      </c>
      <c r="Z509" s="147">
        <f>[1]побуд.звіт!Z509+'[2]звіт 2018+01.2019'!Z509</f>
        <v>0</v>
      </c>
      <c r="AA509" s="140">
        <f t="shared" si="286"/>
        <v>0</v>
      </c>
      <c r="AB509" s="141">
        <f t="shared" si="287"/>
        <v>0</v>
      </c>
      <c r="AC509" s="147">
        <f>[1]побуд.звіт!AC509+'[2]звіт 2018+01.2019'!AC509</f>
        <v>732.69182245270406</v>
      </c>
      <c r="AD509" s="147">
        <f>[1]побуд.звіт!AD509+'[2]звіт 2018+01.2019'!AD509</f>
        <v>925.87176424210747</v>
      </c>
      <c r="AE509" s="140">
        <f t="shared" si="288"/>
        <v>0</v>
      </c>
      <c r="AF509" s="141">
        <f t="shared" si="289"/>
        <v>193.17994178940341</v>
      </c>
      <c r="AG509" s="147">
        <f>[1]побуд.звіт!AG509+'[2]звіт 2018+01.2019'!AG509</f>
        <v>0</v>
      </c>
      <c r="AH509" s="147">
        <f>[1]побуд.звіт!AH509+'[2]звіт 2018+01.2019'!AH509</f>
        <v>0</v>
      </c>
      <c r="AI509" s="140">
        <f t="shared" si="290"/>
        <v>0</v>
      </c>
      <c r="AJ509" s="141">
        <f t="shared" si="291"/>
        <v>0</v>
      </c>
      <c r="AK509" s="147">
        <f>[1]побуд.звіт!AK509+'[2]звіт 2018+01.2019'!AK509</f>
        <v>0</v>
      </c>
      <c r="AL509" s="147">
        <f>[1]побуд.звіт!AL509+'[2]звіт 2018+01.2019'!AL509</f>
        <v>0</v>
      </c>
      <c r="AM509" s="140">
        <f t="shared" si="292"/>
        <v>0</v>
      </c>
      <c r="AN509" s="141">
        <f t="shared" si="293"/>
        <v>0</v>
      </c>
      <c r="AO509" s="147">
        <f>[1]побуд.звіт!AO509+'[2]звіт 2018+01.2019'!AO509</f>
        <v>537.08676130259164</v>
      </c>
      <c r="AP509" s="147">
        <f>[1]побуд.звіт!AP509+'[2]звіт 2018+01.2019'!AP509</f>
        <v>104.99721932614857</v>
      </c>
      <c r="AQ509" s="140">
        <f t="shared" si="294"/>
        <v>-432.08954197644306</v>
      </c>
      <c r="AR509" s="141">
        <f t="shared" si="295"/>
        <v>0</v>
      </c>
      <c r="AS509" s="147">
        <f>[1]побуд.звіт!AS509+'[2]звіт 2018+01.2019'!AS509</f>
        <v>0</v>
      </c>
      <c r="AT509" s="147">
        <f>[1]побуд.звіт!AT509+'[2]звіт 2018+01.2019'!AT509</f>
        <v>0</v>
      </c>
      <c r="AU509" s="140">
        <f t="shared" si="296"/>
        <v>0</v>
      </c>
      <c r="AV509" s="141">
        <f t="shared" si="297"/>
        <v>0</v>
      </c>
      <c r="AW509" s="147">
        <f>[1]побуд.звіт!AW509+'[2]звіт 2018+01.2019'!AW509</f>
        <v>1040.8513982947015</v>
      </c>
      <c r="AX509" s="147">
        <f>[1]побуд.звіт!AX509+'[2]звіт 2018+01.2019'!AX509</f>
        <v>0</v>
      </c>
      <c r="AY509" s="140">
        <f t="shared" si="298"/>
        <v>-1040.8513982947015</v>
      </c>
      <c r="AZ509" s="141">
        <f t="shared" si="299"/>
        <v>0</v>
      </c>
      <c r="BA509" s="38">
        <v>0</v>
      </c>
      <c r="BB509" s="36"/>
      <c r="BC509" s="36">
        <f t="shared" si="309"/>
        <v>0</v>
      </c>
      <c r="BD509" s="37">
        <f t="shared" si="310"/>
        <v>0</v>
      </c>
      <c r="BE509" s="147">
        <f>[1]побуд.звіт!BE509+'[2]звіт 2018+01.2019'!BE509</f>
        <v>16.081817170465829</v>
      </c>
      <c r="BF509" s="147">
        <f>[1]побуд.звіт!BF509+'[2]звіт 2018+01.2019'!BF509</f>
        <v>0</v>
      </c>
      <c r="BG509" s="140">
        <f t="shared" si="300"/>
        <v>-16.081817170465829</v>
      </c>
      <c r="BH509" s="141">
        <f t="shared" si="301"/>
        <v>0</v>
      </c>
      <c r="BI509" s="147">
        <f>[1]побуд.звіт!BI509+'[2]звіт 2018+01.2019'!BI509</f>
        <v>0</v>
      </c>
      <c r="BJ509" s="147">
        <f>[1]побуд.звіт!BJ509+'[2]звіт 2018+01.2019'!BJ509</f>
        <v>0</v>
      </c>
      <c r="BK509" s="140">
        <f t="shared" si="302"/>
        <v>0</v>
      </c>
      <c r="BL509" s="141">
        <f t="shared" si="303"/>
        <v>0</v>
      </c>
      <c r="BM509" s="147">
        <f>[1]побуд.звіт!BM509+'[2]звіт 2018+01.2019'!BM509</f>
        <v>0</v>
      </c>
      <c r="BN509" s="147">
        <f>[1]побуд.звіт!BN509+'[2]звіт 2018+01.2019'!BN509</f>
        <v>0</v>
      </c>
      <c r="BO509" s="140">
        <f t="shared" si="304"/>
        <v>0</v>
      </c>
      <c r="BP509" s="141">
        <f t="shared" si="305"/>
        <v>0</v>
      </c>
      <c r="BQ509" s="142">
        <f t="shared" si="312"/>
        <v>2770.6041369639534</v>
      </c>
      <c r="BR509" s="140">
        <f t="shared" si="312"/>
        <v>1487.3278865337204</v>
      </c>
      <c r="BS509" s="140">
        <f t="shared" si="306"/>
        <v>-1283.2762504302329</v>
      </c>
      <c r="BT509" s="141">
        <f t="shared" si="307"/>
        <v>0</v>
      </c>
      <c r="BU509" s="148">
        <f t="shared" si="311"/>
        <v>0.53682439388961001</v>
      </c>
      <c r="BV509" s="132">
        <v>1716</v>
      </c>
      <c r="BW509" s="144">
        <f t="shared" si="308"/>
        <v>1518.0997045025747</v>
      </c>
      <c r="BX509" s="132">
        <f t="shared" si="313"/>
        <v>197.90029549742525</v>
      </c>
      <c r="BY509" s="145">
        <v>3</v>
      </c>
      <c r="CA509" s="39"/>
    </row>
    <row r="510" spans="1:79" ht="12.4" customHeight="1" x14ac:dyDescent="0.3">
      <c r="A510" s="137">
        <f t="shared" si="279"/>
        <v>502</v>
      </c>
      <c r="B510" s="153" t="s">
        <v>602</v>
      </c>
      <c r="C510" s="188">
        <v>53.4</v>
      </c>
      <c r="D510" s="187">
        <v>1</v>
      </c>
      <c r="E510" s="147">
        <f>[1]побуд.звіт!E510+'[2]звіт 2018+01.2019'!E510</f>
        <v>0</v>
      </c>
      <c r="F510" s="147">
        <f>[1]побуд.звіт!F510+'[2]звіт 2018+01.2019'!F510</f>
        <v>0</v>
      </c>
      <c r="G510" s="140">
        <f t="shared" si="275"/>
        <v>0</v>
      </c>
      <c r="H510" s="141">
        <f t="shared" si="276"/>
        <v>0</v>
      </c>
      <c r="I510" s="147">
        <f>[1]побуд.звіт!I510+'[2]звіт 2018+01.2019'!I510</f>
        <v>0</v>
      </c>
      <c r="J510" s="147">
        <f>[1]побуд.звіт!J510+'[2]звіт 2018+01.2019'!J510</f>
        <v>0</v>
      </c>
      <c r="K510" s="140">
        <f t="shared" si="277"/>
        <v>0</v>
      </c>
      <c r="L510" s="141">
        <f t="shared" si="278"/>
        <v>0</v>
      </c>
      <c r="M510" s="147">
        <f>[1]побуд.звіт!M510+'[2]звіт 2018+01.2019'!M510</f>
        <v>282.20022845862957</v>
      </c>
      <c r="N510" s="147">
        <f>[1]побуд.звіт!N510+'[2]звіт 2018+01.2019'!N510</f>
        <v>324.12596124301376</v>
      </c>
      <c r="O510" s="140">
        <f t="shared" si="280"/>
        <v>0</v>
      </c>
      <c r="P510" s="141">
        <f t="shared" si="281"/>
        <v>41.925732784384195</v>
      </c>
      <c r="Q510" s="147">
        <f>[1]побуд.звіт!Q510+'[2]звіт 2018+01.2019'!Q510</f>
        <v>0</v>
      </c>
      <c r="R510" s="147">
        <f>[1]побуд.звіт!R510+'[2]звіт 2018+01.2019'!R510</f>
        <v>0</v>
      </c>
      <c r="S510" s="140">
        <f t="shared" si="282"/>
        <v>0</v>
      </c>
      <c r="T510" s="141">
        <f t="shared" si="283"/>
        <v>0</v>
      </c>
      <c r="U510" s="147">
        <f>[1]побуд.звіт!U510+'[2]звіт 2018+01.2019'!U510</f>
        <v>0</v>
      </c>
      <c r="V510" s="147">
        <f>[1]побуд.звіт!V510+'[2]звіт 2018+01.2019'!V510</f>
        <v>0</v>
      </c>
      <c r="W510" s="140">
        <f t="shared" si="284"/>
        <v>0</v>
      </c>
      <c r="X510" s="141">
        <f t="shared" si="285"/>
        <v>0</v>
      </c>
      <c r="Y510" s="147">
        <f>[1]побуд.звіт!Y510+'[2]звіт 2018+01.2019'!Y510</f>
        <v>0</v>
      </c>
      <c r="Z510" s="147">
        <f>[1]побуд.звіт!Z510+'[2]звіт 2018+01.2019'!Z510</f>
        <v>0</v>
      </c>
      <c r="AA510" s="140">
        <f t="shared" si="286"/>
        <v>0</v>
      </c>
      <c r="AB510" s="141">
        <f t="shared" si="287"/>
        <v>0</v>
      </c>
      <c r="AC510" s="147">
        <f>[1]побуд.звіт!AC510+'[2]звіт 2018+01.2019'!AC510</f>
        <v>235.36555804437069</v>
      </c>
      <c r="AD510" s="147">
        <f>[1]побуд.звіт!AD510+'[2]звіт 2018+01.2019'!AD510</f>
        <v>297.48226360125477</v>
      </c>
      <c r="AE510" s="140">
        <f t="shared" si="288"/>
        <v>0</v>
      </c>
      <c r="AF510" s="141">
        <f t="shared" si="289"/>
        <v>62.116705556884085</v>
      </c>
      <c r="AG510" s="147">
        <f>[1]побуд.звіт!AG510+'[2]звіт 2018+01.2019'!AG510</f>
        <v>0</v>
      </c>
      <c r="AH510" s="147">
        <f>[1]побуд.звіт!AH510+'[2]звіт 2018+01.2019'!AH510</f>
        <v>0</v>
      </c>
      <c r="AI510" s="140">
        <f t="shared" si="290"/>
        <v>0</v>
      </c>
      <c r="AJ510" s="141">
        <f t="shared" si="291"/>
        <v>0</v>
      </c>
      <c r="AK510" s="147">
        <f>[1]побуд.звіт!AK510+'[2]звіт 2018+01.2019'!AK510</f>
        <v>0</v>
      </c>
      <c r="AL510" s="147">
        <f>[1]побуд.звіт!AL510+'[2]звіт 2018+01.2019'!AL510</f>
        <v>0</v>
      </c>
      <c r="AM510" s="140">
        <f t="shared" si="292"/>
        <v>0</v>
      </c>
      <c r="AN510" s="141">
        <f t="shared" si="293"/>
        <v>0</v>
      </c>
      <c r="AO510" s="147">
        <f>[1]побуд.звіт!AO510+'[2]звіт 2018+01.2019'!AO510</f>
        <v>362.14843053754595</v>
      </c>
      <c r="AP510" s="147">
        <f>[1]побуд.звіт!AP510+'[2]звіт 2018+01.2019'!AP510</f>
        <v>69.998146217432378</v>
      </c>
      <c r="AQ510" s="140">
        <f t="shared" si="294"/>
        <v>-292.15028432011354</v>
      </c>
      <c r="AR510" s="141">
        <f t="shared" si="295"/>
        <v>0</v>
      </c>
      <c r="AS510" s="147">
        <f>[1]побуд.звіт!AS510+'[2]звіт 2018+01.2019'!AS510</f>
        <v>0</v>
      </c>
      <c r="AT510" s="147">
        <f>[1]побуд.звіт!AT510+'[2]звіт 2018+01.2019'!AT510</f>
        <v>0</v>
      </c>
      <c r="AU510" s="140">
        <f t="shared" si="296"/>
        <v>0</v>
      </c>
      <c r="AV510" s="141">
        <f t="shared" si="297"/>
        <v>0</v>
      </c>
      <c r="AW510" s="147">
        <f>[1]побуд.звіт!AW510+'[2]звіт 2018+01.2019'!AW510</f>
        <v>331.32995928740593</v>
      </c>
      <c r="AX510" s="147">
        <f>[1]побуд.звіт!AX510+'[2]звіт 2018+01.2019'!AX510</f>
        <v>0</v>
      </c>
      <c r="AY510" s="140">
        <f t="shared" si="298"/>
        <v>-331.32995928740593</v>
      </c>
      <c r="AZ510" s="141">
        <f t="shared" si="299"/>
        <v>0</v>
      </c>
      <c r="BA510" s="38">
        <v>0</v>
      </c>
      <c r="BB510" s="36"/>
      <c r="BC510" s="36">
        <f t="shared" si="309"/>
        <v>0</v>
      </c>
      <c r="BD510" s="37">
        <f t="shared" si="310"/>
        <v>0</v>
      </c>
      <c r="BE510" s="147">
        <f>[1]побуд.звіт!BE510+'[2]звіт 2018+01.2019'!BE510</f>
        <v>16.058693026789044</v>
      </c>
      <c r="BF510" s="147">
        <f>[1]побуд.звіт!BF510+'[2]звіт 2018+01.2019'!BF510</f>
        <v>0</v>
      </c>
      <c r="BG510" s="140">
        <f t="shared" si="300"/>
        <v>-16.058693026789044</v>
      </c>
      <c r="BH510" s="141">
        <f t="shared" si="301"/>
        <v>0</v>
      </c>
      <c r="BI510" s="147">
        <f>[1]побуд.звіт!BI510+'[2]звіт 2018+01.2019'!BI510</f>
        <v>0</v>
      </c>
      <c r="BJ510" s="147">
        <f>[1]побуд.звіт!BJ510+'[2]звіт 2018+01.2019'!BJ510</f>
        <v>0</v>
      </c>
      <c r="BK510" s="140">
        <f t="shared" si="302"/>
        <v>0</v>
      </c>
      <c r="BL510" s="141">
        <f t="shared" si="303"/>
        <v>0</v>
      </c>
      <c r="BM510" s="147">
        <f>[1]побуд.звіт!BM510+'[2]звіт 2018+01.2019'!BM510</f>
        <v>0</v>
      </c>
      <c r="BN510" s="147">
        <f>[1]побуд.звіт!BN510+'[2]звіт 2018+01.2019'!BN510</f>
        <v>0</v>
      </c>
      <c r="BO510" s="140">
        <f t="shared" si="304"/>
        <v>0</v>
      </c>
      <c r="BP510" s="141">
        <f t="shared" si="305"/>
        <v>0</v>
      </c>
      <c r="BQ510" s="142">
        <f t="shared" si="312"/>
        <v>1227.1028693547412</v>
      </c>
      <c r="BR510" s="140">
        <f t="shared" si="312"/>
        <v>691.60637106170088</v>
      </c>
      <c r="BS510" s="140">
        <f t="shared" si="306"/>
        <v>-535.4964982930403</v>
      </c>
      <c r="BT510" s="141">
        <f t="shared" si="307"/>
        <v>0</v>
      </c>
      <c r="BU510" s="148">
        <f t="shared" si="311"/>
        <v>0.56360912221269166</v>
      </c>
      <c r="BV510" s="132">
        <v>2130</v>
      </c>
      <c r="BW510" s="144">
        <f t="shared" si="308"/>
        <v>2042.3497950460899</v>
      </c>
      <c r="BX510" s="132">
        <f t="shared" si="313"/>
        <v>87.650204953910091</v>
      </c>
      <c r="BY510" s="145">
        <v>3</v>
      </c>
      <c r="CA510" s="39"/>
    </row>
    <row r="511" spans="1:79" x14ac:dyDescent="0.3">
      <c r="A511" s="72">
        <f t="shared" si="279"/>
        <v>503</v>
      </c>
      <c r="B511" s="75" t="s">
        <v>603</v>
      </c>
      <c r="C511" s="73">
        <v>50.2</v>
      </c>
      <c r="D511" s="187">
        <v>1</v>
      </c>
      <c r="E511" s="177">
        <f>[1]побуд.звіт!E511+'[2]звіт 2018+01.2019'!E511</f>
        <v>0</v>
      </c>
      <c r="F511" s="177">
        <f>[1]побуд.звіт!F511+'[2]звіт 2018+01.2019'!F511</f>
        <v>0</v>
      </c>
      <c r="G511" s="178">
        <f t="shared" si="275"/>
        <v>0</v>
      </c>
      <c r="H511" s="179">
        <f t="shared" si="276"/>
        <v>0</v>
      </c>
      <c r="I511" s="177">
        <f>[1]побуд.звіт!I511+'[2]звіт 2018+01.2019'!I511</f>
        <v>0</v>
      </c>
      <c r="J511" s="177">
        <f>[1]побуд.звіт!J511+'[2]звіт 2018+01.2019'!J511</f>
        <v>0</v>
      </c>
      <c r="K511" s="178">
        <f t="shared" si="277"/>
        <v>0</v>
      </c>
      <c r="L511" s="179">
        <f t="shared" si="278"/>
        <v>0</v>
      </c>
      <c r="M511" s="177">
        <f>[1]побуд.звіт!M511+'[2]звіт 2018+01.2019'!M511</f>
        <v>80.555992125057827</v>
      </c>
      <c r="N511" s="177">
        <f>[1]побуд.звіт!N511+'[2]звіт 2018+01.2019'!N511</f>
        <v>82.992527811902633</v>
      </c>
      <c r="O511" s="178">
        <f t="shared" si="280"/>
        <v>0</v>
      </c>
      <c r="P511" s="179">
        <f t="shared" si="281"/>
        <v>2.436535686844806</v>
      </c>
      <c r="Q511" s="177">
        <f>[1]побуд.звіт!Q511+'[2]звіт 2018+01.2019'!Q511</f>
        <v>0</v>
      </c>
      <c r="R511" s="177">
        <f>[1]побуд.звіт!R511+'[2]звіт 2018+01.2019'!R511</f>
        <v>121.0903886575214</v>
      </c>
      <c r="S511" s="178">
        <f t="shared" si="282"/>
        <v>0</v>
      </c>
      <c r="T511" s="179">
        <f t="shared" si="283"/>
        <v>121.0903886575214</v>
      </c>
      <c r="U511" s="177">
        <f>[1]побуд.звіт!U511+'[2]звіт 2018+01.2019'!U511</f>
        <v>0</v>
      </c>
      <c r="V511" s="177">
        <f>[1]побуд.звіт!V511+'[2]звіт 2018+01.2019'!V511</f>
        <v>0</v>
      </c>
      <c r="W511" s="178">
        <f t="shared" si="284"/>
        <v>0</v>
      </c>
      <c r="X511" s="179">
        <f t="shared" si="285"/>
        <v>0</v>
      </c>
      <c r="Y511" s="177">
        <f>[1]побуд.звіт!Y511+'[2]звіт 2018+01.2019'!Y511</f>
        <v>0</v>
      </c>
      <c r="Z511" s="177">
        <f>[1]побуд.звіт!Z511+'[2]звіт 2018+01.2019'!Z511</f>
        <v>0</v>
      </c>
      <c r="AA511" s="178">
        <f t="shared" si="286"/>
        <v>0</v>
      </c>
      <c r="AB511" s="179">
        <f t="shared" si="287"/>
        <v>0</v>
      </c>
      <c r="AC511" s="177">
        <f>[1]побуд.звіт!AC511+'[2]звіт 2018+01.2019'!AC511</f>
        <v>236.93894268249636</v>
      </c>
      <c r="AD511" s="177">
        <f>[1]побуд.звіт!AD511+'[2]звіт 2018+01.2019'!AD511</f>
        <v>279.65561110080506</v>
      </c>
      <c r="AE511" s="178">
        <f t="shared" si="288"/>
        <v>0</v>
      </c>
      <c r="AF511" s="179">
        <f t="shared" si="289"/>
        <v>42.7166684183087</v>
      </c>
      <c r="AG511" s="177">
        <f>[1]побуд.звіт!AG511+'[2]звіт 2018+01.2019'!AG511</f>
        <v>0</v>
      </c>
      <c r="AH511" s="177">
        <f>[1]побуд.звіт!AH511+'[2]звіт 2018+01.2019'!AH511</f>
        <v>0</v>
      </c>
      <c r="AI511" s="178">
        <f t="shared" si="290"/>
        <v>0</v>
      </c>
      <c r="AJ511" s="179">
        <f t="shared" si="291"/>
        <v>0</v>
      </c>
      <c r="AK511" s="177">
        <f>[1]побуд.звіт!AK511+'[2]звіт 2018+01.2019'!AK511</f>
        <v>0</v>
      </c>
      <c r="AL511" s="177">
        <f>[1]побуд.звіт!AL511+'[2]звіт 2018+01.2019'!AL511</f>
        <v>0</v>
      </c>
      <c r="AM511" s="178">
        <f t="shared" si="292"/>
        <v>0</v>
      </c>
      <c r="AN511" s="179">
        <f t="shared" si="293"/>
        <v>0</v>
      </c>
      <c r="AO511" s="177">
        <f>[1]побуд.звіт!AO511+'[2]звіт 2018+01.2019'!AO511</f>
        <v>76.693229866007869</v>
      </c>
      <c r="AP511" s="177">
        <f>[1]побуд.звіт!AP511+'[2]звіт 2018+01.2019'!AP511</f>
        <v>69.998146217432378</v>
      </c>
      <c r="AQ511" s="178">
        <f t="shared" si="294"/>
        <v>-6.6950836485754905</v>
      </c>
      <c r="AR511" s="179">
        <f t="shared" si="295"/>
        <v>0</v>
      </c>
      <c r="AS511" s="177">
        <f>[1]побуд.звіт!AS511+'[2]звіт 2018+01.2019'!AS511</f>
        <v>0</v>
      </c>
      <c r="AT511" s="177">
        <f>[1]побуд.звіт!AT511+'[2]звіт 2018+01.2019'!AT511</f>
        <v>0</v>
      </c>
      <c r="AU511" s="178">
        <f t="shared" si="296"/>
        <v>0</v>
      </c>
      <c r="AV511" s="179">
        <f t="shared" si="297"/>
        <v>0</v>
      </c>
      <c r="AW511" s="177">
        <f>[1]побуд.звіт!AW511+'[2]звіт 2018+01.2019'!AW511</f>
        <v>327.02965449598736</v>
      </c>
      <c r="AX511" s="177">
        <f>[1]побуд.звіт!AX511+'[2]звіт 2018+01.2019'!AX511</f>
        <v>0</v>
      </c>
      <c r="AY511" s="178">
        <f t="shared" si="298"/>
        <v>-327.02965449598736</v>
      </c>
      <c r="AZ511" s="179">
        <f t="shared" si="299"/>
        <v>0</v>
      </c>
      <c r="BA511" s="38">
        <v>0</v>
      </c>
      <c r="BB511" s="36"/>
      <c r="BC511" s="36">
        <f t="shared" si="309"/>
        <v>0</v>
      </c>
      <c r="BD511" s="37">
        <f t="shared" si="310"/>
        <v>0</v>
      </c>
      <c r="BE511" s="177">
        <f>[1]побуд.звіт!BE511+'[2]звіт 2018+01.2019'!BE511</f>
        <v>16.012564705933706</v>
      </c>
      <c r="BF511" s="177">
        <f>[1]побуд.звіт!BF511+'[2]звіт 2018+01.2019'!BF511</f>
        <v>0</v>
      </c>
      <c r="BG511" s="178">
        <f t="shared" si="300"/>
        <v>-16.012564705933706</v>
      </c>
      <c r="BH511" s="179">
        <f t="shared" si="301"/>
        <v>0</v>
      </c>
      <c r="BI511" s="177">
        <f>[1]побуд.звіт!BI511+'[2]звіт 2018+01.2019'!BI511</f>
        <v>0</v>
      </c>
      <c r="BJ511" s="177">
        <f>[1]побуд.звіт!BJ511+'[2]звіт 2018+01.2019'!BJ511</f>
        <v>0</v>
      </c>
      <c r="BK511" s="178">
        <f t="shared" si="302"/>
        <v>0</v>
      </c>
      <c r="BL511" s="179">
        <f t="shared" si="303"/>
        <v>0</v>
      </c>
      <c r="BM511" s="177">
        <f>[1]побуд.звіт!BM511+'[2]звіт 2018+01.2019'!BM511</f>
        <v>0</v>
      </c>
      <c r="BN511" s="177">
        <f>[1]побуд.звіт!BN511+'[2]звіт 2018+01.2019'!BN511</f>
        <v>0</v>
      </c>
      <c r="BO511" s="178">
        <f t="shared" si="304"/>
        <v>0</v>
      </c>
      <c r="BP511" s="179">
        <f t="shared" si="305"/>
        <v>0</v>
      </c>
      <c r="BQ511" s="180">
        <f t="shared" si="312"/>
        <v>737.23038387548308</v>
      </c>
      <c r="BR511" s="178">
        <f t="shared" si="312"/>
        <v>553.73667378766152</v>
      </c>
      <c r="BS511" s="178">
        <f t="shared" si="306"/>
        <v>-183.49371008782157</v>
      </c>
      <c r="BT511" s="179">
        <f t="shared" si="307"/>
        <v>0</v>
      </c>
      <c r="BU511" s="181">
        <f t="shared" si="311"/>
        <v>0.75110397766946435</v>
      </c>
      <c r="BV511" s="130">
        <v>118</v>
      </c>
      <c r="BW511" s="182">
        <f t="shared" si="308"/>
        <v>65.340686866036918</v>
      </c>
      <c r="BX511" s="130">
        <f t="shared" si="313"/>
        <v>52.659313133963074</v>
      </c>
      <c r="BY511" s="183">
        <v>1</v>
      </c>
      <c r="CA511" s="39"/>
    </row>
    <row r="512" spans="1:79" x14ac:dyDescent="0.3">
      <c r="A512" s="163">
        <f t="shared" si="279"/>
        <v>504</v>
      </c>
      <c r="B512" s="175" t="s">
        <v>604</v>
      </c>
      <c r="C512" s="189">
        <v>58.4</v>
      </c>
      <c r="D512" s="187">
        <v>1</v>
      </c>
      <c r="E512" s="165">
        <f>[1]побуд.звіт!E512+'[2]звіт 2018+01.2019'!E512</f>
        <v>0</v>
      </c>
      <c r="F512" s="165">
        <f>[1]побуд.звіт!F512+'[2]звіт 2018+01.2019'!F512</f>
        <v>0</v>
      </c>
      <c r="G512" s="166">
        <f t="shared" si="275"/>
        <v>0</v>
      </c>
      <c r="H512" s="167">
        <f t="shared" si="276"/>
        <v>0</v>
      </c>
      <c r="I512" s="165">
        <f>[1]побуд.звіт!I512+'[2]звіт 2018+01.2019'!I512</f>
        <v>0</v>
      </c>
      <c r="J512" s="165">
        <f>[1]побуд.звіт!J512+'[2]звіт 2018+01.2019'!J512</f>
        <v>0</v>
      </c>
      <c r="K512" s="166">
        <f t="shared" si="277"/>
        <v>0</v>
      </c>
      <c r="L512" s="167">
        <f t="shared" si="278"/>
        <v>0</v>
      </c>
      <c r="M512" s="165">
        <f>[1]побуд.звіт!M512+'[2]звіт 2018+01.2019'!M512</f>
        <v>322.21398138193763</v>
      </c>
      <c r="N512" s="165">
        <f>[1]побуд.звіт!N512+'[2]звіт 2018+01.2019'!N512</f>
        <v>165.98505562380527</v>
      </c>
      <c r="O512" s="166">
        <f t="shared" si="280"/>
        <v>-156.22892575813236</v>
      </c>
      <c r="P512" s="167">
        <f t="shared" si="281"/>
        <v>0</v>
      </c>
      <c r="Q512" s="165">
        <f>[1]побуд.звіт!Q512+'[2]звіт 2018+01.2019'!Q512</f>
        <v>0</v>
      </c>
      <c r="R512" s="165">
        <f>[1]побуд.звіт!R512+'[2]звіт 2018+01.2019'!R512</f>
        <v>140.12179175586593</v>
      </c>
      <c r="S512" s="166">
        <f t="shared" si="282"/>
        <v>0</v>
      </c>
      <c r="T512" s="167">
        <f t="shared" si="283"/>
        <v>140.12179175586593</v>
      </c>
      <c r="U512" s="165">
        <f>[1]побуд.звіт!U512+'[2]звіт 2018+01.2019'!U512</f>
        <v>0</v>
      </c>
      <c r="V512" s="165">
        <f>[1]побуд.звіт!V512+'[2]звіт 2018+01.2019'!V512</f>
        <v>0</v>
      </c>
      <c r="W512" s="166">
        <f t="shared" si="284"/>
        <v>0</v>
      </c>
      <c r="X512" s="167">
        <f t="shared" si="285"/>
        <v>0</v>
      </c>
      <c r="Y512" s="165">
        <f>[1]побуд.звіт!Y512+'[2]звіт 2018+01.2019'!Y512</f>
        <v>0</v>
      </c>
      <c r="Z512" s="165">
        <f>[1]побуд.звіт!Z512+'[2]звіт 2018+01.2019'!Z512</f>
        <v>0</v>
      </c>
      <c r="AA512" s="166">
        <f t="shared" si="286"/>
        <v>0</v>
      </c>
      <c r="AB512" s="167">
        <f t="shared" si="287"/>
        <v>0</v>
      </c>
      <c r="AC512" s="165">
        <f>[1]побуд.звіт!AC512+'[2]звіт 2018+01.2019'!AC512</f>
        <v>275.74047537308741</v>
      </c>
      <c r="AD512" s="165">
        <f>[1]побуд.звіт!AD512+'[2]звіт 2018+01.2019'!AD512</f>
        <v>325.33640813320739</v>
      </c>
      <c r="AE512" s="166">
        <f t="shared" si="288"/>
        <v>0</v>
      </c>
      <c r="AF512" s="167">
        <f t="shared" si="289"/>
        <v>49.595932760119979</v>
      </c>
      <c r="AG512" s="165">
        <f>[1]побуд.звіт!AG512+'[2]звіт 2018+01.2019'!AG512</f>
        <v>0</v>
      </c>
      <c r="AH512" s="165">
        <f>[1]побуд.звіт!AH512+'[2]звіт 2018+01.2019'!AH512</f>
        <v>0</v>
      </c>
      <c r="AI512" s="166">
        <f t="shared" si="290"/>
        <v>0</v>
      </c>
      <c r="AJ512" s="167">
        <f t="shared" si="291"/>
        <v>0</v>
      </c>
      <c r="AK512" s="165">
        <f>[1]побуд.звіт!AK512+'[2]звіт 2018+01.2019'!AK512</f>
        <v>0</v>
      </c>
      <c r="AL512" s="165">
        <f>[1]побуд.звіт!AL512+'[2]звіт 2018+01.2019'!AL512</f>
        <v>0</v>
      </c>
      <c r="AM512" s="166">
        <f t="shared" si="292"/>
        <v>0</v>
      </c>
      <c r="AN512" s="167">
        <f t="shared" si="293"/>
        <v>0</v>
      </c>
      <c r="AO512" s="165">
        <f>[1]побуд.звіт!AO512+'[2]звіт 2018+01.2019'!AO512</f>
        <v>76.636454050848613</v>
      </c>
      <c r="AP512" s="165">
        <f>[1]побуд.звіт!AP512+'[2]звіт 2018+01.2019'!AP512</f>
        <v>69.998146217432378</v>
      </c>
      <c r="AQ512" s="166">
        <f t="shared" si="294"/>
        <v>-6.6383078334162349</v>
      </c>
      <c r="AR512" s="167">
        <f t="shared" si="295"/>
        <v>0</v>
      </c>
      <c r="AS512" s="165">
        <f>[1]побуд.звіт!AS512+'[2]звіт 2018+01.2019'!AS512</f>
        <v>0</v>
      </c>
      <c r="AT512" s="165">
        <f>[1]побуд.звіт!AT512+'[2]звіт 2018+01.2019'!AT512</f>
        <v>0</v>
      </c>
      <c r="AU512" s="166">
        <f t="shared" si="296"/>
        <v>0</v>
      </c>
      <c r="AV512" s="167">
        <f t="shared" si="297"/>
        <v>0</v>
      </c>
      <c r="AW512" s="165">
        <f>[1]побуд.звіт!AW512+'[2]звіт 2018+01.2019'!AW512</f>
        <v>381.65036261846717</v>
      </c>
      <c r="AX512" s="165">
        <f>[1]побуд.звіт!AX512+'[2]звіт 2018+01.2019'!AX512</f>
        <v>0</v>
      </c>
      <c r="AY512" s="166">
        <f t="shared" si="298"/>
        <v>-381.65036261846717</v>
      </c>
      <c r="AZ512" s="167">
        <f t="shared" si="299"/>
        <v>0</v>
      </c>
      <c r="BA512" s="38">
        <v>0</v>
      </c>
      <c r="BB512" s="36"/>
      <c r="BC512" s="36">
        <f t="shared" si="309"/>
        <v>0</v>
      </c>
      <c r="BD512" s="37">
        <f t="shared" si="310"/>
        <v>0</v>
      </c>
      <c r="BE512" s="165">
        <f>[1]побуд.звіт!BE512+'[2]звіт 2018+01.2019'!BE512</f>
        <v>16.086527877198353</v>
      </c>
      <c r="BF512" s="165">
        <f>[1]побуд.звіт!BF512+'[2]звіт 2018+01.2019'!BF512</f>
        <v>0</v>
      </c>
      <c r="BG512" s="166">
        <f t="shared" si="300"/>
        <v>-16.086527877198353</v>
      </c>
      <c r="BH512" s="167">
        <f t="shared" si="301"/>
        <v>0</v>
      </c>
      <c r="BI512" s="165">
        <f>[1]побуд.звіт!BI512+'[2]звіт 2018+01.2019'!BI512</f>
        <v>0</v>
      </c>
      <c r="BJ512" s="165">
        <f>[1]побуд.звіт!BJ512+'[2]звіт 2018+01.2019'!BJ512</f>
        <v>0</v>
      </c>
      <c r="BK512" s="166">
        <f t="shared" si="302"/>
        <v>0</v>
      </c>
      <c r="BL512" s="167">
        <f t="shared" si="303"/>
        <v>0</v>
      </c>
      <c r="BM512" s="165">
        <f>[1]побуд.звіт!BM512+'[2]звіт 2018+01.2019'!BM512</f>
        <v>0</v>
      </c>
      <c r="BN512" s="165">
        <f>[1]побуд.звіт!BN512+'[2]звіт 2018+01.2019'!BN512</f>
        <v>0</v>
      </c>
      <c r="BO512" s="166">
        <f t="shared" si="304"/>
        <v>0</v>
      </c>
      <c r="BP512" s="167">
        <f t="shared" si="305"/>
        <v>0</v>
      </c>
      <c r="BQ512" s="168">
        <f t="shared" si="312"/>
        <v>1072.327801301539</v>
      </c>
      <c r="BR512" s="166">
        <f t="shared" si="312"/>
        <v>701.44140173031087</v>
      </c>
      <c r="BS512" s="166">
        <f t="shared" si="306"/>
        <v>-370.88639957122814</v>
      </c>
      <c r="BT512" s="167">
        <f t="shared" si="307"/>
        <v>0</v>
      </c>
      <c r="BU512" s="169">
        <f t="shared" si="311"/>
        <v>0.65412964289365216</v>
      </c>
      <c r="BV512" s="131">
        <v>0</v>
      </c>
      <c r="BW512" s="170">
        <f t="shared" si="308"/>
        <v>0</v>
      </c>
      <c r="BX512" s="131">
        <f t="shared" si="313"/>
        <v>76.594842950109935</v>
      </c>
      <c r="BY512" s="171">
        <v>2</v>
      </c>
      <c r="CA512" s="39"/>
    </row>
    <row r="513" spans="1:79" x14ac:dyDescent="0.3">
      <c r="A513" s="72">
        <f t="shared" si="279"/>
        <v>505</v>
      </c>
      <c r="B513" s="75" t="s">
        <v>605</v>
      </c>
      <c r="C513" s="73">
        <v>193.5</v>
      </c>
      <c r="D513" s="187">
        <v>1</v>
      </c>
      <c r="E513" s="177">
        <f>[1]побуд.звіт!E513+'[2]звіт 2018+01.2019'!E513</f>
        <v>0</v>
      </c>
      <c r="F513" s="177">
        <f>[1]побуд.звіт!F513+'[2]звіт 2018+01.2019'!F513</f>
        <v>0</v>
      </c>
      <c r="G513" s="178">
        <f t="shared" si="275"/>
        <v>0</v>
      </c>
      <c r="H513" s="179">
        <f t="shared" si="276"/>
        <v>0</v>
      </c>
      <c r="I513" s="177">
        <f>[1]побуд.звіт!I513+'[2]звіт 2018+01.2019'!I513</f>
        <v>0</v>
      </c>
      <c r="J513" s="177">
        <f>[1]побуд.звіт!J513+'[2]звіт 2018+01.2019'!J513</f>
        <v>0</v>
      </c>
      <c r="K513" s="178">
        <f t="shared" si="277"/>
        <v>0</v>
      </c>
      <c r="L513" s="179">
        <f t="shared" si="278"/>
        <v>0</v>
      </c>
      <c r="M513" s="177">
        <f>[1]побуд.звіт!M513+'[2]звіт 2018+01.2019'!M513</f>
        <v>281.92464577884596</v>
      </c>
      <c r="N513" s="177">
        <f>[1]побуд.звіт!N513+'[2]звіт 2018+01.2019'!N513</f>
        <v>290.47384734165922</v>
      </c>
      <c r="O513" s="178">
        <f t="shared" si="280"/>
        <v>0</v>
      </c>
      <c r="P513" s="179">
        <f t="shared" si="281"/>
        <v>8.5492015628132663</v>
      </c>
      <c r="Q513" s="177">
        <f>[1]побуд.звіт!Q513+'[2]звіт 2018+01.2019'!Q513</f>
        <v>0</v>
      </c>
      <c r="R513" s="177">
        <f>[1]побуд.звіт!R513+'[2]звіт 2018+01.2019'!R513</f>
        <v>454.46183001766963</v>
      </c>
      <c r="S513" s="178">
        <f t="shared" si="282"/>
        <v>0</v>
      </c>
      <c r="T513" s="179">
        <f t="shared" si="283"/>
        <v>454.46183001766963</v>
      </c>
      <c r="U513" s="177">
        <f>[1]побуд.звіт!U513+'[2]звіт 2018+01.2019'!U513</f>
        <v>0</v>
      </c>
      <c r="V513" s="177">
        <f>[1]побуд.звіт!V513+'[2]звіт 2018+01.2019'!V513</f>
        <v>0</v>
      </c>
      <c r="W513" s="178">
        <f t="shared" si="284"/>
        <v>0</v>
      </c>
      <c r="X513" s="179">
        <f t="shared" si="285"/>
        <v>0</v>
      </c>
      <c r="Y513" s="177">
        <f>[1]побуд.звіт!Y513+'[2]звіт 2018+01.2019'!Y513</f>
        <v>0</v>
      </c>
      <c r="Z513" s="177">
        <f>[1]побуд.звіт!Z513+'[2]звіт 2018+01.2019'!Z513</f>
        <v>0</v>
      </c>
      <c r="AA513" s="178">
        <f t="shared" si="286"/>
        <v>0</v>
      </c>
      <c r="AB513" s="179">
        <f t="shared" si="287"/>
        <v>0</v>
      </c>
      <c r="AC513" s="177">
        <f>[1]побуд.звіт!AC513+'[2]звіт 2018+01.2019'!AC513</f>
        <v>913.86607128386026</v>
      </c>
      <c r="AD513" s="177">
        <f>[1]побуд.звіт!AD513+'[2]звіт 2018+01.2019'!AD513</f>
        <v>1077.9553933865691</v>
      </c>
      <c r="AE513" s="178">
        <f t="shared" si="288"/>
        <v>0</v>
      </c>
      <c r="AF513" s="179">
        <f t="shared" si="289"/>
        <v>164.08932210270882</v>
      </c>
      <c r="AG513" s="177">
        <f>[1]побуд.звіт!AG513+'[2]звіт 2018+01.2019'!AG513</f>
        <v>0</v>
      </c>
      <c r="AH513" s="177">
        <f>[1]побуд.звіт!AH513+'[2]звіт 2018+01.2019'!AH513</f>
        <v>0</v>
      </c>
      <c r="AI513" s="178">
        <f t="shared" si="290"/>
        <v>0</v>
      </c>
      <c r="AJ513" s="179">
        <f t="shared" si="291"/>
        <v>0</v>
      </c>
      <c r="AK513" s="177">
        <f>[1]побуд.звіт!AK513+'[2]звіт 2018+01.2019'!AK513</f>
        <v>0</v>
      </c>
      <c r="AL513" s="177">
        <f>[1]побуд.звіт!AL513+'[2]звіт 2018+01.2019'!AL513</f>
        <v>0</v>
      </c>
      <c r="AM513" s="178">
        <f t="shared" si="292"/>
        <v>0</v>
      </c>
      <c r="AN513" s="179">
        <f t="shared" si="293"/>
        <v>0</v>
      </c>
      <c r="AO513" s="177">
        <f>[1]побуд.звіт!AO513+'[2]звіт 2018+01.2019'!AO513</f>
        <v>306.48534690549826</v>
      </c>
      <c r="AP513" s="177">
        <f>[1]побуд.звіт!AP513+'[2]звіт 2018+01.2019'!AP513</f>
        <v>280.00637949209738</v>
      </c>
      <c r="AQ513" s="178">
        <f t="shared" si="294"/>
        <v>-26.478967413400881</v>
      </c>
      <c r="AR513" s="179">
        <f t="shared" si="295"/>
        <v>0</v>
      </c>
      <c r="AS513" s="177">
        <f>[1]побуд.звіт!AS513+'[2]звіт 2018+01.2019'!AS513</f>
        <v>0</v>
      </c>
      <c r="AT513" s="177">
        <f>[1]побуд.звіт!AT513+'[2]звіт 2018+01.2019'!AT513</f>
        <v>0</v>
      </c>
      <c r="AU513" s="178">
        <f t="shared" si="296"/>
        <v>0</v>
      </c>
      <c r="AV513" s="179">
        <f t="shared" si="297"/>
        <v>0</v>
      </c>
      <c r="AW513" s="177">
        <f>[1]побуд.звіт!AW513+'[2]звіт 2018+01.2019'!AW513</f>
        <v>1195.5778420819483</v>
      </c>
      <c r="AX513" s="177">
        <f>[1]побуд.звіт!AX513+'[2]звіт 2018+01.2019'!AX513</f>
        <v>0</v>
      </c>
      <c r="AY513" s="178">
        <f t="shared" si="298"/>
        <v>-1195.5778420819483</v>
      </c>
      <c r="AZ513" s="179">
        <f t="shared" si="299"/>
        <v>0</v>
      </c>
      <c r="BA513" s="38">
        <v>0</v>
      </c>
      <c r="BB513" s="36"/>
      <c r="BC513" s="36">
        <f t="shared" si="309"/>
        <v>0</v>
      </c>
      <c r="BD513" s="37">
        <f t="shared" si="310"/>
        <v>0</v>
      </c>
      <c r="BE513" s="177">
        <f>[1]побуд.звіт!BE513+'[2]звіт 2018+01.2019'!BE513</f>
        <v>16.201865709954124</v>
      </c>
      <c r="BF513" s="177">
        <f>[1]побуд.звіт!BF513+'[2]звіт 2018+01.2019'!BF513</f>
        <v>0</v>
      </c>
      <c r="BG513" s="178">
        <f t="shared" si="300"/>
        <v>-16.201865709954124</v>
      </c>
      <c r="BH513" s="179">
        <f t="shared" si="301"/>
        <v>0</v>
      </c>
      <c r="BI513" s="177">
        <f>[1]побуд.звіт!BI513+'[2]звіт 2018+01.2019'!BI513</f>
        <v>0</v>
      </c>
      <c r="BJ513" s="177">
        <f>[1]побуд.звіт!BJ513+'[2]звіт 2018+01.2019'!BJ513</f>
        <v>0</v>
      </c>
      <c r="BK513" s="178">
        <f t="shared" si="302"/>
        <v>0</v>
      </c>
      <c r="BL513" s="179">
        <f t="shared" si="303"/>
        <v>0</v>
      </c>
      <c r="BM513" s="177">
        <f>[1]побуд.звіт!BM513+'[2]звіт 2018+01.2019'!BM513</f>
        <v>0</v>
      </c>
      <c r="BN513" s="177">
        <f>[1]побуд.звіт!BN513+'[2]звіт 2018+01.2019'!BN513</f>
        <v>0</v>
      </c>
      <c r="BO513" s="178">
        <f t="shared" si="304"/>
        <v>0</v>
      </c>
      <c r="BP513" s="179">
        <f t="shared" si="305"/>
        <v>0</v>
      </c>
      <c r="BQ513" s="180">
        <f t="shared" si="312"/>
        <v>2714.0557717601073</v>
      </c>
      <c r="BR513" s="178">
        <f t="shared" si="312"/>
        <v>2102.8974502379951</v>
      </c>
      <c r="BS513" s="178">
        <f t="shared" si="306"/>
        <v>-611.15832152211215</v>
      </c>
      <c r="BT513" s="179">
        <f t="shared" si="307"/>
        <v>0</v>
      </c>
      <c r="BU513" s="181">
        <f t="shared" si="311"/>
        <v>0.77481733136022979</v>
      </c>
      <c r="BV513" s="130">
        <v>231</v>
      </c>
      <c r="BW513" s="182">
        <f t="shared" si="308"/>
        <v>37.138873445706622</v>
      </c>
      <c r="BX513" s="130">
        <f t="shared" si="313"/>
        <v>193.86112655429338</v>
      </c>
      <c r="BY513" s="183">
        <v>1</v>
      </c>
      <c r="CA513" s="39"/>
    </row>
    <row r="514" spans="1:79" x14ac:dyDescent="0.3">
      <c r="A514" s="72">
        <f t="shared" si="279"/>
        <v>506</v>
      </c>
      <c r="B514" s="75" t="s">
        <v>606</v>
      </c>
      <c r="C514" s="73">
        <v>104.1</v>
      </c>
      <c r="D514" s="187">
        <v>1</v>
      </c>
      <c r="E514" s="177">
        <f>[1]побуд.звіт!E514+'[2]звіт 2018+01.2019'!E514</f>
        <v>0</v>
      </c>
      <c r="F514" s="177">
        <f>[1]побуд.звіт!F514+'[2]звіт 2018+01.2019'!F514</f>
        <v>0</v>
      </c>
      <c r="G514" s="178">
        <f t="shared" si="275"/>
        <v>0</v>
      </c>
      <c r="H514" s="179">
        <f t="shared" si="276"/>
        <v>0</v>
      </c>
      <c r="I514" s="177">
        <f>[1]побуд.звіт!I514+'[2]звіт 2018+01.2019'!I514</f>
        <v>0</v>
      </c>
      <c r="J514" s="177">
        <f>[1]побуд.звіт!J514+'[2]звіт 2018+01.2019'!J514</f>
        <v>0</v>
      </c>
      <c r="K514" s="178">
        <f t="shared" si="277"/>
        <v>0</v>
      </c>
      <c r="L514" s="179">
        <f t="shared" si="278"/>
        <v>0</v>
      </c>
      <c r="M514" s="177">
        <f>[1]побуд.звіт!M514+'[2]звіт 2018+01.2019'!M514</f>
        <v>120.80621151483219</v>
      </c>
      <c r="N514" s="177">
        <f>[1]побуд.звіт!N514+'[2]звіт 2018+01.2019'!N514</f>
        <v>124.48879171785394</v>
      </c>
      <c r="O514" s="178">
        <f t="shared" si="280"/>
        <v>0</v>
      </c>
      <c r="P514" s="179">
        <f t="shared" si="281"/>
        <v>3.6825802030217574</v>
      </c>
      <c r="Q514" s="177">
        <f>[1]побуд.звіт!Q514+'[2]звіт 2018+01.2019'!Q514</f>
        <v>0</v>
      </c>
      <c r="R514" s="177">
        <f>[1]побуд.звіт!R514+'[2]звіт 2018+01.2019'!R514</f>
        <v>209.32410085027979</v>
      </c>
      <c r="S514" s="178">
        <f t="shared" si="282"/>
        <v>0</v>
      </c>
      <c r="T514" s="179">
        <f t="shared" si="283"/>
        <v>209.32410085027979</v>
      </c>
      <c r="U514" s="177">
        <f>[1]побуд.звіт!U514+'[2]звіт 2018+01.2019'!U514</f>
        <v>0</v>
      </c>
      <c r="V514" s="177">
        <f>[1]побуд.звіт!V514+'[2]звіт 2018+01.2019'!V514</f>
        <v>0</v>
      </c>
      <c r="W514" s="178">
        <f t="shared" si="284"/>
        <v>0</v>
      </c>
      <c r="X514" s="179">
        <f t="shared" si="285"/>
        <v>0</v>
      </c>
      <c r="Y514" s="177">
        <f>[1]побуд.звіт!Y514+'[2]звіт 2018+01.2019'!Y514</f>
        <v>0</v>
      </c>
      <c r="Z514" s="177">
        <f>[1]побуд.звіт!Z514+'[2]звіт 2018+01.2019'!Z514</f>
        <v>0</v>
      </c>
      <c r="AA514" s="178">
        <f t="shared" si="286"/>
        <v>0</v>
      </c>
      <c r="AB514" s="179">
        <f t="shared" si="287"/>
        <v>0</v>
      </c>
      <c r="AC514" s="177">
        <f>[1]побуд.звіт!AC514+'[2]звіт 2018+01.2019'!AC514</f>
        <v>491.58733524949719</v>
      </c>
      <c r="AD514" s="177">
        <f>[1]побуд.звіт!AD514+'[2]звіт 2018+01.2019'!AD514</f>
        <v>579.92328915525491</v>
      </c>
      <c r="AE514" s="178">
        <f t="shared" si="288"/>
        <v>0</v>
      </c>
      <c r="AF514" s="179">
        <f t="shared" si="289"/>
        <v>88.335953905757719</v>
      </c>
      <c r="AG514" s="177">
        <f>[1]побуд.звіт!AG514+'[2]звіт 2018+01.2019'!AG514</f>
        <v>0</v>
      </c>
      <c r="AH514" s="177">
        <f>[1]побуд.звіт!AH514+'[2]звіт 2018+01.2019'!AH514</f>
        <v>0</v>
      </c>
      <c r="AI514" s="178">
        <f t="shared" si="290"/>
        <v>0</v>
      </c>
      <c r="AJ514" s="179">
        <f t="shared" si="291"/>
        <v>0</v>
      </c>
      <c r="AK514" s="177">
        <f>[1]побуд.звіт!AK514+'[2]звіт 2018+01.2019'!AK514</f>
        <v>0</v>
      </c>
      <c r="AL514" s="177">
        <f>[1]побуд.звіт!AL514+'[2]звіт 2018+01.2019'!AL514</f>
        <v>0</v>
      </c>
      <c r="AM514" s="178">
        <f t="shared" si="292"/>
        <v>0</v>
      </c>
      <c r="AN514" s="179">
        <f t="shared" si="293"/>
        <v>0</v>
      </c>
      <c r="AO514" s="177">
        <f>[1]побуд.звіт!AO514+'[2]звіт 2018+01.2019'!AO514</f>
        <v>153.34622010735134</v>
      </c>
      <c r="AP514" s="177">
        <f>[1]побуд.звіт!AP514+'[2]звіт 2018+01.2019'!AP514</f>
        <v>140.01008705723257</v>
      </c>
      <c r="AQ514" s="178">
        <f t="shared" si="294"/>
        <v>-13.336133050118775</v>
      </c>
      <c r="AR514" s="179">
        <f t="shared" si="295"/>
        <v>0</v>
      </c>
      <c r="AS514" s="177">
        <f>[1]побуд.звіт!AS514+'[2]звіт 2018+01.2019'!AS514</f>
        <v>0</v>
      </c>
      <c r="AT514" s="177">
        <f>[1]побуд.звіт!AT514+'[2]звіт 2018+01.2019'!AT514</f>
        <v>0</v>
      </c>
      <c r="AU514" s="178">
        <f t="shared" si="296"/>
        <v>0</v>
      </c>
      <c r="AV514" s="179">
        <f t="shared" si="297"/>
        <v>0</v>
      </c>
      <c r="AW514" s="177">
        <f>[1]побуд.звіт!AW514+'[2]звіт 2018+01.2019'!AW514</f>
        <v>574.59087002372439</v>
      </c>
      <c r="AX514" s="177">
        <f>[1]побуд.звіт!AX514+'[2]звіт 2018+01.2019'!AX514</f>
        <v>0</v>
      </c>
      <c r="AY514" s="178">
        <f t="shared" si="298"/>
        <v>-574.59087002372439</v>
      </c>
      <c r="AZ514" s="179">
        <f t="shared" si="299"/>
        <v>0</v>
      </c>
      <c r="BA514" s="38">
        <v>0</v>
      </c>
      <c r="BB514" s="36"/>
      <c r="BC514" s="36">
        <f t="shared" si="309"/>
        <v>0</v>
      </c>
      <c r="BD514" s="37">
        <f t="shared" si="310"/>
        <v>0</v>
      </c>
      <c r="BE514" s="177">
        <f>[1]побуд.звіт!BE514+'[2]звіт 2018+01.2019'!BE514</f>
        <v>15.971236889928804</v>
      </c>
      <c r="BF514" s="177">
        <f>[1]побуд.звіт!BF514+'[2]звіт 2018+01.2019'!BF514</f>
        <v>0</v>
      </c>
      <c r="BG514" s="178">
        <f t="shared" si="300"/>
        <v>-15.971236889928804</v>
      </c>
      <c r="BH514" s="179">
        <f t="shared" si="301"/>
        <v>0</v>
      </c>
      <c r="BI514" s="177">
        <f>[1]побуд.звіт!BI514+'[2]звіт 2018+01.2019'!BI514</f>
        <v>0</v>
      </c>
      <c r="BJ514" s="177">
        <f>[1]побуд.звіт!BJ514+'[2]звіт 2018+01.2019'!BJ514</f>
        <v>0</v>
      </c>
      <c r="BK514" s="178">
        <f t="shared" si="302"/>
        <v>0</v>
      </c>
      <c r="BL514" s="179">
        <f t="shared" si="303"/>
        <v>0</v>
      </c>
      <c r="BM514" s="177">
        <f>[1]побуд.звіт!BM514+'[2]звіт 2018+01.2019'!BM514</f>
        <v>0</v>
      </c>
      <c r="BN514" s="177">
        <f>[1]побуд.звіт!BN514+'[2]звіт 2018+01.2019'!BN514</f>
        <v>0</v>
      </c>
      <c r="BO514" s="178">
        <f t="shared" si="304"/>
        <v>0</v>
      </c>
      <c r="BP514" s="179">
        <f t="shared" si="305"/>
        <v>0</v>
      </c>
      <c r="BQ514" s="180">
        <f t="shared" si="312"/>
        <v>1356.3018737853338</v>
      </c>
      <c r="BR514" s="178">
        <f t="shared" si="312"/>
        <v>1053.7462687806212</v>
      </c>
      <c r="BS514" s="178">
        <f t="shared" si="306"/>
        <v>-302.55560500471256</v>
      </c>
      <c r="BT514" s="179">
        <f t="shared" si="307"/>
        <v>0</v>
      </c>
      <c r="BU514" s="181">
        <f t="shared" si="311"/>
        <v>0.77692605838528905</v>
      </c>
      <c r="BV514" s="130">
        <v>191</v>
      </c>
      <c r="BW514" s="182">
        <f t="shared" si="308"/>
        <v>94.121294729619009</v>
      </c>
      <c r="BX514" s="130">
        <f t="shared" si="313"/>
        <v>96.878705270380991</v>
      </c>
      <c r="BY514" s="183">
        <v>1</v>
      </c>
      <c r="CA514" s="39"/>
    </row>
    <row r="515" spans="1:79" x14ac:dyDescent="0.3">
      <c r="A515" s="163">
        <f t="shared" si="279"/>
        <v>507</v>
      </c>
      <c r="B515" s="175" t="s">
        <v>607</v>
      </c>
      <c r="C515" s="189">
        <v>141</v>
      </c>
      <c r="D515" s="187">
        <v>1</v>
      </c>
      <c r="E515" s="165">
        <f>[1]побуд.звіт!E515+'[2]звіт 2018+01.2019'!E515</f>
        <v>0</v>
      </c>
      <c r="F515" s="165">
        <f>[1]побуд.звіт!F515+'[2]звіт 2018+01.2019'!F515</f>
        <v>0</v>
      </c>
      <c r="G515" s="166">
        <f t="shared" si="275"/>
        <v>0</v>
      </c>
      <c r="H515" s="167">
        <f t="shared" si="276"/>
        <v>0</v>
      </c>
      <c r="I515" s="165">
        <f>[1]побуд.звіт!I515+'[2]звіт 2018+01.2019'!I515</f>
        <v>0</v>
      </c>
      <c r="J515" s="165">
        <f>[1]побуд.звіт!J515+'[2]звіт 2018+01.2019'!J515</f>
        <v>0</v>
      </c>
      <c r="K515" s="166">
        <f t="shared" si="277"/>
        <v>0</v>
      </c>
      <c r="L515" s="167">
        <f t="shared" si="278"/>
        <v>0</v>
      </c>
      <c r="M515" s="165">
        <f>[1]побуд.звіт!M515+'[2]звіт 2018+01.2019'!M515</f>
        <v>281.93010748416282</v>
      </c>
      <c r="N515" s="165">
        <f>[1]побуд.звіт!N515+'[2]звіт 2018+01.2019'!N515</f>
        <v>290.47384734165922</v>
      </c>
      <c r="O515" s="166">
        <f t="shared" si="280"/>
        <v>0</v>
      </c>
      <c r="P515" s="167">
        <f t="shared" si="281"/>
        <v>8.543739857496405</v>
      </c>
      <c r="Q515" s="165">
        <f>[1]побуд.звіт!Q515+'[2]звіт 2018+01.2019'!Q515</f>
        <v>0</v>
      </c>
      <c r="R515" s="165">
        <f>[1]побуд.звіт!R515+'[2]звіт 2018+01.2019'!R515</f>
        <v>338.36383030068617</v>
      </c>
      <c r="S515" s="166">
        <f t="shared" si="282"/>
        <v>0</v>
      </c>
      <c r="T515" s="167">
        <f t="shared" si="283"/>
        <v>338.36383030068617</v>
      </c>
      <c r="U515" s="165">
        <f>[1]побуд.звіт!U515+'[2]звіт 2018+01.2019'!U515</f>
        <v>0</v>
      </c>
      <c r="V515" s="165">
        <f>[1]побуд.звіт!V515+'[2]звіт 2018+01.2019'!V515</f>
        <v>0</v>
      </c>
      <c r="W515" s="166">
        <f t="shared" si="284"/>
        <v>0</v>
      </c>
      <c r="X515" s="167">
        <f t="shared" si="285"/>
        <v>0</v>
      </c>
      <c r="Y515" s="165">
        <f>[1]побуд.звіт!Y515+'[2]звіт 2018+01.2019'!Y515</f>
        <v>0</v>
      </c>
      <c r="Z515" s="165">
        <f>[1]побуд.звіт!Z515+'[2]звіт 2018+01.2019'!Z515</f>
        <v>0</v>
      </c>
      <c r="AA515" s="166">
        <f t="shared" si="286"/>
        <v>0</v>
      </c>
      <c r="AB515" s="167">
        <f t="shared" si="287"/>
        <v>0</v>
      </c>
      <c r="AC515" s="165">
        <f>[1]побуд.звіт!AC515+'[2]звіт 2018+01.2019'!AC515</f>
        <v>665.83875379614904</v>
      </c>
      <c r="AD515" s="165">
        <f>[1]побуд.звіт!AD515+'[2]звіт 2018+01.2019'!AD515</f>
        <v>785.48687580106582</v>
      </c>
      <c r="AE515" s="166">
        <f t="shared" si="288"/>
        <v>0</v>
      </c>
      <c r="AF515" s="167">
        <f t="shared" si="289"/>
        <v>119.64812200491679</v>
      </c>
      <c r="AG515" s="165">
        <f>[1]побуд.звіт!AG515+'[2]звіт 2018+01.2019'!AG515</f>
        <v>0</v>
      </c>
      <c r="AH515" s="165">
        <f>[1]побуд.звіт!AH515+'[2]звіт 2018+01.2019'!AH515</f>
        <v>0</v>
      </c>
      <c r="AI515" s="166">
        <f t="shared" si="290"/>
        <v>0</v>
      </c>
      <c r="AJ515" s="167">
        <f t="shared" si="291"/>
        <v>0</v>
      </c>
      <c r="AK515" s="165">
        <f>[1]побуд.звіт!AK515+'[2]звіт 2018+01.2019'!AK515</f>
        <v>0</v>
      </c>
      <c r="AL515" s="165">
        <f>[1]побуд.звіт!AL515+'[2]звіт 2018+01.2019'!AL515</f>
        <v>0</v>
      </c>
      <c r="AM515" s="166">
        <f t="shared" si="292"/>
        <v>0</v>
      </c>
      <c r="AN515" s="167">
        <f t="shared" si="293"/>
        <v>0</v>
      </c>
      <c r="AO515" s="165">
        <f>[1]побуд.звіт!AO515+'[2]звіт 2018+01.2019'!AO515</f>
        <v>229.88304320567653</v>
      </c>
      <c r="AP515" s="165">
        <f>[1]побуд.звіт!AP515+'[2]звіт 2018+01.2019'!AP515</f>
        <v>210.00823327466497</v>
      </c>
      <c r="AQ515" s="166">
        <f t="shared" si="294"/>
        <v>-19.874809931011555</v>
      </c>
      <c r="AR515" s="167">
        <f t="shared" si="295"/>
        <v>0</v>
      </c>
      <c r="AS515" s="165">
        <f>[1]побуд.звіт!AS515+'[2]звіт 2018+01.2019'!AS515</f>
        <v>0</v>
      </c>
      <c r="AT515" s="165">
        <f>[1]побуд.звіт!AT515+'[2]звіт 2018+01.2019'!AT515</f>
        <v>0</v>
      </c>
      <c r="AU515" s="166">
        <f t="shared" si="296"/>
        <v>0</v>
      </c>
      <c r="AV515" s="167">
        <f t="shared" si="297"/>
        <v>0</v>
      </c>
      <c r="AW515" s="165">
        <f>[1]побуд.звіт!AW515+'[2]звіт 2018+01.2019'!AW515</f>
        <v>904.99696897947047</v>
      </c>
      <c r="AX515" s="165">
        <f>[1]побуд.звіт!AX515+'[2]звіт 2018+01.2019'!AX515</f>
        <v>0</v>
      </c>
      <c r="AY515" s="166">
        <f t="shared" si="298"/>
        <v>-904.99696897947047</v>
      </c>
      <c r="AZ515" s="167">
        <f t="shared" si="299"/>
        <v>0</v>
      </c>
      <c r="BA515" s="38">
        <v>0</v>
      </c>
      <c r="BB515" s="36"/>
      <c r="BC515" s="36">
        <f t="shared" si="309"/>
        <v>0</v>
      </c>
      <c r="BD515" s="37">
        <f t="shared" si="310"/>
        <v>0</v>
      </c>
      <c r="BE515" s="165">
        <f>[1]побуд.звіт!BE515+'[2]звіт 2018+01.2019'!BE515</f>
        <v>16.089882267619895</v>
      </c>
      <c r="BF515" s="165">
        <f>[1]побуд.звіт!BF515+'[2]звіт 2018+01.2019'!BF515</f>
        <v>0</v>
      </c>
      <c r="BG515" s="166">
        <f t="shared" si="300"/>
        <v>-16.089882267619895</v>
      </c>
      <c r="BH515" s="167">
        <f t="shared" si="301"/>
        <v>0</v>
      </c>
      <c r="BI515" s="165">
        <f>[1]побуд.звіт!BI515+'[2]звіт 2018+01.2019'!BI515</f>
        <v>0</v>
      </c>
      <c r="BJ515" s="165">
        <f>[1]побуд.звіт!BJ515+'[2]звіт 2018+01.2019'!BJ515</f>
        <v>0</v>
      </c>
      <c r="BK515" s="166">
        <f t="shared" si="302"/>
        <v>0</v>
      </c>
      <c r="BL515" s="167">
        <f t="shared" si="303"/>
        <v>0</v>
      </c>
      <c r="BM515" s="165">
        <f>[1]побуд.звіт!BM515+'[2]звіт 2018+01.2019'!BM515</f>
        <v>0</v>
      </c>
      <c r="BN515" s="165">
        <f>[1]побуд.звіт!BN515+'[2]звіт 2018+01.2019'!BN515</f>
        <v>0</v>
      </c>
      <c r="BO515" s="166">
        <f t="shared" si="304"/>
        <v>0</v>
      </c>
      <c r="BP515" s="167">
        <f t="shared" si="305"/>
        <v>0</v>
      </c>
      <c r="BQ515" s="168">
        <f t="shared" si="312"/>
        <v>2098.7387557330785</v>
      </c>
      <c r="BR515" s="166">
        <f t="shared" si="312"/>
        <v>1624.3327867180762</v>
      </c>
      <c r="BS515" s="166">
        <f t="shared" si="306"/>
        <v>-474.40596901500226</v>
      </c>
      <c r="BT515" s="167">
        <f t="shared" si="307"/>
        <v>0</v>
      </c>
      <c r="BU515" s="169">
        <f t="shared" si="311"/>
        <v>0.77395663575608065</v>
      </c>
      <c r="BV515" s="131">
        <v>0</v>
      </c>
      <c r="BW515" s="170">
        <f t="shared" si="308"/>
        <v>0</v>
      </c>
      <c r="BX515" s="131">
        <f t="shared" si="313"/>
        <v>149.90991112379132</v>
      </c>
      <c r="BY515" s="171">
        <v>2</v>
      </c>
      <c r="CA515" s="39"/>
    </row>
    <row r="516" spans="1:79" x14ac:dyDescent="0.3">
      <c r="A516" s="72">
        <f t="shared" si="279"/>
        <v>508</v>
      </c>
      <c r="B516" s="75" t="s">
        <v>608</v>
      </c>
      <c r="C516" s="73">
        <v>75.400000000000006</v>
      </c>
      <c r="D516" s="187">
        <v>1</v>
      </c>
      <c r="E516" s="177">
        <f>[1]побуд.звіт!E516+'[2]звіт 2018+01.2019'!E516</f>
        <v>0</v>
      </c>
      <c r="F516" s="177">
        <f>[1]побуд.звіт!F516+'[2]звіт 2018+01.2019'!F516</f>
        <v>0</v>
      </c>
      <c r="G516" s="178">
        <f t="shared" si="275"/>
        <v>0</v>
      </c>
      <c r="H516" s="179">
        <f t="shared" si="276"/>
        <v>0</v>
      </c>
      <c r="I516" s="177">
        <f>[1]побуд.звіт!I516+'[2]звіт 2018+01.2019'!I516</f>
        <v>0</v>
      </c>
      <c r="J516" s="177">
        <f>[1]побуд.звіт!J516+'[2]звіт 2018+01.2019'!J516</f>
        <v>0</v>
      </c>
      <c r="K516" s="178">
        <f t="shared" si="277"/>
        <v>0</v>
      </c>
      <c r="L516" s="179">
        <f t="shared" si="278"/>
        <v>0</v>
      </c>
      <c r="M516" s="177">
        <f>[1]побуд.звіт!M516+'[2]звіт 2018+01.2019'!M516</f>
        <v>161.11676974429804</v>
      </c>
      <c r="N516" s="177">
        <f>[1]побуд.звіт!N516+'[2]звіт 2018+01.2019'!N516</f>
        <v>165.98505562380527</v>
      </c>
      <c r="O516" s="178">
        <f t="shared" si="280"/>
        <v>0</v>
      </c>
      <c r="P516" s="179">
        <f t="shared" si="281"/>
        <v>4.8682858795072264</v>
      </c>
      <c r="Q516" s="177">
        <f>[1]побуд.звіт!Q516+'[2]звіт 2018+01.2019'!Q516</f>
        <v>0</v>
      </c>
      <c r="R516" s="177">
        <f>[1]побуд.звіт!R516+'[2]звіт 2018+01.2019'!R516</f>
        <v>213.94361723885328</v>
      </c>
      <c r="S516" s="178">
        <f t="shared" si="282"/>
        <v>0</v>
      </c>
      <c r="T516" s="179">
        <f t="shared" si="283"/>
        <v>213.94361723885328</v>
      </c>
      <c r="U516" s="177">
        <f>[1]побуд.звіт!U516+'[2]звіт 2018+01.2019'!U516</f>
        <v>0</v>
      </c>
      <c r="V516" s="177">
        <f>[1]побуд.звіт!V516+'[2]звіт 2018+01.2019'!V516</f>
        <v>0</v>
      </c>
      <c r="W516" s="178">
        <f t="shared" si="284"/>
        <v>0</v>
      </c>
      <c r="X516" s="179">
        <f t="shared" si="285"/>
        <v>0</v>
      </c>
      <c r="Y516" s="177">
        <f>[1]побуд.звіт!Y516+'[2]звіт 2018+01.2019'!Y516</f>
        <v>0</v>
      </c>
      <c r="Z516" s="177">
        <f>[1]побуд.звіт!Z516+'[2]звіт 2018+01.2019'!Z516</f>
        <v>0</v>
      </c>
      <c r="AA516" s="178">
        <f t="shared" si="286"/>
        <v>0</v>
      </c>
      <c r="AB516" s="179">
        <f t="shared" si="287"/>
        <v>0</v>
      </c>
      <c r="AC516" s="177">
        <f>[1]побуд.звіт!AC516+'[2]звіт 2018+01.2019'!AC516</f>
        <v>355.94826394940679</v>
      </c>
      <c r="AD516" s="177">
        <f>[1]побуд.звіт!AD516+'[2]звіт 2018+01.2019'!AD516</f>
        <v>420.0404995418466</v>
      </c>
      <c r="AE516" s="178">
        <f t="shared" si="288"/>
        <v>0</v>
      </c>
      <c r="AF516" s="179">
        <f t="shared" si="289"/>
        <v>64.092235592439806</v>
      </c>
      <c r="AG516" s="177">
        <f>[1]побуд.звіт!AG516+'[2]звіт 2018+01.2019'!AG516</f>
        <v>0</v>
      </c>
      <c r="AH516" s="177">
        <f>[1]побуд.звіт!AH516+'[2]звіт 2018+01.2019'!AH516</f>
        <v>0</v>
      </c>
      <c r="AI516" s="178">
        <f t="shared" si="290"/>
        <v>0</v>
      </c>
      <c r="AJ516" s="179">
        <f t="shared" si="291"/>
        <v>0</v>
      </c>
      <c r="AK516" s="177">
        <f>[1]побуд.звіт!AK516+'[2]звіт 2018+01.2019'!AK516</f>
        <v>0</v>
      </c>
      <c r="AL516" s="177">
        <f>[1]побуд.звіт!AL516+'[2]звіт 2018+01.2019'!AL516</f>
        <v>0</v>
      </c>
      <c r="AM516" s="178">
        <f t="shared" si="292"/>
        <v>0</v>
      </c>
      <c r="AN516" s="179">
        <f t="shared" si="293"/>
        <v>0</v>
      </c>
      <c r="AO516" s="177">
        <f>[1]побуд.звіт!AO516+'[2]звіт 2018+01.2019'!AO516</f>
        <v>153.29601926182335</v>
      </c>
      <c r="AP516" s="177">
        <f>[1]побуд.звіт!AP516+'[2]звіт 2018+01.2019'!AP516</f>
        <v>140.01008705723257</v>
      </c>
      <c r="AQ516" s="178">
        <f t="shared" si="294"/>
        <v>-13.285932204590779</v>
      </c>
      <c r="AR516" s="179">
        <f t="shared" si="295"/>
        <v>0</v>
      </c>
      <c r="AS516" s="177">
        <f>[1]побуд.звіт!AS516+'[2]звіт 2018+01.2019'!AS516</f>
        <v>0</v>
      </c>
      <c r="AT516" s="177">
        <f>[1]побуд.звіт!AT516+'[2]звіт 2018+01.2019'!AT516</f>
        <v>0</v>
      </c>
      <c r="AU516" s="178">
        <f t="shared" si="296"/>
        <v>0</v>
      </c>
      <c r="AV516" s="179">
        <f t="shared" si="297"/>
        <v>0</v>
      </c>
      <c r="AW516" s="177">
        <f>[1]побуд.звіт!AW516+'[2]звіт 2018+01.2019'!AW516</f>
        <v>573.09419229664707</v>
      </c>
      <c r="AX516" s="177">
        <f>[1]побуд.звіт!AX516+'[2]звіт 2018+01.2019'!AX516</f>
        <v>1148.2882551814464</v>
      </c>
      <c r="AY516" s="178">
        <f t="shared" si="298"/>
        <v>0</v>
      </c>
      <c r="AZ516" s="179">
        <f t="shared" si="299"/>
        <v>575.19406288479934</v>
      </c>
      <c r="BA516" s="38">
        <v>0</v>
      </c>
      <c r="BB516" s="36"/>
      <c r="BC516" s="36">
        <f t="shared" si="309"/>
        <v>0</v>
      </c>
      <c r="BD516" s="37">
        <f t="shared" si="310"/>
        <v>0</v>
      </c>
      <c r="BE516" s="177">
        <f>[1]побуд.звіт!BE516+'[2]звіт 2018+01.2019'!BE516</f>
        <v>16.013919507693352</v>
      </c>
      <c r="BF516" s="177">
        <f>[1]побуд.звіт!BF516+'[2]звіт 2018+01.2019'!BF516</f>
        <v>0</v>
      </c>
      <c r="BG516" s="178">
        <f t="shared" si="300"/>
        <v>-16.013919507693352</v>
      </c>
      <c r="BH516" s="179">
        <f t="shared" si="301"/>
        <v>0</v>
      </c>
      <c r="BI516" s="177">
        <f>[1]побуд.звіт!BI516+'[2]звіт 2018+01.2019'!BI516</f>
        <v>0</v>
      </c>
      <c r="BJ516" s="177">
        <f>[1]побуд.звіт!BJ516+'[2]звіт 2018+01.2019'!BJ516</f>
        <v>0</v>
      </c>
      <c r="BK516" s="178">
        <f t="shared" si="302"/>
        <v>0</v>
      </c>
      <c r="BL516" s="179">
        <f t="shared" si="303"/>
        <v>0</v>
      </c>
      <c r="BM516" s="177">
        <f>[1]побуд.звіт!BM516+'[2]звіт 2018+01.2019'!BM516</f>
        <v>0</v>
      </c>
      <c r="BN516" s="177">
        <f>[1]побуд.звіт!BN516+'[2]звіт 2018+01.2019'!BN516</f>
        <v>0</v>
      </c>
      <c r="BO516" s="178">
        <f t="shared" si="304"/>
        <v>0</v>
      </c>
      <c r="BP516" s="179">
        <f t="shared" si="305"/>
        <v>0</v>
      </c>
      <c r="BQ516" s="180">
        <f t="shared" si="312"/>
        <v>1259.4691647598686</v>
      </c>
      <c r="BR516" s="178">
        <f t="shared" si="312"/>
        <v>2088.2675146431839</v>
      </c>
      <c r="BS516" s="178">
        <f t="shared" si="306"/>
        <v>0</v>
      </c>
      <c r="BT516" s="179">
        <f t="shared" si="307"/>
        <v>828.79834988331527</v>
      </c>
      <c r="BU516" s="181">
        <f t="shared" si="311"/>
        <v>1.6580537047457884</v>
      </c>
      <c r="BV516" s="130">
        <v>678</v>
      </c>
      <c r="BW516" s="182">
        <f t="shared" si="308"/>
        <v>588.03791680286656</v>
      </c>
      <c r="BX516" s="130">
        <f t="shared" si="313"/>
        <v>89.962083197133467</v>
      </c>
      <c r="BY516" s="183">
        <v>1</v>
      </c>
      <c r="CA516" s="39"/>
    </row>
    <row r="517" spans="1:79" x14ac:dyDescent="0.3">
      <c r="A517" s="72">
        <f t="shared" si="279"/>
        <v>509</v>
      </c>
      <c r="B517" s="75" t="s">
        <v>609</v>
      </c>
      <c r="C517" s="73">
        <v>103.1</v>
      </c>
      <c r="D517" s="187">
        <v>1</v>
      </c>
      <c r="E517" s="177">
        <f>[1]побуд.звіт!E517+'[2]звіт 2018+01.2019'!E517</f>
        <v>0</v>
      </c>
      <c r="F517" s="177">
        <f>[1]побуд.звіт!F517+'[2]звіт 2018+01.2019'!F517</f>
        <v>0</v>
      </c>
      <c r="G517" s="178">
        <f t="shared" si="275"/>
        <v>0</v>
      </c>
      <c r="H517" s="179">
        <f t="shared" si="276"/>
        <v>0</v>
      </c>
      <c r="I517" s="177">
        <f>[1]побуд.звіт!I517+'[2]звіт 2018+01.2019'!I517</f>
        <v>0</v>
      </c>
      <c r="J517" s="177">
        <f>[1]побуд.звіт!J517+'[2]звіт 2018+01.2019'!J517</f>
        <v>0</v>
      </c>
      <c r="K517" s="178">
        <f t="shared" si="277"/>
        <v>0</v>
      </c>
      <c r="L517" s="179">
        <f t="shared" si="278"/>
        <v>0</v>
      </c>
      <c r="M517" s="177">
        <f>[1]побуд.звіт!M517+'[2]звіт 2018+01.2019'!M517</f>
        <v>120.87919030111428</v>
      </c>
      <c r="N517" s="177">
        <f>[1]побуд.звіт!N517+'[2]звіт 2018+01.2019'!N517</f>
        <v>124.48879171785394</v>
      </c>
      <c r="O517" s="178">
        <f t="shared" si="280"/>
        <v>0</v>
      </c>
      <c r="P517" s="179">
        <f t="shared" si="281"/>
        <v>3.6096014167396646</v>
      </c>
      <c r="Q517" s="177">
        <f>[1]побуд.звіт!Q517+'[2]звіт 2018+01.2019'!Q517</f>
        <v>0</v>
      </c>
      <c r="R517" s="177">
        <f>[1]побуд.звіт!R517+'[2]звіт 2018+01.2019'!R517</f>
        <v>251.41383880829369</v>
      </c>
      <c r="S517" s="178">
        <f t="shared" si="282"/>
        <v>0</v>
      </c>
      <c r="T517" s="179">
        <f t="shared" si="283"/>
        <v>251.41383880829369</v>
      </c>
      <c r="U517" s="177">
        <f>[1]побуд.звіт!U517+'[2]звіт 2018+01.2019'!U517</f>
        <v>0</v>
      </c>
      <c r="V517" s="177">
        <f>[1]побуд.звіт!V517+'[2]звіт 2018+01.2019'!V517</f>
        <v>0</v>
      </c>
      <c r="W517" s="178">
        <f t="shared" si="284"/>
        <v>0</v>
      </c>
      <c r="X517" s="179">
        <f t="shared" si="285"/>
        <v>0</v>
      </c>
      <c r="Y517" s="177">
        <f>[1]побуд.звіт!Y517+'[2]звіт 2018+01.2019'!Y517</f>
        <v>0</v>
      </c>
      <c r="Z517" s="177">
        <f>[1]побуд.звіт!Z517+'[2]звіт 2018+01.2019'!Z517</f>
        <v>0</v>
      </c>
      <c r="AA517" s="178">
        <f t="shared" si="286"/>
        <v>0</v>
      </c>
      <c r="AB517" s="179">
        <f t="shared" si="287"/>
        <v>0</v>
      </c>
      <c r="AC517" s="177">
        <f>[1]побуд.звіт!AC517+'[2]звіт 2018+01.2019'!AC517</f>
        <v>486.83016581067676</v>
      </c>
      <c r="AD517" s="177">
        <f>[1]побуд.звіт!AD517+'[2]звіт 2018+01.2019'!AD517</f>
        <v>574.35246024886442</v>
      </c>
      <c r="AE517" s="178">
        <f t="shared" si="288"/>
        <v>0</v>
      </c>
      <c r="AF517" s="179">
        <f t="shared" si="289"/>
        <v>87.522294438187657</v>
      </c>
      <c r="AG517" s="177">
        <f>[1]побуд.звіт!AG517+'[2]звіт 2018+01.2019'!AG517</f>
        <v>0</v>
      </c>
      <c r="AH517" s="177">
        <f>[1]побуд.звіт!AH517+'[2]звіт 2018+01.2019'!AH517</f>
        <v>0</v>
      </c>
      <c r="AI517" s="178">
        <f t="shared" si="290"/>
        <v>0</v>
      </c>
      <c r="AJ517" s="179">
        <f t="shared" si="291"/>
        <v>0</v>
      </c>
      <c r="AK517" s="177">
        <f>[1]побуд.звіт!AK517+'[2]звіт 2018+01.2019'!AK517</f>
        <v>0</v>
      </c>
      <c r="AL517" s="177">
        <f>[1]побуд.звіт!AL517+'[2]звіт 2018+01.2019'!AL517</f>
        <v>0</v>
      </c>
      <c r="AM517" s="178">
        <f t="shared" si="292"/>
        <v>0</v>
      </c>
      <c r="AN517" s="179">
        <f t="shared" si="293"/>
        <v>0</v>
      </c>
      <c r="AO517" s="177">
        <f>[1]побуд.звіт!AO517+'[2]звіт 2018+01.2019'!AO517</f>
        <v>153.30009119671195</v>
      </c>
      <c r="AP517" s="177">
        <f>[1]побуд.звіт!AP517+'[2]звіт 2018+01.2019'!AP517</f>
        <v>140.01008705723257</v>
      </c>
      <c r="AQ517" s="178">
        <f t="shared" si="294"/>
        <v>-13.290004139479379</v>
      </c>
      <c r="AR517" s="179">
        <f t="shared" si="295"/>
        <v>0</v>
      </c>
      <c r="AS517" s="177">
        <f>[1]побуд.звіт!AS517+'[2]звіт 2018+01.2019'!AS517</f>
        <v>0</v>
      </c>
      <c r="AT517" s="177">
        <f>[1]побуд.звіт!AT517+'[2]звіт 2018+01.2019'!AT517</f>
        <v>0</v>
      </c>
      <c r="AU517" s="178">
        <f t="shared" si="296"/>
        <v>0</v>
      </c>
      <c r="AV517" s="179">
        <f t="shared" si="297"/>
        <v>0</v>
      </c>
      <c r="AW517" s="177">
        <f>[1]побуд.звіт!AW517+'[2]звіт 2018+01.2019'!AW517</f>
        <v>672.04920111204683</v>
      </c>
      <c r="AX517" s="177">
        <f>[1]побуд.звіт!AX517+'[2]звіт 2018+01.2019'!AX517</f>
        <v>1728</v>
      </c>
      <c r="AY517" s="178">
        <f t="shared" si="298"/>
        <v>0</v>
      </c>
      <c r="AZ517" s="179">
        <f t="shared" si="299"/>
        <v>1055.9507988879532</v>
      </c>
      <c r="BA517" s="38">
        <v>0</v>
      </c>
      <c r="BB517" s="36"/>
      <c r="BC517" s="36">
        <f t="shared" si="309"/>
        <v>0</v>
      </c>
      <c r="BD517" s="37">
        <f t="shared" si="310"/>
        <v>0</v>
      </c>
      <c r="BE517" s="177">
        <f>[1]побуд.звіт!BE517+'[2]звіт 2018+01.2019'!BE517</f>
        <v>16.055347740716805</v>
      </c>
      <c r="BF517" s="177">
        <f>[1]побуд.звіт!BF517+'[2]звіт 2018+01.2019'!BF517</f>
        <v>0</v>
      </c>
      <c r="BG517" s="178">
        <f t="shared" si="300"/>
        <v>-16.055347740716805</v>
      </c>
      <c r="BH517" s="179">
        <f t="shared" si="301"/>
        <v>0</v>
      </c>
      <c r="BI517" s="177">
        <f>[1]побуд.звіт!BI517+'[2]звіт 2018+01.2019'!BI517</f>
        <v>0</v>
      </c>
      <c r="BJ517" s="177">
        <f>[1]побуд.звіт!BJ517+'[2]звіт 2018+01.2019'!BJ517</f>
        <v>0</v>
      </c>
      <c r="BK517" s="178">
        <f t="shared" si="302"/>
        <v>0</v>
      </c>
      <c r="BL517" s="179">
        <f t="shared" si="303"/>
        <v>0</v>
      </c>
      <c r="BM517" s="177">
        <f>[1]побуд.звіт!BM517+'[2]звіт 2018+01.2019'!BM517</f>
        <v>0</v>
      </c>
      <c r="BN517" s="177">
        <f>[1]побуд.звіт!BN517+'[2]звіт 2018+01.2019'!BN517</f>
        <v>0</v>
      </c>
      <c r="BO517" s="178">
        <f t="shared" si="304"/>
        <v>0</v>
      </c>
      <c r="BP517" s="179">
        <f t="shared" si="305"/>
        <v>0</v>
      </c>
      <c r="BQ517" s="180">
        <f t="shared" si="312"/>
        <v>1449.1139961612666</v>
      </c>
      <c r="BR517" s="178">
        <f t="shared" si="312"/>
        <v>2818.2651778322447</v>
      </c>
      <c r="BS517" s="178">
        <f t="shared" si="306"/>
        <v>0</v>
      </c>
      <c r="BT517" s="179">
        <f t="shared" si="307"/>
        <v>1369.1511816709781</v>
      </c>
      <c r="BU517" s="181">
        <f t="shared" si="311"/>
        <v>1.9448195140602385</v>
      </c>
      <c r="BV517" s="130">
        <v>250</v>
      </c>
      <c r="BW517" s="182">
        <f t="shared" si="308"/>
        <v>146.49185741705239</v>
      </c>
      <c r="BX517" s="130">
        <f t="shared" si="313"/>
        <v>103.50814258294761</v>
      </c>
      <c r="BY517" s="183">
        <v>1</v>
      </c>
      <c r="CA517" s="39"/>
    </row>
    <row r="518" spans="1:79" x14ac:dyDescent="0.3">
      <c r="A518" s="72">
        <f t="shared" si="279"/>
        <v>510</v>
      </c>
      <c r="B518" s="75" t="s">
        <v>610</v>
      </c>
      <c r="C518" s="73">
        <v>96.8</v>
      </c>
      <c r="D518" s="187">
        <v>1</v>
      </c>
      <c r="E518" s="177">
        <f>[1]побуд.звіт!E518+'[2]звіт 2018+01.2019'!E518</f>
        <v>0</v>
      </c>
      <c r="F518" s="177">
        <f>[1]побуд.звіт!F518+'[2]звіт 2018+01.2019'!F518</f>
        <v>0</v>
      </c>
      <c r="G518" s="178">
        <f t="shared" si="275"/>
        <v>0</v>
      </c>
      <c r="H518" s="179">
        <f t="shared" si="276"/>
        <v>0</v>
      </c>
      <c r="I518" s="177">
        <f>[1]побуд.звіт!I518+'[2]звіт 2018+01.2019'!I518</f>
        <v>0</v>
      </c>
      <c r="J518" s="177">
        <f>[1]побуд.звіт!J518+'[2]звіт 2018+01.2019'!J518</f>
        <v>0</v>
      </c>
      <c r="K518" s="178">
        <f t="shared" si="277"/>
        <v>0</v>
      </c>
      <c r="L518" s="179">
        <f t="shared" si="278"/>
        <v>0</v>
      </c>
      <c r="M518" s="177">
        <f>[1]побуд.звіт!M518+'[2]звіт 2018+01.2019'!M518</f>
        <v>201.40688559100641</v>
      </c>
      <c r="N518" s="177">
        <f>[1]побуд.звіт!N518+'[2]звіт 2018+01.2019'!N518</f>
        <v>82.992527811902633</v>
      </c>
      <c r="O518" s="178">
        <f t="shared" si="280"/>
        <v>-118.41435777910378</v>
      </c>
      <c r="P518" s="179">
        <f t="shared" si="281"/>
        <v>0</v>
      </c>
      <c r="Q518" s="177">
        <f>[1]побуд.звіт!Q518+'[2]звіт 2018+01.2019'!Q518</f>
        <v>0</v>
      </c>
      <c r="R518" s="177">
        <f>[1]побуд.звіт!R518+'[2]звіт 2018+01.2019'!R518</f>
        <v>225.76075803248676</v>
      </c>
      <c r="S518" s="178">
        <f t="shared" si="282"/>
        <v>0</v>
      </c>
      <c r="T518" s="179">
        <f t="shared" si="283"/>
        <v>225.76075803248676</v>
      </c>
      <c r="U518" s="177">
        <f>[1]побуд.звіт!U518+'[2]звіт 2018+01.2019'!U518</f>
        <v>0</v>
      </c>
      <c r="V518" s="177">
        <f>[1]побуд.звіт!V518+'[2]звіт 2018+01.2019'!V518</f>
        <v>0</v>
      </c>
      <c r="W518" s="178">
        <f t="shared" si="284"/>
        <v>0</v>
      </c>
      <c r="X518" s="179">
        <f t="shared" si="285"/>
        <v>0</v>
      </c>
      <c r="Y518" s="177">
        <f>[1]побуд.звіт!Y518+'[2]звіт 2018+01.2019'!Y518</f>
        <v>0</v>
      </c>
      <c r="Z518" s="177">
        <f>[1]побуд.звіт!Z518+'[2]звіт 2018+01.2019'!Z518</f>
        <v>0</v>
      </c>
      <c r="AA518" s="178">
        <f t="shared" si="286"/>
        <v>0</v>
      </c>
      <c r="AB518" s="179">
        <f t="shared" si="287"/>
        <v>0</v>
      </c>
      <c r="AC518" s="177">
        <f>[1]побуд.звіт!AC518+'[2]звіт 2018+01.2019'!AC518</f>
        <v>457.256296745621</v>
      </c>
      <c r="AD518" s="177">
        <f>[1]побуд.звіт!AD518+'[2]звіт 2018+01.2019'!AD518</f>
        <v>539.25623813860409</v>
      </c>
      <c r="AE518" s="178">
        <f t="shared" si="288"/>
        <v>0</v>
      </c>
      <c r="AF518" s="179">
        <f t="shared" si="289"/>
        <v>81.999941392983089</v>
      </c>
      <c r="AG518" s="177">
        <f>[1]побуд.звіт!AG518+'[2]звіт 2018+01.2019'!AG518</f>
        <v>0</v>
      </c>
      <c r="AH518" s="177">
        <f>[1]побуд.звіт!AH518+'[2]звіт 2018+01.2019'!AH518</f>
        <v>0</v>
      </c>
      <c r="AI518" s="178">
        <f t="shared" si="290"/>
        <v>0</v>
      </c>
      <c r="AJ518" s="179">
        <f t="shared" si="291"/>
        <v>0</v>
      </c>
      <c r="AK518" s="177">
        <f>[1]побуд.звіт!AK518+'[2]звіт 2018+01.2019'!AK518</f>
        <v>0</v>
      </c>
      <c r="AL518" s="177">
        <f>[1]побуд.звіт!AL518+'[2]звіт 2018+01.2019'!AL518</f>
        <v>0</v>
      </c>
      <c r="AM518" s="178">
        <f t="shared" si="292"/>
        <v>0</v>
      </c>
      <c r="AN518" s="179">
        <f t="shared" si="293"/>
        <v>0</v>
      </c>
      <c r="AO518" s="177">
        <f>[1]побуд.звіт!AO518+'[2]звіт 2018+01.2019'!AO518</f>
        <v>153.32186831415109</v>
      </c>
      <c r="AP518" s="177">
        <f>[1]побуд.звіт!AP518+'[2]звіт 2018+01.2019'!AP518</f>
        <v>140.01008705723257</v>
      </c>
      <c r="AQ518" s="178">
        <f t="shared" si="294"/>
        <v>-13.311781256918522</v>
      </c>
      <c r="AR518" s="179">
        <f t="shared" si="295"/>
        <v>0</v>
      </c>
      <c r="AS518" s="177">
        <f>[1]побуд.звіт!AS518+'[2]звіт 2018+01.2019'!AS518</f>
        <v>0</v>
      </c>
      <c r="AT518" s="177">
        <f>[1]побуд.звіт!AT518+'[2]звіт 2018+01.2019'!AT518</f>
        <v>0</v>
      </c>
      <c r="AU518" s="178">
        <f t="shared" si="296"/>
        <v>0</v>
      </c>
      <c r="AV518" s="179">
        <f t="shared" si="297"/>
        <v>0</v>
      </c>
      <c r="AW518" s="177">
        <f>[1]побуд.звіт!AW518+'[2]звіт 2018+01.2019'!AW518</f>
        <v>611.20204685193858</v>
      </c>
      <c r="AX518" s="177">
        <f>[1]побуд.звіт!AX518+'[2]звіт 2018+01.2019'!AX518</f>
        <v>522</v>
      </c>
      <c r="AY518" s="178">
        <f t="shared" si="298"/>
        <v>-89.202046851938576</v>
      </c>
      <c r="AZ518" s="179">
        <f t="shared" si="299"/>
        <v>0</v>
      </c>
      <c r="BA518" s="38">
        <v>0</v>
      </c>
      <c r="BB518" s="36"/>
      <c r="BC518" s="36">
        <f t="shared" si="309"/>
        <v>0</v>
      </c>
      <c r="BD518" s="37">
        <f t="shared" si="310"/>
        <v>0</v>
      </c>
      <c r="BE518" s="177">
        <f>[1]побуд.звіт!BE518+'[2]звіт 2018+01.2019'!BE518</f>
        <v>16.025562177894532</v>
      </c>
      <c r="BF518" s="177">
        <f>[1]побуд.звіт!BF518+'[2]звіт 2018+01.2019'!BF518</f>
        <v>0</v>
      </c>
      <c r="BG518" s="178">
        <f t="shared" si="300"/>
        <v>-16.025562177894532</v>
      </c>
      <c r="BH518" s="179">
        <f t="shared" si="301"/>
        <v>0</v>
      </c>
      <c r="BI518" s="177">
        <f>[1]побуд.звіт!BI518+'[2]звіт 2018+01.2019'!BI518</f>
        <v>0</v>
      </c>
      <c r="BJ518" s="177">
        <f>[1]побуд.звіт!BJ518+'[2]звіт 2018+01.2019'!BJ518</f>
        <v>0</v>
      </c>
      <c r="BK518" s="178">
        <f t="shared" si="302"/>
        <v>0</v>
      </c>
      <c r="BL518" s="179">
        <f t="shared" si="303"/>
        <v>0</v>
      </c>
      <c r="BM518" s="177">
        <f>[1]побуд.звіт!BM518+'[2]звіт 2018+01.2019'!BM518</f>
        <v>0</v>
      </c>
      <c r="BN518" s="177">
        <f>[1]побуд.звіт!BN518+'[2]звіт 2018+01.2019'!BN518</f>
        <v>0</v>
      </c>
      <c r="BO518" s="178">
        <f t="shared" si="304"/>
        <v>0</v>
      </c>
      <c r="BP518" s="179">
        <f t="shared" si="305"/>
        <v>0</v>
      </c>
      <c r="BQ518" s="180">
        <f t="shared" si="312"/>
        <v>1439.2126596806115</v>
      </c>
      <c r="BR518" s="178">
        <f t="shared" si="312"/>
        <v>1510.019611040226</v>
      </c>
      <c r="BS518" s="178">
        <f t="shared" si="306"/>
        <v>0</v>
      </c>
      <c r="BT518" s="179">
        <f t="shared" si="307"/>
        <v>70.806951359614459</v>
      </c>
      <c r="BU518" s="181">
        <f t="shared" si="311"/>
        <v>1.0491983939158289</v>
      </c>
      <c r="BV518" s="130">
        <v>236</v>
      </c>
      <c r="BW518" s="182">
        <f t="shared" si="308"/>
        <v>133.19909573709919</v>
      </c>
      <c r="BX518" s="130">
        <f t="shared" si="313"/>
        <v>102.80090426290083</v>
      </c>
      <c r="BY518" s="183">
        <v>1</v>
      </c>
      <c r="CA518" s="39"/>
    </row>
    <row r="519" spans="1:79" x14ac:dyDescent="0.3">
      <c r="A519" s="72">
        <f t="shared" si="279"/>
        <v>511</v>
      </c>
      <c r="B519" s="75" t="s">
        <v>611</v>
      </c>
      <c r="C519" s="73">
        <v>57.1</v>
      </c>
      <c r="D519" s="187">
        <v>1</v>
      </c>
      <c r="E519" s="177">
        <f>[1]побуд.звіт!E519+'[2]звіт 2018+01.2019'!E519</f>
        <v>0</v>
      </c>
      <c r="F519" s="177">
        <f>[1]побуд.звіт!F519+'[2]звіт 2018+01.2019'!F519</f>
        <v>0</v>
      </c>
      <c r="G519" s="178">
        <f t="shared" si="275"/>
        <v>0</v>
      </c>
      <c r="H519" s="179">
        <f t="shared" si="276"/>
        <v>0</v>
      </c>
      <c r="I519" s="177">
        <f>[1]побуд.звіт!I519+'[2]звіт 2018+01.2019'!I519</f>
        <v>0</v>
      </c>
      <c r="J519" s="177">
        <f>[1]побуд.звіт!J519+'[2]звіт 2018+01.2019'!J519</f>
        <v>0</v>
      </c>
      <c r="K519" s="178">
        <f t="shared" si="277"/>
        <v>0</v>
      </c>
      <c r="L519" s="179">
        <f t="shared" si="278"/>
        <v>0</v>
      </c>
      <c r="M519" s="177">
        <f>[1]побуд.звіт!M519+'[2]звіт 2018+01.2019'!M519</f>
        <v>80.549854208606433</v>
      </c>
      <c r="N519" s="177">
        <f>[1]побуд.звіт!N519+'[2]звіт 2018+01.2019'!N519</f>
        <v>82.992527811902633</v>
      </c>
      <c r="O519" s="178">
        <f t="shared" si="280"/>
        <v>0</v>
      </c>
      <c r="P519" s="179">
        <f t="shared" si="281"/>
        <v>2.4426736032961998</v>
      </c>
      <c r="Q519" s="177">
        <f>[1]побуд.звіт!Q519+'[2]звіт 2018+01.2019'!Q519</f>
        <v>0</v>
      </c>
      <c r="R519" s="177">
        <f>[1]побуд.звіт!R519+'[2]звіт 2018+01.2019'!R519</f>
        <v>136.96176572788559</v>
      </c>
      <c r="S519" s="178">
        <f t="shared" si="282"/>
        <v>0</v>
      </c>
      <c r="T519" s="179">
        <f t="shared" si="283"/>
        <v>136.96176572788559</v>
      </c>
      <c r="U519" s="177">
        <f>[1]побуд.звіт!U519+'[2]звіт 2018+01.2019'!U519</f>
        <v>0</v>
      </c>
      <c r="V519" s="177">
        <f>[1]побуд.звіт!V519+'[2]звіт 2018+01.2019'!V519</f>
        <v>0</v>
      </c>
      <c r="W519" s="178">
        <f t="shared" si="284"/>
        <v>0</v>
      </c>
      <c r="X519" s="179">
        <f t="shared" si="285"/>
        <v>0</v>
      </c>
      <c r="Y519" s="177">
        <f>[1]побуд.звіт!Y519+'[2]звіт 2018+01.2019'!Y519</f>
        <v>0</v>
      </c>
      <c r="Z519" s="177">
        <f>[1]побуд.звіт!Z519+'[2]звіт 2018+01.2019'!Z519</f>
        <v>0</v>
      </c>
      <c r="AA519" s="178">
        <f t="shared" si="286"/>
        <v>0</v>
      </c>
      <c r="AB519" s="179">
        <f t="shared" si="287"/>
        <v>0</v>
      </c>
      <c r="AC519" s="177">
        <f>[1]побуд.звіт!AC519+'[2]звіт 2018+01.2019'!AC519</f>
        <v>269.7565868459468</v>
      </c>
      <c r="AD519" s="177">
        <f>[1]побуд.звіт!AD519+'[2]звіт 2018+01.2019'!AD519</f>
        <v>318.09433055489978</v>
      </c>
      <c r="AE519" s="178">
        <f t="shared" si="288"/>
        <v>0</v>
      </c>
      <c r="AF519" s="179">
        <f t="shared" si="289"/>
        <v>48.337743708952985</v>
      </c>
      <c r="AG519" s="177">
        <f>[1]побуд.звіт!AG519+'[2]звіт 2018+01.2019'!AG519</f>
        <v>0</v>
      </c>
      <c r="AH519" s="177">
        <f>[1]побуд.звіт!AH519+'[2]звіт 2018+01.2019'!AH519</f>
        <v>0</v>
      </c>
      <c r="AI519" s="178">
        <f t="shared" si="290"/>
        <v>0</v>
      </c>
      <c r="AJ519" s="179">
        <f t="shared" si="291"/>
        <v>0</v>
      </c>
      <c r="AK519" s="177">
        <f>[1]побуд.звіт!AK519+'[2]звіт 2018+01.2019'!AK519</f>
        <v>0</v>
      </c>
      <c r="AL519" s="177">
        <f>[1]побуд.звіт!AL519+'[2]звіт 2018+01.2019'!AL519</f>
        <v>0</v>
      </c>
      <c r="AM519" s="178">
        <f t="shared" si="292"/>
        <v>0</v>
      </c>
      <c r="AN519" s="179">
        <f t="shared" si="293"/>
        <v>0</v>
      </c>
      <c r="AO519" s="177">
        <f>[1]побуд.звіт!AO519+'[2]звіт 2018+01.2019'!AO519</f>
        <v>76.658886158993468</v>
      </c>
      <c r="AP519" s="177">
        <f>[1]побуд.звіт!AP519+'[2]звіт 2018+01.2019'!AP519</f>
        <v>69.998146217432378</v>
      </c>
      <c r="AQ519" s="178">
        <f t="shared" si="294"/>
        <v>-6.6607399415610899</v>
      </c>
      <c r="AR519" s="179">
        <f t="shared" si="295"/>
        <v>0</v>
      </c>
      <c r="AS519" s="177">
        <f>[1]побуд.звіт!AS519+'[2]звіт 2018+01.2019'!AS519</f>
        <v>0</v>
      </c>
      <c r="AT519" s="177">
        <f>[1]побуд.звіт!AT519+'[2]звіт 2018+01.2019'!AT519</f>
        <v>0</v>
      </c>
      <c r="AU519" s="178">
        <f t="shared" si="296"/>
        <v>0</v>
      </c>
      <c r="AV519" s="179">
        <f t="shared" si="297"/>
        <v>0</v>
      </c>
      <c r="AW519" s="177">
        <f>[1]побуд.звіт!AW519+'[2]звіт 2018+01.2019'!AW519</f>
        <v>367.18037104745741</v>
      </c>
      <c r="AX519" s="177">
        <f>[1]побуд.звіт!AX519+'[2]звіт 2018+01.2019'!AX519</f>
        <v>0</v>
      </c>
      <c r="AY519" s="178">
        <f t="shared" si="298"/>
        <v>-367.18037104745741</v>
      </c>
      <c r="AZ519" s="179">
        <f t="shared" si="299"/>
        <v>0</v>
      </c>
      <c r="BA519" s="38">
        <v>0</v>
      </c>
      <c r="BB519" s="36"/>
      <c r="BC519" s="36">
        <f t="shared" si="309"/>
        <v>0</v>
      </c>
      <c r="BD519" s="37">
        <f t="shared" si="310"/>
        <v>0</v>
      </c>
      <c r="BE519" s="177">
        <f>[1]побуд.звіт!BE519+'[2]звіт 2018+01.2019'!BE519</f>
        <v>16.049089947143255</v>
      </c>
      <c r="BF519" s="177">
        <f>[1]побуд.звіт!BF519+'[2]звіт 2018+01.2019'!BF519</f>
        <v>0</v>
      </c>
      <c r="BG519" s="178">
        <f t="shared" si="300"/>
        <v>-16.049089947143255</v>
      </c>
      <c r="BH519" s="179">
        <f t="shared" si="301"/>
        <v>0</v>
      </c>
      <c r="BI519" s="177">
        <f>[1]побуд.звіт!BI519+'[2]звіт 2018+01.2019'!BI519</f>
        <v>0</v>
      </c>
      <c r="BJ519" s="177">
        <f>[1]побуд.звіт!BJ519+'[2]звіт 2018+01.2019'!BJ519</f>
        <v>0</v>
      </c>
      <c r="BK519" s="178">
        <f t="shared" si="302"/>
        <v>0</v>
      </c>
      <c r="BL519" s="179">
        <f t="shared" si="303"/>
        <v>0</v>
      </c>
      <c r="BM519" s="177">
        <f>[1]побуд.звіт!BM519+'[2]звіт 2018+01.2019'!BM519</f>
        <v>0</v>
      </c>
      <c r="BN519" s="177">
        <f>[1]побуд.звіт!BN519+'[2]звіт 2018+01.2019'!BN519</f>
        <v>0</v>
      </c>
      <c r="BO519" s="178">
        <f t="shared" si="304"/>
        <v>0</v>
      </c>
      <c r="BP519" s="179">
        <f t="shared" si="305"/>
        <v>0</v>
      </c>
      <c r="BQ519" s="180">
        <f t="shared" si="312"/>
        <v>810.19478820814732</v>
      </c>
      <c r="BR519" s="178">
        <f t="shared" si="312"/>
        <v>608.04677031212032</v>
      </c>
      <c r="BS519" s="178">
        <f t="shared" si="306"/>
        <v>-202.148017896027</v>
      </c>
      <c r="BT519" s="179">
        <f t="shared" si="307"/>
        <v>0</v>
      </c>
      <c r="BU519" s="181">
        <f t="shared" si="311"/>
        <v>0.75049454669647531</v>
      </c>
      <c r="BV519" s="130">
        <v>55</v>
      </c>
      <c r="BW519" s="182">
        <f t="shared" si="308"/>
        <v>0</v>
      </c>
      <c r="BX519" s="130">
        <f t="shared" si="313"/>
        <v>57.871056300581948</v>
      </c>
      <c r="BY519" s="183">
        <v>1</v>
      </c>
      <c r="CA519" s="39"/>
    </row>
    <row r="520" spans="1:79" x14ac:dyDescent="0.3">
      <c r="A520" s="72">
        <f t="shared" si="279"/>
        <v>512</v>
      </c>
      <c r="B520" s="75" t="s">
        <v>612</v>
      </c>
      <c r="C520" s="73">
        <v>141.1</v>
      </c>
      <c r="D520" s="187">
        <v>1</v>
      </c>
      <c r="E520" s="177">
        <f>[1]побуд.звіт!E520+'[2]звіт 2018+01.2019'!E520</f>
        <v>0</v>
      </c>
      <c r="F520" s="177">
        <f>[1]побуд.звіт!F520+'[2]звіт 2018+01.2019'!F520</f>
        <v>0</v>
      </c>
      <c r="G520" s="178">
        <f t="shared" si="275"/>
        <v>0</v>
      </c>
      <c r="H520" s="179">
        <f t="shared" si="276"/>
        <v>0</v>
      </c>
      <c r="I520" s="177">
        <f>[1]побуд.звіт!I520+'[2]звіт 2018+01.2019'!I520</f>
        <v>0</v>
      </c>
      <c r="J520" s="177">
        <f>[1]побуд.звіт!J520+'[2]звіт 2018+01.2019'!J520</f>
        <v>0</v>
      </c>
      <c r="K520" s="178">
        <f t="shared" si="277"/>
        <v>0</v>
      </c>
      <c r="L520" s="179">
        <f t="shared" si="278"/>
        <v>0</v>
      </c>
      <c r="M520" s="177">
        <f>[1]побуд.звіт!M520+'[2]звіт 2018+01.2019'!M520</f>
        <v>483.37891816550649</v>
      </c>
      <c r="N520" s="177">
        <f>[1]побуд.звіт!N520+'[2]звіт 2018+01.2019'!N520</f>
        <v>497.95516687141577</v>
      </c>
      <c r="O520" s="178">
        <f t="shared" si="280"/>
        <v>0</v>
      </c>
      <c r="P520" s="179">
        <f t="shared" si="281"/>
        <v>14.576248705909279</v>
      </c>
      <c r="Q520" s="177">
        <f>[1]побуд.звіт!Q520+'[2]звіт 2018+01.2019'!Q520</f>
        <v>0</v>
      </c>
      <c r="R520" s="177">
        <f>[1]побуд.звіт!R520+'[2]звіт 2018+01.2019'!R520</f>
        <v>911.95094345849088</v>
      </c>
      <c r="S520" s="178">
        <f t="shared" si="282"/>
        <v>0</v>
      </c>
      <c r="T520" s="179">
        <f t="shared" si="283"/>
        <v>911.95094345849088</v>
      </c>
      <c r="U520" s="177">
        <f>[1]побуд.звіт!U520+'[2]звіт 2018+01.2019'!U520</f>
        <v>0</v>
      </c>
      <c r="V520" s="177">
        <f>[1]побуд.звіт!V520+'[2]звіт 2018+01.2019'!V520</f>
        <v>0</v>
      </c>
      <c r="W520" s="178">
        <f t="shared" si="284"/>
        <v>0</v>
      </c>
      <c r="X520" s="179">
        <f t="shared" si="285"/>
        <v>0</v>
      </c>
      <c r="Y520" s="177">
        <f>[1]побуд.звіт!Y520+'[2]звіт 2018+01.2019'!Y520</f>
        <v>0</v>
      </c>
      <c r="Z520" s="177">
        <f>[1]побуд.звіт!Z520+'[2]звіт 2018+01.2019'!Z520</f>
        <v>0</v>
      </c>
      <c r="AA520" s="178">
        <f t="shared" si="286"/>
        <v>0</v>
      </c>
      <c r="AB520" s="179">
        <f t="shared" si="287"/>
        <v>0</v>
      </c>
      <c r="AC520" s="177">
        <f>[1]побуд.звіт!AC520+'[2]звіт 2018+01.2019'!AC520</f>
        <v>666.31097986267127</v>
      </c>
      <c r="AD520" s="177">
        <f>[1]побуд.звіт!AD520+'[2]звіт 2018+01.2019'!AD520</f>
        <v>786.04395869170492</v>
      </c>
      <c r="AE520" s="178">
        <f t="shared" si="288"/>
        <v>0</v>
      </c>
      <c r="AF520" s="179">
        <f t="shared" si="289"/>
        <v>119.73297882903364</v>
      </c>
      <c r="AG520" s="177">
        <f>[1]побуд.звіт!AG520+'[2]звіт 2018+01.2019'!AG520</f>
        <v>0</v>
      </c>
      <c r="AH520" s="177">
        <f>[1]побуд.звіт!AH520+'[2]звіт 2018+01.2019'!AH520</f>
        <v>0</v>
      </c>
      <c r="AI520" s="178">
        <f t="shared" si="290"/>
        <v>0</v>
      </c>
      <c r="AJ520" s="179">
        <f t="shared" si="291"/>
        <v>0</v>
      </c>
      <c r="AK520" s="177">
        <f>[1]побуд.звіт!AK520+'[2]звіт 2018+01.2019'!AK520</f>
        <v>0</v>
      </c>
      <c r="AL520" s="177">
        <f>[1]побуд.звіт!AL520+'[2]звіт 2018+01.2019'!AL520</f>
        <v>0</v>
      </c>
      <c r="AM520" s="178">
        <f t="shared" si="292"/>
        <v>0</v>
      </c>
      <c r="AN520" s="179">
        <f t="shared" si="293"/>
        <v>0</v>
      </c>
      <c r="AO520" s="177">
        <f>[1]побуд.звіт!AO520+'[2]звіт 2018+01.2019'!AO520</f>
        <v>277.58280619779561</v>
      </c>
      <c r="AP520" s="177">
        <f>[1]побуд.звіт!AP520+'[2]звіт 2018+01.2019'!AP520</f>
        <v>280.00637949209738</v>
      </c>
      <c r="AQ520" s="178">
        <f t="shared" si="294"/>
        <v>0</v>
      </c>
      <c r="AR520" s="179">
        <f t="shared" si="295"/>
        <v>2.4235732943017751</v>
      </c>
      <c r="AS520" s="177">
        <f>[1]побуд.звіт!AS520+'[2]звіт 2018+01.2019'!AS520</f>
        <v>0</v>
      </c>
      <c r="AT520" s="177">
        <f>[1]побуд.звіт!AT520+'[2]звіт 2018+01.2019'!AT520</f>
        <v>0</v>
      </c>
      <c r="AU520" s="178">
        <f t="shared" si="296"/>
        <v>0</v>
      </c>
      <c r="AV520" s="179">
        <f t="shared" si="297"/>
        <v>0</v>
      </c>
      <c r="AW520" s="177">
        <f>[1]побуд.звіт!AW520+'[2]звіт 2018+01.2019'!AW520</f>
        <v>960.00983061429918</v>
      </c>
      <c r="AX520" s="177">
        <f>[1]побуд.звіт!AX520+'[2]звіт 2018+01.2019'!AX520</f>
        <v>0</v>
      </c>
      <c r="AY520" s="178">
        <f t="shared" si="298"/>
        <v>-960.00983061429918</v>
      </c>
      <c r="AZ520" s="179">
        <f t="shared" si="299"/>
        <v>0</v>
      </c>
      <c r="BA520" s="38">
        <v>0</v>
      </c>
      <c r="BB520" s="36"/>
      <c r="BC520" s="36">
        <f t="shared" si="309"/>
        <v>0</v>
      </c>
      <c r="BD520" s="37">
        <f t="shared" si="310"/>
        <v>0</v>
      </c>
      <c r="BE520" s="177">
        <f>[1]побуд.звіт!BE520+'[2]звіт 2018+01.2019'!BE520</f>
        <v>16.101293531639477</v>
      </c>
      <c r="BF520" s="177">
        <f>[1]побуд.звіт!BF520+'[2]звіт 2018+01.2019'!BF520</f>
        <v>0</v>
      </c>
      <c r="BG520" s="178">
        <f t="shared" si="300"/>
        <v>-16.101293531639477</v>
      </c>
      <c r="BH520" s="179">
        <f t="shared" si="301"/>
        <v>0</v>
      </c>
      <c r="BI520" s="177">
        <f>[1]побуд.звіт!BI520+'[2]звіт 2018+01.2019'!BI520</f>
        <v>0</v>
      </c>
      <c r="BJ520" s="177">
        <f>[1]побуд.звіт!BJ520+'[2]звіт 2018+01.2019'!BJ520</f>
        <v>0</v>
      </c>
      <c r="BK520" s="178">
        <f t="shared" si="302"/>
        <v>0</v>
      </c>
      <c r="BL520" s="179">
        <f t="shared" si="303"/>
        <v>0</v>
      </c>
      <c r="BM520" s="177">
        <f>[1]побуд.звіт!BM520+'[2]звіт 2018+01.2019'!BM520</f>
        <v>0</v>
      </c>
      <c r="BN520" s="177">
        <f>[1]побуд.звіт!BN520+'[2]звіт 2018+01.2019'!BN520</f>
        <v>0</v>
      </c>
      <c r="BO520" s="178">
        <f t="shared" si="304"/>
        <v>0</v>
      </c>
      <c r="BP520" s="179">
        <f t="shared" si="305"/>
        <v>0</v>
      </c>
      <c r="BQ520" s="180">
        <f t="shared" si="312"/>
        <v>2403.3838283719119</v>
      </c>
      <c r="BR520" s="178">
        <f t="shared" si="312"/>
        <v>2475.9564485137089</v>
      </c>
      <c r="BS520" s="178">
        <f t="shared" si="306"/>
        <v>0</v>
      </c>
      <c r="BT520" s="179">
        <f t="shared" si="307"/>
        <v>72.572620141796961</v>
      </c>
      <c r="BU520" s="181">
        <f t="shared" si="311"/>
        <v>1.0301960175004417</v>
      </c>
      <c r="BV520" s="130">
        <v>209</v>
      </c>
      <c r="BW520" s="182">
        <f t="shared" si="308"/>
        <v>37.329726544863433</v>
      </c>
      <c r="BX520" s="130">
        <f t="shared" si="313"/>
        <v>171.67027345513657</v>
      </c>
      <c r="BY520" s="183">
        <v>1</v>
      </c>
      <c r="CA520" s="39"/>
    </row>
    <row r="521" spans="1:79" x14ac:dyDescent="0.3">
      <c r="A521" s="163">
        <f t="shared" si="279"/>
        <v>513</v>
      </c>
      <c r="B521" s="176" t="s">
        <v>613</v>
      </c>
      <c r="C521" s="189">
        <v>51.3</v>
      </c>
      <c r="D521" s="187">
        <v>1</v>
      </c>
      <c r="E521" s="165">
        <f>[1]побуд.звіт!E521+'[2]звіт 2018+01.2019'!E521</f>
        <v>0</v>
      </c>
      <c r="F521" s="165">
        <f>[1]побуд.звіт!F521+'[2]звіт 2018+01.2019'!F521</f>
        <v>0</v>
      </c>
      <c r="G521" s="166">
        <f t="shared" si="275"/>
        <v>0</v>
      </c>
      <c r="H521" s="167">
        <f t="shared" si="276"/>
        <v>0</v>
      </c>
      <c r="I521" s="165">
        <f>[1]побуд.звіт!I521+'[2]звіт 2018+01.2019'!I521</f>
        <v>0</v>
      </c>
      <c r="J521" s="165">
        <f>[1]побуд.звіт!J521+'[2]звіт 2018+01.2019'!J521</f>
        <v>0</v>
      </c>
      <c r="K521" s="166">
        <f t="shared" si="277"/>
        <v>0</v>
      </c>
      <c r="L521" s="167">
        <f t="shared" si="278"/>
        <v>0</v>
      </c>
      <c r="M521" s="165">
        <f>[1]побуд.звіт!M521+'[2]звіт 2018+01.2019'!M521</f>
        <v>161.34981041955592</v>
      </c>
      <c r="N521" s="165">
        <f>[1]побуд.звіт!N521+'[2]звіт 2018+01.2019'!N521</f>
        <v>165.98505562380527</v>
      </c>
      <c r="O521" s="166">
        <f t="shared" si="280"/>
        <v>0</v>
      </c>
      <c r="P521" s="167">
        <f t="shared" si="281"/>
        <v>4.6352452042493439</v>
      </c>
      <c r="Q521" s="165">
        <f>[1]побуд.звіт!Q521+'[2]звіт 2018+01.2019'!Q521</f>
        <v>0</v>
      </c>
      <c r="R521" s="165">
        <f>[1]побуд.звіт!R521+'[2]звіт 2018+01.2019'!R521</f>
        <v>0</v>
      </c>
      <c r="S521" s="166">
        <f t="shared" si="282"/>
        <v>0</v>
      </c>
      <c r="T521" s="167">
        <f t="shared" si="283"/>
        <v>0</v>
      </c>
      <c r="U521" s="165">
        <f>[1]побуд.звіт!U521+'[2]звіт 2018+01.2019'!U521</f>
        <v>0</v>
      </c>
      <c r="V521" s="165">
        <f>[1]побуд.звіт!V521+'[2]звіт 2018+01.2019'!V521</f>
        <v>0</v>
      </c>
      <c r="W521" s="166">
        <f t="shared" si="284"/>
        <v>0</v>
      </c>
      <c r="X521" s="167">
        <f t="shared" si="285"/>
        <v>0</v>
      </c>
      <c r="Y521" s="165">
        <f>[1]побуд.звіт!Y521+'[2]звіт 2018+01.2019'!Y521</f>
        <v>0</v>
      </c>
      <c r="Z521" s="165">
        <f>[1]побуд.звіт!Z521+'[2]звіт 2018+01.2019'!Z521</f>
        <v>0</v>
      </c>
      <c r="AA521" s="166">
        <f t="shared" si="286"/>
        <v>0</v>
      </c>
      <c r="AB521" s="167">
        <f t="shared" si="287"/>
        <v>0</v>
      </c>
      <c r="AC521" s="165">
        <f>[1]побуд.звіт!AC521+'[2]звіт 2018+01.2019'!AC521</f>
        <v>226.14983991566592</v>
      </c>
      <c r="AD521" s="165">
        <f>[1]побуд.звіт!AD521+'[2]звіт 2018+01.2019'!AD521</f>
        <v>285.78352289783459</v>
      </c>
      <c r="AE521" s="166">
        <f t="shared" si="288"/>
        <v>0</v>
      </c>
      <c r="AF521" s="167">
        <f t="shared" si="289"/>
        <v>59.633682982168665</v>
      </c>
      <c r="AG521" s="165">
        <f>[1]побуд.звіт!AG521+'[2]звіт 2018+01.2019'!AG521</f>
        <v>0</v>
      </c>
      <c r="AH521" s="165">
        <f>[1]побуд.звіт!AH521+'[2]звіт 2018+01.2019'!AH521</f>
        <v>0</v>
      </c>
      <c r="AI521" s="166">
        <f t="shared" si="290"/>
        <v>0</v>
      </c>
      <c r="AJ521" s="167">
        <f t="shared" si="291"/>
        <v>0</v>
      </c>
      <c r="AK521" s="165">
        <f>[1]побуд.звіт!AK521+'[2]звіт 2018+01.2019'!AK521</f>
        <v>0</v>
      </c>
      <c r="AL521" s="165">
        <f>[1]побуд.звіт!AL521+'[2]звіт 2018+01.2019'!AL521</f>
        <v>0</v>
      </c>
      <c r="AM521" s="166">
        <f t="shared" si="292"/>
        <v>0</v>
      </c>
      <c r="AN521" s="167">
        <f t="shared" si="293"/>
        <v>0</v>
      </c>
      <c r="AO521" s="165">
        <f>[1]побуд.звіт!AO521+'[2]звіт 2018+01.2019'!AO521</f>
        <v>204.31102809863745</v>
      </c>
      <c r="AP521" s="165">
        <f>[1]побуд.звіт!AP521+'[2]звіт 2018+01.2019'!AP521</f>
        <v>69.998146217432378</v>
      </c>
      <c r="AQ521" s="166">
        <f t="shared" si="294"/>
        <v>-134.31288188120507</v>
      </c>
      <c r="AR521" s="167">
        <f t="shared" si="295"/>
        <v>0</v>
      </c>
      <c r="AS521" s="165">
        <f>[1]побуд.звіт!AS521+'[2]звіт 2018+01.2019'!AS521</f>
        <v>0</v>
      </c>
      <c r="AT521" s="165">
        <f>[1]побуд.звіт!AT521+'[2]звіт 2018+01.2019'!AT521</f>
        <v>0</v>
      </c>
      <c r="AU521" s="166">
        <f t="shared" si="296"/>
        <v>0</v>
      </c>
      <c r="AV521" s="167">
        <f t="shared" si="297"/>
        <v>0</v>
      </c>
      <c r="AW521" s="165">
        <f>[1]побуд.звіт!AW521+'[2]звіт 2018+01.2019'!AW521</f>
        <v>301.47745928753062</v>
      </c>
      <c r="AX521" s="165">
        <f>[1]побуд.звіт!AX521+'[2]звіт 2018+01.2019'!AX521</f>
        <v>2313</v>
      </c>
      <c r="AY521" s="166">
        <f t="shared" si="298"/>
        <v>0</v>
      </c>
      <c r="AZ521" s="167">
        <f t="shared" si="299"/>
        <v>2011.5225407124694</v>
      </c>
      <c r="BA521" s="38">
        <v>0</v>
      </c>
      <c r="BB521" s="36"/>
      <c r="BC521" s="36">
        <f t="shared" si="309"/>
        <v>0</v>
      </c>
      <c r="BD521" s="37">
        <f t="shared" si="310"/>
        <v>0</v>
      </c>
      <c r="BE521" s="165">
        <f>[1]побуд.звіт!BE521+'[2]звіт 2018+01.2019'!BE521</f>
        <v>0</v>
      </c>
      <c r="BF521" s="165">
        <f>[1]побуд.звіт!BF521+'[2]звіт 2018+01.2019'!BF521</f>
        <v>0</v>
      </c>
      <c r="BG521" s="166">
        <f t="shared" si="300"/>
        <v>0</v>
      </c>
      <c r="BH521" s="167">
        <f t="shared" si="301"/>
        <v>0</v>
      </c>
      <c r="BI521" s="165">
        <f>[1]побуд.звіт!BI521+'[2]звіт 2018+01.2019'!BI521</f>
        <v>0</v>
      </c>
      <c r="BJ521" s="165">
        <f>[1]побуд.звіт!BJ521+'[2]звіт 2018+01.2019'!BJ521</f>
        <v>0</v>
      </c>
      <c r="BK521" s="166">
        <f t="shared" si="302"/>
        <v>0</v>
      </c>
      <c r="BL521" s="167">
        <f t="shared" si="303"/>
        <v>0</v>
      </c>
      <c r="BM521" s="165">
        <f>[1]побуд.звіт!BM521+'[2]звіт 2018+01.2019'!BM521</f>
        <v>0</v>
      </c>
      <c r="BN521" s="165">
        <f>[1]побуд.звіт!BN521+'[2]звіт 2018+01.2019'!BN521</f>
        <v>0</v>
      </c>
      <c r="BO521" s="166">
        <f t="shared" si="304"/>
        <v>0</v>
      </c>
      <c r="BP521" s="167">
        <f t="shared" si="305"/>
        <v>0</v>
      </c>
      <c r="BQ521" s="168">
        <f t="shared" si="312"/>
        <v>893.28813772138983</v>
      </c>
      <c r="BR521" s="166">
        <f t="shared" si="312"/>
        <v>2834.7667247390723</v>
      </c>
      <c r="BS521" s="166">
        <f t="shared" si="306"/>
        <v>0</v>
      </c>
      <c r="BT521" s="167">
        <f t="shared" si="307"/>
        <v>1941.4785870176825</v>
      </c>
      <c r="BU521" s="169">
        <f t="shared" si="311"/>
        <v>3.1734068829907778</v>
      </c>
      <c r="BV521" s="131">
        <v>14</v>
      </c>
      <c r="BW521" s="170">
        <f t="shared" si="308"/>
        <v>0</v>
      </c>
      <c r="BX521" s="131">
        <f t="shared" si="313"/>
        <v>63.806295551527846</v>
      </c>
      <c r="BY521" s="171">
        <v>2</v>
      </c>
      <c r="CA521" s="39"/>
    </row>
    <row r="522" spans="1:79" x14ac:dyDescent="0.3">
      <c r="A522" s="72">
        <f t="shared" si="279"/>
        <v>514</v>
      </c>
      <c r="B522" s="75" t="s">
        <v>614</v>
      </c>
      <c r="C522" s="73">
        <v>36.5</v>
      </c>
      <c r="D522" s="187">
        <v>1</v>
      </c>
      <c r="E522" s="177">
        <f>[1]побуд.звіт!E522+'[2]звіт 2018+01.2019'!E522</f>
        <v>0</v>
      </c>
      <c r="F522" s="177">
        <f>[1]побуд.звіт!F522+'[2]звіт 2018+01.2019'!F522</f>
        <v>0</v>
      </c>
      <c r="G522" s="178">
        <f t="shared" ref="G522:G574" si="314">IF((F522-E522)&lt;0,F522-E522,0)</f>
        <v>0</v>
      </c>
      <c r="H522" s="179">
        <f t="shared" ref="H522:H574" si="315">IF((F522-E522)&gt;0,F522-E522,0)</f>
        <v>0</v>
      </c>
      <c r="I522" s="177">
        <f>[1]побуд.звіт!I522+'[2]звіт 2018+01.2019'!I522</f>
        <v>0</v>
      </c>
      <c r="J522" s="177">
        <f>[1]побуд.звіт!J522+'[2]звіт 2018+01.2019'!J522</f>
        <v>0</v>
      </c>
      <c r="K522" s="178">
        <f t="shared" ref="K522:K574" si="316">IF((J522-I522)&lt;0,J522-I522,0)</f>
        <v>0</v>
      </c>
      <c r="L522" s="179">
        <f t="shared" ref="L522:L574" si="317">IF((J522-I522)&gt;0,J522-I522,0)</f>
        <v>0</v>
      </c>
      <c r="M522" s="177">
        <f>[1]побуд.звіт!M522+'[2]звіт 2018+01.2019'!M522</f>
        <v>0</v>
      </c>
      <c r="N522" s="177">
        <f>[1]побуд.звіт!N522+'[2]звіт 2018+01.2019'!N522</f>
        <v>0</v>
      </c>
      <c r="O522" s="178">
        <f t="shared" si="280"/>
        <v>0</v>
      </c>
      <c r="P522" s="179">
        <f t="shared" si="281"/>
        <v>0</v>
      </c>
      <c r="Q522" s="177">
        <f>[1]побуд.звіт!Q522+'[2]звіт 2018+01.2019'!Q522</f>
        <v>0</v>
      </c>
      <c r="R522" s="177">
        <f>[1]побуд.звіт!R522+'[2]звіт 2018+01.2019'!R522</f>
        <v>0</v>
      </c>
      <c r="S522" s="178">
        <f t="shared" si="282"/>
        <v>0</v>
      </c>
      <c r="T522" s="179">
        <f t="shared" si="283"/>
        <v>0</v>
      </c>
      <c r="U522" s="177">
        <f>[1]побуд.звіт!U522+'[2]звіт 2018+01.2019'!U522</f>
        <v>0</v>
      </c>
      <c r="V522" s="177">
        <f>[1]побуд.звіт!V522+'[2]звіт 2018+01.2019'!V522</f>
        <v>0</v>
      </c>
      <c r="W522" s="178">
        <f t="shared" si="284"/>
        <v>0</v>
      </c>
      <c r="X522" s="179">
        <f t="shared" si="285"/>
        <v>0</v>
      </c>
      <c r="Y522" s="177">
        <f>[1]побуд.звіт!Y522+'[2]звіт 2018+01.2019'!Y522</f>
        <v>0</v>
      </c>
      <c r="Z522" s="177">
        <f>[1]побуд.звіт!Z522+'[2]звіт 2018+01.2019'!Z522</f>
        <v>0</v>
      </c>
      <c r="AA522" s="178">
        <f t="shared" si="286"/>
        <v>0</v>
      </c>
      <c r="AB522" s="179">
        <f t="shared" si="287"/>
        <v>0</v>
      </c>
      <c r="AC522" s="177">
        <f>[1]побуд.звіт!AC522+'[2]звіт 2018+01.2019'!AC522</f>
        <v>172.51017993579583</v>
      </c>
      <c r="AD522" s="177">
        <f>[1]побуд.звіт!AD522+'[2]звіт 2018+01.2019'!AD522</f>
        <v>203.33525508325462</v>
      </c>
      <c r="AE522" s="178">
        <f t="shared" si="288"/>
        <v>0</v>
      </c>
      <c r="AF522" s="179">
        <f t="shared" si="289"/>
        <v>30.82507514745879</v>
      </c>
      <c r="AG522" s="177">
        <f>[1]побуд.звіт!AG522+'[2]звіт 2018+01.2019'!AG522</f>
        <v>0</v>
      </c>
      <c r="AH522" s="177">
        <f>[1]побуд.звіт!AH522+'[2]звіт 2018+01.2019'!AH522</f>
        <v>0</v>
      </c>
      <c r="AI522" s="178">
        <f t="shared" si="290"/>
        <v>0</v>
      </c>
      <c r="AJ522" s="179">
        <f t="shared" si="291"/>
        <v>0</v>
      </c>
      <c r="AK522" s="177">
        <f>[1]побуд.звіт!AK522+'[2]звіт 2018+01.2019'!AK522</f>
        <v>0</v>
      </c>
      <c r="AL522" s="177">
        <f>[1]побуд.звіт!AL522+'[2]звіт 2018+01.2019'!AL522</f>
        <v>0</v>
      </c>
      <c r="AM522" s="178">
        <f t="shared" si="292"/>
        <v>0</v>
      </c>
      <c r="AN522" s="179">
        <f t="shared" si="293"/>
        <v>0</v>
      </c>
      <c r="AO522" s="177">
        <f>[1]побуд.звіт!AO522+'[2]звіт 2018+01.2019'!AO522</f>
        <v>66.655248137959134</v>
      </c>
      <c r="AP522" s="177">
        <f>[1]побуд.звіт!AP522+'[2]звіт 2018+01.2019'!AP522</f>
        <v>70.247654821462717</v>
      </c>
      <c r="AQ522" s="178">
        <f t="shared" si="294"/>
        <v>0</v>
      </c>
      <c r="AR522" s="179">
        <f t="shared" si="295"/>
        <v>3.5924066835035831</v>
      </c>
      <c r="AS522" s="177">
        <f>[1]побуд.звіт!AS522+'[2]звіт 2018+01.2019'!AS522</f>
        <v>0</v>
      </c>
      <c r="AT522" s="177">
        <f>[1]побуд.звіт!AT522+'[2]звіт 2018+01.2019'!AT522</f>
        <v>0</v>
      </c>
      <c r="AU522" s="178">
        <f t="shared" si="296"/>
        <v>0</v>
      </c>
      <c r="AV522" s="179">
        <f t="shared" si="297"/>
        <v>0</v>
      </c>
      <c r="AW522" s="177">
        <f>[1]побуд.звіт!AW522+'[2]звіт 2018+01.2019'!AW522</f>
        <v>238.62470290254512</v>
      </c>
      <c r="AX522" s="177">
        <f>[1]побуд.звіт!AX522+'[2]звіт 2018+01.2019'!AX522</f>
        <v>0</v>
      </c>
      <c r="AY522" s="178">
        <f t="shared" si="298"/>
        <v>-238.62470290254512</v>
      </c>
      <c r="AZ522" s="179">
        <f t="shared" si="299"/>
        <v>0</v>
      </c>
      <c r="BA522" s="38">
        <v>0</v>
      </c>
      <c r="BB522" s="36"/>
      <c r="BC522" s="36">
        <f t="shared" si="309"/>
        <v>0</v>
      </c>
      <c r="BD522" s="37">
        <f t="shared" si="310"/>
        <v>0</v>
      </c>
      <c r="BE522" s="177">
        <f>[1]побуд.звіт!BE522+'[2]звіт 2018+01.2019'!BE522</f>
        <v>16.045533763526848</v>
      </c>
      <c r="BF522" s="177">
        <f>[1]побуд.звіт!BF522+'[2]звіт 2018+01.2019'!BF522</f>
        <v>0</v>
      </c>
      <c r="BG522" s="178">
        <f t="shared" si="300"/>
        <v>-16.045533763526848</v>
      </c>
      <c r="BH522" s="179">
        <f t="shared" si="301"/>
        <v>0</v>
      </c>
      <c r="BI522" s="177">
        <f>[1]побуд.звіт!BI522+'[2]звіт 2018+01.2019'!BI522</f>
        <v>0</v>
      </c>
      <c r="BJ522" s="177">
        <f>[1]побуд.звіт!BJ522+'[2]звіт 2018+01.2019'!BJ522</f>
        <v>0</v>
      </c>
      <c r="BK522" s="178">
        <f t="shared" si="302"/>
        <v>0</v>
      </c>
      <c r="BL522" s="179">
        <f t="shared" si="303"/>
        <v>0</v>
      </c>
      <c r="BM522" s="177">
        <f>[1]побуд.звіт!BM522+'[2]звіт 2018+01.2019'!BM522</f>
        <v>0</v>
      </c>
      <c r="BN522" s="177">
        <f>[1]побуд.звіт!BN522+'[2]звіт 2018+01.2019'!BN522</f>
        <v>0</v>
      </c>
      <c r="BO522" s="178">
        <f t="shared" si="304"/>
        <v>0</v>
      </c>
      <c r="BP522" s="179">
        <f t="shared" si="305"/>
        <v>0</v>
      </c>
      <c r="BQ522" s="180">
        <f t="shared" si="312"/>
        <v>493.835664739827</v>
      </c>
      <c r="BR522" s="178">
        <f t="shared" si="312"/>
        <v>273.58290990471733</v>
      </c>
      <c r="BS522" s="178">
        <f t="shared" si="306"/>
        <v>-220.25275483510967</v>
      </c>
      <c r="BT522" s="179">
        <f t="shared" si="307"/>
        <v>0</v>
      </c>
      <c r="BU522" s="181">
        <f t="shared" si="311"/>
        <v>0.55399585214010838</v>
      </c>
      <c r="BV522" s="130">
        <v>490</v>
      </c>
      <c r="BW522" s="182">
        <f t="shared" si="308"/>
        <v>454.72602394715523</v>
      </c>
      <c r="BX522" s="130">
        <f t="shared" si="313"/>
        <v>35.273976052844787</v>
      </c>
      <c r="BY522" s="183">
        <v>1</v>
      </c>
      <c r="CA522" s="39"/>
    </row>
    <row r="523" spans="1:79" x14ac:dyDescent="0.3">
      <c r="A523" s="163">
        <f t="shared" ref="A523:A574" si="318">A522+1</f>
        <v>515</v>
      </c>
      <c r="B523" s="175" t="s">
        <v>615</v>
      </c>
      <c r="C523" s="189">
        <v>148</v>
      </c>
      <c r="D523" s="187">
        <v>1</v>
      </c>
      <c r="E523" s="165">
        <f>[1]побуд.звіт!E523+'[2]звіт 2018+01.2019'!E523</f>
        <v>0</v>
      </c>
      <c r="F523" s="165">
        <f>[1]побуд.звіт!F523+'[2]звіт 2018+01.2019'!F523</f>
        <v>0</v>
      </c>
      <c r="G523" s="166">
        <f t="shared" si="314"/>
        <v>0</v>
      </c>
      <c r="H523" s="167">
        <f t="shared" si="315"/>
        <v>0</v>
      </c>
      <c r="I523" s="165">
        <f>[1]побуд.звіт!I523+'[2]звіт 2018+01.2019'!I523</f>
        <v>0</v>
      </c>
      <c r="J523" s="165">
        <f>[1]побуд.звіт!J523+'[2]звіт 2018+01.2019'!J523</f>
        <v>0</v>
      </c>
      <c r="K523" s="166">
        <f t="shared" si="316"/>
        <v>0</v>
      </c>
      <c r="L523" s="167">
        <f t="shared" si="317"/>
        <v>0</v>
      </c>
      <c r="M523" s="165">
        <f>[1]побуд.звіт!M523+'[2]звіт 2018+01.2019'!M523</f>
        <v>281.91554293665104</v>
      </c>
      <c r="N523" s="165">
        <f>[1]побуд.звіт!N523+'[2]звіт 2018+01.2019'!N523</f>
        <v>290.47384734165922</v>
      </c>
      <c r="O523" s="166">
        <f t="shared" ref="O523:O574" si="319">IF((N523-M523)&lt;0,N523-M523,0)</f>
        <v>0</v>
      </c>
      <c r="P523" s="167">
        <f t="shared" ref="P523:P574" si="320">IF((N523-M523)&gt;0,N523-M523,0)</f>
        <v>8.5583044050081867</v>
      </c>
      <c r="Q523" s="165">
        <f>[1]побуд.звіт!Q523+'[2]звіт 2018+01.2019'!Q523</f>
        <v>0</v>
      </c>
      <c r="R523" s="165">
        <f>[1]побуд.звіт!R523+'[2]звіт 2018+01.2019'!R523</f>
        <v>90.289733382184721</v>
      </c>
      <c r="S523" s="166">
        <f t="shared" ref="S523:S574" si="321">IF((R523-Q523)&lt;0,R523-Q523,0)</f>
        <v>0</v>
      </c>
      <c r="T523" s="167">
        <f t="shared" ref="T523:T574" si="322">IF((R523-Q523)&gt;0,R523-Q523,0)</f>
        <v>90.289733382184721</v>
      </c>
      <c r="U523" s="165">
        <f>[1]побуд.звіт!U523+'[2]звіт 2018+01.2019'!U523</f>
        <v>0</v>
      </c>
      <c r="V523" s="165">
        <f>[1]побуд.звіт!V523+'[2]звіт 2018+01.2019'!V523</f>
        <v>0</v>
      </c>
      <c r="W523" s="166">
        <f t="shared" ref="W523:W574" si="323">IF((V523-U523)&lt;0,V523-U523,0)</f>
        <v>0</v>
      </c>
      <c r="X523" s="167">
        <f t="shared" ref="X523:X574" si="324">IF((V523-U523)&gt;0,V523-U523,0)</f>
        <v>0</v>
      </c>
      <c r="Y523" s="165">
        <f>[1]побуд.звіт!Y523+'[2]звіт 2018+01.2019'!Y523</f>
        <v>0</v>
      </c>
      <c r="Z523" s="165">
        <f>[1]побуд.звіт!Z523+'[2]звіт 2018+01.2019'!Z523</f>
        <v>0</v>
      </c>
      <c r="AA523" s="166">
        <f t="shared" ref="AA523:AA574" si="325">IF((Z523-Y523)&lt;0,Z523-Y523,0)</f>
        <v>0</v>
      </c>
      <c r="AB523" s="167">
        <f t="shared" ref="AB523:AB574" si="326">IF((Z523-Y523)&gt;0,Z523-Y523,0)</f>
        <v>0</v>
      </c>
      <c r="AC523" s="165">
        <f>[1]побуд.звіт!AC523+'[2]звіт 2018+01.2019'!AC523</f>
        <v>699.11086692512276</v>
      </c>
      <c r="AD523" s="165">
        <f>[1]побуд.звіт!AD523+'[2]звіт 2018+01.2019'!AD523</f>
        <v>824.48267814579981</v>
      </c>
      <c r="AE523" s="166">
        <f t="shared" ref="AE523:AE574" si="327">IF((AD523-AC523)&lt;0,AD523-AC523,0)</f>
        <v>0</v>
      </c>
      <c r="AF523" s="167">
        <f t="shared" ref="AF523:AF574" si="328">IF((AD523-AC523)&gt;0,AD523-AC523,0)</f>
        <v>125.37181122067705</v>
      </c>
      <c r="AG523" s="165">
        <f>[1]побуд.звіт!AG523+'[2]звіт 2018+01.2019'!AG523</f>
        <v>0</v>
      </c>
      <c r="AH523" s="165">
        <f>[1]побуд.звіт!AH523+'[2]звіт 2018+01.2019'!AH523</f>
        <v>0</v>
      </c>
      <c r="AI523" s="166">
        <f t="shared" ref="AI523:AI574" si="329">IF((AH523-AG523)&lt;0,AH523-AG523,0)</f>
        <v>0</v>
      </c>
      <c r="AJ523" s="167">
        <f t="shared" ref="AJ523:AJ574" si="330">IF((AH523-AG523)&gt;0,AH523-AG523,0)</f>
        <v>0</v>
      </c>
      <c r="AK523" s="165">
        <f>[1]побуд.звіт!AK523+'[2]звіт 2018+01.2019'!AK523</f>
        <v>0</v>
      </c>
      <c r="AL523" s="165">
        <f>[1]побуд.звіт!AL523+'[2]звіт 2018+01.2019'!AL523</f>
        <v>0</v>
      </c>
      <c r="AM523" s="166">
        <f t="shared" ref="AM523:AM574" si="331">IF((AL523-AK523)&lt;0,AL523-AK523,0)</f>
        <v>0</v>
      </c>
      <c r="AN523" s="167">
        <f t="shared" ref="AN523:AN574" si="332">IF((AL523-AK523)&gt;0,AL523-AK523,0)</f>
        <v>0</v>
      </c>
      <c r="AO523" s="165">
        <f>[1]побуд.звіт!AO523+'[2]звіт 2018+01.2019'!AO523</f>
        <v>568.98420506494995</v>
      </c>
      <c r="AP523" s="165">
        <f>[1]побуд.звіт!AP523+'[2]звіт 2018+01.2019'!AP523</f>
        <v>162.32766988683579</v>
      </c>
      <c r="AQ523" s="166">
        <f t="shared" ref="AQ523:AQ574" si="333">IF((AP523-AO523)&lt;0,AP523-AO523,0)</f>
        <v>-406.65653517811415</v>
      </c>
      <c r="AR523" s="167">
        <f t="shared" ref="AR523:AR574" si="334">IF((AP523-AO523)&gt;0,AP523-AO523,0)</f>
        <v>0</v>
      </c>
      <c r="AS523" s="165">
        <f>[1]побуд.звіт!AS523+'[2]звіт 2018+01.2019'!AS523</f>
        <v>0</v>
      </c>
      <c r="AT523" s="165">
        <f>[1]побуд.звіт!AT523+'[2]звіт 2018+01.2019'!AT523</f>
        <v>0</v>
      </c>
      <c r="AU523" s="166">
        <f t="shared" ref="AU523:AU574" si="335">IF((AT523-AS523)&lt;0,AT523-AS523,0)</f>
        <v>0</v>
      </c>
      <c r="AV523" s="167">
        <f t="shared" ref="AV523:AV574" si="336">IF((AT523-AS523)&gt;0,AT523-AS523,0)</f>
        <v>0</v>
      </c>
      <c r="AW523" s="165">
        <f>[1]побуд.звіт!AW523+'[2]звіт 2018+01.2019'!AW523</f>
        <v>900.57951364696532</v>
      </c>
      <c r="AX523" s="165">
        <f>[1]побуд.звіт!AX523+'[2]звіт 2018+01.2019'!AX523</f>
        <v>1628.5494534285144</v>
      </c>
      <c r="AY523" s="166">
        <f t="shared" ref="AY523:AY574" si="337">IF((AX523-AW523)&lt;0,AX523-AW523,0)</f>
        <v>0</v>
      </c>
      <c r="AZ523" s="167">
        <f t="shared" ref="AZ523:AZ574" si="338">IF((AX523-AW523)&gt;0,AX523-AW523,0)</f>
        <v>727.9699397815491</v>
      </c>
      <c r="BA523" s="38">
        <v>0</v>
      </c>
      <c r="BB523" s="36"/>
      <c r="BC523" s="36">
        <f t="shared" si="309"/>
        <v>0</v>
      </c>
      <c r="BD523" s="37">
        <f t="shared" si="310"/>
        <v>0</v>
      </c>
      <c r="BE523" s="165">
        <f>[1]побуд.звіт!BE523+'[2]звіт 2018+01.2019'!BE523</f>
        <v>16.057557211541535</v>
      </c>
      <c r="BF523" s="165">
        <f>[1]побуд.звіт!BF523+'[2]звіт 2018+01.2019'!BF523</f>
        <v>0</v>
      </c>
      <c r="BG523" s="166">
        <f t="shared" ref="BG523:BG574" si="339">IF((BF523-BE523)&lt;0,BF523-BE523,0)</f>
        <v>-16.057557211541535</v>
      </c>
      <c r="BH523" s="167">
        <f t="shared" ref="BH523:BH574" si="340">IF((BF523-BE523)&gt;0,BF523-BE523,0)</f>
        <v>0</v>
      </c>
      <c r="BI523" s="165">
        <f>[1]побуд.звіт!BI523+'[2]звіт 2018+01.2019'!BI523</f>
        <v>0</v>
      </c>
      <c r="BJ523" s="165">
        <f>[1]побуд.звіт!BJ523+'[2]звіт 2018+01.2019'!BJ523</f>
        <v>0</v>
      </c>
      <c r="BK523" s="166">
        <f t="shared" ref="BK523:BK574" si="341">IF((BJ523-BI523)&lt;0,BJ523-BI523,0)</f>
        <v>0</v>
      </c>
      <c r="BL523" s="167">
        <f t="shared" ref="BL523:BL574" si="342">IF((BJ523-BI523)&gt;0,BJ523-BI523,0)</f>
        <v>0</v>
      </c>
      <c r="BM523" s="165">
        <f>[1]побуд.звіт!BM523+'[2]звіт 2018+01.2019'!BM523</f>
        <v>0</v>
      </c>
      <c r="BN523" s="165">
        <f>[1]побуд.звіт!BN523+'[2]звіт 2018+01.2019'!BN523</f>
        <v>0</v>
      </c>
      <c r="BO523" s="166">
        <f t="shared" ref="BO523:BO574" si="343">IF((BN523-BM523)&lt;0,BN523-BM523,0)</f>
        <v>0</v>
      </c>
      <c r="BP523" s="167">
        <f t="shared" ref="BP523:BP574" si="344">IF((BN523-BM523)&gt;0,BN523-BM523,0)</f>
        <v>0</v>
      </c>
      <c r="BQ523" s="168">
        <f t="shared" si="312"/>
        <v>2466.6476857852308</v>
      </c>
      <c r="BR523" s="166">
        <f t="shared" si="312"/>
        <v>2996.1233821849937</v>
      </c>
      <c r="BS523" s="166">
        <f t="shared" ref="BS523:BS574" si="345">IF((BR523-BQ523)&lt;0,BR523-BQ523,0)</f>
        <v>0</v>
      </c>
      <c r="BT523" s="167">
        <f t="shared" ref="BT523:BT574" si="346">IF((BR523-BQ523)&gt;0,BR523-BQ523,0)</f>
        <v>529.47569639976291</v>
      </c>
      <c r="BU523" s="169">
        <f t="shared" si="311"/>
        <v>1.2146539611031681</v>
      </c>
      <c r="BV523" s="131">
        <v>0</v>
      </c>
      <c r="BW523" s="170">
        <f t="shared" ref="BW523:BW574" si="347">IF((BV523-BX523)&lt;0,0,BV523-BX523)</f>
        <v>0</v>
      </c>
      <c r="BX523" s="131">
        <f t="shared" si="313"/>
        <v>176.18912041323077</v>
      </c>
      <c r="BY523" s="171">
        <v>2</v>
      </c>
      <c r="CA523" s="39"/>
    </row>
    <row r="524" spans="1:79" x14ac:dyDescent="0.3">
      <c r="A524" s="137">
        <f t="shared" si="318"/>
        <v>516</v>
      </c>
      <c r="B524" s="153" t="s">
        <v>616</v>
      </c>
      <c r="C524" s="188">
        <v>60.3</v>
      </c>
      <c r="D524" s="187">
        <v>1</v>
      </c>
      <c r="E524" s="147">
        <f>[1]побуд.звіт!E524+'[2]звіт 2018+01.2019'!E524</f>
        <v>0</v>
      </c>
      <c r="F524" s="147">
        <f>[1]побуд.звіт!F524+'[2]звіт 2018+01.2019'!F524</f>
        <v>0</v>
      </c>
      <c r="G524" s="140">
        <f t="shared" si="314"/>
        <v>0</v>
      </c>
      <c r="H524" s="141">
        <f t="shared" si="315"/>
        <v>0</v>
      </c>
      <c r="I524" s="147">
        <f>[1]побуд.звіт!I524+'[2]звіт 2018+01.2019'!I524</f>
        <v>0</v>
      </c>
      <c r="J524" s="147">
        <f>[1]побуд.звіт!J524+'[2]звіт 2018+01.2019'!J524</f>
        <v>0</v>
      </c>
      <c r="K524" s="140">
        <f t="shared" si="316"/>
        <v>0</v>
      </c>
      <c r="L524" s="141">
        <f t="shared" si="317"/>
        <v>0</v>
      </c>
      <c r="M524" s="147">
        <f>[1]побуд.звіт!M524+'[2]звіт 2018+01.2019'!M524</f>
        <v>121.12253614354948</v>
      </c>
      <c r="N524" s="147">
        <f>[1]побуд.звіт!N524+'[2]звіт 2018+01.2019'!N524</f>
        <v>124.48879171785394</v>
      </c>
      <c r="O524" s="140">
        <f t="shared" si="319"/>
        <v>0</v>
      </c>
      <c r="P524" s="141">
        <f t="shared" si="320"/>
        <v>3.3662555743044607</v>
      </c>
      <c r="Q524" s="147">
        <f>[1]побуд.звіт!Q524+'[2]звіт 2018+01.2019'!Q524</f>
        <v>0</v>
      </c>
      <c r="R524" s="147">
        <f>[1]побуд.звіт!R524+'[2]звіт 2018+01.2019'!R524</f>
        <v>16.739004885328942</v>
      </c>
      <c r="S524" s="140">
        <f t="shared" si="321"/>
        <v>0</v>
      </c>
      <c r="T524" s="141">
        <f t="shared" si="322"/>
        <v>16.739004885328942</v>
      </c>
      <c r="U524" s="147">
        <f>[1]побуд.звіт!U524+'[2]звіт 2018+01.2019'!U524</f>
        <v>0</v>
      </c>
      <c r="V524" s="147">
        <f>[1]побуд.звіт!V524+'[2]звіт 2018+01.2019'!V524</f>
        <v>0</v>
      </c>
      <c r="W524" s="140">
        <f t="shared" si="323"/>
        <v>0</v>
      </c>
      <c r="X524" s="141">
        <f t="shared" si="324"/>
        <v>0</v>
      </c>
      <c r="Y524" s="147">
        <f>[1]побуд.звіт!Y524+'[2]звіт 2018+01.2019'!Y524</f>
        <v>0</v>
      </c>
      <c r="Z524" s="147">
        <f>[1]побуд.звіт!Z524+'[2]звіт 2018+01.2019'!Z524</f>
        <v>0</v>
      </c>
      <c r="AA524" s="140">
        <f t="shared" si="325"/>
        <v>0</v>
      </c>
      <c r="AB524" s="141">
        <f t="shared" si="326"/>
        <v>0</v>
      </c>
      <c r="AC524" s="147">
        <f>[1]побуд.звіт!AC524+'[2]звіт 2018+01.2019'!AC524</f>
        <v>265.98806042718621</v>
      </c>
      <c r="AD524" s="147">
        <f>[1]побуд.звіт!AD524+'[2]звіт 2018+01.2019'!AD524</f>
        <v>335.92098305534944</v>
      </c>
      <c r="AE524" s="140">
        <f t="shared" si="327"/>
        <v>0</v>
      </c>
      <c r="AF524" s="141">
        <f t="shared" si="328"/>
        <v>69.932922628163226</v>
      </c>
      <c r="AG524" s="147">
        <f>[1]побуд.звіт!AG524+'[2]звіт 2018+01.2019'!AG524</f>
        <v>0</v>
      </c>
      <c r="AH524" s="147">
        <f>[1]побуд.звіт!AH524+'[2]звіт 2018+01.2019'!AH524</f>
        <v>0</v>
      </c>
      <c r="AI524" s="140">
        <f t="shared" si="329"/>
        <v>0</v>
      </c>
      <c r="AJ524" s="141">
        <f t="shared" si="330"/>
        <v>0</v>
      </c>
      <c r="AK524" s="147">
        <f>[1]побуд.звіт!AK524+'[2]звіт 2018+01.2019'!AK524</f>
        <v>0</v>
      </c>
      <c r="AL524" s="147">
        <f>[1]побуд.звіт!AL524+'[2]звіт 2018+01.2019'!AL524</f>
        <v>0</v>
      </c>
      <c r="AM524" s="140">
        <f t="shared" si="331"/>
        <v>0</v>
      </c>
      <c r="AN524" s="141">
        <f t="shared" si="332"/>
        <v>0</v>
      </c>
      <c r="AO524" s="147">
        <f>[1]побуд.звіт!AO524+'[2]звіт 2018+01.2019'!AO524</f>
        <v>0</v>
      </c>
      <c r="AP524" s="147">
        <f>[1]побуд.звіт!AP524+'[2]звіт 2018+01.2019'!AP524</f>
        <v>19.105551979439802</v>
      </c>
      <c r="AQ524" s="140">
        <f t="shared" si="333"/>
        <v>0</v>
      </c>
      <c r="AR524" s="141">
        <f t="shared" si="334"/>
        <v>19.105551979439802</v>
      </c>
      <c r="AS524" s="147">
        <f>[1]побуд.звіт!AS524+'[2]звіт 2018+01.2019'!AS524</f>
        <v>0</v>
      </c>
      <c r="AT524" s="147">
        <f>[1]побуд.звіт!AT524+'[2]звіт 2018+01.2019'!AT524</f>
        <v>0</v>
      </c>
      <c r="AU524" s="140">
        <f t="shared" si="335"/>
        <v>0</v>
      </c>
      <c r="AV524" s="141">
        <f t="shared" si="336"/>
        <v>0</v>
      </c>
      <c r="AW524" s="147">
        <f>[1]побуд.звіт!AW524+'[2]звіт 2018+01.2019'!AW524</f>
        <v>367.46473931117475</v>
      </c>
      <c r="AX524" s="147">
        <f>[1]побуд.звіт!AX524+'[2]звіт 2018+01.2019'!AX524</f>
        <v>0</v>
      </c>
      <c r="AY524" s="140">
        <f t="shared" si="337"/>
        <v>-367.46473931117475</v>
      </c>
      <c r="AZ524" s="141">
        <f t="shared" si="338"/>
        <v>0</v>
      </c>
      <c r="BA524" s="38">
        <v>0</v>
      </c>
      <c r="BB524" s="36"/>
      <c r="BC524" s="36">
        <f t="shared" si="309"/>
        <v>0</v>
      </c>
      <c r="BD524" s="37">
        <f t="shared" si="310"/>
        <v>0</v>
      </c>
      <c r="BE524" s="147">
        <f>[1]побуд.звіт!BE524+'[2]звіт 2018+01.2019'!BE524</f>
        <v>16.047687026410347</v>
      </c>
      <c r="BF524" s="147">
        <f>[1]побуд.звіт!BF524+'[2]звіт 2018+01.2019'!BF524</f>
        <v>0</v>
      </c>
      <c r="BG524" s="140">
        <f t="shared" si="339"/>
        <v>-16.047687026410347</v>
      </c>
      <c r="BH524" s="141">
        <f t="shared" si="340"/>
        <v>0</v>
      </c>
      <c r="BI524" s="147">
        <f>[1]побуд.звіт!BI524+'[2]звіт 2018+01.2019'!BI524</f>
        <v>0</v>
      </c>
      <c r="BJ524" s="147">
        <f>[1]побуд.звіт!BJ524+'[2]звіт 2018+01.2019'!BJ524</f>
        <v>0</v>
      </c>
      <c r="BK524" s="140">
        <f t="shared" si="341"/>
        <v>0</v>
      </c>
      <c r="BL524" s="141">
        <f t="shared" si="342"/>
        <v>0</v>
      </c>
      <c r="BM524" s="147">
        <f>[1]побуд.звіт!BM524+'[2]звіт 2018+01.2019'!BM524</f>
        <v>0</v>
      </c>
      <c r="BN524" s="147">
        <f>[1]побуд.звіт!BN524+'[2]звіт 2018+01.2019'!BN524</f>
        <v>0</v>
      </c>
      <c r="BO524" s="140">
        <f t="shared" si="343"/>
        <v>0</v>
      </c>
      <c r="BP524" s="141">
        <f t="shared" si="344"/>
        <v>0</v>
      </c>
      <c r="BQ524" s="142">
        <f t="shared" si="312"/>
        <v>770.62302290832076</v>
      </c>
      <c r="BR524" s="140">
        <f t="shared" si="312"/>
        <v>496.25433163797214</v>
      </c>
      <c r="BS524" s="140">
        <f t="shared" si="345"/>
        <v>-274.36869127034862</v>
      </c>
      <c r="BT524" s="141">
        <f t="shared" si="346"/>
        <v>0</v>
      </c>
      <c r="BU524" s="148">
        <f t="shared" si="311"/>
        <v>0.64396509951793945</v>
      </c>
      <c r="BV524" s="132">
        <v>100</v>
      </c>
      <c r="BW524" s="144">
        <f t="shared" si="347"/>
        <v>44.955498363691376</v>
      </c>
      <c r="BX524" s="132">
        <f t="shared" si="313"/>
        <v>55.044501636308624</v>
      </c>
      <c r="BY524" s="145">
        <v>3</v>
      </c>
      <c r="CA524" s="39"/>
    </row>
    <row r="525" spans="1:79" x14ac:dyDescent="0.3">
      <c r="A525" s="137">
        <f t="shared" si="318"/>
        <v>517</v>
      </c>
      <c r="B525" s="161" t="s">
        <v>617</v>
      </c>
      <c r="C525" s="191">
        <v>61.5</v>
      </c>
      <c r="D525" s="187">
        <v>1</v>
      </c>
      <c r="E525" s="147">
        <f>[1]побуд.звіт!E525+'[2]звіт 2018+01.2019'!E525</f>
        <v>0</v>
      </c>
      <c r="F525" s="147">
        <f>[1]побуд.звіт!F525+'[2]звіт 2018+01.2019'!F525</f>
        <v>0</v>
      </c>
      <c r="G525" s="140">
        <f t="shared" si="314"/>
        <v>0</v>
      </c>
      <c r="H525" s="141">
        <f t="shared" si="315"/>
        <v>0</v>
      </c>
      <c r="I525" s="147">
        <f>[1]побуд.звіт!I525+'[2]звіт 2018+01.2019'!I525</f>
        <v>0</v>
      </c>
      <c r="J525" s="147">
        <f>[1]побуд.звіт!J525+'[2]звіт 2018+01.2019'!J525</f>
        <v>0</v>
      </c>
      <c r="K525" s="140">
        <f t="shared" si="316"/>
        <v>0</v>
      </c>
      <c r="L525" s="141">
        <f t="shared" si="317"/>
        <v>0</v>
      </c>
      <c r="M525" s="147">
        <f>[1]побуд.звіт!M525+'[2]звіт 2018+01.2019'!M525</f>
        <v>121.16567573970445</v>
      </c>
      <c r="N525" s="147">
        <f>[1]побуд.звіт!N525+'[2]звіт 2018+01.2019'!N525</f>
        <v>90.836677816499375</v>
      </c>
      <c r="O525" s="140">
        <f t="shared" si="319"/>
        <v>-30.32899792320508</v>
      </c>
      <c r="P525" s="141">
        <f t="shared" si="320"/>
        <v>0</v>
      </c>
      <c r="Q525" s="147">
        <f>[1]побуд.звіт!Q525+'[2]звіт 2018+01.2019'!Q525</f>
        <v>0</v>
      </c>
      <c r="R525" s="147">
        <f>[1]побуд.звіт!R525+'[2]звіт 2018+01.2019'!R525</f>
        <v>17.367971147738551</v>
      </c>
      <c r="S525" s="140">
        <f t="shared" si="321"/>
        <v>0</v>
      </c>
      <c r="T525" s="141">
        <f t="shared" si="322"/>
        <v>17.367971147738551</v>
      </c>
      <c r="U525" s="147">
        <f>[1]побуд.звіт!U525+'[2]звіт 2018+01.2019'!U525</f>
        <v>0</v>
      </c>
      <c r="V525" s="147">
        <f>[1]побуд.звіт!V525+'[2]звіт 2018+01.2019'!V525</f>
        <v>0</v>
      </c>
      <c r="W525" s="140">
        <f t="shared" si="323"/>
        <v>0</v>
      </c>
      <c r="X525" s="141">
        <f t="shared" si="324"/>
        <v>0</v>
      </c>
      <c r="Y525" s="147">
        <f>[1]побуд.звіт!Y525+'[2]звіт 2018+01.2019'!Y525</f>
        <v>0</v>
      </c>
      <c r="Z525" s="147">
        <f>[1]побуд.звіт!Z525+'[2]звіт 2018+01.2019'!Z525</f>
        <v>0</v>
      </c>
      <c r="AA525" s="140">
        <f t="shared" si="325"/>
        <v>0</v>
      </c>
      <c r="AB525" s="141">
        <f t="shared" si="326"/>
        <v>0</v>
      </c>
      <c r="AC525" s="147">
        <f>[1]побуд.звіт!AC525+'[2]звіт 2018+01.2019'!AC525</f>
        <v>271.19147853331054</v>
      </c>
      <c r="AD525" s="147">
        <f>[1]побуд.звіт!AD525+'[2]звіт 2018+01.2019'!AD525</f>
        <v>342.60597774301812</v>
      </c>
      <c r="AE525" s="140">
        <f t="shared" si="327"/>
        <v>0</v>
      </c>
      <c r="AF525" s="141">
        <f t="shared" si="328"/>
        <v>71.414499209707571</v>
      </c>
      <c r="AG525" s="147">
        <f>[1]побуд.звіт!AG525+'[2]звіт 2018+01.2019'!AG525</f>
        <v>0</v>
      </c>
      <c r="AH525" s="147">
        <f>[1]побуд.звіт!AH525+'[2]звіт 2018+01.2019'!AH525</f>
        <v>0</v>
      </c>
      <c r="AI525" s="140">
        <f t="shared" si="329"/>
        <v>0</v>
      </c>
      <c r="AJ525" s="141">
        <f t="shared" si="330"/>
        <v>0</v>
      </c>
      <c r="AK525" s="147">
        <f>[1]побуд.звіт!AK525+'[2]звіт 2018+01.2019'!AK525</f>
        <v>0</v>
      </c>
      <c r="AL525" s="147">
        <f>[1]побуд.звіт!AL525+'[2]звіт 2018+01.2019'!AL525</f>
        <v>0</v>
      </c>
      <c r="AM525" s="140">
        <f t="shared" si="331"/>
        <v>0</v>
      </c>
      <c r="AN525" s="141">
        <f t="shared" si="332"/>
        <v>0</v>
      </c>
      <c r="AO525" s="147">
        <f>[1]побуд.звіт!AO525+'[2]звіт 2018+01.2019'!AO525</f>
        <v>84.067723639258702</v>
      </c>
      <c r="AP525" s="147">
        <f>[1]побуд.звіт!AP525+'[2]звіт 2018+01.2019'!AP525</f>
        <v>69.910416708696062</v>
      </c>
      <c r="AQ525" s="140">
        <f t="shared" si="333"/>
        <v>-14.15730693056264</v>
      </c>
      <c r="AR525" s="141">
        <f t="shared" si="334"/>
        <v>0</v>
      </c>
      <c r="AS525" s="147">
        <f>[1]побуд.звіт!AS525+'[2]звіт 2018+01.2019'!AS525</f>
        <v>0</v>
      </c>
      <c r="AT525" s="147">
        <f>[1]побуд.звіт!AT525+'[2]звіт 2018+01.2019'!AT525</f>
        <v>0</v>
      </c>
      <c r="AU525" s="140">
        <f t="shared" si="335"/>
        <v>0</v>
      </c>
      <c r="AV525" s="141">
        <f t="shared" si="336"/>
        <v>0</v>
      </c>
      <c r="AW525" s="147">
        <f>[1]побуд.звіт!AW525+'[2]звіт 2018+01.2019'!AW525</f>
        <v>381.44462995198512</v>
      </c>
      <c r="AX525" s="147">
        <f>[1]побуд.звіт!AX525+'[2]звіт 2018+01.2019'!AX525</f>
        <v>0</v>
      </c>
      <c r="AY525" s="140">
        <f t="shared" si="337"/>
        <v>-381.44462995198512</v>
      </c>
      <c r="AZ525" s="141">
        <f t="shared" si="338"/>
        <v>0</v>
      </c>
      <c r="BA525" s="43">
        <v>0</v>
      </c>
      <c r="BB525" s="44"/>
      <c r="BC525" s="36">
        <f t="shared" ref="BC525:BC574" si="348">IF((BB525-BA525)&lt;0,BB525-BA525,0)</f>
        <v>0</v>
      </c>
      <c r="BD525" s="37">
        <f t="shared" ref="BD525:BD574" si="349">IF((BB525-BA525)&gt;0,BB525-BA525,0)</f>
        <v>0</v>
      </c>
      <c r="BE525" s="147">
        <f>[1]побуд.звіт!BE525+'[2]звіт 2018+01.2019'!BE525</f>
        <v>16.052672955708044</v>
      </c>
      <c r="BF525" s="147">
        <f>[1]побуд.звіт!BF525+'[2]звіт 2018+01.2019'!BF525</f>
        <v>0</v>
      </c>
      <c r="BG525" s="140">
        <f t="shared" si="339"/>
        <v>-16.052672955708044</v>
      </c>
      <c r="BH525" s="141">
        <f t="shared" si="340"/>
        <v>0</v>
      </c>
      <c r="BI525" s="147">
        <f>[1]побуд.звіт!BI525+'[2]звіт 2018+01.2019'!BI525</f>
        <v>0</v>
      </c>
      <c r="BJ525" s="147">
        <f>[1]побуд.звіт!BJ525+'[2]звіт 2018+01.2019'!BJ525</f>
        <v>0</v>
      </c>
      <c r="BK525" s="140">
        <f t="shared" si="341"/>
        <v>0</v>
      </c>
      <c r="BL525" s="141">
        <f t="shared" si="342"/>
        <v>0</v>
      </c>
      <c r="BM525" s="147">
        <f>[1]побуд.звіт!BM525+'[2]звіт 2018+01.2019'!BM525</f>
        <v>0</v>
      </c>
      <c r="BN525" s="147">
        <f>[1]побуд.звіт!BN525+'[2]звіт 2018+01.2019'!BN525</f>
        <v>0</v>
      </c>
      <c r="BO525" s="140">
        <f t="shared" si="343"/>
        <v>0</v>
      </c>
      <c r="BP525" s="141">
        <f t="shared" si="344"/>
        <v>0</v>
      </c>
      <c r="BQ525" s="142">
        <f t="shared" si="312"/>
        <v>873.92218081996691</v>
      </c>
      <c r="BR525" s="140">
        <f t="shared" si="312"/>
        <v>520.72104341595207</v>
      </c>
      <c r="BS525" s="140">
        <f t="shared" si="345"/>
        <v>-353.20113740401484</v>
      </c>
      <c r="BT525" s="141">
        <f t="shared" si="346"/>
        <v>0</v>
      </c>
      <c r="BU525" s="148">
        <f t="shared" ref="BU525:BU575" si="350">BR525/BQ525</f>
        <v>0.59584372023534171</v>
      </c>
      <c r="BV525" s="132">
        <v>58</v>
      </c>
      <c r="BW525" s="144">
        <f t="shared" si="347"/>
        <v>0</v>
      </c>
      <c r="BX525" s="132">
        <f t="shared" si="313"/>
        <v>62.423012915711922</v>
      </c>
      <c r="BY525" s="145">
        <v>3</v>
      </c>
      <c r="CA525" s="39"/>
    </row>
    <row r="526" spans="1:79" x14ac:dyDescent="0.3">
      <c r="A526" s="163">
        <f t="shared" si="318"/>
        <v>518</v>
      </c>
      <c r="B526" s="175" t="s">
        <v>618</v>
      </c>
      <c r="C526" s="189">
        <v>209.5</v>
      </c>
      <c r="D526" s="187">
        <v>1</v>
      </c>
      <c r="E526" s="165">
        <f>[1]побуд.звіт!E526+'[2]звіт 2018+01.2019'!E526</f>
        <v>0</v>
      </c>
      <c r="F526" s="165">
        <f>[1]побуд.звіт!F526+'[2]звіт 2018+01.2019'!F526</f>
        <v>0</v>
      </c>
      <c r="G526" s="166">
        <f t="shared" si="314"/>
        <v>0</v>
      </c>
      <c r="H526" s="167">
        <f t="shared" si="315"/>
        <v>0</v>
      </c>
      <c r="I526" s="165">
        <f>[1]побуд.звіт!I526+'[2]звіт 2018+01.2019'!I526</f>
        <v>0</v>
      </c>
      <c r="J526" s="165">
        <f>[1]побуд.звіт!J526+'[2]звіт 2018+01.2019'!J526</f>
        <v>0</v>
      </c>
      <c r="K526" s="166">
        <f t="shared" si="316"/>
        <v>0</v>
      </c>
      <c r="L526" s="167">
        <f t="shared" si="317"/>
        <v>0</v>
      </c>
      <c r="M526" s="165">
        <f>[1]побуд.звіт!M526+'[2]звіт 2018+01.2019'!M526</f>
        <v>563.83160603571332</v>
      </c>
      <c r="N526" s="165">
        <f>[1]побуд.звіт!N526+'[2]звіт 2018+01.2019'!N526</f>
        <v>580.94769468331845</v>
      </c>
      <c r="O526" s="166">
        <f t="shared" si="319"/>
        <v>0</v>
      </c>
      <c r="P526" s="167">
        <f t="shared" si="320"/>
        <v>17.116088647605125</v>
      </c>
      <c r="Q526" s="165">
        <f>[1]побуд.звіт!Q526+'[2]звіт 2018+01.2019'!Q526</f>
        <v>0</v>
      </c>
      <c r="R526" s="165">
        <f>[1]побуд.звіт!R526+'[2]звіт 2018+01.2019'!R526</f>
        <v>171.41191144581623</v>
      </c>
      <c r="S526" s="166">
        <f t="shared" si="321"/>
        <v>0</v>
      </c>
      <c r="T526" s="167">
        <f t="shared" si="322"/>
        <v>171.41191144581623</v>
      </c>
      <c r="U526" s="165">
        <f>[1]побуд.звіт!U526+'[2]звіт 2018+01.2019'!U526</f>
        <v>0</v>
      </c>
      <c r="V526" s="165">
        <f>[1]побуд.звіт!V526+'[2]звіт 2018+01.2019'!V526</f>
        <v>0</v>
      </c>
      <c r="W526" s="166">
        <f t="shared" si="323"/>
        <v>0</v>
      </c>
      <c r="X526" s="167">
        <f t="shared" si="324"/>
        <v>0</v>
      </c>
      <c r="Y526" s="165">
        <f>[1]побуд.звіт!Y526+'[2]звіт 2018+01.2019'!Y526</f>
        <v>0</v>
      </c>
      <c r="Z526" s="165">
        <f>[1]побуд.звіт!Z526+'[2]звіт 2018+01.2019'!Z526</f>
        <v>0</v>
      </c>
      <c r="AA526" s="166">
        <f t="shared" si="325"/>
        <v>0</v>
      </c>
      <c r="AB526" s="167">
        <f t="shared" si="326"/>
        <v>0</v>
      </c>
      <c r="AC526" s="165">
        <f>[1]побуд.звіт!AC526+'[2]звіт 2018+01.2019'!AC526</f>
        <v>989.31360936378201</v>
      </c>
      <c r="AD526" s="165">
        <f>[1]побуд.звіт!AD526+'[2]звіт 2018+01.2019'!AD526</f>
        <v>1167.0886558888178</v>
      </c>
      <c r="AE526" s="166">
        <f t="shared" si="327"/>
        <v>0</v>
      </c>
      <c r="AF526" s="167">
        <f t="shared" si="328"/>
        <v>177.7750465250358</v>
      </c>
      <c r="AG526" s="165">
        <f>[1]побуд.звіт!AG526+'[2]звіт 2018+01.2019'!AG526</f>
        <v>0</v>
      </c>
      <c r="AH526" s="165">
        <f>[1]побуд.звіт!AH526+'[2]звіт 2018+01.2019'!AH526</f>
        <v>0</v>
      </c>
      <c r="AI526" s="166">
        <f t="shared" si="329"/>
        <v>0</v>
      </c>
      <c r="AJ526" s="167">
        <f t="shared" si="330"/>
        <v>0</v>
      </c>
      <c r="AK526" s="165">
        <f>[1]побуд.звіт!AK526+'[2]звіт 2018+01.2019'!AK526</f>
        <v>0</v>
      </c>
      <c r="AL526" s="165">
        <f>[1]побуд.звіт!AL526+'[2]звіт 2018+01.2019'!AL526</f>
        <v>0</v>
      </c>
      <c r="AM526" s="166">
        <f t="shared" si="331"/>
        <v>0</v>
      </c>
      <c r="AN526" s="167">
        <f t="shared" si="332"/>
        <v>0</v>
      </c>
      <c r="AO526" s="165">
        <f>[1]побуд.звіт!AO526+'[2]звіт 2018+01.2019'!AO526</f>
        <v>1058.7920593876306</v>
      </c>
      <c r="AP526" s="165">
        <f>[1]побуд.звіт!AP526+'[2]звіт 2018+01.2019'!AP526</f>
        <v>350.0183203318976</v>
      </c>
      <c r="AQ526" s="166">
        <f t="shared" si="333"/>
        <v>-708.77373905573302</v>
      </c>
      <c r="AR526" s="167">
        <f t="shared" si="334"/>
        <v>0</v>
      </c>
      <c r="AS526" s="165">
        <f>[1]побуд.звіт!AS526+'[2]звіт 2018+01.2019'!AS526</f>
        <v>0</v>
      </c>
      <c r="AT526" s="165">
        <f>[1]побуд.звіт!AT526+'[2]звіт 2018+01.2019'!AT526</f>
        <v>0</v>
      </c>
      <c r="AU526" s="166">
        <f t="shared" si="335"/>
        <v>0</v>
      </c>
      <c r="AV526" s="167">
        <f t="shared" si="336"/>
        <v>0</v>
      </c>
      <c r="AW526" s="165">
        <f>[1]побуд.звіт!AW526+'[2]звіт 2018+01.2019'!AW526</f>
        <v>1210.7526126203741</v>
      </c>
      <c r="AX526" s="165">
        <f>[1]побуд.звіт!AX526+'[2]звіт 2018+01.2019'!AX526</f>
        <v>0</v>
      </c>
      <c r="AY526" s="166">
        <f t="shared" si="337"/>
        <v>-1210.7526126203741</v>
      </c>
      <c r="AZ526" s="167">
        <f t="shared" si="338"/>
        <v>0</v>
      </c>
      <c r="BA526" s="38">
        <v>0</v>
      </c>
      <c r="BB526" s="36"/>
      <c r="BC526" s="36">
        <f t="shared" si="348"/>
        <v>0</v>
      </c>
      <c r="BD526" s="37">
        <f t="shared" si="349"/>
        <v>0</v>
      </c>
      <c r="BE526" s="165">
        <f>[1]побуд.звіт!BE526+'[2]звіт 2018+01.2019'!BE526</f>
        <v>16.0709612317007</v>
      </c>
      <c r="BF526" s="165">
        <f>[1]побуд.звіт!BF526+'[2]звіт 2018+01.2019'!BF526</f>
        <v>0</v>
      </c>
      <c r="BG526" s="166">
        <f t="shared" si="339"/>
        <v>-16.0709612317007</v>
      </c>
      <c r="BH526" s="167">
        <f t="shared" si="340"/>
        <v>0</v>
      </c>
      <c r="BI526" s="165">
        <f>[1]побуд.звіт!BI526+'[2]звіт 2018+01.2019'!BI526</f>
        <v>0</v>
      </c>
      <c r="BJ526" s="165">
        <f>[1]побуд.звіт!BJ526+'[2]звіт 2018+01.2019'!BJ526</f>
        <v>0</v>
      </c>
      <c r="BK526" s="166">
        <f t="shared" si="341"/>
        <v>0</v>
      </c>
      <c r="BL526" s="167">
        <f t="shared" si="342"/>
        <v>0</v>
      </c>
      <c r="BM526" s="165">
        <f>[1]побуд.звіт!BM526+'[2]звіт 2018+01.2019'!BM526</f>
        <v>0</v>
      </c>
      <c r="BN526" s="165">
        <f>[1]побуд.звіт!BN526+'[2]звіт 2018+01.2019'!BN526</f>
        <v>0</v>
      </c>
      <c r="BO526" s="166">
        <f t="shared" si="343"/>
        <v>0</v>
      </c>
      <c r="BP526" s="167">
        <f t="shared" si="344"/>
        <v>0</v>
      </c>
      <c r="BQ526" s="168">
        <f t="shared" si="312"/>
        <v>3838.7608486392</v>
      </c>
      <c r="BR526" s="166">
        <f t="shared" si="312"/>
        <v>2269.4665823498499</v>
      </c>
      <c r="BS526" s="166">
        <f t="shared" si="345"/>
        <v>-1569.2942662893502</v>
      </c>
      <c r="BT526" s="167">
        <f t="shared" si="346"/>
        <v>0</v>
      </c>
      <c r="BU526" s="169">
        <f t="shared" si="350"/>
        <v>0.59119769942281031</v>
      </c>
      <c r="BV526" s="131">
        <v>754</v>
      </c>
      <c r="BW526" s="170">
        <f t="shared" si="347"/>
        <v>479.80279652577144</v>
      </c>
      <c r="BX526" s="131">
        <f t="shared" si="313"/>
        <v>274.19720347422856</v>
      </c>
      <c r="BY526" s="171">
        <v>2</v>
      </c>
      <c r="CA526" s="39"/>
    </row>
    <row r="527" spans="1:79" x14ac:dyDescent="0.3">
      <c r="A527" s="163">
        <f t="shared" si="318"/>
        <v>519</v>
      </c>
      <c r="B527" s="175" t="s">
        <v>619</v>
      </c>
      <c r="C527" s="189">
        <v>191.2</v>
      </c>
      <c r="D527" s="187">
        <v>1</v>
      </c>
      <c r="E527" s="165">
        <f>[1]побуд.звіт!E527+'[2]звіт 2018+01.2019'!E527</f>
        <v>0</v>
      </c>
      <c r="F527" s="165">
        <f>[1]побуд.звіт!F527+'[2]звіт 2018+01.2019'!F527</f>
        <v>0</v>
      </c>
      <c r="G527" s="166">
        <f t="shared" si="314"/>
        <v>0</v>
      </c>
      <c r="H527" s="167">
        <f t="shared" si="315"/>
        <v>0</v>
      </c>
      <c r="I527" s="165">
        <f>[1]побуд.звіт!I527+'[2]звіт 2018+01.2019'!I527</f>
        <v>0</v>
      </c>
      <c r="J527" s="165">
        <f>[1]побуд.звіт!J527+'[2]звіт 2018+01.2019'!J527</f>
        <v>0</v>
      </c>
      <c r="K527" s="166">
        <f t="shared" si="316"/>
        <v>0</v>
      </c>
      <c r="L527" s="167">
        <f t="shared" si="317"/>
        <v>0</v>
      </c>
      <c r="M527" s="165">
        <f>[1]побуд.звіт!M527+'[2]звіт 2018+01.2019'!M527</f>
        <v>684.64858491245582</v>
      </c>
      <c r="N527" s="165">
        <f>[1]побуд.звіт!N527+'[2]звіт 2018+01.2019'!N527</f>
        <v>671.78437249981789</v>
      </c>
      <c r="O527" s="166">
        <f t="shared" si="319"/>
        <v>-12.864212412637926</v>
      </c>
      <c r="P527" s="167">
        <f t="shared" si="320"/>
        <v>0</v>
      </c>
      <c r="Q527" s="165">
        <f>[1]побуд.звіт!Q527+'[2]звіт 2018+01.2019'!Q527</f>
        <v>0</v>
      </c>
      <c r="R527" s="165">
        <f>[1]побуд.звіт!R527+'[2]звіт 2018+01.2019'!R527</f>
        <v>156.38741010506297</v>
      </c>
      <c r="S527" s="166">
        <f t="shared" si="321"/>
        <v>0</v>
      </c>
      <c r="T527" s="167">
        <f t="shared" si="322"/>
        <v>156.38741010506297</v>
      </c>
      <c r="U527" s="165">
        <f>[1]побуд.звіт!U527+'[2]звіт 2018+01.2019'!U527</f>
        <v>0</v>
      </c>
      <c r="V527" s="165">
        <f>[1]побуд.звіт!V527+'[2]звіт 2018+01.2019'!V527</f>
        <v>0</v>
      </c>
      <c r="W527" s="166">
        <f t="shared" si="323"/>
        <v>0</v>
      </c>
      <c r="X527" s="167">
        <f t="shared" si="324"/>
        <v>0</v>
      </c>
      <c r="Y527" s="165">
        <f>[1]побуд.звіт!Y527+'[2]звіт 2018+01.2019'!Y527</f>
        <v>0</v>
      </c>
      <c r="Z527" s="165">
        <f>[1]побуд.звіт!Z527+'[2]звіт 2018+01.2019'!Z527</f>
        <v>0</v>
      </c>
      <c r="AA527" s="166">
        <f t="shared" si="325"/>
        <v>0</v>
      </c>
      <c r="AB527" s="167">
        <f t="shared" si="326"/>
        <v>0</v>
      </c>
      <c r="AC527" s="165">
        <f>[1]побуд.звіт!AC527+'[2]звіт 2018+01.2019'!AC527</f>
        <v>903.00358051407784</v>
      </c>
      <c r="AD527" s="165">
        <f>[1]побуд.звіт!AD527+'[2]звіт 2018+01.2019'!AD527</f>
        <v>1065.1424869018708</v>
      </c>
      <c r="AE527" s="166">
        <f t="shared" si="327"/>
        <v>0</v>
      </c>
      <c r="AF527" s="167">
        <f t="shared" si="328"/>
        <v>162.13890638779299</v>
      </c>
      <c r="AG527" s="165">
        <f>[1]побуд.звіт!AG527+'[2]звіт 2018+01.2019'!AG527</f>
        <v>0</v>
      </c>
      <c r="AH527" s="165">
        <f>[1]побуд.звіт!AH527+'[2]звіт 2018+01.2019'!AH527</f>
        <v>0</v>
      </c>
      <c r="AI527" s="166">
        <f t="shared" si="329"/>
        <v>0</v>
      </c>
      <c r="AJ527" s="167">
        <f t="shared" si="330"/>
        <v>0</v>
      </c>
      <c r="AK527" s="165">
        <f>[1]побуд.звіт!AK527+'[2]звіт 2018+01.2019'!AK527</f>
        <v>0</v>
      </c>
      <c r="AL527" s="165">
        <f>[1]побуд.звіт!AL527+'[2]звіт 2018+01.2019'!AL527</f>
        <v>0</v>
      </c>
      <c r="AM527" s="166">
        <f t="shared" si="331"/>
        <v>0</v>
      </c>
      <c r="AN527" s="167">
        <f t="shared" si="332"/>
        <v>0</v>
      </c>
      <c r="AO527" s="165">
        <f>[1]побуд.звіт!AO527+'[2]звіт 2018+01.2019'!AO527</f>
        <v>720.73731228584313</v>
      </c>
      <c r="AP527" s="165">
        <f>[1]побуд.звіт!AP527+'[2]звіт 2018+01.2019'!AP527</f>
        <v>280.00637949209738</v>
      </c>
      <c r="AQ527" s="166">
        <f t="shared" si="333"/>
        <v>-440.73093279374575</v>
      </c>
      <c r="AR527" s="167">
        <f t="shared" si="334"/>
        <v>0</v>
      </c>
      <c r="AS527" s="165">
        <f>[1]побуд.звіт!AS527+'[2]звіт 2018+01.2019'!AS527</f>
        <v>0</v>
      </c>
      <c r="AT527" s="165">
        <f>[1]побуд.звіт!AT527+'[2]звіт 2018+01.2019'!AT527</f>
        <v>0</v>
      </c>
      <c r="AU527" s="166">
        <f t="shared" si="335"/>
        <v>0</v>
      </c>
      <c r="AV527" s="167">
        <f t="shared" si="336"/>
        <v>0</v>
      </c>
      <c r="AW527" s="165">
        <f>[1]побуд.звіт!AW527+'[2]звіт 2018+01.2019'!AW527</f>
        <v>1104.8911815154938</v>
      </c>
      <c r="AX527" s="165">
        <f>[1]побуд.звіт!AX527+'[2]звіт 2018+01.2019'!AX527</f>
        <v>0</v>
      </c>
      <c r="AY527" s="166">
        <f t="shared" si="337"/>
        <v>-1104.8911815154938</v>
      </c>
      <c r="AZ527" s="167">
        <f t="shared" si="338"/>
        <v>0</v>
      </c>
      <c r="BA527" s="38">
        <v>0</v>
      </c>
      <c r="BB527" s="36"/>
      <c r="BC527" s="36">
        <f t="shared" si="348"/>
        <v>0</v>
      </c>
      <c r="BD527" s="37">
        <f t="shared" si="349"/>
        <v>0</v>
      </c>
      <c r="BE527" s="165">
        <f>[1]побуд.звіт!BE527+'[2]звіт 2018+01.2019'!BE527</f>
        <v>16.009285394021852</v>
      </c>
      <c r="BF527" s="165">
        <f>[1]побуд.звіт!BF527+'[2]звіт 2018+01.2019'!BF527</f>
        <v>0</v>
      </c>
      <c r="BG527" s="166">
        <f t="shared" si="339"/>
        <v>-16.009285394021852</v>
      </c>
      <c r="BH527" s="167">
        <f t="shared" si="340"/>
        <v>0</v>
      </c>
      <c r="BI527" s="165">
        <f>[1]побуд.звіт!BI527+'[2]звіт 2018+01.2019'!BI527</f>
        <v>0</v>
      </c>
      <c r="BJ527" s="165">
        <f>[1]побуд.звіт!BJ527+'[2]звіт 2018+01.2019'!BJ527</f>
        <v>0</v>
      </c>
      <c r="BK527" s="166">
        <f t="shared" si="341"/>
        <v>0</v>
      </c>
      <c r="BL527" s="167">
        <f t="shared" si="342"/>
        <v>0</v>
      </c>
      <c r="BM527" s="165">
        <f>[1]побуд.звіт!BM527+'[2]звіт 2018+01.2019'!BM527</f>
        <v>0</v>
      </c>
      <c r="BN527" s="165">
        <f>[1]побуд.звіт!BN527+'[2]звіт 2018+01.2019'!BN527</f>
        <v>0</v>
      </c>
      <c r="BO527" s="166">
        <f t="shared" si="343"/>
        <v>0</v>
      </c>
      <c r="BP527" s="167">
        <f t="shared" si="344"/>
        <v>0</v>
      </c>
      <c r="BQ527" s="168">
        <f t="shared" si="312"/>
        <v>3429.2899446218926</v>
      </c>
      <c r="BR527" s="166">
        <f t="shared" si="312"/>
        <v>2173.3206489988493</v>
      </c>
      <c r="BS527" s="166">
        <f t="shared" si="345"/>
        <v>-1255.9692956230433</v>
      </c>
      <c r="BT527" s="167">
        <f t="shared" si="346"/>
        <v>0</v>
      </c>
      <c r="BU527" s="169">
        <f t="shared" si="350"/>
        <v>0.63375237559228192</v>
      </c>
      <c r="BV527" s="131">
        <v>894</v>
      </c>
      <c r="BW527" s="170">
        <f t="shared" si="347"/>
        <v>649.05071824129345</v>
      </c>
      <c r="BX527" s="131">
        <f t="shared" si="313"/>
        <v>244.9492817587066</v>
      </c>
      <c r="BY527" s="171">
        <v>2</v>
      </c>
      <c r="CA527" s="39"/>
    </row>
    <row r="528" spans="1:79" x14ac:dyDescent="0.3">
      <c r="A528" s="163">
        <f t="shared" si="318"/>
        <v>520</v>
      </c>
      <c r="B528" s="175" t="s">
        <v>620</v>
      </c>
      <c r="C528" s="189">
        <v>166.6</v>
      </c>
      <c r="D528" s="187">
        <v>1</v>
      </c>
      <c r="E528" s="165">
        <f>[1]побуд.звіт!E528+'[2]звіт 2018+01.2019'!E528</f>
        <v>0</v>
      </c>
      <c r="F528" s="165">
        <f>[1]побуд.звіт!F528+'[2]звіт 2018+01.2019'!F528</f>
        <v>0</v>
      </c>
      <c r="G528" s="166">
        <f t="shared" si="314"/>
        <v>0</v>
      </c>
      <c r="H528" s="167">
        <f t="shared" si="315"/>
        <v>0</v>
      </c>
      <c r="I528" s="165">
        <f>[1]побуд.звіт!I528+'[2]звіт 2018+01.2019'!I528</f>
        <v>0</v>
      </c>
      <c r="J528" s="165">
        <f>[1]побуд.звіт!J528+'[2]звіт 2018+01.2019'!J528</f>
        <v>0</v>
      </c>
      <c r="K528" s="166">
        <f t="shared" si="316"/>
        <v>0</v>
      </c>
      <c r="L528" s="167">
        <f t="shared" si="317"/>
        <v>0</v>
      </c>
      <c r="M528" s="165">
        <f>[1]побуд.звіт!M528+'[2]звіт 2018+01.2019'!M528</f>
        <v>241.69211191105006</v>
      </c>
      <c r="N528" s="165">
        <f>[1]побуд.звіт!N528+'[2]звіт 2018+01.2019'!N528</f>
        <v>316.28181123841705</v>
      </c>
      <c r="O528" s="166">
        <f t="shared" si="319"/>
        <v>0</v>
      </c>
      <c r="P528" s="167">
        <f t="shared" si="320"/>
        <v>74.589699327366986</v>
      </c>
      <c r="Q528" s="165">
        <f>[1]побуд.звіт!Q528+'[2]звіт 2018+01.2019'!Q528</f>
        <v>0</v>
      </c>
      <c r="R528" s="165">
        <f>[1]побуд.звіт!R528+'[2]звіт 2018+01.2019'!R528</f>
        <v>136.31437055939517</v>
      </c>
      <c r="S528" s="166">
        <f t="shared" si="321"/>
        <v>0</v>
      </c>
      <c r="T528" s="167">
        <f t="shared" si="322"/>
        <v>136.31437055939517</v>
      </c>
      <c r="U528" s="165">
        <f>[1]побуд.звіт!U528+'[2]звіт 2018+01.2019'!U528</f>
        <v>0</v>
      </c>
      <c r="V528" s="165">
        <f>[1]побуд.звіт!V528+'[2]звіт 2018+01.2019'!V528</f>
        <v>0</v>
      </c>
      <c r="W528" s="166">
        <f t="shared" si="323"/>
        <v>0</v>
      </c>
      <c r="X528" s="167">
        <f t="shared" si="324"/>
        <v>0</v>
      </c>
      <c r="Y528" s="165">
        <f>[1]побуд.звіт!Y528+'[2]звіт 2018+01.2019'!Y528</f>
        <v>0</v>
      </c>
      <c r="Z528" s="165">
        <f>[1]побуд.звіт!Z528+'[2]звіт 2018+01.2019'!Z528</f>
        <v>0</v>
      </c>
      <c r="AA528" s="166">
        <f t="shared" si="325"/>
        <v>0</v>
      </c>
      <c r="AB528" s="167">
        <f t="shared" si="326"/>
        <v>0</v>
      </c>
      <c r="AC528" s="165">
        <f>[1]побуд.звіт!AC528+'[2]звіт 2018+01.2019'!AC528</f>
        <v>786.72862682580467</v>
      </c>
      <c r="AD528" s="165">
        <f>[1]побуд.звіт!AD528+'[2]звіт 2018+01.2019'!AD528</f>
        <v>928.10009580466351</v>
      </c>
      <c r="AE528" s="166">
        <f t="shared" si="327"/>
        <v>0</v>
      </c>
      <c r="AF528" s="167">
        <f t="shared" si="328"/>
        <v>141.37146897885884</v>
      </c>
      <c r="AG528" s="165">
        <f>[1]побуд.звіт!AG528+'[2]звіт 2018+01.2019'!AG528</f>
        <v>0</v>
      </c>
      <c r="AH528" s="165">
        <f>[1]побуд.звіт!AH528+'[2]звіт 2018+01.2019'!AH528</f>
        <v>0</v>
      </c>
      <c r="AI528" s="166">
        <f t="shared" si="329"/>
        <v>0</v>
      </c>
      <c r="AJ528" s="167">
        <f t="shared" si="330"/>
        <v>0</v>
      </c>
      <c r="AK528" s="165">
        <f>[1]побуд.звіт!AK528+'[2]звіт 2018+01.2019'!AK528</f>
        <v>0</v>
      </c>
      <c r="AL528" s="165">
        <f>[1]побуд.звіт!AL528+'[2]звіт 2018+01.2019'!AL528</f>
        <v>0</v>
      </c>
      <c r="AM528" s="166">
        <f t="shared" si="331"/>
        <v>0</v>
      </c>
      <c r="AN528" s="167">
        <f t="shared" si="332"/>
        <v>0</v>
      </c>
      <c r="AO528" s="165">
        <f>[1]побуд.звіт!AO528+'[2]звіт 2018+01.2019'!AO528</f>
        <v>900.89867134477788</v>
      </c>
      <c r="AP528" s="165">
        <f>[1]побуд.звіт!AP528+'[2]звіт 2018+01.2019'!AP528</f>
        <v>350.0183203318976</v>
      </c>
      <c r="AQ528" s="166">
        <f t="shared" si="333"/>
        <v>-550.88035101288028</v>
      </c>
      <c r="AR528" s="167">
        <f t="shared" si="334"/>
        <v>0</v>
      </c>
      <c r="AS528" s="165">
        <f>[1]побуд.звіт!AS528+'[2]звіт 2018+01.2019'!AS528</f>
        <v>0</v>
      </c>
      <c r="AT528" s="165">
        <f>[1]побуд.звіт!AT528+'[2]звіт 2018+01.2019'!AT528</f>
        <v>0</v>
      </c>
      <c r="AU528" s="166">
        <f t="shared" si="335"/>
        <v>0</v>
      </c>
      <c r="AV528" s="167">
        <f t="shared" si="336"/>
        <v>0</v>
      </c>
      <c r="AW528" s="165">
        <f>[1]побуд.звіт!AW528+'[2]звіт 2018+01.2019'!AW528</f>
        <v>962.82284134870793</v>
      </c>
      <c r="AX528" s="165">
        <f>[1]побуд.звіт!AX528+'[2]звіт 2018+01.2019'!AX528</f>
        <v>0</v>
      </c>
      <c r="AY528" s="166">
        <f t="shared" si="337"/>
        <v>-962.82284134870793</v>
      </c>
      <c r="AZ528" s="167">
        <f t="shared" si="338"/>
        <v>0</v>
      </c>
      <c r="BA528" s="38">
        <v>0</v>
      </c>
      <c r="BB528" s="36"/>
      <c r="BC528" s="36">
        <f t="shared" si="348"/>
        <v>0</v>
      </c>
      <c r="BD528" s="37">
        <f t="shared" si="349"/>
        <v>0</v>
      </c>
      <c r="BE528" s="165">
        <f>[1]побуд.звіт!BE528+'[2]звіт 2018+01.2019'!BE528</f>
        <v>16.120521904931451</v>
      </c>
      <c r="BF528" s="165">
        <f>[1]побуд.звіт!BF528+'[2]звіт 2018+01.2019'!BF528</f>
        <v>0</v>
      </c>
      <c r="BG528" s="166">
        <f t="shared" si="339"/>
        <v>-16.120521904931451</v>
      </c>
      <c r="BH528" s="167">
        <f t="shared" si="340"/>
        <v>0</v>
      </c>
      <c r="BI528" s="165">
        <f>[1]побуд.звіт!BI528+'[2]звіт 2018+01.2019'!BI528</f>
        <v>0</v>
      </c>
      <c r="BJ528" s="165">
        <f>[1]побуд.звіт!BJ528+'[2]звіт 2018+01.2019'!BJ528</f>
        <v>0</v>
      </c>
      <c r="BK528" s="166">
        <f t="shared" si="341"/>
        <v>0</v>
      </c>
      <c r="BL528" s="167">
        <f t="shared" si="342"/>
        <v>0</v>
      </c>
      <c r="BM528" s="165">
        <f>[1]побуд.звіт!BM528+'[2]звіт 2018+01.2019'!BM528</f>
        <v>0</v>
      </c>
      <c r="BN528" s="165">
        <f>[1]побуд.звіт!BN528+'[2]звіт 2018+01.2019'!BN528</f>
        <v>0</v>
      </c>
      <c r="BO528" s="166">
        <f t="shared" si="343"/>
        <v>0</v>
      </c>
      <c r="BP528" s="167">
        <f t="shared" si="344"/>
        <v>0</v>
      </c>
      <c r="BQ528" s="168">
        <f t="shared" si="312"/>
        <v>2908.262773335272</v>
      </c>
      <c r="BR528" s="166">
        <f t="shared" si="312"/>
        <v>1730.7145979343732</v>
      </c>
      <c r="BS528" s="166">
        <f t="shared" si="345"/>
        <v>-1177.5481754008988</v>
      </c>
      <c r="BT528" s="167">
        <f t="shared" si="346"/>
        <v>0</v>
      </c>
      <c r="BU528" s="169">
        <f t="shared" si="350"/>
        <v>0.59510255187482397</v>
      </c>
      <c r="BV528" s="131">
        <v>0</v>
      </c>
      <c r="BW528" s="170">
        <f t="shared" si="347"/>
        <v>0</v>
      </c>
      <c r="BX528" s="131">
        <f t="shared" si="313"/>
        <v>207.7330552382337</v>
      </c>
      <c r="BY528" s="171">
        <v>2</v>
      </c>
      <c r="CA528" s="39"/>
    </row>
    <row r="529" spans="1:79" x14ac:dyDescent="0.3">
      <c r="A529" s="163">
        <f t="shared" si="318"/>
        <v>521</v>
      </c>
      <c r="B529" s="175" t="s">
        <v>621</v>
      </c>
      <c r="C529" s="189">
        <v>89.99</v>
      </c>
      <c r="D529" s="187">
        <v>1</v>
      </c>
      <c r="E529" s="165">
        <f>[1]побуд.звіт!E529+'[2]звіт 2018+01.2019'!E529</f>
        <v>0</v>
      </c>
      <c r="F529" s="165">
        <f>[1]побуд.звіт!F529+'[2]звіт 2018+01.2019'!F529</f>
        <v>0</v>
      </c>
      <c r="G529" s="166">
        <f t="shared" si="314"/>
        <v>0</v>
      </c>
      <c r="H529" s="167">
        <f t="shared" si="315"/>
        <v>0</v>
      </c>
      <c r="I529" s="165">
        <f>[1]побуд.звіт!I529+'[2]звіт 2018+01.2019'!I529</f>
        <v>0</v>
      </c>
      <c r="J529" s="165">
        <f>[1]побуд.звіт!J529+'[2]звіт 2018+01.2019'!J529</f>
        <v>0</v>
      </c>
      <c r="K529" s="166">
        <f t="shared" si="316"/>
        <v>0</v>
      </c>
      <c r="L529" s="167">
        <f t="shared" si="317"/>
        <v>0</v>
      </c>
      <c r="M529" s="165">
        <f>[1]побуд.звіт!M529+'[2]звіт 2018+01.2019'!M529</f>
        <v>241.63020218087689</v>
      </c>
      <c r="N529" s="165">
        <f>[1]побуд.звіт!N529+'[2]звіт 2018+01.2019'!N529</f>
        <v>248.97758343570788</v>
      </c>
      <c r="O529" s="166">
        <f t="shared" si="319"/>
        <v>0</v>
      </c>
      <c r="P529" s="167">
        <f t="shared" si="320"/>
        <v>7.3473812548309922</v>
      </c>
      <c r="Q529" s="165">
        <f>[1]побуд.звіт!Q529+'[2]звіт 2018+01.2019'!Q529</f>
        <v>0</v>
      </c>
      <c r="R529" s="165">
        <f>[1]побуд.звіт!R529+'[2]звіт 2018+01.2019'!R529</f>
        <v>73.623250059798451</v>
      </c>
      <c r="S529" s="166">
        <f t="shared" si="321"/>
        <v>0</v>
      </c>
      <c r="T529" s="167">
        <f t="shared" si="322"/>
        <v>73.623250059798451</v>
      </c>
      <c r="U529" s="165">
        <f>[1]побуд.звіт!U529+'[2]звіт 2018+01.2019'!U529</f>
        <v>0</v>
      </c>
      <c r="V529" s="165">
        <f>[1]побуд.звіт!V529+'[2]звіт 2018+01.2019'!V529</f>
        <v>0</v>
      </c>
      <c r="W529" s="166">
        <f t="shared" si="323"/>
        <v>0</v>
      </c>
      <c r="X529" s="167">
        <f t="shared" si="324"/>
        <v>0</v>
      </c>
      <c r="Y529" s="165">
        <f>[1]побуд.звіт!Y529+'[2]звіт 2018+01.2019'!Y529</f>
        <v>0</v>
      </c>
      <c r="Z529" s="165">
        <f>[1]побуд.звіт!Z529+'[2]звіт 2018+01.2019'!Z529</f>
        <v>0</v>
      </c>
      <c r="AA529" s="166">
        <f t="shared" si="325"/>
        <v>0</v>
      </c>
      <c r="AB529" s="167">
        <f t="shared" si="326"/>
        <v>0</v>
      </c>
      <c r="AC529" s="165">
        <f>[1]побуд.звіт!AC529+'[2]звіт 2018+01.2019'!AC529</f>
        <v>424.97628858260509</v>
      </c>
      <c r="AD529" s="165">
        <f>[1]побуд.звіт!AD529+'[2]звіт 2018+01.2019'!AD529</f>
        <v>501.31889328608446</v>
      </c>
      <c r="AE529" s="166">
        <f t="shared" si="327"/>
        <v>0</v>
      </c>
      <c r="AF529" s="167">
        <f t="shared" si="328"/>
        <v>76.342604703479367</v>
      </c>
      <c r="AG529" s="165">
        <f>[1]побуд.звіт!AG529+'[2]звіт 2018+01.2019'!AG529</f>
        <v>0</v>
      </c>
      <c r="AH529" s="165">
        <f>[1]побуд.звіт!AH529+'[2]звіт 2018+01.2019'!AH529</f>
        <v>0</v>
      </c>
      <c r="AI529" s="166">
        <f t="shared" si="329"/>
        <v>0</v>
      </c>
      <c r="AJ529" s="167">
        <f t="shared" si="330"/>
        <v>0</v>
      </c>
      <c r="AK529" s="165">
        <f>[1]побуд.звіт!AK529+'[2]звіт 2018+01.2019'!AK529</f>
        <v>0</v>
      </c>
      <c r="AL529" s="165">
        <f>[1]побуд.звіт!AL529+'[2]звіт 2018+01.2019'!AL529</f>
        <v>0</v>
      </c>
      <c r="AM529" s="166">
        <f t="shared" si="331"/>
        <v>0</v>
      </c>
      <c r="AN529" s="167">
        <f t="shared" si="332"/>
        <v>0</v>
      </c>
      <c r="AO529" s="165">
        <f>[1]побуд.звіт!AO529+'[2]звіт 2018+01.2019'!AO529</f>
        <v>540.48615568688967</v>
      </c>
      <c r="AP529" s="165">
        <f>[1]побуд.звіт!AP529+'[2]звіт 2018+01.2019'!AP529</f>
        <v>210.00823327466497</v>
      </c>
      <c r="AQ529" s="166">
        <f t="shared" si="333"/>
        <v>-330.4779224122247</v>
      </c>
      <c r="AR529" s="167">
        <f t="shared" si="334"/>
        <v>0</v>
      </c>
      <c r="AS529" s="165">
        <f>[1]побуд.звіт!AS529+'[2]звіт 2018+01.2019'!AS529</f>
        <v>0</v>
      </c>
      <c r="AT529" s="165">
        <f>[1]побуд.звіт!AT529+'[2]звіт 2018+01.2019'!AT529</f>
        <v>0</v>
      </c>
      <c r="AU529" s="166">
        <f t="shared" si="335"/>
        <v>0</v>
      </c>
      <c r="AV529" s="167">
        <f t="shared" si="336"/>
        <v>0</v>
      </c>
      <c r="AW529" s="165">
        <f>[1]побуд.звіт!AW529+'[2]звіт 2018+01.2019'!AW529</f>
        <v>520.15558579573963</v>
      </c>
      <c r="AX529" s="165">
        <f>[1]побуд.звіт!AX529+'[2]звіт 2018+01.2019'!AX529</f>
        <v>0</v>
      </c>
      <c r="AY529" s="166">
        <f t="shared" si="337"/>
        <v>-520.15558579573963</v>
      </c>
      <c r="AZ529" s="167">
        <f t="shared" si="338"/>
        <v>0</v>
      </c>
      <c r="BA529" s="38">
        <v>0</v>
      </c>
      <c r="BB529" s="36"/>
      <c r="BC529" s="36">
        <f t="shared" si="348"/>
        <v>0</v>
      </c>
      <c r="BD529" s="37">
        <f t="shared" si="349"/>
        <v>0</v>
      </c>
      <c r="BE529" s="165">
        <f>[1]побуд.звіт!BE529+'[2]звіт 2018+01.2019'!BE529</f>
        <v>16.035183142543382</v>
      </c>
      <c r="BF529" s="165">
        <f>[1]побуд.звіт!BF529+'[2]звіт 2018+01.2019'!BF529</f>
        <v>0</v>
      </c>
      <c r="BG529" s="166">
        <f t="shared" si="339"/>
        <v>-16.035183142543382</v>
      </c>
      <c r="BH529" s="167">
        <f t="shared" si="340"/>
        <v>0</v>
      </c>
      <c r="BI529" s="165">
        <f>[1]побуд.звіт!BI529+'[2]звіт 2018+01.2019'!BI529</f>
        <v>0</v>
      </c>
      <c r="BJ529" s="165">
        <f>[1]побуд.звіт!BJ529+'[2]звіт 2018+01.2019'!BJ529</f>
        <v>0</v>
      </c>
      <c r="BK529" s="166">
        <f t="shared" si="341"/>
        <v>0</v>
      </c>
      <c r="BL529" s="167">
        <f t="shared" si="342"/>
        <v>0</v>
      </c>
      <c r="BM529" s="165">
        <f>[1]побуд.звіт!BM529+'[2]звіт 2018+01.2019'!BM529</f>
        <v>0</v>
      </c>
      <c r="BN529" s="165">
        <f>[1]побуд.звіт!BN529+'[2]звіт 2018+01.2019'!BN529</f>
        <v>0</v>
      </c>
      <c r="BO529" s="166">
        <f t="shared" si="343"/>
        <v>0</v>
      </c>
      <c r="BP529" s="167">
        <f t="shared" si="344"/>
        <v>0</v>
      </c>
      <c r="BQ529" s="168">
        <f t="shared" si="312"/>
        <v>1743.2834153886549</v>
      </c>
      <c r="BR529" s="166">
        <f t="shared" si="312"/>
        <v>1033.9279600562556</v>
      </c>
      <c r="BS529" s="166">
        <f t="shared" si="345"/>
        <v>-709.35545533239929</v>
      </c>
      <c r="BT529" s="167">
        <f t="shared" si="346"/>
        <v>0</v>
      </c>
      <c r="BU529" s="169">
        <f t="shared" si="350"/>
        <v>0.59309229407528519</v>
      </c>
      <c r="BV529" s="131">
        <v>0</v>
      </c>
      <c r="BW529" s="170">
        <f t="shared" si="347"/>
        <v>0</v>
      </c>
      <c r="BX529" s="131">
        <f t="shared" si="313"/>
        <v>124.52024395633249</v>
      </c>
      <c r="BY529" s="171">
        <v>2</v>
      </c>
      <c r="CA529" s="39"/>
    </row>
    <row r="530" spans="1:79" x14ac:dyDescent="0.3">
      <c r="A530" s="163">
        <f t="shared" si="318"/>
        <v>522</v>
      </c>
      <c r="B530" s="175" t="s">
        <v>622</v>
      </c>
      <c r="C530" s="189">
        <v>225.6</v>
      </c>
      <c r="D530" s="187">
        <v>1</v>
      </c>
      <c r="E530" s="165">
        <f>[1]побуд.звіт!E530+'[2]звіт 2018+01.2019'!E530</f>
        <v>0</v>
      </c>
      <c r="F530" s="165">
        <f>[1]побуд.звіт!F530+'[2]звіт 2018+01.2019'!F530</f>
        <v>0</v>
      </c>
      <c r="G530" s="166">
        <f t="shared" si="314"/>
        <v>0</v>
      </c>
      <c r="H530" s="167">
        <f t="shared" si="315"/>
        <v>0</v>
      </c>
      <c r="I530" s="165">
        <f>[1]побуд.звіт!I530+'[2]звіт 2018+01.2019'!I530</f>
        <v>0</v>
      </c>
      <c r="J530" s="165">
        <f>[1]побуд.звіт!J530+'[2]звіт 2018+01.2019'!J530</f>
        <v>0</v>
      </c>
      <c r="K530" s="166">
        <f t="shared" si="316"/>
        <v>0</v>
      </c>
      <c r="L530" s="167">
        <f t="shared" si="317"/>
        <v>0</v>
      </c>
      <c r="M530" s="165">
        <f>[1]побуд.звіт!M530+'[2]звіт 2018+01.2019'!M530</f>
        <v>684.61196547871214</v>
      </c>
      <c r="N530" s="165">
        <f>[1]побуд.звіт!N530+'[2]звіт 2018+01.2019'!N530</f>
        <v>705.43648640117237</v>
      </c>
      <c r="O530" s="166">
        <f t="shared" si="319"/>
        <v>0</v>
      </c>
      <c r="P530" s="167">
        <f t="shared" si="320"/>
        <v>20.824520922460238</v>
      </c>
      <c r="Q530" s="165">
        <f>[1]побуд.звіт!Q530+'[2]звіт 2018+01.2019'!Q530</f>
        <v>0</v>
      </c>
      <c r="R530" s="165">
        <f>[1]побуд.звіт!R530+'[2]звіт 2018+01.2019'!R530</f>
        <v>210.66430026313546</v>
      </c>
      <c r="S530" s="166">
        <f t="shared" si="321"/>
        <v>0</v>
      </c>
      <c r="T530" s="167">
        <f t="shared" si="322"/>
        <v>210.66430026313546</v>
      </c>
      <c r="U530" s="165">
        <f>[1]побуд.звіт!U530+'[2]звіт 2018+01.2019'!U530</f>
        <v>0</v>
      </c>
      <c r="V530" s="165">
        <f>[1]побуд.звіт!V530+'[2]звіт 2018+01.2019'!V530</f>
        <v>0</v>
      </c>
      <c r="W530" s="166">
        <f t="shared" si="323"/>
        <v>0</v>
      </c>
      <c r="X530" s="167">
        <f t="shared" si="324"/>
        <v>0</v>
      </c>
      <c r="Y530" s="165">
        <f>[1]побуд.звіт!Y530+'[2]звіт 2018+01.2019'!Y530</f>
        <v>0</v>
      </c>
      <c r="Z530" s="165">
        <f>[1]побуд.звіт!Z530+'[2]звіт 2018+01.2019'!Z530</f>
        <v>0</v>
      </c>
      <c r="AA530" s="166">
        <f t="shared" si="325"/>
        <v>0</v>
      </c>
      <c r="AB530" s="167">
        <f t="shared" si="326"/>
        <v>0</v>
      </c>
      <c r="AC530" s="165">
        <f>[1]побуд.звіт!AC530+'[2]звіт 2018+01.2019'!AC530</f>
        <v>1065.4686598534306</v>
      </c>
      <c r="AD530" s="165">
        <f>[1]побуд.звіт!AD530+'[2]звіт 2018+01.2019'!AD530</f>
        <v>1256.7790012817054</v>
      </c>
      <c r="AE530" s="166">
        <f t="shared" si="327"/>
        <v>0</v>
      </c>
      <c r="AF530" s="167">
        <f t="shared" si="328"/>
        <v>191.3103414282748</v>
      </c>
      <c r="AG530" s="165">
        <f>[1]побуд.звіт!AG530+'[2]звіт 2018+01.2019'!AG530</f>
        <v>0</v>
      </c>
      <c r="AH530" s="165">
        <f>[1]побуд.звіт!AH530+'[2]звіт 2018+01.2019'!AH530</f>
        <v>0</v>
      </c>
      <c r="AI530" s="166">
        <f t="shared" si="329"/>
        <v>0</v>
      </c>
      <c r="AJ530" s="167">
        <f t="shared" si="330"/>
        <v>0</v>
      </c>
      <c r="AK530" s="165">
        <f>[1]побуд.звіт!AK530+'[2]звіт 2018+01.2019'!AK530</f>
        <v>0</v>
      </c>
      <c r="AL530" s="165">
        <f>[1]побуд.звіт!AL530+'[2]звіт 2018+01.2019'!AL530</f>
        <v>0</v>
      </c>
      <c r="AM530" s="166">
        <f t="shared" si="331"/>
        <v>0</v>
      </c>
      <c r="AN530" s="167">
        <f t="shared" si="332"/>
        <v>0</v>
      </c>
      <c r="AO530" s="165">
        <f>[1]побуд.звіт!AO530+'[2]звіт 2018+01.2019'!AO530</f>
        <v>1270.5393064126292</v>
      </c>
      <c r="AP530" s="165">
        <f>[1]побуд.звіт!AP530+'[2]звіт 2018+01.2019'!AP530</f>
        <v>420.01646654932995</v>
      </c>
      <c r="AQ530" s="166">
        <f t="shared" si="333"/>
        <v>-850.52283986329928</v>
      </c>
      <c r="AR530" s="167">
        <f t="shared" si="334"/>
        <v>0</v>
      </c>
      <c r="AS530" s="165">
        <f>[1]побуд.звіт!AS530+'[2]звіт 2018+01.2019'!AS530</f>
        <v>0</v>
      </c>
      <c r="AT530" s="165">
        <f>[1]побуд.звіт!AT530+'[2]звіт 2018+01.2019'!AT530</f>
        <v>0</v>
      </c>
      <c r="AU530" s="166">
        <f t="shared" si="335"/>
        <v>0</v>
      </c>
      <c r="AV530" s="167">
        <f t="shared" si="336"/>
        <v>0</v>
      </c>
      <c r="AW530" s="165">
        <f>[1]побуд.звіт!AW530+'[2]звіт 2018+01.2019'!AW530</f>
        <v>1488.2061852486627</v>
      </c>
      <c r="AX530" s="165">
        <f>[1]побуд.звіт!AX530+'[2]звіт 2018+01.2019'!AX530</f>
        <v>0</v>
      </c>
      <c r="AY530" s="166">
        <f t="shared" si="337"/>
        <v>-1488.2061852486627</v>
      </c>
      <c r="AZ530" s="167">
        <f t="shared" si="338"/>
        <v>0</v>
      </c>
      <c r="BA530" s="38">
        <v>0</v>
      </c>
      <c r="BB530" s="36"/>
      <c r="BC530" s="36">
        <f t="shared" si="348"/>
        <v>0</v>
      </c>
      <c r="BD530" s="37">
        <f t="shared" si="349"/>
        <v>0</v>
      </c>
      <c r="BE530" s="165">
        <f>[1]побуд.звіт!BE530+'[2]звіт 2018+01.2019'!BE530</f>
        <v>16.2421622676199</v>
      </c>
      <c r="BF530" s="165">
        <f>[1]побуд.звіт!BF530+'[2]звіт 2018+01.2019'!BF530</f>
        <v>0</v>
      </c>
      <c r="BG530" s="166">
        <f t="shared" si="339"/>
        <v>-16.2421622676199</v>
      </c>
      <c r="BH530" s="167">
        <f t="shared" si="340"/>
        <v>0</v>
      </c>
      <c r="BI530" s="165">
        <f>[1]побуд.звіт!BI530+'[2]звіт 2018+01.2019'!BI530</f>
        <v>0</v>
      </c>
      <c r="BJ530" s="165">
        <f>[1]побуд.звіт!BJ530+'[2]звіт 2018+01.2019'!BJ530</f>
        <v>0</v>
      </c>
      <c r="BK530" s="166">
        <f t="shared" si="341"/>
        <v>0</v>
      </c>
      <c r="BL530" s="167">
        <f t="shared" si="342"/>
        <v>0</v>
      </c>
      <c r="BM530" s="165">
        <f>[1]побуд.звіт!BM530+'[2]звіт 2018+01.2019'!BM530</f>
        <v>0</v>
      </c>
      <c r="BN530" s="165">
        <f>[1]побуд.звіт!BN530+'[2]звіт 2018+01.2019'!BN530</f>
        <v>0</v>
      </c>
      <c r="BO530" s="166">
        <f t="shared" si="343"/>
        <v>0</v>
      </c>
      <c r="BP530" s="167">
        <f t="shared" si="344"/>
        <v>0</v>
      </c>
      <c r="BQ530" s="168">
        <f t="shared" si="312"/>
        <v>4525.0682792610542</v>
      </c>
      <c r="BR530" s="166">
        <f t="shared" si="312"/>
        <v>2592.8962544953433</v>
      </c>
      <c r="BS530" s="166">
        <f t="shared" si="345"/>
        <v>-1932.1720247657108</v>
      </c>
      <c r="BT530" s="167">
        <f t="shared" si="346"/>
        <v>0</v>
      </c>
      <c r="BU530" s="169">
        <f t="shared" si="350"/>
        <v>0.57300710055114668</v>
      </c>
      <c r="BV530" s="131">
        <v>252</v>
      </c>
      <c r="BW530" s="170">
        <f t="shared" si="347"/>
        <v>0</v>
      </c>
      <c r="BX530" s="131">
        <f t="shared" si="313"/>
        <v>323.21916280436102</v>
      </c>
      <c r="BY530" s="171">
        <v>2</v>
      </c>
      <c r="CA530" s="39"/>
    </row>
    <row r="531" spans="1:79" x14ac:dyDescent="0.3">
      <c r="A531" s="163">
        <f t="shared" si="318"/>
        <v>523</v>
      </c>
      <c r="B531" s="175" t="s">
        <v>623</v>
      </c>
      <c r="C531" s="189">
        <v>94.8</v>
      </c>
      <c r="D531" s="187">
        <v>1</v>
      </c>
      <c r="E531" s="165">
        <f>[1]побуд.звіт!E531+'[2]звіт 2018+01.2019'!E531</f>
        <v>0</v>
      </c>
      <c r="F531" s="165">
        <f>[1]побуд.звіт!F531+'[2]звіт 2018+01.2019'!F531</f>
        <v>0</v>
      </c>
      <c r="G531" s="166">
        <f t="shared" si="314"/>
        <v>0</v>
      </c>
      <c r="H531" s="167">
        <f t="shared" si="315"/>
        <v>0</v>
      </c>
      <c r="I531" s="165">
        <f>[1]побуд.звіт!I531+'[2]звіт 2018+01.2019'!I531</f>
        <v>0</v>
      </c>
      <c r="J531" s="165">
        <f>[1]побуд.звіт!J531+'[2]звіт 2018+01.2019'!J531</f>
        <v>0</v>
      </c>
      <c r="K531" s="166">
        <f t="shared" si="316"/>
        <v>0</v>
      </c>
      <c r="L531" s="167">
        <f t="shared" si="317"/>
        <v>0</v>
      </c>
      <c r="M531" s="165">
        <f>[1]побуд.звіт!M531+'[2]звіт 2018+01.2019'!M531</f>
        <v>241.67515461644712</v>
      </c>
      <c r="N531" s="165">
        <f>[1]побуд.звіт!N531+'[2]звіт 2018+01.2019'!N531</f>
        <v>215.32546953435337</v>
      </c>
      <c r="O531" s="166">
        <f t="shared" si="319"/>
        <v>-26.349685082093742</v>
      </c>
      <c r="P531" s="167">
        <f t="shared" si="320"/>
        <v>0</v>
      </c>
      <c r="Q531" s="165">
        <f>[1]побуд.звіт!Q531+'[2]звіт 2018+01.2019'!Q531</f>
        <v>0</v>
      </c>
      <c r="R531" s="165">
        <f>[1]побуд.звіт!R531+'[2]звіт 2018+01.2019'!R531</f>
        <v>72.955207539500293</v>
      </c>
      <c r="S531" s="166">
        <f t="shared" si="321"/>
        <v>0</v>
      </c>
      <c r="T531" s="167">
        <f t="shared" si="322"/>
        <v>72.955207539500293</v>
      </c>
      <c r="U531" s="165">
        <f>[1]побуд.звіт!U531+'[2]звіт 2018+01.2019'!U531</f>
        <v>0</v>
      </c>
      <c r="V531" s="165">
        <f>[1]побуд.звіт!V531+'[2]звіт 2018+01.2019'!V531</f>
        <v>0</v>
      </c>
      <c r="W531" s="166">
        <f t="shared" si="323"/>
        <v>0</v>
      </c>
      <c r="X531" s="167">
        <f t="shared" si="324"/>
        <v>0</v>
      </c>
      <c r="Y531" s="165">
        <f>[1]побуд.звіт!Y531+'[2]звіт 2018+01.2019'!Y531</f>
        <v>0</v>
      </c>
      <c r="Z531" s="165">
        <f>[1]побуд.звіт!Z531+'[2]звіт 2018+01.2019'!Z531</f>
        <v>0</v>
      </c>
      <c r="AA531" s="166">
        <f t="shared" si="325"/>
        <v>0</v>
      </c>
      <c r="AB531" s="167">
        <f t="shared" si="326"/>
        <v>0</v>
      </c>
      <c r="AC531" s="165">
        <f>[1]побуд.звіт!AC531+'[2]звіт 2018+01.2019'!AC531</f>
        <v>447.67031106294269</v>
      </c>
      <c r="AD531" s="165">
        <f>[1]побуд.звіт!AD531+'[2]звіт 2018+01.2019'!AD531</f>
        <v>528.114580325823</v>
      </c>
      <c r="AE531" s="166">
        <f t="shared" si="327"/>
        <v>0</v>
      </c>
      <c r="AF531" s="167">
        <f t="shared" si="328"/>
        <v>80.444269262880312</v>
      </c>
      <c r="AG531" s="165">
        <f>[1]побуд.звіт!AG531+'[2]звіт 2018+01.2019'!AG531</f>
        <v>0</v>
      </c>
      <c r="AH531" s="165">
        <f>[1]побуд.звіт!AH531+'[2]звіт 2018+01.2019'!AH531</f>
        <v>0</v>
      </c>
      <c r="AI531" s="166">
        <f t="shared" si="329"/>
        <v>0</v>
      </c>
      <c r="AJ531" s="167">
        <f t="shared" si="330"/>
        <v>0</v>
      </c>
      <c r="AK531" s="165">
        <f>[1]побуд.звіт!AK531+'[2]звіт 2018+01.2019'!AK531</f>
        <v>0</v>
      </c>
      <c r="AL531" s="165">
        <f>[1]побуд.звіт!AL531+'[2]звіт 2018+01.2019'!AL531</f>
        <v>0</v>
      </c>
      <c r="AM531" s="166">
        <f t="shared" si="331"/>
        <v>0</v>
      </c>
      <c r="AN531" s="167">
        <f t="shared" si="332"/>
        <v>0</v>
      </c>
      <c r="AO531" s="165">
        <f>[1]побуд.звіт!AO531+'[2]звіт 2018+01.2019'!AO531</f>
        <v>408.63095913240147</v>
      </c>
      <c r="AP531" s="165">
        <f>[1]побуд.звіт!AP531+'[2]звіт 2018+01.2019'!AP531</f>
        <v>140.01008705723257</v>
      </c>
      <c r="AQ531" s="166">
        <f t="shared" si="333"/>
        <v>-268.6208720751689</v>
      </c>
      <c r="AR531" s="167">
        <f t="shared" si="334"/>
        <v>0</v>
      </c>
      <c r="AS531" s="165">
        <f>[1]побуд.звіт!AS531+'[2]звіт 2018+01.2019'!AS531</f>
        <v>0</v>
      </c>
      <c r="AT531" s="165">
        <f>[1]побуд.звіт!AT531+'[2]звіт 2018+01.2019'!AT531</f>
        <v>0</v>
      </c>
      <c r="AU531" s="166">
        <f t="shared" si="335"/>
        <v>0</v>
      </c>
      <c r="AV531" s="167">
        <f t="shared" si="336"/>
        <v>0</v>
      </c>
      <c r="AW531" s="165">
        <f>[1]побуд.звіт!AW531+'[2]звіт 2018+01.2019'!AW531</f>
        <v>515.30993835891024</v>
      </c>
      <c r="AX531" s="165">
        <f>[1]побуд.звіт!AX531+'[2]звіт 2018+01.2019'!AX531</f>
        <v>0</v>
      </c>
      <c r="AY531" s="166">
        <f t="shared" si="337"/>
        <v>-515.30993835891024</v>
      </c>
      <c r="AZ531" s="167">
        <f t="shared" si="338"/>
        <v>0</v>
      </c>
      <c r="BA531" s="38">
        <v>0</v>
      </c>
      <c r="BB531" s="36"/>
      <c r="BC531" s="36">
        <f t="shared" si="348"/>
        <v>0</v>
      </c>
      <c r="BD531" s="37">
        <f t="shared" si="349"/>
        <v>0</v>
      </c>
      <c r="BE531" s="165">
        <f>[1]побуд.звіт!BE531+'[2]звіт 2018+01.2019'!BE531</f>
        <v>16.008406957222828</v>
      </c>
      <c r="BF531" s="165">
        <f>[1]побуд.звіт!BF531+'[2]звіт 2018+01.2019'!BF531</f>
        <v>0</v>
      </c>
      <c r="BG531" s="166">
        <f t="shared" si="339"/>
        <v>-16.008406957222828</v>
      </c>
      <c r="BH531" s="167">
        <f t="shared" si="340"/>
        <v>0</v>
      </c>
      <c r="BI531" s="165">
        <f>[1]побуд.звіт!BI531+'[2]звіт 2018+01.2019'!BI531</f>
        <v>0</v>
      </c>
      <c r="BJ531" s="165">
        <f>[1]побуд.звіт!BJ531+'[2]звіт 2018+01.2019'!BJ531</f>
        <v>0</v>
      </c>
      <c r="BK531" s="166">
        <f t="shared" si="341"/>
        <v>0</v>
      </c>
      <c r="BL531" s="167">
        <f t="shared" si="342"/>
        <v>0</v>
      </c>
      <c r="BM531" s="165">
        <f>[1]побуд.звіт!BM531+'[2]звіт 2018+01.2019'!BM531</f>
        <v>0</v>
      </c>
      <c r="BN531" s="165">
        <f>[1]побуд.звіт!BN531+'[2]звіт 2018+01.2019'!BN531</f>
        <v>0</v>
      </c>
      <c r="BO531" s="166">
        <f t="shared" si="343"/>
        <v>0</v>
      </c>
      <c r="BP531" s="167">
        <f t="shared" si="344"/>
        <v>0</v>
      </c>
      <c r="BQ531" s="168">
        <f t="shared" si="312"/>
        <v>1629.2947701279243</v>
      </c>
      <c r="BR531" s="166">
        <f t="shared" si="312"/>
        <v>956.40534445690923</v>
      </c>
      <c r="BS531" s="166">
        <f t="shared" si="345"/>
        <v>-672.88942567101503</v>
      </c>
      <c r="BT531" s="167">
        <f t="shared" si="346"/>
        <v>0</v>
      </c>
      <c r="BU531" s="169">
        <f t="shared" si="350"/>
        <v>0.58700571682422875</v>
      </c>
      <c r="BV531" s="131">
        <v>88</v>
      </c>
      <c r="BW531" s="170">
        <f t="shared" si="347"/>
        <v>0</v>
      </c>
      <c r="BX531" s="131">
        <f t="shared" si="313"/>
        <v>116.3781978662803</v>
      </c>
      <c r="BY531" s="171">
        <v>2</v>
      </c>
      <c r="CA531" s="39"/>
    </row>
    <row r="532" spans="1:79" x14ac:dyDescent="0.3">
      <c r="A532" s="163">
        <f t="shared" si="318"/>
        <v>524</v>
      </c>
      <c r="B532" s="175" t="s">
        <v>624</v>
      </c>
      <c r="C532" s="189">
        <v>188.44</v>
      </c>
      <c r="D532" s="187">
        <v>1</v>
      </c>
      <c r="E532" s="165">
        <f>[1]побуд.звіт!E532+'[2]звіт 2018+01.2019'!E532</f>
        <v>0</v>
      </c>
      <c r="F532" s="165">
        <f>[1]побуд.звіт!F532+'[2]звіт 2018+01.2019'!F532</f>
        <v>0</v>
      </c>
      <c r="G532" s="166">
        <f t="shared" si="314"/>
        <v>0</v>
      </c>
      <c r="H532" s="167">
        <f t="shared" si="315"/>
        <v>0</v>
      </c>
      <c r="I532" s="165">
        <f>[1]побуд.звіт!I532+'[2]звіт 2018+01.2019'!I532</f>
        <v>0</v>
      </c>
      <c r="J532" s="165">
        <f>[1]побуд.звіт!J532+'[2]звіт 2018+01.2019'!J532</f>
        <v>0</v>
      </c>
      <c r="K532" s="166">
        <f t="shared" si="316"/>
        <v>0</v>
      </c>
      <c r="L532" s="167">
        <f t="shared" si="317"/>
        <v>0</v>
      </c>
      <c r="M532" s="165">
        <f>[1]побуд.звіт!M532+'[2]звіт 2018+01.2019'!M532</f>
        <v>523.52164079139607</v>
      </c>
      <c r="N532" s="165">
        <f>[1]побуд.звіт!N532+'[2]звіт 2018+01.2019'!N532</f>
        <v>573.10354467872173</v>
      </c>
      <c r="O532" s="166">
        <f t="shared" si="319"/>
        <v>0</v>
      </c>
      <c r="P532" s="167">
        <f t="shared" si="320"/>
        <v>49.581903887325666</v>
      </c>
      <c r="Q532" s="165">
        <f>[1]побуд.звіт!Q532+'[2]звіт 2018+01.2019'!Q532</f>
        <v>0</v>
      </c>
      <c r="R532" s="165">
        <f>[1]побуд.звіт!R532+'[2]звіт 2018+01.2019'!R532</f>
        <v>112.59297070712063</v>
      </c>
      <c r="S532" s="166">
        <f t="shared" si="321"/>
        <v>0</v>
      </c>
      <c r="T532" s="167">
        <f t="shared" si="322"/>
        <v>112.59297070712063</v>
      </c>
      <c r="U532" s="165">
        <f>[1]побуд.звіт!U532+'[2]звіт 2018+01.2019'!U532</f>
        <v>0</v>
      </c>
      <c r="V532" s="165">
        <f>[1]побуд.звіт!V532+'[2]звіт 2018+01.2019'!V532</f>
        <v>0</v>
      </c>
      <c r="W532" s="166">
        <f t="shared" si="323"/>
        <v>0</v>
      </c>
      <c r="X532" s="167">
        <f t="shared" si="324"/>
        <v>0</v>
      </c>
      <c r="Y532" s="165">
        <f>[1]побуд.звіт!Y532+'[2]звіт 2018+01.2019'!Y532</f>
        <v>0</v>
      </c>
      <c r="Z532" s="165">
        <f>[1]побуд.звіт!Z532+'[2]звіт 2018+01.2019'!Z532</f>
        <v>0</v>
      </c>
      <c r="AA532" s="166">
        <f t="shared" si="325"/>
        <v>0</v>
      </c>
      <c r="AB532" s="167">
        <f t="shared" si="326"/>
        <v>0</v>
      </c>
      <c r="AC532" s="165">
        <f>[1]побуд.звіт!AC532+'[2]звіт 2018+01.2019'!AC532</f>
        <v>889.9685915903392</v>
      </c>
      <c r="AD532" s="165">
        <f>[1]побуд.звіт!AD532+'[2]звіт 2018+01.2019'!AD532</f>
        <v>1049.7669991202331</v>
      </c>
      <c r="AE532" s="166">
        <f t="shared" si="327"/>
        <v>0</v>
      </c>
      <c r="AF532" s="167">
        <f t="shared" si="328"/>
        <v>159.79840752989389</v>
      </c>
      <c r="AG532" s="165">
        <f>[1]побуд.звіт!AG532+'[2]звіт 2018+01.2019'!AG532</f>
        <v>0</v>
      </c>
      <c r="AH532" s="165">
        <f>[1]побуд.звіт!AH532+'[2]звіт 2018+01.2019'!AH532</f>
        <v>0</v>
      </c>
      <c r="AI532" s="166">
        <f t="shared" si="329"/>
        <v>0</v>
      </c>
      <c r="AJ532" s="167">
        <f t="shared" si="330"/>
        <v>0</v>
      </c>
      <c r="AK532" s="165">
        <f>[1]побуд.звіт!AK532+'[2]звіт 2018+01.2019'!AK532</f>
        <v>0</v>
      </c>
      <c r="AL532" s="165">
        <f>[1]побуд.звіт!AL532+'[2]звіт 2018+01.2019'!AL532</f>
        <v>0</v>
      </c>
      <c r="AM532" s="166">
        <f t="shared" si="331"/>
        <v>0</v>
      </c>
      <c r="AN532" s="167">
        <f t="shared" si="332"/>
        <v>0</v>
      </c>
      <c r="AO532" s="165">
        <f>[1]побуд.звіт!AO532+'[2]звіт 2018+01.2019'!AO532</f>
        <v>1163.1896558676096</v>
      </c>
      <c r="AP532" s="165">
        <f>[1]побуд.звіт!AP532+'[2]звіт 2018+01.2019'!AP532</f>
        <v>525.01368587547859</v>
      </c>
      <c r="AQ532" s="166">
        <f t="shared" si="333"/>
        <v>-638.17596999213106</v>
      </c>
      <c r="AR532" s="167">
        <f t="shared" si="334"/>
        <v>0</v>
      </c>
      <c r="AS532" s="165">
        <f>[1]побуд.звіт!AS532+'[2]звіт 2018+01.2019'!AS532</f>
        <v>0</v>
      </c>
      <c r="AT532" s="165">
        <f>[1]побуд.звіт!AT532+'[2]звіт 2018+01.2019'!AT532</f>
        <v>0</v>
      </c>
      <c r="AU532" s="166">
        <f t="shared" si="335"/>
        <v>0</v>
      </c>
      <c r="AV532" s="167">
        <f t="shared" si="336"/>
        <v>0</v>
      </c>
      <c r="AW532" s="165">
        <f>[1]побуд.звіт!AW532+'[2]звіт 2018+01.2019'!AW532</f>
        <v>1180.8408212172496</v>
      </c>
      <c r="AX532" s="165">
        <f>[1]побуд.звіт!AX532+'[2]звіт 2018+01.2019'!AX532</f>
        <v>731</v>
      </c>
      <c r="AY532" s="166">
        <f t="shared" si="337"/>
        <v>-449.84082121724964</v>
      </c>
      <c r="AZ532" s="167">
        <f t="shared" si="338"/>
        <v>0</v>
      </c>
      <c r="BA532" s="38">
        <v>0</v>
      </c>
      <c r="BB532" s="36"/>
      <c r="BC532" s="36">
        <f t="shared" si="348"/>
        <v>0</v>
      </c>
      <c r="BD532" s="37">
        <f t="shared" si="349"/>
        <v>0</v>
      </c>
      <c r="BE532" s="165">
        <f>[1]побуд.звіт!BE532+'[2]звіт 2018+01.2019'!BE532</f>
        <v>16.042741438884534</v>
      </c>
      <c r="BF532" s="165">
        <f>[1]побуд.звіт!BF532+'[2]звіт 2018+01.2019'!BF532</f>
        <v>0</v>
      </c>
      <c r="BG532" s="166">
        <f t="shared" si="339"/>
        <v>-16.042741438884534</v>
      </c>
      <c r="BH532" s="167">
        <f t="shared" si="340"/>
        <v>0</v>
      </c>
      <c r="BI532" s="165">
        <f>[1]побуд.звіт!BI532+'[2]звіт 2018+01.2019'!BI532</f>
        <v>0</v>
      </c>
      <c r="BJ532" s="165">
        <f>[1]побуд.звіт!BJ532+'[2]звіт 2018+01.2019'!BJ532</f>
        <v>0</v>
      </c>
      <c r="BK532" s="166">
        <f t="shared" si="341"/>
        <v>0</v>
      </c>
      <c r="BL532" s="167">
        <f t="shared" si="342"/>
        <v>0</v>
      </c>
      <c r="BM532" s="165">
        <f>[1]побуд.звіт!BM532+'[2]звіт 2018+01.2019'!BM532</f>
        <v>0</v>
      </c>
      <c r="BN532" s="165">
        <f>[1]побуд.звіт!BN532+'[2]звіт 2018+01.2019'!BN532</f>
        <v>0</v>
      </c>
      <c r="BO532" s="166">
        <f t="shared" si="343"/>
        <v>0</v>
      </c>
      <c r="BP532" s="167">
        <f t="shared" si="344"/>
        <v>0</v>
      </c>
      <c r="BQ532" s="168">
        <f t="shared" si="312"/>
        <v>3773.5634509054794</v>
      </c>
      <c r="BR532" s="166">
        <f t="shared" si="312"/>
        <v>2991.4772003815542</v>
      </c>
      <c r="BS532" s="166">
        <f t="shared" si="345"/>
        <v>-782.08625052392517</v>
      </c>
      <c r="BT532" s="167">
        <f t="shared" si="346"/>
        <v>0</v>
      </c>
      <c r="BU532" s="169">
        <f t="shared" si="350"/>
        <v>0.79274596526626284</v>
      </c>
      <c r="BV532" s="131">
        <v>1349</v>
      </c>
      <c r="BW532" s="170">
        <f t="shared" si="347"/>
        <v>1079.4597535067514</v>
      </c>
      <c r="BX532" s="131">
        <f t="shared" si="313"/>
        <v>269.5402464932485</v>
      </c>
      <c r="BY532" s="171">
        <v>2</v>
      </c>
      <c r="CA532" s="39"/>
    </row>
    <row r="533" spans="1:79" x14ac:dyDescent="0.3">
      <c r="A533" s="72">
        <f t="shared" si="318"/>
        <v>525</v>
      </c>
      <c r="B533" s="75" t="s">
        <v>625</v>
      </c>
      <c r="C533" s="73">
        <v>237</v>
      </c>
      <c r="D533" s="187">
        <v>1</v>
      </c>
      <c r="E533" s="177">
        <f>[1]побуд.звіт!E533+'[2]звіт 2018+01.2019'!E533</f>
        <v>0</v>
      </c>
      <c r="F533" s="177">
        <f>[1]побуд.звіт!F533+'[2]звіт 2018+01.2019'!F533</f>
        <v>0</v>
      </c>
      <c r="G533" s="178">
        <f t="shared" si="314"/>
        <v>0</v>
      </c>
      <c r="H533" s="179">
        <f t="shared" si="315"/>
        <v>0</v>
      </c>
      <c r="I533" s="177">
        <f>[1]побуд.звіт!I533+'[2]звіт 2018+01.2019'!I533</f>
        <v>0</v>
      </c>
      <c r="J533" s="177">
        <f>[1]побуд.звіт!J533+'[2]звіт 2018+01.2019'!J533</f>
        <v>0</v>
      </c>
      <c r="K533" s="178">
        <f t="shared" si="316"/>
        <v>0</v>
      </c>
      <c r="L533" s="179">
        <f t="shared" si="317"/>
        <v>0</v>
      </c>
      <c r="M533" s="177">
        <f>[1]побуд.звіт!M533+'[2]звіт 2018+01.2019'!M533</f>
        <v>523.56375314020147</v>
      </c>
      <c r="N533" s="177">
        <f>[1]побуд.звіт!N533+'[2]звіт 2018+01.2019'!N533</f>
        <v>539.45143077736725</v>
      </c>
      <c r="O533" s="178">
        <f t="shared" si="319"/>
        <v>0</v>
      </c>
      <c r="P533" s="179">
        <f t="shared" si="320"/>
        <v>15.88767763716578</v>
      </c>
      <c r="Q533" s="177">
        <f>[1]побуд.звіт!Q533+'[2]звіт 2018+01.2019'!Q533</f>
        <v>0</v>
      </c>
      <c r="R533" s="177">
        <f>[1]побуд.звіт!R533+'[2]звіт 2018+01.2019'!R533</f>
        <v>353.52011515255674</v>
      </c>
      <c r="S533" s="178">
        <f t="shared" si="321"/>
        <v>0</v>
      </c>
      <c r="T533" s="179">
        <f t="shared" si="322"/>
        <v>353.52011515255674</v>
      </c>
      <c r="U533" s="177">
        <f>[1]побуд.звіт!U533+'[2]звіт 2018+01.2019'!U533</f>
        <v>0</v>
      </c>
      <c r="V533" s="177">
        <f>[1]побуд.звіт!V533+'[2]звіт 2018+01.2019'!V533</f>
        <v>0</v>
      </c>
      <c r="W533" s="178">
        <f t="shared" si="323"/>
        <v>0</v>
      </c>
      <c r="X533" s="179">
        <f t="shared" si="324"/>
        <v>0</v>
      </c>
      <c r="Y533" s="177">
        <f>[1]побуд.звіт!Y533+'[2]звіт 2018+01.2019'!Y533</f>
        <v>0</v>
      </c>
      <c r="Z533" s="177">
        <f>[1]побуд.звіт!Z533+'[2]звіт 2018+01.2019'!Z533</f>
        <v>0</v>
      </c>
      <c r="AA533" s="178">
        <f t="shared" si="325"/>
        <v>0</v>
      </c>
      <c r="AB533" s="179">
        <f t="shared" si="326"/>
        <v>0</v>
      </c>
      <c r="AC533" s="177">
        <f>[1]побуд.звіт!AC533+'[2]звіт 2018+01.2019'!AC533</f>
        <v>1119.3088314949603</v>
      </c>
      <c r="AD533" s="177">
        <f>[1]побуд.звіт!AD533+'[2]звіт 2018+01.2019'!AD533</f>
        <v>1320.2864508145576</v>
      </c>
      <c r="AE533" s="178">
        <f t="shared" si="327"/>
        <v>0</v>
      </c>
      <c r="AF533" s="179">
        <f t="shared" si="328"/>
        <v>200.97761931959735</v>
      </c>
      <c r="AG533" s="177">
        <f>[1]побуд.звіт!AG533+'[2]звіт 2018+01.2019'!AG533</f>
        <v>0</v>
      </c>
      <c r="AH533" s="177">
        <f>[1]побуд.звіт!AH533+'[2]звіт 2018+01.2019'!AH533</f>
        <v>0</v>
      </c>
      <c r="AI533" s="178">
        <f t="shared" si="329"/>
        <v>0</v>
      </c>
      <c r="AJ533" s="179">
        <f t="shared" si="330"/>
        <v>0</v>
      </c>
      <c r="AK533" s="177">
        <f>[1]побуд.звіт!AK533+'[2]звіт 2018+01.2019'!AK533</f>
        <v>0</v>
      </c>
      <c r="AL533" s="177">
        <f>[1]побуд.звіт!AL533+'[2]звіт 2018+01.2019'!AL533</f>
        <v>0</v>
      </c>
      <c r="AM533" s="178">
        <f t="shared" si="331"/>
        <v>0</v>
      </c>
      <c r="AN533" s="179">
        <f t="shared" si="332"/>
        <v>0</v>
      </c>
      <c r="AO533" s="177">
        <f>[1]побуд.звіт!AO533+'[2]звіт 2018+01.2019'!AO533</f>
        <v>1168.6534277830474</v>
      </c>
      <c r="AP533" s="177">
        <f>[1]побуд.звіт!AP533+'[2]звіт 2018+01.2019'!AP533</f>
        <v>280.00637949209738</v>
      </c>
      <c r="AQ533" s="178">
        <f t="shared" si="333"/>
        <v>-888.64704829095001</v>
      </c>
      <c r="AR533" s="179">
        <f t="shared" si="334"/>
        <v>0</v>
      </c>
      <c r="AS533" s="177">
        <f>[1]побуд.звіт!AS533+'[2]звіт 2018+01.2019'!AS533</f>
        <v>0</v>
      </c>
      <c r="AT533" s="177">
        <f>[1]побуд.звіт!AT533+'[2]звіт 2018+01.2019'!AT533</f>
        <v>0</v>
      </c>
      <c r="AU533" s="178">
        <f t="shared" si="335"/>
        <v>0</v>
      </c>
      <c r="AV533" s="179">
        <f t="shared" si="336"/>
        <v>0</v>
      </c>
      <c r="AW533" s="177">
        <f>[1]побуд.звіт!AW533+'[2]звіт 2018+01.2019'!AW533</f>
        <v>1515.9875162060948</v>
      </c>
      <c r="AX533" s="177">
        <f>[1]побуд.звіт!AX533+'[2]звіт 2018+01.2019'!AX533</f>
        <v>861.06921889578678</v>
      </c>
      <c r="AY533" s="178">
        <f t="shared" si="337"/>
        <v>-654.91829731030805</v>
      </c>
      <c r="AZ533" s="179">
        <f t="shared" si="338"/>
        <v>0</v>
      </c>
      <c r="BA533" s="38">
        <v>0</v>
      </c>
      <c r="BB533" s="36"/>
      <c r="BC533" s="36">
        <f t="shared" si="348"/>
        <v>0</v>
      </c>
      <c r="BD533" s="37">
        <f t="shared" si="349"/>
        <v>0</v>
      </c>
      <c r="BE533" s="177">
        <f>[1]побуд.звіт!BE533+'[2]звіт 2018+01.2019'!BE533</f>
        <v>16.18415743585496</v>
      </c>
      <c r="BF533" s="177">
        <f>[1]побуд.звіт!BF533+'[2]звіт 2018+01.2019'!BF533</f>
        <v>0</v>
      </c>
      <c r="BG533" s="178">
        <f t="shared" si="339"/>
        <v>-16.18415743585496</v>
      </c>
      <c r="BH533" s="179">
        <f t="shared" si="340"/>
        <v>0</v>
      </c>
      <c r="BI533" s="177">
        <f>[1]побуд.звіт!BI533+'[2]звіт 2018+01.2019'!BI533</f>
        <v>0</v>
      </c>
      <c r="BJ533" s="177">
        <f>[1]побуд.звіт!BJ533+'[2]звіт 2018+01.2019'!BJ533</f>
        <v>0</v>
      </c>
      <c r="BK533" s="178">
        <f t="shared" si="341"/>
        <v>0</v>
      </c>
      <c r="BL533" s="179">
        <f t="shared" si="342"/>
        <v>0</v>
      </c>
      <c r="BM533" s="177">
        <f>[1]побуд.звіт!BM533+'[2]звіт 2018+01.2019'!BM533</f>
        <v>0</v>
      </c>
      <c r="BN533" s="177">
        <f>[1]побуд.звіт!BN533+'[2]звіт 2018+01.2019'!BN533</f>
        <v>0</v>
      </c>
      <c r="BO533" s="178">
        <f t="shared" si="343"/>
        <v>0</v>
      </c>
      <c r="BP533" s="179">
        <f t="shared" si="344"/>
        <v>0</v>
      </c>
      <c r="BQ533" s="180">
        <f t="shared" si="312"/>
        <v>4343.697686060159</v>
      </c>
      <c r="BR533" s="178">
        <f t="shared" si="312"/>
        <v>3354.3335951323661</v>
      </c>
      <c r="BS533" s="178">
        <f t="shared" si="345"/>
        <v>-989.36409092779286</v>
      </c>
      <c r="BT533" s="179">
        <f t="shared" si="346"/>
        <v>0</v>
      </c>
      <c r="BU533" s="181">
        <f t="shared" si="350"/>
        <v>0.77222998412093213</v>
      </c>
      <c r="BV533" s="130">
        <v>4563</v>
      </c>
      <c r="BW533" s="182">
        <f t="shared" si="347"/>
        <v>4252.7358795671316</v>
      </c>
      <c r="BX533" s="130">
        <f t="shared" si="313"/>
        <v>310.26412043286848</v>
      </c>
      <c r="BY533" s="183">
        <v>1</v>
      </c>
      <c r="CA533" s="39"/>
    </row>
    <row r="534" spans="1:79" x14ac:dyDescent="0.3">
      <c r="A534" s="72">
        <f t="shared" si="318"/>
        <v>526</v>
      </c>
      <c r="B534" s="75" t="s">
        <v>626</v>
      </c>
      <c r="C534" s="73">
        <v>266.95</v>
      </c>
      <c r="D534" s="187">
        <v>1</v>
      </c>
      <c r="E534" s="177">
        <f>[1]побуд.звіт!E534+'[2]звіт 2018+01.2019'!E534</f>
        <v>0</v>
      </c>
      <c r="F534" s="177">
        <f>[1]побуд.звіт!F534+'[2]звіт 2018+01.2019'!F534</f>
        <v>0</v>
      </c>
      <c r="G534" s="178">
        <f t="shared" si="314"/>
        <v>0</v>
      </c>
      <c r="H534" s="179">
        <f t="shared" si="315"/>
        <v>0</v>
      </c>
      <c r="I534" s="177">
        <f>[1]побуд.звіт!I534+'[2]звіт 2018+01.2019'!I534</f>
        <v>0</v>
      </c>
      <c r="J534" s="177">
        <f>[1]побуд.звіт!J534+'[2]звіт 2018+01.2019'!J534</f>
        <v>0</v>
      </c>
      <c r="K534" s="178">
        <f t="shared" si="316"/>
        <v>0</v>
      </c>
      <c r="L534" s="179">
        <f t="shared" si="317"/>
        <v>0</v>
      </c>
      <c r="M534" s="177">
        <f>[1]побуд.звіт!M534+'[2]звіт 2018+01.2019'!M534</f>
        <v>684.70562072083681</v>
      </c>
      <c r="N534" s="177">
        <f>[1]побуд.звіт!N534+'[2]звіт 2018+01.2019'!N534</f>
        <v>705.43648640117237</v>
      </c>
      <c r="O534" s="178">
        <f t="shared" si="319"/>
        <v>0</v>
      </c>
      <c r="P534" s="179">
        <f t="shared" si="320"/>
        <v>20.730865680335569</v>
      </c>
      <c r="Q534" s="177">
        <f>[1]побуд.звіт!Q534+'[2]звіт 2018+01.2019'!Q534</f>
        <v>0</v>
      </c>
      <c r="R534" s="177">
        <f>[1]побуд.звіт!R534+'[2]звіт 2018+01.2019'!R534</f>
        <v>426.22801831150946</v>
      </c>
      <c r="S534" s="178">
        <f t="shared" si="321"/>
        <v>0</v>
      </c>
      <c r="T534" s="179">
        <f t="shared" si="322"/>
        <v>426.22801831150946</v>
      </c>
      <c r="U534" s="177">
        <f>[1]побуд.звіт!U534+'[2]звіт 2018+01.2019'!U534</f>
        <v>0</v>
      </c>
      <c r="V534" s="177">
        <f>[1]побуд.звіт!V534+'[2]звіт 2018+01.2019'!V534</f>
        <v>0</v>
      </c>
      <c r="W534" s="178">
        <f t="shared" si="323"/>
        <v>0</v>
      </c>
      <c r="X534" s="179">
        <f t="shared" si="324"/>
        <v>0</v>
      </c>
      <c r="Y534" s="177">
        <f>[1]побуд.звіт!Y534+'[2]звіт 2018+01.2019'!Y534</f>
        <v>0</v>
      </c>
      <c r="Z534" s="177">
        <f>[1]побуд.звіт!Z534+'[2]звіт 2018+01.2019'!Z534</f>
        <v>0</v>
      </c>
      <c r="AA534" s="178">
        <f t="shared" si="325"/>
        <v>0</v>
      </c>
      <c r="AB534" s="179">
        <f t="shared" si="326"/>
        <v>0</v>
      </c>
      <c r="AC534" s="177">
        <f>[1]побуд.звіт!AC534+'[2]звіт 2018+01.2019'!AC534</f>
        <v>1260.6074845807229</v>
      </c>
      <c r="AD534" s="177">
        <f>[1]побуд.звіт!AD534+'[2]звіт 2018+01.2019'!AD534</f>
        <v>1487.132776560954</v>
      </c>
      <c r="AE534" s="178">
        <f t="shared" si="327"/>
        <v>0</v>
      </c>
      <c r="AF534" s="179">
        <f t="shared" si="328"/>
        <v>226.52529198023103</v>
      </c>
      <c r="AG534" s="177">
        <f>[1]побуд.звіт!AG534+'[2]звіт 2018+01.2019'!AG534</f>
        <v>0</v>
      </c>
      <c r="AH534" s="177">
        <f>[1]побуд.звіт!AH534+'[2]звіт 2018+01.2019'!AH534</f>
        <v>0</v>
      </c>
      <c r="AI534" s="178">
        <f t="shared" si="329"/>
        <v>0</v>
      </c>
      <c r="AJ534" s="179">
        <f t="shared" si="330"/>
        <v>0</v>
      </c>
      <c r="AK534" s="177">
        <f>[1]побуд.звіт!AK534+'[2]звіт 2018+01.2019'!AK534</f>
        <v>0</v>
      </c>
      <c r="AL534" s="177">
        <f>[1]побуд.звіт!AL534+'[2]звіт 2018+01.2019'!AL534</f>
        <v>0</v>
      </c>
      <c r="AM534" s="178">
        <f t="shared" si="331"/>
        <v>0</v>
      </c>
      <c r="AN534" s="179">
        <f t="shared" si="332"/>
        <v>0</v>
      </c>
      <c r="AO534" s="177">
        <f>[1]побуд.звіт!AO534+'[2]звіт 2018+01.2019'!AO534</f>
        <v>1723.1461061083164</v>
      </c>
      <c r="AP534" s="177">
        <f>[1]побуд.звіт!AP534+'[2]звіт 2018+01.2019'!AP534</f>
        <v>547.1646355835411</v>
      </c>
      <c r="AQ534" s="178">
        <f t="shared" si="333"/>
        <v>-1175.9814705247754</v>
      </c>
      <c r="AR534" s="179">
        <f t="shared" si="334"/>
        <v>0</v>
      </c>
      <c r="AS534" s="177">
        <f>[1]побуд.звіт!AS534+'[2]звіт 2018+01.2019'!AS534</f>
        <v>0</v>
      </c>
      <c r="AT534" s="177">
        <f>[1]побуд.звіт!AT534+'[2]звіт 2018+01.2019'!AT534</f>
        <v>0</v>
      </c>
      <c r="AU534" s="178">
        <f t="shared" si="335"/>
        <v>0</v>
      </c>
      <c r="AV534" s="179">
        <f t="shared" si="336"/>
        <v>0</v>
      </c>
      <c r="AW534" s="177">
        <f>[1]побуд.звіт!AW534+'[2]звіт 2018+01.2019'!AW534</f>
        <v>1724.0420139705659</v>
      </c>
      <c r="AX534" s="177">
        <f>[1]побуд.звіт!AX534+'[2]звіт 2018+01.2019'!AX534</f>
        <v>896.79253721792861</v>
      </c>
      <c r="AY534" s="178">
        <f t="shared" si="337"/>
        <v>-827.24947675263729</v>
      </c>
      <c r="AZ534" s="179">
        <f t="shared" si="338"/>
        <v>0</v>
      </c>
      <c r="BA534" s="38">
        <v>0</v>
      </c>
      <c r="BB534" s="36"/>
      <c r="BC534" s="36">
        <f t="shared" si="348"/>
        <v>0</v>
      </c>
      <c r="BD534" s="37">
        <f t="shared" si="349"/>
        <v>0</v>
      </c>
      <c r="BE534" s="177">
        <f>[1]побуд.звіт!BE534+'[2]звіт 2018+01.2019'!BE534</f>
        <v>15.980731132653151</v>
      </c>
      <c r="BF534" s="177">
        <f>[1]побуд.звіт!BF534+'[2]звіт 2018+01.2019'!BF534</f>
        <v>0</v>
      </c>
      <c r="BG534" s="178">
        <f t="shared" si="339"/>
        <v>-15.980731132653151</v>
      </c>
      <c r="BH534" s="179">
        <f t="shared" si="340"/>
        <v>0</v>
      </c>
      <c r="BI534" s="177">
        <f>[1]побуд.звіт!BI534+'[2]звіт 2018+01.2019'!BI534</f>
        <v>0</v>
      </c>
      <c r="BJ534" s="177">
        <f>[1]побуд.звіт!BJ534+'[2]звіт 2018+01.2019'!BJ534</f>
        <v>0</v>
      </c>
      <c r="BK534" s="178">
        <f t="shared" si="341"/>
        <v>0</v>
      </c>
      <c r="BL534" s="179">
        <f t="shared" si="342"/>
        <v>0</v>
      </c>
      <c r="BM534" s="177">
        <f>[1]побуд.звіт!BM534+'[2]звіт 2018+01.2019'!BM534</f>
        <v>0</v>
      </c>
      <c r="BN534" s="177">
        <f>[1]побуд.звіт!BN534+'[2]звіт 2018+01.2019'!BN534</f>
        <v>0</v>
      </c>
      <c r="BO534" s="178">
        <f t="shared" si="343"/>
        <v>0</v>
      </c>
      <c r="BP534" s="179">
        <f t="shared" si="344"/>
        <v>0</v>
      </c>
      <c r="BQ534" s="180">
        <f t="shared" si="312"/>
        <v>5408.4819565130947</v>
      </c>
      <c r="BR534" s="178">
        <f t="shared" si="312"/>
        <v>4062.7544540751051</v>
      </c>
      <c r="BS534" s="178">
        <f t="shared" si="345"/>
        <v>-1345.7275024379896</v>
      </c>
      <c r="BT534" s="179">
        <f t="shared" si="346"/>
        <v>0</v>
      </c>
      <c r="BU534" s="181">
        <f t="shared" si="350"/>
        <v>0.75118202977132709</v>
      </c>
      <c r="BV534" s="130">
        <v>393</v>
      </c>
      <c r="BW534" s="182">
        <f t="shared" si="347"/>
        <v>6.6798602490646886</v>
      </c>
      <c r="BX534" s="130">
        <f t="shared" si="313"/>
        <v>386.32013975093531</v>
      </c>
      <c r="BY534" s="183">
        <v>1</v>
      </c>
      <c r="CA534" s="39"/>
    </row>
    <row r="535" spans="1:79" x14ac:dyDescent="0.3">
      <c r="A535" s="72">
        <f t="shared" si="318"/>
        <v>527</v>
      </c>
      <c r="B535" s="75" t="s">
        <v>627</v>
      </c>
      <c r="C535" s="73">
        <v>146.1</v>
      </c>
      <c r="D535" s="187">
        <v>1</v>
      </c>
      <c r="E535" s="177">
        <f>[1]побуд.звіт!E535+'[2]звіт 2018+01.2019'!E535</f>
        <v>0</v>
      </c>
      <c r="F535" s="177">
        <f>[1]побуд.звіт!F535+'[2]звіт 2018+01.2019'!F535</f>
        <v>0</v>
      </c>
      <c r="G535" s="178">
        <f t="shared" si="314"/>
        <v>0</v>
      </c>
      <c r="H535" s="179">
        <f t="shared" si="315"/>
        <v>0</v>
      </c>
      <c r="I535" s="177">
        <f>[1]побуд.звіт!I535+'[2]звіт 2018+01.2019'!I535</f>
        <v>0</v>
      </c>
      <c r="J535" s="177">
        <f>[1]побуд.звіт!J535+'[2]звіт 2018+01.2019'!J535</f>
        <v>0</v>
      </c>
      <c r="K535" s="178">
        <f t="shared" si="316"/>
        <v>0</v>
      </c>
      <c r="L535" s="179">
        <f t="shared" si="317"/>
        <v>0</v>
      </c>
      <c r="M535" s="177">
        <f>[1]побуд.звіт!M535+'[2]звіт 2018+01.2019'!M535</f>
        <v>443.05509579455673</v>
      </c>
      <c r="N535" s="177">
        <f>[1]побуд.звіт!N535+'[2]звіт 2018+01.2019'!N535</f>
        <v>456.45890296546452</v>
      </c>
      <c r="O535" s="178">
        <f t="shared" si="319"/>
        <v>0</v>
      </c>
      <c r="P535" s="179">
        <f t="shared" si="320"/>
        <v>13.403807170907783</v>
      </c>
      <c r="Q535" s="177">
        <f>[1]побуд.звіт!Q535+'[2]звіт 2018+01.2019'!Q535</f>
        <v>0</v>
      </c>
      <c r="R535" s="177">
        <f>[1]побуд.звіт!R535+'[2]звіт 2018+01.2019'!R535</f>
        <v>157.6640802033603</v>
      </c>
      <c r="S535" s="178">
        <f t="shared" si="321"/>
        <v>0</v>
      </c>
      <c r="T535" s="179">
        <f t="shared" si="322"/>
        <v>157.6640802033603</v>
      </c>
      <c r="U535" s="177">
        <f>[1]побуд.звіт!U535+'[2]звіт 2018+01.2019'!U535</f>
        <v>0</v>
      </c>
      <c r="V535" s="177">
        <f>[1]побуд.звіт!V535+'[2]звіт 2018+01.2019'!V535</f>
        <v>0</v>
      </c>
      <c r="W535" s="178">
        <f t="shared" si="323"/>
        <v>0</v>
      </c>
      <c r="X535" s="179">
        <f t="shared" si="324"/>
        <v>0</v>
      </c>
      <c r="Y535" s="177">
        <f>[1]побуд.звіт!Y535+'[2]звіт 2018+01.2019'!Y535</f>
        <v>0</v>
      </c>
      <c r="Z535" s="177">
        <f>[1]побуд.звіт!Z535+'[2]звіт 2018+01.2019'!Z535</f>
        <v>0</v>
      </c>
      <c r="AA535" s="178">
        <f t="shared" si="325"/>
        <v>0</v>
      </c>
      <c r="AB535" s="179">
        <f t="shared" si="326"/>
        <v>0</v>
      </c>
      <c r="AC535" s="177">
        <f>[1]побуд.звіт!AC535+'[2]звіт 2018+01.2019'!AC535</f>
        <v>690.00430498486821</v>
      </c>
      <c r="AD535" s="177">
        <f>[1]побуд.звіт!AD535+'[2]звіт 2018+01.2019'!AD535</f>
        <v>813.89810322365759</v>
      </c>
      <c r="AE535" s="178">
        <f t="shared" si="327"/>
        <v>0</v>
      </c>
      <c r="AF535" s="179">
        <f t="shared" si="328"/>
        <v>123.89379823878937</v>
      </c>
      <c r="AG535" s="177">
        <f>[1]побуд.звіт!AG535+'[2]звіт 2018+01.2019'!AG535</f>
        <v>0</v>
      </c>
      <c r="AH535" s="177">
        <f>[1]побуд.звіт!AH535+'[2]звіт 2018+01.2019'!AH535</f>
        <v>0</v>
      </c>
      <c r="AI535" s="178">
        <f t="shared" si="329"/>
        <v>0</v>
      </c>
      <c r="AJ535" s="179">
        <f t="shared" si="330"/>
        <v>0</v>
      </c>
      <c r="AK535" s="177">
        <f>[1]побуд.звіт!AK535+'[2]звіт 2018+01.2019'!AK535</f>
        <v>0</v>
      </c>
      <c r="AL535" s="177">
        <f>[1]побуд.звіт!AL535+'[2]звіт 2018+01.2019'!AL535</f>
        <v>0</v>
      </c>
      <c r="AM535" s="178">
        <f t="shared" si="331"/>
        <v>0</v>
      </c>
      <c r="AN535" s="179">
        <f t="shared" si="332"/>
        <v>0</v>
      </c>
      <c r="AO535" s="177">
        <f>[1]побуд.звіт!AO535+'[2]звіт 2018+01.2019'!AO535</f>
        <v>618.33182356241139</v>
      </c>
      <c r="AP535" s="177">
        <f>[1]побуд.звіт!AP535+'[2]звіт 2018+01.2019'!AP535</f>
        <v>229.11378525410473</v>
      </c>
      <c r="AQ535" s="178">
        <f t="shared" si="333"/>
        <v>-389.21803830830663</v>
      </c>
      <c r="AR535" s="179">
        <f t="shared" si="334"/>
        <v>0</v>
      </c>
      <c r="AS535" s="177">
        <f>[1]побуд.звіт!AS535+'[2]звіт 2018+01.2019'!AS535</f>
        <v>0</v>
      </c>
      <c r="AT535" s="177">
        <f>[1]побуд.звіт!AT535+'[2]звіт 2018+01.2019'!AT535</f>
        <v>0</v>
      </c>
      <c r="AU535" s="178">
        <f t="shared" si="335"/>
        <v>0</v>
      </c>
      <c r="AV535" s="179">
        <f t="shared" si="336"/>
        <v>0</v>
      </c>
      <c r="AW535" s="177">
        <f>[1]побуд.звіт!AW535+'[2]звіт 2018+01.2019'!AW535</f>
        <v>936.75071929192791</v>
      </c>
      <c r="AX535" s="177">
        <f>[1]побуд.звіт!AX535+'[2]звіт 2018+01.2019'!AX535</f>
        <v>757.59978007752704</v>
      </c>
      <c r="AY535" s="178">
        <f t="shared" si="337"/>
        <v>-179.15093921440086</v>
      </c>
      <c r="AZ535" s="179">
        <f t="shared" si="338"/>
        <v>0</v>
      </c>
      <c r="BA535" s="38">
        <v>0</v>
      </c>
      <c r="BB535" s="36"/>
      <c r="BC535" s="36">
        <f t="shared" si="348"/>
        <v>0</v>
      </c>
      <c r="BD535" s="37">
        <f t="shared" si="349"/>
        <v>0</v>
      </c>
      <c r="BE535" s="177">
        <f>[1]побуд.звіт!BE535+'[2]звіт 2018+01.2019'!BE535</f>
        <v>16.056523855145702</v>
      </c>
      <c r="BF535" s="177">
        <f>[1]побуд.звіт!BF535+'[2]звіт 2018+01.2019'!BF535</f>
        <v>0</v>
      </c>
      <c r="BG535" s="178">
        <f t="shared" si="339"/>
        <v>-16.056523855145702</v>
      </c>
      <c r="BH535" s="179">
        <f t="shared" si="340"/>
        <v>0</v>
      </c>
      <c r="BI535" s="177">
        <f>[1]побуд.звіт!BI535+'[2]звіт 2018+01.2019'!BI535</f>
        <v>0</v>
      </c>
      <c r="BJ535" s="177">
        <f>[1]побуд.звіт!BJ535+'[2]звіт 2018+01.2019'!BJ535</f>
        <v>0</v>
      </c>
      <c r="BK535" s="178">
        <f t="shared" si="341"/>
        <v>0</v>
      </c>
      <c r="BL535" s="179">
        <f t="shared" si="342"/>
        <v>0</v>
      </c>
      <c r="BM535" s="177">
        <f>[1]побуд.звіт!BM535+'[2]звіт 2018+01.2019'!BM535</f>
        <v>0</v>
      </c>
      <c r="BN535" s="177">
        <f>[1]побуд.звіт!BN535+'[2]звіт 2018+01.2019'!BN535</f>
        <v>0</v>
      </c>
      <c r="BO535" s="178">
        <f t="shared" si="343"/>
        <v>0</v>
      </c>
      <c r="BP535" s="179">
        <f t="shared" si="344"/>
        <v>0</v>
      </c>
      <c r="BQ535" s="180">
        <f t="shared" si="312"/>
        <v>2704.19846748891</v>
      </c>
      <c r="BR535" s="178">
        <f t="shared" si="312"/>
        <v>2414.734651724114</v>
      </c>
      <c r="BS535" s="178">
        <f t="shared" si="345"/>
        <v>-289.46381576479598</v>
      </c>
      <c r="BT535" s="179">
        <f t="shared" si="346"/>
        <v>0</v>
      </c>
      <c r="BU535" s="181">
        <f t="shared" si="350"/>
        <v>0.89295762894445063</v>
      </c>
      <c r="BV535" s="130">
        <v>157</v>
      </c>
      <c r="BW535" s="182">
        <f t="shared" si="347"/>
        <v>0</v>
      </c>
      <c r="BX535" s="130">
        <f t="shared" si="313"/>
        <v>193.15703339206499</v>
      </c>
      <c r="BY535" s="183">
        <v>1</v>
      </c>
      <c r="CA535" s="39"/>
    </row>
    <row r="536" spans="1:79" x14ac:dyDescent="0.3">
      <c r="A536" s="72">
        <f t="shared" si="318"/>
        <v>528</v>
      </c>
      <c r="B536" s="75" t="s">
        <v>628</v>
      </c>
      <c r="C536" s="73">
        <v>93.9</v>
      </c>
      <c r="D536" s="187">
        <v>1</v>
      </c>
      <c r="E536" s="177">
        <f>[1]побуд.звіт!E536+'[2]звіт 2018+01.2019'!E536</f>
        <v>0</v>
      </c>
      <c r="F536" s="177">
        <f>[1]побуд.звіт!F536+'[2]звіт 2018+01.2019'!F536</f>
        <v>0</v>
      </c>
      <c r="G536" s="178">
        <f t="shared" si="314"/>
        <v>0</v>
      </c>
      <c r="H536" s="179">
        <f t="shared" si="315"/>
        <v>0</v>
      </c>
      <c r="I536" s="177">
        <f>[1]побуд.звіт!I536+'[2]звіт 2018+01.2019'!I536</f>
        <v>0</v>
      </c>
      <c r="J536" s="177">
        <f>[1]побуд.звіт!J536+'[2]звіт 2018+01.2019'!J536</f>
        <v>0</v>
      </c>
      <c r="K536" s="178">
        <f t="shared" si="316"/>
        <v>0</v>
      </c>
      <c r="L536" s="179">
        <f t="shared" si="317"/>
        <v>0</v>
      </c>
      <c r="M536" s="177">
        <f>[1]побуд.звіт!M536+'[2]звіт 2018+01.2019'!M536</f>
        <v>684.6846841837887</v>
      </c>
      <c r="N536" s="177">
        <f>[1]побуд.звіт!N536+'[2]звіт 2018+01.2019'!N536</f>
        <v>580.94769468331845</v>
      </c>
      <c r="O536" s="178">
        <f t="shared" si="319"/>
        <v>-103.73698950047026</v>
      </c>
      <c r="P536" s="179">
        <f t="shared" si="320"/>
        <v>0</v>
      </c>
      <c r="Q536" s="177">
        <f>[1]побуд.звіт!Q536+'[2]звіт 2018+01.2019'!Q536</f>
        <v>0</v>
      </c>
      <c r="R536" s="177">
        <f>[1]побуд.звіт!R536+'[2]звіт 2018+01.2019'!R536</f>
        <v>123.19908169819251</v>
      </c>
      <c r="S536" s="178">
        <f t="shared" si="321"/>
        <v>0</v>
      </c>
      <c r="T536" s="179">
        <f t="shared" si="322"/>
        <v>123.19908169819251</v>
      </c>
      <c r="U536" s="177">
        <f>[1]побуд.звіт!U536+'[2]звіт 2018+01.2019'!U536</f>
        <v>0</v>
      </c>
      <c r="V536" s="177">
        <f>[1]побуд.звіт!V536+'[2]звіт 2018+01.2019'!V536</f>
        <v>0</v>
      </c>
      <c r="W536" s="178">
        <f t="shared" si="323"/>
        <v>0</v>
      </c>
      <c r="X536" s="179">
        <f t="shared" si="324"/>
        <v>0</v>
      </c>
      <c r="Y536" s="177">
        <f>[1]побуд.звіт!Y536+'[2]звіт 2018+01.2019'!Y536</f>
        <v>0</v>
      </c>
      <c r="Z536" s="177">
        <f>[1]побуд.звіт!Z536+'[2]звіт 2018+01.2019'!Z536</f>
        <v>0</v>
      </c>
      <c r="AA536" s="178">
        <f t="shared" si="325"/>
        <v>0</v>
      </c>
      <c r="AB536" s="179">
        <f t="shared" si="326"/>
        <v>0</v>
      </c>
      <c r="AC536" s="177">
        <f>[1]побуд.звіт!AC536+'[2]звіт 2018+01.2019'!AC536</f>
        <v>443.3884827315477</v>
      </c>
      <c r="AD536" s="177">
        <f>[1]побуд.звіт!AD536+'[2]звіт 2018+01.2019'!AD536</f>
        <v>523.1008343100716</v>
      </c>
      <c r="AE536" s="178">
        <f t="shared" si="327"/>
        <v>0</v>
      </c>
      <c r="AF536" s="179">
        <f t="shared" si="328"/>
        <v>79.712351578523908</v>
      </c>
      <c r="AG536" s="177">
        <f>[1]побуд.звіт!AG536+'[2]звіт 2018+01.2019'!AG536</f>
        <v>0</v>
      </c>
      <c r="AH536" s="177">
        <f>[1]побуд.звіт!AH536+'[2]звіт 2018+01.2019'!AH536</f>
        <v>0</v>
      </c>
      <c r="AI536" s="178">
        <f t="shared" si="329"/>
        <v>0</v>
      </c>
      <c r="AJ536" s="179">
        <f t="shared" si="330"/>
        <v>0</v>
      </c>
      <c r="AK536" s="177">
        <f>[1]побуд.звіт!AK536+'[2]звіт 2018+01.2019'!AK536</f>
        <v>0</v>
      </c>
      <c r="AL536" s="177">
        <f>[1]побуд.звіт!AL536+'[2]звіт 2018+01.2019'!AL536</f>
        <v>0</v>
      </c>
      <c r="AM536" s="178">
        <f t="shared" si="331"/>
        <v>0</v>
      </c>
      <c r="AN536" s="179">
        <f t="shared" si="332"/>
        <v>0</v>
      </c>
      <c r="AO536" s="177">
        <f>[1]побуд.звіт!AO536+'[2]звіт 2018+01.2019'!AO536</f>
        <v>524.85644055393834</v>
      </c>
      <c r="AP536" s="177">
        <f>[1]побуд.звіт!AP536+'[2]звіт 2018+01.2019'!AP536</f>
        <v>190.90268129522516</v>
      </c>
      <c r="AQ536" s="178">
        <f t="shared" si="333"/>
        <v>-333.95375925871315</v>
      </c>
      <c r="AR536" s="179">
        <f t="shared" si="334"/>
        <v>0</v>
      </c>
      <c r="AS536" s="177">
        <f>[1]побуд.звіт!AS536+'[2]звіт 2018+01.2019'!AS536</f>
        <v>0</v>
      </c>
      <c r="AT536" s="177">
        <f>[1]побуд.звіт!AT536+'[2]звіт 2018+01.2019'!AT536</f>
        <v>0</v>
      </c>
      <c r="AU536" s="178">
        <f t="shared" si="335"/>
        <v>0</v>
      </c>
      <c r="AV536" s="179">
        <f t="shared" si="336"/>
        <v>0</v>
      </c>
      <c r="AW536" s="177">
        <f>[1]побуд.звіт!AW536+'[2]звіт 2018+01.2019'!AW536</f>
        <v>679.13098717840705</v>
      </c>
      <c r="AX536" s="177">
        <f>[1]побуд.звіт!AX536+'[2]звіт 2018+01.2019'!AX536</f>
        <v>587.59978007752704</v>
      </c>
      <c r="AY536" s="178">
        <f t="shared" si="337"/>
        <v>-91.53120710088001</v>
      </c>
      <c r="AZ536" s="179">
        <f t="shared" si="338"/>
        <v>0</v>
      </c>
      <c r="BA536" s="38">
        <v>0</v>
      </c>
      <c r="BB536" s="36"/>
      <c r="BC536" s="36">
        <f t="shared" si="348"/>
        <v>0</v>
      </c>
      <c r="BD536" s="37">
        <f t="shared" si="349"/>
        <v>0</v>
      </c>
      <c r="BE536" s="177">
        <f>[1]побуд.звіт!BE536+'[2]звіт 2018+01.2019'!BE536</f>
        <v>15.988255371590517</v>
      </c>
      <c r="BF536" s="177">
        <f>[1]побуд.звіт!BF536+'[2]звіт 2018+01.2019'!BF536</f>
        <v>0</v>
      </c>
      <c r="BG536" s="178">
        <f t="shared" si="339"/>
        <v>-15.988255371590517</v>
      </c>
      <c r="BH536" s="179">
        <f t="shared" si="340"/>
        <v>0</v>
      </c>
      <c r="BI536" s="177">
        <f>[1]побуд.звіт!BI536+'[2]звіт 2018+01.2019'!BI536</f>
        <v>0</v>
      </c>
      <c r="BJ536" s="177">
        <f>[1]побуд.звіт!BJ536+'[2]звіт 2018+01.2019'!BJ536</f>
        <v>0</v>
      </c>
      <c r="BK536" s="178">
        <f t="shared" si="341"/>
        <v>0</v>
      </c>
      <c r="BL536" s="179">
        <f t="shared" si="342"/>
        <v>0</v>
      </c>
      <c r="BM536" s="177">
        <f>[1]побуд.звіт!BM536+'[2]звіт 2018+01.2019'!BM536</f>
        <v>0</v>
      </c>
      <c r="BN536" s="177">
        <f>[1]побуд.звіт!BN536+'[2]звіт 2018+01.2019'!BN536</f>
        <v>0</v>
      </c>
      <c r="BO536" s="178">
        <f t="shared" si="343"/>
        <v>0</v>
      </c>
      <c r="BP536" s="179">
        <f t="shared" si="344"/>
        <v>0</v>
      </c>
      <c r="BQ536" s="180">
        <f t="shared" si="312"/>
        <v>2348.0488500192723</v>
      </c>
      <c r="BR536" s="178">
        <f t="shared" si="312"/>
        <v>2005.7500720643347</v>
      </c>
      <c r="BS536" s="178">
        <f t="shared" si="345"/>
        <v>-342.29877795493758</v>
      </c>
      <c r="BT536" s="179">
        <f t="shared" si="346"/>
        <v>0</v>
      </c>
      <c r="BU536" s="181">
        <f t="shared" si="350"/>
        <v>0.85421990775356826</v>
      </c>
      <c r="BV536" s="130">
        <v>476</v>
      </c>
      <c r="BW536" s="182">
        <f t="shared" si="347"/>
        <v>308.28222499862341</v>
      </c>
      <c r="BX536" s="130">
        <f t="shared" si="313"/>
        <v>167.71777500137659</v>
      </c>
      <c r="BY536" s="183">
        <v>1</v>
      </c>
      <c r="CA536" s="39"/>
    </row>
    <row r="537" spans="1:79" x14ac:dyDescent="0.3">
      <c r="A537" s="72">
        <f t="shared" si="318"/>
        <v>529</v>
      </c>
      <c r="B537" s="75" t="s">
        <v>629</v>
      </c>
      <c r="C537" s="73">
        <v>284.7</v>
      </c>
      <c r="D537" s="187">
        <v>1</v>
      </c>
      <c r="E537" s="177">
        <f>[1]побуд.звіт!E537+'[2]звіт 2018+01.2019'!E537</f>
        <v>0</v>
      </c>
      <c r="F537" s="177">
        <f>[1]побуд.звіт!F537+'[2]звіт 2018+01.2019'!F537</f>
        <v>0</v>
      </c>
      <c r="G537" s="178">
        <f t="shared" si="314"/>
        <v>0</v>
      </c>
      <c r="H537" s="179">
        <f t="shared" si="315"/>
        <v>0</v>
      </c>
      <c r="I537" s="177">
        <f>[1]побуд.звіт!I537+'[2]звіт 2018+01.2019'!I537</f>
        <v>0</v>
      </c>
      <c r="J537" s="177">
        <f>[1]побуд.звіт!J537+'[2]звіт 2018+01.2019'!J537</f>
        <v>0</v>
      </c>
      <c r="K537" s="178">
        <f t="shared" si="316"/>
        <v>0</v>
      </c>
      <c r="L537" s="179">
        <f t="shared" si="317"/>
        <v>0</v>
      </c>
      <c r="M537" s="177">
        <f>[1]побуд.звіт!M537+'[2]звіт 2018+01.2019'!M537</f>
        <v>563.92762801680851</v>
      </c>
      <c r="N537" s="177">
        <f>[1]побуд.звіт!N537+'[2]звіт 2018+01.2019'!N537</f>
        <v>614.59980858467304</v>
      </c>
      <c r="O537" s="178">
        <f t="shared" si="319"/>
        <v>0</v>
      </c>
      <c r="P537" s="179">
        <f t="shared" si="320"/>
        <v>50.67218056786453</v>
      </c>
      <c r="Q537" s="177">
        <f>[1]побуд.звіт!Q537+'[2]звіт 2018+01.2019'!Q537</f>
        <v>0</v>
      </c>
      <c r="R537" s="177">
        <f>[1]побуд.звіт!R537+'[2]звіт 2018+01.2019'!R537</f>
        <v>645.34711239685362</v>
      </c>
      <c r="S537" s="178">
        <f t="shared" si="321"/>
        <v>0</v>
      </c>
      <c r="T537" s="179">
        <f t="shared" si="322"/>
        <v>645.34711239685362</v>
      </c>
      <c r="U537" s="177">
        <f>[1]побуд.звіт!U537+'[2]звіт 2018+01.2019'!U537</f>
        <v>0</v>
      </c>
      <c r="V537" s="177">
        <f>[1]побуд.звіт!V537+'[2]звіт 2018+01.2019'!V537</f>
        <v>0</v>
      </c>
      <c r="W537" s="178">
        <f t="shared" si="323"/>
        <v>0</v>
      </c>
      <c r="X537" s="179">
        <f t="shared" si="324"/>
        <v>0</v>
      </c>
      <c r="Y537" s="177">
        <f>[1]побуд.звіт!Y537+'[2]звіт 2018+01.2019'!Y537</f>
        <v>0</v>
      </c>
      <c r="Z537" s="177">
        <f>[1]побуд.звіт!Z537+'[2]звіт 2018+01.2019'!Z537</f>
        <v>0</v>
      </c>
      <c r="AA537" s="178">
        <f t="shared" si="325"/>
        <v>0</v>
      </c>
      <c r="AB537" s="179">
        <f t="shared" si="326"/>
        <v>0</v>
      </c>
      <c r="AC537" s="177">
        <f>[1]побуд.звіт!AC537+'[2]звіт 2018+01.2019'!AC537</f>
        <v>1344.8436744160981</v>
      </c>
      <c r="AD537" s="177">
        <f>[1]побуд.звіт!AD537+'[2]звіт 2018+01.2019'!AD537</f>
        <v>1586.0149896493861</v>
      </c>
      <c r="AE537" s="178">
        <f t="shared" si="327"/>
        <v>0</v>
      </c>
      <c r="AF537" s="179">
        <f t="shared" si="328"/>
        <v>241.17131523328794</v>
      </c>
      <c r="AG537" s="177">
        <f>[1]побуд.звіт!AG537+'[2]звіт 2018+01.2019'!AG537</f>
        <v>0</v>
      </c>
      <c r="AH537" s="177">
        <f>[1]побуд.звіт!AH537+'[2]звіт 2018+01.2019'!AH537</f>
        <v>0</v>
      </c>
      <c r="AI537" s="178">
        <f t="shared" si="329"/>
        <v>0</v>
      </c>
      <c r="AJ537" s="179">
        <f t="shared" si="330"/>
        <v>0</v>
      </c>
      <c r="AK537" s="177">
        <f>[1]побуд.звіт!AK537+'[2]звіт 2018+01.2019'!AK537</f>
        <v>0</v>
      </c>
      <c r="AL537" s="177">
        <f>[1]побуд.звіт!AL537+'[2]звіт 2018+01.2019'!AL537</f>
        <v>0</v>
      </c>
      <c r="AM537" s="178">
        <f t="shared" si="331"/>
        <v>0</v>
      </c>
      <c r="AN537" s="179">
        <f t="shared" si="332"/>
        <v>0</v>
      </c>
      <c r="AO537" s="177">
        <f>[1]побуд.звіт!AO537+'[2]звіт 2018+01.2019'!AO537</f>
        <v>1591.9110803521492</v>
      </c>
      <c r="AP537" s="177">
        <f>[1]побуд.звіт!AP537+'[2]звіт 2018+01.2019'!AP537</f>
        <v>477.16648936610869</v>
      </c>
      <c r="AQ537" s="178">
        <f t="shared" si="333"/>
        <v>-1114.7445909860405</v>
      </c>
      <c r="AR537" s="179">
        <f t="shared" si="334"/>
        <v>0</v>
      </c>
      <c r="AS537" s="177">
        <f>[1]побуд.звіт!AS537+'[2]звіт 2018+01.2019'!AS537</f>
        <v>0</v>
      </c>
      <c r="AT537" s="177">
        <f>[1]побуд.звіт!AT537+'[2]звіт 2018+01.2019'!AT537</f>
        <v>0</v>
      </c>
      <c r="AU537" s="178">
        <f t="shared" si="335"/>
        <v>0</v>
      </c>
      <c r="AV537" s="179">
        <f t="shared" si="336"/>
        <v>0</v>
      </c>
      <c r="AW537" s="177">
        <f>[1]побуд.звіт!AW537+'[2]звіт 2018+01.2019'!AW537</f>
        <v>1740.2204523034711</v>
      </c>
      <c r="AX537" s="177">
        <f>[1]побуд.звіт!AX537+'[2]звіт 2018+01.2019'!AX537</f>
        <v>0</v>
      </c>
      <c r="AY537" s="178">
        <f t="shared" si="337"/>
        <v>-1740.2204523034711</v>
      </c>
      <c r="AZ537" s="179">
        <f t="shared" si="338"/>
        <v>0</v>
      </c>
      <c r="BA537" s="38">
        <v>0</v>
      </c>
      <c r="BB537" s="36"/>
      <c r="BC537" s="36">
        <f t="shared" si="348"/>
        <v>0</v>
      </c>
      <c r="BD537" s="37">
        <f t="shared" si="349"/>
        <v>0</v>
      </c>
      <c r="BE537" s="177">
        <f>[1]побуд.звіт!BE537+'[2]звіт 2018+01.2019'!BE537</f>
        <v>16.24393433188434</v>
      </c>
      <c r="BF537" s="177">
        <f>[1]побуд.звіт!BF537+'[2]звіт 2018+01.2019'!BF537</f>
        <v>0</v>
      </c>
      <c r="BG537" s="178">
        <f t="shared" si="339"/>
        <v>-16.24393433188434</v>
      </c>
      <c r="BH537" s="179">
        <f t="shared" si="340"/>
        <v>0</v>
      </c>
      <c r="BI537" s="177">
        <f>[1]побуд.звіт!BI537+'[2]звіт 2018+01.2019'!BI537</f>
        <v>0</v>
      </c>
      <c r="BJ537" s="177">
        <f>[1]побуд.звіт!BJ537+'[2]звіт 2018+01.2019'!BJ537</f>
        <v>0</v>
      </c>
      <c r="BK537" s="178">
        <f t="shared" si="341"/>
        <v>0</v>
      </c>
      <c r="BL537" s="179">
        <f t="shared" si="342"/>
        <v>0</v>
      </c>
      <c r="BM537" s="177">
        <f>[1]побуд.звіт!BM537+'[2]звіт 2018+01.2019'!BM537</f>
        <v>0</v>
      </c>
      <c r="BN537" s="177">
        <f>[1]побуд.звіт!BN537+'[2]звіт 2018+01.2019'!BN537</f>
        <v>0</v>
      </c>
      <c r="BO537" s="178">
        <f t="shared" si="343"/>
        <v>0</v>
      </c>
      <c r="BP537" s="179">
        <f t="shared" si="344"/>
        <v>0</v>
      </c>
      <c r="BQ537" s="180">
        <f t="shared" si="312"/>
        <v>5257.1467694204121</v>
      </c>
      <c r="BR537" s="178">
        <f t="shared" si="312"/>
        <v>3323.1283999970215</v>
      </c>
      <c r="BS537" s="178">
        <f t="shared" si="345"/>
        <v>-1934.0183694233906</v>
      </c>
      <c r="BT537" s="179">
        <f t="shared" si="346"/>
        <v>0</v>
      </c>
      <c r="BU537" s="181">
        <f t="shared" si="350"/>
        <v>0.63211634480644119</v>
      </c>
      <c r="BV537" s="130">
        <v>9969</v>
      </c>
      <c r="BW537" s="182">
        <f t="shared" si="347"/>
        <v>9593.4895164699701</v>
      </c>
      <c r="BX537" s="130">
        <f t="shared" si="313"/>
        <v>375.51048353002943</v>
      </c>
      <c r="BY537" s="183">
        <v>1</v>
      </c>
      <c r="CA537" s="39"/>
    </row>
    <row r="538" spans="1:79" x14ac:dyDescent="0.3">
      <c r="A538" s="72">
        <f t="shared" si="318"/>
        <v>530</v>
      </c>
      <c r="B538" s="75" t="s">
        <v>630</v>
      </c>
      <c r="C538" s="73">
        <v>132.41999999999999</v>
      </c>
      <c r="D538" s="187">
        <v>1</v>
      </c>
      <c r="E538" s="177">
        <f>[1]побуд.звіт!E538+'[2]звіт 2018+01.2019'!E538</f>
        <v>0</v>
      </c>
      <c r="F538" s="177">
        <f>[1]побуд.звіт!F538+'[2]звіт 2018+01.2019'!F538</f>
        <v>0</v>
      </c>
      <c r="G538" s="178">
        <f t="shared" si="314"/>
        <v>0</v>
      </c>
      <c r="H538" s="179">
        <f t="shared" si="315"/>
        <v>0</v>
      </c>
      <c r="I538" s="177">
        <f>[1]побуд.звіт!I538+'[2]звіт 2018+01.2019'!I538</f>
        <v>0</v>
      </c>
      <c r="J538" s="177">
        <f>[1]побуд.звіт!J538+'[2]звіт 2018+01.2019'!J538</f>
        <v>0</v>
      </c>
      <c r="K538" s="178">
        <f t="shared" si="316"/>
        <v>0</v>
      </c>
      <c r="L538" s="179">
        <f t="shared" si="317"/>
        <v>0</v>
      </c>
      <c r="M538" s="177">
        <f>[1]побуд.звіт!M538+'[2]звіт 2018+01.2019'!M538</f>
        <v>644.37152514226705</v>
      </c>
      <c r="N538" s="177">
        <f>[1]побуд.звіт!N538+'[2]звіт 2018+01.2019'!N538</f>
        <v>663.94022249522106</v>
      </c>
      <c r="O538" s="178">
        <f t="shared" si="319"/>
        <v>0</v>
      </c>
      <c r="P538" s="179">
        <f t="shared" si="320"/>
        <v>19.568697352954018</v>
      </c>
      <c r="Q538" s="177">
        <f>[1]побуд.звіт!Q538+'[2]звіт 2018+01.2019'!Q538</f>
        <v>0</v>
      </c>
      <c r="R538" s="177">
        <f>[1]побуд.звіт!R538+'[2]звіт 2018+01.2019'!R538</f>
        <v>189.12617541910652</v>
      </c>
      <c r="S538" s="178">
        <f t="shared" si="321"/>
        <v>0</v>
      </c>
      <c r="T538" s="179">
        <f t="shared" si="322"/>
        <v>189.12617541910652</v>
      </c>
      <c r="U538" s="177">
        <f>[1]побуд.звіт!U538+'[2]звіт 2018+01.2019'!U538</f>
        <v>0</v>
      </c>
      <c r="V538" s="177">
        <f>[1]побуд.звіт!V538+'[2]звіт 2018+01.2019'!V538</f>
        <v>0</v>
      </c>
      <c r="W538" s="178">
        <f t="shared" si="323"/>
        <v>0</v>
      </c>
      <c r="X538" s="179">
        <f t="shared" si="324"/>
        <v>0</v>
      </c>
      <c r="Y538" s="177">
        <f>[1]побуд.звіт!Y538+'[2]звіт 2018+01.2019'!Y538</f>
        <v>0</v>
      </c>
      <c r="Z538" s="177">
        <f>[1]побуд.звіт!Z538+'[2]звіт 2018+01.2019'!Z538</f>
        <v>0</v>
      </c>
      <c r="AA538" s="178">
        <f t="shared" si="325"/>
        <v>0</v>
      </c>
      <c r="AB538" s="179">
        <f t="shared" si="326"/>
        <v>0</v>
      </c>
      <c r="AC538" s="177">
        <f>[1]побуд.звіт!AC538+'[2]звіт 2018+01.2019'!AC538</f>
        <v>625.32175728855361</v>
      </c>
      <c r="AD538" s="177">
        <f>[1]побуд.звіт!AD538+'[2]звіт 2018+01.2019'!AD538</f>
        <v>737.68916378423501</v>
      </c>
      <c r="AE538" s="178">
        <f t="shared" si="327"/>
        <v>0</v>
      </c>
      <c r="AF538" s="179">
        <f t="shared" si="328"/>
        <v>112.36740649568139</v>
      </c>
      <c r="AG538" s="177">
        <f>[1]побуд.звіт!AG538+'[2]звіт 2018+01.2019'!AG538</f>
        <v>0</v>
      </c>
      <c r="AH538" s="177">
        <f>[1]побуд.звіт!AH538+'[2]звіт 2018+01.2019'!AH538</f>
        <v>0</v>
      </c>
      <c r="AI538" s="178">
        <f t="shared" si="329"/>
        <v>0</v>
      </c>
      <c r="AJ538" s="179">
        <f t="shared" si="330"/>
        <v>0</v>
      </c>
      <c r="AK538" s="177">
        <f>[1]побуд.звіт!AK538+'[2]звіт 2018+01.2019'!AK538</f>
        <v>0</v>
      </c>
      <c r="AL538" s="177">
        <f>[1]побуд.звіт!AL538+'[2]звіт 2018+01.2019'!AL538</f>
        <v>0</v>
      </c>
      <c r="AM538" s="178">
        <f t="shared" si="331"/>
        <v>0</v>
      </c>
      <c r="AN538" s="179">
        <f t="shared" si="332"/>
        <v>0</v>
      </c>
      <c r="AO538" s="177">
        <f>[1]побуд.звіт!AO538+'[2]звіт 2018+01.2019'!AO538</f>
        <v>1037.8008844540411</v>
      </c>
      <c r="AP538" s="177">
        <f>[1]побуд.звіт!AP538+'[2]звіт 2018+01.2019'!AP538</f>
        <v>280.00637949209738</v>
      </c>
      <c r="AQ538" s="178">
        <f t="shared" si="333"/>
        <v>-757.79450496194374</v>
      </c>
      <c r="AR538" s="179">
        <f t="shared" si="334"/>
        <v>0</v>
      </c>
      <c r="AS538" s="177">
        <f>[1]побуд.звіт!AS538+'[2]звіт 2018+01.2019'!AS538</f>
        <v>0</v>
      </c>
      <c r="AT538" s="177">
        <f>[1]побуд.звіт!AT538+'[2]звіт 2018+01.2019'!AT538</f>
        <v>0</v>
      </c>
      <c r="AU538" s="178">
        <f t="shared" si="335"/>
        <v>0</v>
      </c>
      <c r="AV538" s="179">
        <f t="shared" si="336"/>
        <v>0</v>
      </c>
      <c r="AW538" s="177">
        <f>[1]побуд.звіт!AW538+'[2]звіт 2018+01.2019'!AW538</f>
        <v>857.30504685256369</v>
      </c>
      <c r="AX538" s="177">
        <f>[1]побуд.звіт!AX538+'[2]звіт 2018+01.2019'!AX538</f>
        <v>587.59978007752704</v>
      </c>
      <c r="AY538" s="178">
        <f t="shared" si="337"/>
        <v>-269.70526677503665</v>
      </c>
      <c r="AZ538" s="179">
        <f t="shared" si="338"/>
        <v>0</v>
      </c>
      <c r="BA538" s="38">
        <v>0</v>
      </c>
      <c r="BB538" s="36"/>
      <c r="BC538" s="36">
        <f t="shared" si="348"/>
        <v>0</v>
      </c>
      <c r="BD538" s="37">
        <f t="shared" si="349"/>
        <v>0</v>
      </c>
      <c r="BE538" s="177">
        <f>[1]побуд.звіт!BE538+'[2]звіт 2018+01.2019'!BE538</f>
        <v>16.159501303160393</v>
      </c>
      <c r="BF538" s="177">
        <f>[1]побуд.звіт!BF538+'[2]звіт 2018+01.2019'!BF538</f>
        <v>0</v>
      </c>
      <c r="BG538" s="178">
        <f t="shared" si="339"/>
        <v>-16.159501303160393</v>
      </c>
      <c r="BH538" s="179">
        <f t="shared" si="340"/>
        <v>0</v>
      </c>
      <c r="BI538" s="177">
        <f>[1]побуд.звіт!BI538+'[2]звіт 2018+01.2019'!BI538</f>
        <v>0</v>
      </c>
      <c r="BJ538" s="177">
        <f>[1]побуд.звіт!BJ538+'[2]звіт 2018+01.2019'!BJ538</f>
        <v>0</v>
      </c>
      <c r="BK538" s="178">
        <f t="shared" si="341"/>
        <v>0</v>
      </c>
      <c r="BL538" s="179">
        <f t="shared" si="342"/>
        <v>0</v>
      </c>
      <c r="BM538" s="177">
        <f>[1]побуд.звіт!BM538+'[2]звіт 2018+01.2019'!BM538</f>
        <v>0</v>
      </c>
      <c r="BN538" s="177">
        <f>[1]побуд.звіт!BN538+'[2]звіт 2018+01.2019'!BN538</f>
        <v>0</v>
      </c>
      <c r="BO538" s="178">
        <f t="shared" si="343"/>
        <v>0</v>
      </c>
      <c r="BP538" s="179">
        <f t="shared" si="344"/>
        <v>0</v>
      </c>
      <c r="BQ538" s="180">
        <f t="shared" ref="BQ538:BR574" si="351">E538+I538+M538+Q538+U538+Y538+AC538+AG538+AK538+AO538+AS538+AW538+BA538+BE538+BI538+BM538</f>
        <v>3180.9587150405855</v>
      </c>
      <c r="BR538" s="178">
        <f t="shared" si="351"/>
        <v>2458.361721268187</v>
      </c>
      <c r="BS538" s="178">
        <f t="shared" si="345"/>
        <v>-722.59699377239849</v>
      </c>
      <c r="BT538" s="179">
        <f t="shared" si="346"/>
        <v>0</v>
      </c>
      <c r="BU538" s="181">
        <f t="shared" si="350"/>
        <v>0.77283672675293458</v>
      </c>
      <c r="BV538" s="130">
        <v>151</v>
      </c>
      <c r="BW538" s="182">
        <f t="shared" si="347"/>
        <v>0</v>
      </c>
      <c r="BX538" s="130">
        <f t="shared" si="313"/>
        <v>227.21133678861324</v>
      </c>
      <c r="BY538" s="183">
        <v>1</v>
      </c>
      <c r="CA538" s="39"/>
    </row>
    <row r="539" spans="1:79" x14ac:dyDescent="0.3">
      <c r="A539" s="163">
        <f t="shared" si="318"/>
        <v>531</v>
      </c>
      <c r="B539" s="175" t="s">
        <v>631</v>
      </c>
      <c r="C539" s="189">
        <v>90.7</v>
      </c>
      <c r="D539" s="187">
        <v>1</v>
      </c>
      <c r="E539" s="165">
        <f>[1]побуд.звіт!E539+'[2]звіт 2018+01.2019'!E539</f>
        <v>0</v>
      </c>
      <c r="F539" s="165">
        <f>[1]побуд.звіт!F539+'[2]звіт 2018+01.2019'!F539</f>
        <v>0</v>
      </c>
      <c r="G539" s="166">
        <f t="shared" si="314"/>
        <v>0</v>
      </c>
      <c r="H539" s="167">
        <f t="shared" si="315"/>
        <v>0</v>
      </c>
      <c r="I539" s="165">
        <f>[1]побуд.звіт!I539+'[2]звіт 2018+01.2019'!I539</f>
        <v>0</v>
      </c>
      <c r="J539" s="165">
        <f>[1]побуд.звіт!J539+'[2]звіт 2018+01.2019'!J539</f>
        <v>0</v>
      </c>
      <c r="K539" s="166">
        <f t="shared" si="316"/>
        <v>0</v>
      </c>
      <c r="L539" s="167">
        <f t="shared" si="317"/>
        <v>0</v>
      </c>
      <c r="M539" s="165">
        <f>[1]побуд.звіт!M539+'[2]звіт 2018+01.2019'!M539</f>
        <v>281.94009460245661</v>
      </c>
      <c r="N539" s="165">
        <f>[1]побуд.звіт!N539+'[2]звіт 2018+01.2019'!N539</f>
        <v>256.82173344030468</v>
      </c>
      <c r="O539" s="166">
        <f t="shared" si="319"/>
        <v>-25.118361162151928</v>
      </c>
      <c r="P539" s="167">
        <f t="shared" si="320"/>
        <v>0</v>
      </c>
      <c r="Q539" s="165">
        <f>[1]побуд.звіт!Q539+'[2]звіт 2018+01.2019'!Q539</f>
        <v>0</v>
      </c>
      <c r="R539" s="165">
        <f>[1]побуд.звіт!R539+'[2]звіт 2018+01.2019'!R539</f>
        <v>49.962103303886096</v>
      </c>
      <c r="S539" s="166">
        <f t="shared" si="321"/>
        <v>0</v>
      </c>
      <c r="T539" s="167">
        <f t="shared" si="322"/>
        <v>49.962103303886096</v>
      </c>
      <c r="U539" s="165">
        <f>[1]побуд.звіт!U539+'[2]звіт 2018+01.2019'!U539</f>
        <v>0</v>
      </c>
      <c r="V539" s="165">
        <f>[1]побуд.звіт!V539+'[2]звіт 2018+01.2019'!V539</f>
        <v>0</v>
      </c>
      <c r="W539" s="166">
        <f t="shared" si="323"/>
        <v>0</v>
      </c>
      <c r="X539" s="167">
        <f t="shared" si="324"/>
        <v>0</v>
      </c>
      <c r="Y539" s="165">
        <f>[1]побуд.звіт!Y539+'[2]звіт 2018+01.2019'!Y539</f>
        <v>0</v>
      </c>
      <c r="Z539" s="165">
        <f>[1]побуд.звіт!Z539+'[2]звіт 2018+01.2019'!Z539</f>
        <v>0</v>
      </c>
      <c r="AA539" s="166">
        <f t="shared" si="325"/>
        <v>0</v>
      </c>
      <c r="AB539" s="167">
        <f t="shared" si="326"/>
        <v>0</v>
      </c>
      <c r="AC539" s="165">
        <f>[1]побуд.звіт!AC539+'[2]звіт 2018+01.2019'!AC539</f>
        <v>428.22741233553711</v>
      </c>
      <c r="AD539" s="165">
        <f>[1]побуд.звіт!AD539+'[2]звіт 2018+01.2019'!AD539</f>
        <v>505.27418180962189</v>
      </c>
      <c r="AE539" s="166">
        <f t="shared" si="327"/>
        <v>0</v>
      </c>
      <c r="AF539" s="167">
        <f t="shared" si="328"/>
        <v>77.046769474084783</v>
      </c>
      <c r="AG539" s="165">
        <f>[1]побуд.звіт!AG539+'[2]звіт 2018+01.2019'!AG539</f>
        <v>0</v>
      </c>
      <c r="AH539" s="165">
        <f>[1]побуд.звіт!AH539+'[2]звіт 2018+01.2019'!AH539</f>
        <v>0</v>
      </c>
      <c r="AI539" s="166">
        <f t="shared" si="329"/>
        <v>0</v>
      </c>
      <c r="AJ539" s="167">
        <f t="shared" si="330"/>
        <v>0</v>
      </c>
      <c r="AK539" s="165">
        <f>[1]побуд.звіт!AK539+'[2]звіт 2018+01.2019'!AK539</f>
        <v>0</v>
      </c>
      <c r="AL539" s="165">
        <f>[1]побуд.звіт!AL539+'[2]звіт 2018+01.2019'!AL539</f>
        <v>0</v>
      </c>
      <c r="AM539" s="166">
        <f t="shared" si="331"/>
        <v>0</v>
      </c>
      <c r="AN539" s="167">
        <f t="shared" si="332"/>
        <v>0</v>
      </c>
      <c r="AO539" s="165">
        <f>[1]побуд.звіт!AO539+'[2]звіт 2018+01.2019'!AO539</f>
        <v>817.26952081717604</v>
      </c>
      <c r="AP539" s="165">
        <f>[1]побуд.звіт!AP539+'[2]звіт 2018+01.2019'!AP539</f>
        <v>280.00637949209738</v>
      </c>
      <c r="AQ539" s="166">
        <f t="shared" si="333"/>
        <v>-537.26314132507866</v>
      </c>
      <c r="AR539" s="167">
        <f t="shared" si="334"/>
        <v>0</v>
      </c>
      <c r="AS539" s="165">
        <f>[1]побуд.звіт!AS539+'[2]звіт 2018+01.2019'!AS539</f>
        <v>0</v>
      </c>
      <c r="AT539" s="165">
        <f>[1]побуд.звіт!AT539+'[2]звіт 2018+01.2019'!AT539</f>
        <v>0</v>
      </c>
      <c r="AU539" s="166">
        <f t="shared" si="335"/>
        <v>0</v>
      </c>
      <c r="AV539" s="167">
        <f t="shared" si="336"/>
        <v>0</v>
      </c>
      <c r="AW539" s="165">
        <f>[1]побуд.звіт!AW539+'[2]звіт 2018+01.2019'!AW539</f>
        <v>524.04823487162798</v>
      </c>
      <c r="AX539" s="165">
        <f>[1]побуд.звіт!AX539+'[2]звіт 2018+01.2019'!AX539</f>
        <v>0</v>
      </c>
      <c r="AY539" s="166">
        <f t="shared" si="337"/>
        <v>-524.04823487162798</v>
      </c>
      <c r="AZ539" s="167">
        <f t="shared" si="338"/>
        <v>0</v>
      </c>
      <c r="BA539" s="38">
        <v>0</v>
      </c>
      <c r="BB539" s="36"/>
      <c r="BC539" s="36">
        <f t="shared" si="348"/>
        <v>0</v>
      </c>
      <c r="BD539" s="37">
        <f t="shared" si="349"/>
        <v>0</v>
      </c>
      <c r="BE539" s="165">
        <f>[1]побуд.звіт!BE539+'[2]звіт 2018+01.2019'!BE539</f>
        <v>16.080066977760687</v>
      </c>
      <c r="BF539" s="165">
        <f>[1]побуд.звіт!BF539+'[2]звіт 2018+01.2019'!BF539</f>
        <v>0</v>
      </c>
      <c r="BG539" s="166">
        <f t="shared" si="339"/>
        <v>-16.080066977760687</v>
      </c>
      <c r="BH539" s="167">
        <f t="shared" si="340"/>
        <v>0</v>
      </c>
      <c r="BI539" s="165">
        <f>[1]побуд.звіт!BI539+'[2]звіт 2018+01.2019'!BI539</f>
        <v>0</v>
      </c>
      <c r="BJ539" s="165">
        <f>[1]побуд.звіт!BJ539+'[2]звіт 2018+01.2019'!BJ539</f>
        <v>0</v>
      </c>
      <c r="BK539" s="166">
        <f t="shared" si="341"/>
        <v>0</v>
      </c>
      <c r="BL539" s="167">
        <f t="shared" si="342"/>
        <v>0</v>
      </c>
      <c r="BM539" s="165">
        <f>[1]побуд.звіт!BM539+'[2]звіт 2018+01.2019'!BM539</f>
        <v>0</v>
      </c>
      <c r="BN539" s="165">
        <f>[1]побуд.звіт!BN539+'[2]звіт 2018+01.2019'!BN539</f>
        <v>0</v>
      </c>
      <c r="BO539" s="166">
        <f t="shared" si="343"/>
        <v>0</v>
      </c>
      <c r="BP539" s="167">
        <f t="shared" si="344"/>
        <v>0</v>
      </c>
      <c r="BQ539" s="168">
        <f t="shared" si="351"/>
        <v>2067.5653296045584</v>
      </c>
      <c r="BR539" s="166">
        <f t="shared" si="351"/>
        <v>1092.0643980459099</v>
      </c>
      <c r="BS539" s="166">
        <f t="shared" si="345"/>
        <v>-975.50093155864852</v>
      </c>
      <c r="BT539" s="167">
        <f t="shared" si="346"/>
        <v>0</v>
      </c>
      <c r="BU539" s="169">
        <f t="shared" si="350"/>
        <v>0.528188581230842</v>
      </c>
      <c r="BV539" s="131">
        <v>176</v>
      </c>
      <c r="BW539" s="170">
        <f t="shared" si="347"/>
        <v>28.316762171102965</v>
      </c>
      <c r="BX539" s="131">
        <f t="shared" si="313"/>
        <v>147.68323782889703</v>
      </c>
      <c r="BY539" s="171">
        <v>2</v>
      </c>
      <c r="CA539" s="39"/>
    </row>
    <row r="540" spans="1:79" x14ac:dyDescent="0.3">
      <c r="A540" s="163">
        <f t="shared" si="318"/>
        <v>532</v>
      </c>
      <c r="B540" s="175" t="s">
        <v>632</v>
      </c>
      <c r="C540" s="189">
        <v>171</v>
      </c>
      <c r="D540" s="187">
        <v>1</v>
      </c>
      <c r="E540" s="165">
        <f>[1]побуд.звіт!E540+'[2]звіт 2018+01.2019'!E540</f>
        <v>0</v>
      </c>
      <c r="F540" s="165">
        <f>[1]побуд.звіт!F540+'[2]звіт 2018+01.2019'!F540</f>
        <v>0</v>
      </c>
      <c r="G540" s="166">
        <f t="shared" si="314"/>
        <v>0</v>
      </c>
      <c r="H540" s="167">
        <f t="shared" si="315"/>
        <v>0</v>
      </c>
      <c r="I540" s="165">
        <f>[1]побуд.звіт!I540+'[2]звіт 2018+01.2019'!I540</f>
        <v>0</v>
      </c>
      <c r="J540" s="165">
        <f>[1]побуд.звіт!J540+'[2]звіт 2018+01.2019'!J540</f>
        <v>0</v>
      </c>
      <c r="K540" s="166">
        <f t="shared" si="316"/>
        <v>0</v>
      </c>
      <c r="L540" s="167">
        <f t="shared" si="317"/>
        <v>0</v>
      </c>
      <c r="M540" s="165">
        <f>[1]побуд.звіт!M540+'[2]звіт 2018+01.2019'!M540</f>
        <v>281.87549043099381</v>
      </c>
      <c r="N540" s="165">
        <f>[1]побуд.звіт!N540+'[2]звіт 2018+01.2019'!N540</f>
        <v>248.97758343570788</v>
      </c>
      <c r="O540" s="166">
        <f t="shared" si="319"/>
        <v>-32.897906995285922</v>
      </c>
      <c r="P540" s="167">
        <f t="shared" si="320"/>
        <v>0</v>
      </c>
      <c r="Q540" s="165">
        <f>[1]побуд.звіт!Q540+'[2]звіт 2018+01.2019'!Q540</f>
        <v>0</v>
      </c>
      <c r="R540" s="165">
        <f>[1]побуд.звіт!R540+'[2]звіт 2018+01.2019'!R540</f>
        <v>93.67321437612847</v>
      </c>
      <c r="S540" s="166">
        <f t="shared" si="321"/>
        <v>0</v>
      </c>
      <c r="T540" s="167">
        <f t="shared" si="322"/>
        <v>93.67321437612847</v>
      </c>
      <c r="U540" s="165">
        <f>[1]побуд.звіт!U540+'[2]звіт 2018+01.2019'!U540</f>
        <v>0</v>
      </c>
      <c r="V540" s="165">
        <f>[1]побуд.звіт!V540+'[2]звіт 2018+01.2019'!V540</f>
        <v>0</v>
      </c>
      <c r="W540" s="166">
        <f t="shared" si="323"/>
        <v>0</v>
      </c>
      <c r="X540" s="167">
        <f t="shared" si="324"/>
        <v>0</v>
      </c>
      <c r="Y540" s="165">
        <f>[1]побуд.звіт!Y540+'[2]звіт 2018+01.2019'!Y540</f>
        <v>0</v>
      </c>
      <c r="Z540" s="165">
        <f>[1]побуд.звіт!Z540+'[2]звіт 2018+01.2019'!Z540</f>
        <v>0</v>
      </c>
      <c r="AA540" s="166">
        <f t="shared" si="325"/>
        <v>0</v>
      </c>
      <c r="AB540" s="167">
        <f t="shared" si="326"/>
        <v>0</v>
      </c>
      <c r="AC540" s="165">
        <f>[1]побуд.звіт!AC540+'[2]звіт 2018+01.2019'!AC540</f>
        <v>807.66047375277651</v>
      </c>
      <c r="AD540" s="165">
        <f>[1]побуд.звіт!AD540+'[2]звіт 2018+01.2019'!AD540</f>
        <v>952.61174299278207</v>
      </c>
      <c r="AE540" s="166">
        <f t="shared" si="327"/>
        <v>0</v>
      </c>
      <c r="AF540" s="167">
        <f t="shared" si="328"/>
        <v>144.95126924000556</v>
      </c>
      <c r="AG540" s="165">
        <f>[1]побуд.звіт!AG540+'[2]звіт 2018+01.2019'!AG540</f>
        <v>0</v>
      </c>
      <c r="AH540" s="165">
        <f>[1]побуд.звіт!AH540+'[2]звіт 2018+01.2019'!AH540</f>
        <v>0</v>
      </c>
      <c r="AI540" s="166">
        <f t="shared" si="329"/>
        <v>0</v>
      </c>
      <c r="AJ540" s="167">
        <f t="shared" si="330"/>
        <v>0</v>
      </c>
      <c r="AK540" s="165">
        <f>[1]побуд.звіт!AK540+'[2]звіт 2018+01.2019'!AK540</f>
        <v>0</v>
      </c>
      <c r="AL540" s="165">
        <f>[1]побуд.звіт!AL540+'[2]звіт 2018+01.2019'!AL540</f>
        <v>0</v>
      </c>
      <c r="AM540" s="166">
        <f t="shared" si="331"/>
        <v>0</v>
      </c>
      <c r="AN540" s="167">
        <f t="shared" si="332"/>
        <v>0</v>
      </c>
      <c r="AO540" s="165">
        <f>[1]побуд.звіт!AO540+'[2]звіт 2018+01.2019'!AO540</f>
        <v>612.9215544799622</v>
      </c>
      <c r="AP540" s="165">
        <f>[1]побуд.звіт!AP540+'[2]звіт 2018+01.2019'!AP540</f>
        <v>248.21933723354456</v>
      </c>
      <c r="AQ540" s="166">
        <f t="shared" si="333"/>
        <v>-364.7022172464176</v>
      </c>
      <c r="AR540" s="167">
        <f t="shared" si="334"/>
        <v>0</v>
      </c>
      <c r="AS540" s="165">
        <f>[1]побуд.звіт!AS540+'[2]звіт 2018+01.2019'!AS540</f>
        <v>0</v>
      </c>
      <c r="AT540" s="165">
        <f>[1]побуд.звіт!AT540+'[2]звіт 2018+01.2019'!AT540</f>
        <v>0</v>
      </c>
      <c r="AU540" s="166">
        <f t="shared" si="335"/>
        <v>0</v>
      </c>
      <c r="AV540" s="167">
        <f t="shared" si="336"/>
        <v>0</v>
      </c>
      <c r="AW540" s="165">
        <f>[1]побуд.звіт!AW540+'[2]звіт 2018+01.2019'!AW540</f>
        <v>982.53083328139041</v>
      </c>
      <c r="AX540" s="165">
        <f>[1]побуд.звіт!AX540+'[2]звіт 2018+01.2019'!AX540</f>
        <v>0</v>
      </c>
      <c r="AY540" s="166">
        <f t="shared" si="337"/>
        <v>-982.53083328139041</v>
      </c>
      <c r="AZ540" s="167">
        <f t="shared" si="338"/>
        <v>0</v>
      </c>
      <c r="BA540" s="38">
        <v>0</v>
      </c>
      <c r="BB540" s="36"/>
      <c r="BC540" s="36">
        <f t="shared" si="348"/>
        <v>0</v>
      </c>
      <c r="BD540" s="37">
        <f t="shared" si="349"/>
        <v>0</v>
      </c>
      <c r="BE540" s="165">
        <f>[1]побуд.звіт!BE540+'[2]звіт 2018+01.2019'!BE540</f>
        <v>15.998405715634584</v>
      </c>
      <c r="BF540" s="165">
        <f>[1]побуд.звіт!BF540+'[2]звіт 2018+01.2019'!BF540</f>
        <v>0</v>
      </c>
      <c r="BG540" s="166">
        <f t="shared" si="339"/>
        <v>-15.998405715634584</v>
      </c>
      <c r="BH540" s="167">
        <f t="shared" si="340"/>
        <v>0</v>
      </c>
      <c r="BI540" s="165">
        <f>[1]побуд.звіт!BI540+'[2]звіт 2018+01.2019'!BI540</f>
        <v>0</v>
      </c>
      <c r="BJ540" s="165">
        <f>[1]побуд.звіт!BJ540+'[2]звіт 2018+01.2019'!BJ540</f>
        <v>0</v>
      </c>
      <c r="BK540" s="166">
        <f t="shared" si="341"/>
        <v>0</v>
      </c>
      <c r="BL540" s="167">
        <f t="shared" si="342"/>
        <v>0</v>
      </c>
      <c r="BM540" s="165">
        <f>[1]побуд.звіт!BM540+'[2]звіт 2018+01.2019'!BM540</f>
        <v>0</v>
      </c>
      <c r="BN540" s="165">
        <f>[1]побуд.звіт!BN540+'[2]звіт 2018+01.2019'!BN540</f>
        <v>0</v>
      </c>
      <c r="BO540" s="166">
        <f t="shared" si="343"/>
        <v>0</v>
      </c>
      <c r="BP540" s="167">
        <f t="shared" si="344"/>
        <v>0</v>
      </c>
      <c r="BQ540" s="168">
        <f t="shared" si="351"/>
        <v>2700.9867576607576</v>
      </c>
      <c r="BR540" s="166">
        <f t="shared" si="351"/>
        <v>1543.4818780381629</v>
      </c>
      <c r="BS540" s="166">
        <f t="shared" si="345"/>
        <v>-1157.5048796225947</v>
      </c>
      <c r="BT540" s="167">
        <f t="shared" si="346"/>
        <v>0</v>
      </c>
      <c r="BU540" s="169">
        <f t="shared" si="350"/>
        <v>0.57145110899208018</v>
      </c>
      <c r="BV540" s="131">
        <v>1217</v>
      </c>
      <c r="BW540" s="170">
        <f t="shared" si="347"/>
        <v>1024.0723744528029</v>
      </c>
      <c r="BX540" s="131">
        <f t="shared" si="313"/>
        <v>192.92762554719698</v>
      </c>
      <c r="BY540" s="171">
        <v>2</v>
      </c>
      <c r="CA540" s="39"/>
    </row>
    <row r="541" spans="1:79" x14ac:dyDescent="0.3">
      <c r="A541" s="163">
        <f t="shared" si="318"/>
        <v>533</v>
      </c>
      <c r="B541" s="175" t="s">
        <v>633</v>
      </c>
      <c r="C541" s="189">
        <v>124.7</v>
      </c>
      <c r="D541" s="187">
        <v>1</v>
      </c>
      <c r="E541" s="165">
        <f>[1]побуд.звіт!E541+'[2]звіт 2018+01.2019'!E541</f>
        <v>0</v>
      </c>
      <c r="F541" s="165">
        <f>[1]побуд.звіт!F541+'[2]звіт 2018+01.2019'!F541</f>
        <v>0</v>
      </c>
      <c r="G541" s="166">
        <f t="shared" si="314"/>
        <v>0</v>
      </c>
      <c r="H541" s="167">
        <f t="shared" si="315"/>
        <v>0</v>
      </c>
      <c r="I541" s="165">
        <f>[1]побуд.звіт!I541+'[2]звіт 2018+01.2019'!I541</f>
        <v>0</v>
      </c>
      <c r="J541" s="165">
        <f>[1]побуд.звіт!J541+'[2]звіт 2018+01.2019'!J541</f>
        <v>0</v>
      </c>
      <c r="K541" s="166">
        <f t="shared" si="316"/>
        <v>0</v>
      </c>
      <c r="L541" s="167">
        <f t="shared" si="317"/>
        <v>0</v>
      </c>
      <c r="M541" s="165">
        <f>[1]побуд.звіт!M541+'[2]звіт 2018+01.2019'!M541</f>
        <v>684.64218691479914</v>
      </c>
      <c r="N541" s="165">
        <f>[1]побуд.звіт!N541+'[2]звіт 2018+01.2019'!N541</f>
        <v>705.43648640117237</v>
      </c>
      <c r="O541" s="166">
        <f t="shared" si="319"/>
        <v>0</v>
      </c>
      <c r="P541" s="167">
        <f t="shared" si="320"/>
        <v>20.794299486373234</v>
      </c>
      <c r="Q541" s="165">
        <f>[1]побуд.звіт!Q541+'[2]звіт 2018+01.2019'!Q541</f>
        <v>0</v>
      </c>
      <c r="R541" s="165">
        <f>[1]побуд.звіт!R541+'[2]звіт 2018+01.2019'!R541</f>
        <v>68.715079998817146</v>
      </c>
      <c r="S541" s="166">
        <f t="shared" si="321"/>
        <v>0</v>
      </c>
      <c r="T541" s="167">
        <f t="shared" si="322"/>
        <v>68.715079998817146</v>
      </c>
      <c r="U541" s="165">
        <f>[1]побуд.звіт!U541+'[2]звіт 2018+01.2019'!U541</f>
        <v>0</v>
      </c>
      <c r="V541" s="165">
        <f>[1]побуд.звіт!V541+'[2]звіт 2018+01.2019'!V541</f>
        <v>0</v>
      </c>
      <c r="W541" s="166">
        <f t="shared" si="323"/>
        <v>0</v>
      </c>
      <c r="X541" s="167">
        <f t="shared" si="324"/>
        <v>0</v>
      </c>
      <c r="Y541" s="165">
        <f>[1]побуд.звіт!Y541+'[2]звіт 2018+01.2019'!Y541</f>
        <v>0</v>
      </c>
      <c r="Z541" s="165">
        <f>[1]побуд.звіт!Z541+'[2]звіт 2018+01.2019'!Z541</f>
        <v>0</v>
      </c>
      <c r="AA541" s="166">
        <f t="shared" si="325"/>
        <v>0</v>
      </c>
      <c r="AB541" s="167">
        <f t="shared" si="326"/>
        <v>0</v>
      </c>
      <c r="AC541" s="165">
        <f>[1]побуд.звіт!AC541+'[2]звіт 2018+01.2019'!AC541</f>
        <v>588.86590495304813</v>
      </c>
      <c r="AD541" s="165">
        <f>[1]побуд.звіт!AD541+'[2]звіт 2018+01.2019'!AD541</f>
        <v>694.68236462690015</v>
      </c>
      <c r="AE541" s="166">
        <f t="shared" si="327"/>
        <v>0</v>
      </c>
      <c r="AF541" s="167">
        <f t="shared" si="328"/>
        <v>105.81645967385202</v>
      </c>
      <c r="AG541" s="165">
        <f>[1]побуд.звіт!AG541+'[2]звіт 2018+01.2019'!AG541</f>
        <v>0</v>
      </c>
      <c r="AH541" s="165">
        <f>[1]побуд.звіт!AH541+'[2]звіт 2018+01.2019'!AH541</f>
        <v>0</v>
      </c>
      <c r="AI541" s="166">
        <f t="shared" si="329"/>
        <v>0</v>
      </c>
      <c r="AJ541" s="167">
        <f t="shared" si="330"/>
        <v>0</v>
      </c>
      <c r="AK541" s="165">
        <f>[1]побуд.звіт!AK541+'[2]звіт 2018+01.2019'!AK541</f>
        <v>0</v>
      </c>
      <c r="AL541" s="165">
        <f>[1]побуд.звіт!AL541+'[2]звіт 2018+01.2019'!AL541</f>
        <v>0</v>
      </c>
      <c r="AM541" s="166">
        <f t="shared" si="331"/>
        <v>0</v>
      </c>
      <c r="AN541" s="167">
        <f t="shared" si="332"/>
        <v>0</v>
      </c>
      <c r="AO541" s="165">
        <f>[1]побуд.звіт!AO541+'[2]звіт 2018+01.2019'!AO541</f>
        <v>612.99020682146408</v>
      </c>
      <c r="AP541" s="165">
        <f>[1]побуд.звіт!AP541+'[2]звіт 2018+01.2019'!AP541</f>
        <v>210.00823327466497</v>
      </c>
      <c r="AQ541" s="166">
        <f t="shared" si="333"/>
        <v>-402.98197354679911</v>
      </c>
      <c r="AR541" s="167">
        <f t="shared" si="334"/>
        <v>0</v>
      </c>
      <c r="AS541" s="165">
        <f>[1]побуд.звіт!AS541+'[2]звіт 2018+01.2019'!AS541</f>
        <v>0</v>
      </c>
      <c r="AT541" s="165">
        <f>[1]побуд.звіт!AT541+'[2]звіт 2018+01.2019'!AT541</f>
        <v>0</v>
      </c>
      <c r="AU541" s="166">
        <f t="shared" si="335"/>
        <v>0</v>
      </c>
      <c r="AV541" s="167">
        <f t="shared" si="336"/>
        <v>0</v>
      </c>
      <c r="AW541" s="165">
        <f>[1]побуд.звіт!AW541+'[2]звіт 2018+01.2019'!AW541</f>
        <v>720.49410020388098</v>
      </c>
      <c r="AX541" s="165">
        <f>[1]побуд.звіт!AX541+'[2]звіт 2018+01.2019'!AX541</f>
        <v>0</v>
      </c>
      <c r="AY541" s="166">
        <f t="shared" si="337"/>
        <v>-720.49410020388098</v>
      </c>
      <c r="AZ541" s="167">
        <f t="shared" si="338"/>
        <v>0</v>
      </c>
      <c r="BA541" s="38">
        <v>0</v>
      </c>
      <c r="BB541" s="36"/>
      <c r="BC541" s="36">
        <f t="shared" si="348"/>
        <v>0</v>
      </c>
      <c r="BD541" s="37">
        <f t="shared" si="349"/>
        <v>0</v>
      </c>
      <c r="BE541" s="165">
        <f>[1]побуд.звіт!BE541+'[2]звіт 2018+01.2019'!BE541</f>
        <v>15.980519511480328</v>
      </c>
      <c r="BF541" s="165">
        <f>[1]побуд.звіт!BF541+'[2]звіт 2018+01.2019'!BF541</f>
        <v>0</v>
      </c>
      <c r="BG541" s="166">
        <f t="shared" si="339"/>
        <v>-15.980519511480328</v>
      </c>
      <c r="BH541" s="167">
        <f t="shared" si="340"/>
        <v>0</v>
      </c>
      <c r="BI541" s="165">
        <f>[1]побуд.звіт!BI541+'[2]звіт 2018+01.2019'!BI541</f>
        <v>0</v>
      </c>
      <c r="BJ541" s="165">
        <f>[1]побуд.звіт!BJ541+'[2]звіт 2018+01.2019'!BJ541</f>
        <v>0</v>
      </c>
      <c r="BK541" s="166">
        <f t="shared" si="341"/>
        <v>0</v>
      </c>
      <c r="BL541" s="167">
        <f t="shared" si="342"/>
        <v>0</v>
      </c>
      <c r="BM541" s="165">
        <f>[1]побуд.звіт!BM541+'[2]звіт 2018+01.2019'!BM541</f>
        <v>0</v>
      </c>
      <c r="BN541" s="165">
        <f>[1]побуд.звіт!BN541+'[2]звіт 2018+01.2019'!BN541</f>
        <v>0</v>
      </c>
      <c r="BO541" s="166">
        <f t="shared" si="343"/>
        <v>0</v>
      </c>
      <c r="BP541" s="167">
        <f t="shared" si="344"/>
        <v>0</v>
      </c>
      <c r="BQ541" s="168">
        <f t="shared" si="351"/>
        <v>2622.9729184046728</v>
      </c>
      <c r="BR541" s="166">
        <f t="shared" si="351"/>
        <v>1678.8421643015547</v>
      </c>
      <c r="BS541" s="166">
        <f t="shared" si="345"/>
        <v>-944.13075410311808</v>
      </c>
      <c r="BT541" s="167">
        <f t="shared" si="346"/>
        <v>0</v>
      </c>
      <c r="BU541" s="169">
        <f t="shared" si="350"/>
        <v>0.64005318260115662</v>
      </c>
      <c r="BV541" s="131">
        <v>5571</v>
      </c>
      <c r="BW541" s="170">
        <f t="shared" si="347"/>
        <v>5383.6447915425233</v>
      </c>
      <c r="BX541" s="131">
        <f t="shared" si="313"/>
        <v>187.35520845747664</v>
      </c>
      <c r="BY541" s="171">
        <v>2</v>
      </c>
      <c r="CA541" s="39"/>
    </row>
    <row r="542" spans="1:79" x14ac:dyDescent="0.3">
      <c r="A542" s="163">
        <f t="shared" si="318"/>
        <v>534</v>
      </c>
      <c r="B542" s="175" t="s">
        <v>634</v>
      </c>
      <c r="C542" s="189">
        <v>271.60000000000002</v>
      </c>
      <c r="D542" s="187">
        <v>1</v>
      </c>
      <c r="E542" s="165">
        <f>[1]побуд.звіт!E542+'[2]звіт 2018+01.2019'!E542</f>
        <v>0</v>
      </c>
      <c r="F542" s="165">
        <f>[1]побуд.звіт!F542+'[2]звіт 2018+01.2019'!F542</f>
        <v>0</v>
      </c>
      <c r="G542" s="166">
        <f t="shared" si="314"/>
        <v>0</v>
      </c>
      <c r="H542" s="167">
        <f t="shared" si="315"/>
        <v>0</v>
      </c>
      <c r="I542" s="165">
        <f>[1]побуд.звіт!I542+'[2]звіт 2018+01.2019'!I542</f>
        <v>0</v>
      </c>
      <c r="J542" s="165">
        <f>[1]побуд.звіт!J542+'[2]звіт 2018+01.2019'!J542</f>
        <v>0</v>
      </c>
      <c r="K542" s="166">
        <f t="shared" si="316"/>
        <v>0</v>
      </c>
      <c r="L542" s="167">
        <f t="shared" si="317"/>
        <v>0</v>
      </c>
      <c r="M542" s="165">
        <f>[1]побуд.звіт!M542+'[2]звіт 2018+01.2019'!M542</f>
        <v>483.30557526553679</v>
      </c>
      <c r="N542" s="165">
        <f>[1]побуд.звіт!N542+'[2]звіт 2018+01.2019'!N542</f>
        <v>565.25939467412491</v>
      </c>
      <c r="O542" s="166">
        <f t="shared" si="319"/>
        <v>0</v>
      </c>
      <c r="P542" s="167">
        <f t="shared" si="320"/>
        <v>81.953819408588117</v>
      </c>
      <c r="Q542" s="165">
        <f>[1]побуд.звіт!Q542+'[2]звіт 2018+01.2019'!Q542</f>
        <v>0</v>
      </c>
      <c r="R542" s="165">
        <f>[1]побуд.звіт!R542+'[2]звіт 2018+01.2019'!R542</f>
        <v>193.53649778515091</v>
      </c>
      <c r="S542" s="166">
        <f t="shared" si="321"/>
        <v>0</v>
      </c>
      <c r="T542" s="167">
        <f t="shared" si="322"/>
        <v>193.53649778515091</v>
      </c>
      <c r="U542" s="165">
        <f>[1]побуд.звіт!U542+'[2]звіт 2018+01.2019'!U542</f>
        <v>0</v>
      </c>
      <c r="V542" s="165">
        <f>[1]побуд.звіт!V542+'[2]звіт 2018+01.2019'!V542</f>
        <v>0</v>
      </c>
      <c r="W542" s="166">
        <f t="shared" si="323"/>
        <v>0</v>
      </c>
      <c r="X542" s="167">
        <f t="shared" si="324"/>
        <v>0</v>
      </c>
      <c r="Y542" s="165">
        <f>[1]побуд.звіт!Y542+'[2]звіт 2018+01.2019'!Y542</f>
        <v>0</v>
      </c>
      <c r="Z542" s="165">
        <f>[1]побуд.звіт!Z542+'[2]звіт 2018+01.2019'!Z542</f>
        <v>0</v>
      </c>
      <c r="AA542" s="166">
        <f t="shared" si="325"/>
        <v>0</v>
      </c>
      <c r="AB542" s="167">
        <f t="shared" si="326"/>
        <v>0</v>
      </c>
      <c r="AC542" s="165">
        <f>[1]побуд.звіт!AC542+'[2]звіт 2018+01.2019'!AC542</f>
        <v>1282.7184752490771</v>
      </c>
      <c r="AD542" s="165">
        <f>[1]побуд.звіт!AD542+'[2]звіт 2018+01.2019'!AD542</f>
        <v>1513.0371309756702</v>
      </c>
      <c r="AE542" s="166">
        <f t="shared" si="327"/>
        <v>0</v>
      </c>
      <c r="AF542" s="167">
        <f t="shared" si="328"/>
        <v>230.31865572659308</v>
      </c>
      <c r="AG542" s="165">
        <f>[1]побуд.звіт!AG542+'[2]звіт 2018+01.2019'!AG542</f>
        <v>0</v>
      </c>
      <c r="AH542" s="165">
        <f>[1]побуд.звіт!AH542+'[2]звіт 2018+01.2019'!AH542</f>
        <v>0</v>
      </c>
      <c r="AI542" s="166">
        <f t="shared" si="329"/>
        <v>0</v>
      </c>
      <c r="AJ542" s="167">
        <f t="shared" si="330"/>
        <v>0</v>
      </c>
      <c r="AK542" s="165">
        <f>[1]побуд.звіт!AK542+'[2]звіт 2018+01.2019'!AK542</f>
        <v>0</v>
      </c>
      <c r="AL542" s="165">
        <f>[1]побуд.звіт!AL542+'[2]звіт 2018+01.2019'!AL542</f>
        <v>0</v>
      </c>
      <c r="AM542" s="166">
        <f t="shared" si="331"/>
        <v>0</v>
      </c>
      <c r="AN542" s="167">
        <f t="shared" si="332"/>
        <v>0</v>
      </c>
      <c r="AO542" s="165">
        <f>[1]побуд.звіт!AO542+'[2]звіт 2018+01.2019'!AO542</f>
        <v>653.3503834927742</v>
      </c>
      <c r="AP542" s="165">
        <f>[1]побуд.звіт!AP542+'[2]звіт 2018+01.2019'!AP542</f>
        <v>630.02469982399498</v>
      </c>
      <c r="AQ542" s="166">
        <f t="shared" si="333"/>
        <v>-23.32568366877922</v>
      </c>
      <c r="AR542" s="167">
        <f t="shared" si="334"/>
        <v>0</v>
      </c>
      <c r="AS542" s="165">
        <f>[1]побуд.звіт!AS542+'[2]звіт 2018+01.2019'!AS542</f>
        <v>0</v>
      </c>
      <c r="AT542" s="165">
        <f>[1]побуд.звіт!AT542+'[2]звіт 2018+01.2019'!AT542</f>
        <v>0</v>
      </c>
      <c r="AU542" s="166">
        <f t="shared" si="335"/>
        <v>0</v>
      </c>
      <c r="AV542" s="167">
        <f t="shared" si="336"/>
        <v>0</v>
      </c>
      <c r="AW542" s="165">
        <f>[1]побуд.звіт!AW542+'[2]звіт 2018+01.2019'!AW542</f>
        <v>1624.0175265640889</v>
      </c>
      <c r="AX542" s="165">
        <f>[1]побуд.звіт!AX542+'[2]звіт 2018+01.2019'!AX542</f>
        <v>0</v>
      </c>
      <c r="AY542" s="166">
        <f t="shared" si="337"/>
        <v>-1624.0175265640889</v>
      </c>
      <c r="AZ542" s="167">
        <f t="shared" si="338"/>
        <v>0</v>
      </c>
      <c r="BA542" s="38">
        <v>0</v>
      </c>
      <c r="BB542" s="36"/>
      <c r="BC542" s="36">
        <f t="shared" si="348"/>
        <v>0</v>
      </c>
      <c r="BD542" s="37">
        <f t="shared" si="349"/>
        <v>0</v>
      </c>
      <c r="BE542" s="165">
        <f>[1]побуд.звіт!BE542+'[2]звіт 2018+01.2019'!BE542</f>
        <v>16.014659365531351</v>
      </c>
      <c r="BF542" s="165">
        <f>[1]побуд.звіт!BF542+'[2]звіт 2018+01.2019'!BF542</f>
        <v>0</v>
      </c>
      <c r="BG542" s="166">
        <f t="shared" si="339"/>
        <v>-16.014659365531351</v>
      </c>
      <c r="BH542" s="167">
        <f t="shared" si="340"/>
        <v>0</v>
      </c>
      <c r="BI542" s="165">
        <f>[1]побуд.звіт!BI542+'[2]звіт 2018+01.2019'!BI542</f>
        <v>0</v>
      </c>
      <c r="BJ542" s="165">
        <f>[1]побуд.звіт!BJ542+'[2]звіт 2018+01.2019'!BJ542</f>
        <v>0</v>
      </c>
      <c r="BK542" s="166">
        <f t="shared" si="341"/>
        <v>0</v>
      </c>
      <c r="BL542" s="167">
        <f t="shared" si="342"/>
        <v>0</v>
      </c>
      <c r="BM542" s="165">
        <f>[1]побуд.звіт!BM542+'[2]звіт 2018+01.2019'!BM542</f>
        <v>0</v>
      </c>
      <c r="BN542" s="165">
        <f>[1]побуд.звіт!BN542+'[2]звіт 2018+01.2019'!BN542</f>
        <v>0</v>
      </c>
      <c r="BO542" s="166">
        <f t="shared" si="343"/>
        <v>0</v>
      </c>
      <c r="BP542" s="167">
        <f t="shared" si="344"/>
        <v>0</v>
      </c>
      <c r="BQ542" s="168">
        <f t="shared" si="351"/>
        <v>4059.4066199370086</v>
      </c>
      <c r="BR542" s="166">
        <f t="shared" si="351"/>
        <v>2901.857723258941</v>
      </c>
      <c r="BS542" s="166">
        <f t="shared" si="345"/>
        <v>-1157.5488966780676</v>
      </c>
      <c r="BT542" s="167">
        <f t="shared" si="346"/>
        <v>0</v>
      </c>
      <c r="BU542" s="169">
        <f t="shared" si="350"/>
        <v>0.71484775853865312</v>
      </c>
      <c r="BV542" s="131">
        <v>242</v>
      </c>
      <c r="BW542" s="170">
        <f t="shared" si="347"/>
        <v>0</v>
      </c>
      <c r="BX542" s="131">
        <f t="shared" si="313"/>
        <v>289.95761570978635</v>
      </c>
      <c r="BY542" s="171">
        <v>2</v>
      </c>
      <c r="CA542" s="39"/>
    </row>
    <row r="543" spans="1:79" x14ac:dyDescent="0.3">
      <c r="A543" s="137">
        <f t="shared" si="318"/>
        <v>535</v>
      </c>
      <c r="B543" s="153" t="s">
        <v>635</v>
      </c>
      <c r="C543" s="188">
        <v>35.4</v>
      </c>
      <c r="D543" s="187">
        <v>1</v>
      </c>
      <c r="E543" s="147">
        <f>[1]побуд.звіт!E543+'[2]звіт 2018+01.2019'!E543</f>
        <v>0</v>
      </c>
      <c r="F543" s="147">
        <f>[1]побуд.звіт!F543+'[2]звіт 2018+01.2019'!F543</f>
        <v>0</v>
      </c>
      <c r="G543" s="140">
        <f t="shared" si="314"/>
        <v>0</v>
      </c>
      <c r="H543" s="141">
        <f t="shared" si="315"/>
        <v>0</v>
      </c>
      <c r="I543" s="147">
        <f>[1]побуд.звіт!I543+'[2]звіт 2018+01.2019'!I543</f>
        <v>0</v>
      </c>
      <c r="J543" s="147">
        <f>[1]побуд.звіт!J543+'[2]звіт 2018+01.2019'!J543</f>
        <v>0</v>
      </c>
      <c r="K543" s="140">
        <f t="shared" si="316"/>
        <v>0</v>
      </c>
      <c r="L543" s="141">
        <f t="shared" si="317"/>
        <v>0</v>
      </c>
      <c r="M543" s="147">
        <f>[1]побуд.звіт!M543+'[2]звіт 2018+01.2019'!M543</f>
        <v>201.5681766861901</v>
      </c>
      <c r="N543" s="147">
        <f>[1]побуд.звіт!N543+'[2]звіт 2018+01.2019'!N543</f>
        <v>207.4813195297566</v>
      </c>
      <c r="O543" s="140">
        <f t="shared" si="319"/>
        <v>0</v>
      </c>
      <c r="P543" s="141">
        <f t="shared" si="320"/>
        <v>5.9131428435665043</v>
      </c>
      <c r="Q543" s="147">
        <f>[1]побуд.звіт!Q543+'[2]звіт 2018+01.2019'!Q543</f>
        <v>0</v>
      </c>
      <c r="R543" s="147">
        <f>[1]побуд.звіт!R543+'[2]звіт 2018+01.2019'!R543</f>
        <v>24.832232965398848</v>
      </c>
      <c r="S543" s="140">
        <f t="shared" si="321"/>
        <v>0</v>
      </c>
      <c r="T543" s="141">
        <f t="shared" si="322"/>
        <v>24.832232965398848</v>
      </c>
      <c r="U543" s="147">
        <f>[1]побуд.звіт!U543+'[2]звіт 2018+01.2019'!U543</f>
        <v>0</v>
      </c>
      <c r="V543" s="147">
        <f>[1]побуд.звіт!V543+'[2]звіт 2018+01.2019'!V543</f>
        <v>0</v>
      </c>
      <c r="W543" s="140">
        <f t="shared" si="323"/>
        <v>0</v>
      </c>
      <c r="X543" s="141">
        <f t="shared" si="324"/>
        <v>0</v>
      </c>
      <c r="Y543" s="147">
        <f>[1]побуд.звіт!Y543+'[2]звіт 2018+01.2019'!Y543</f>
        <v>0</v>
      </c>
      <c r="Z543" s="147">
        <f>[1]побуд.звіт!Z543+'[2]звіт 2018+01.2019'!Z543</f>
        <v>0</v>
      </c>
      <c r="AA543" s="140">
        <f t="shared" si="325"/>
        <v>0</v>
      </c>
      <c r="AB543" s="141">
        <f t="shared" si="326"/>
        <v>0</v>
      </c>
      <c r="AC543" s="147">
        <f>[1]побуд.звіт!AC543+'[2]звіт 2018+01.2019'!AC543</f>
        <v>156.13641922124316</v>
      </c>
      <c r="AD543" s="147">
        <f>[1]побуд.звіт!AD543+'[2]звіт 2018+01.2019'!AD543</f>
        <v>197.20734328622504</v>
      </c>
      <c r="AE543" s="140">
        <f t="shared" si="327"/>
        <v>0</v>
      </c>
      <c r="AF543" s="141">
        <f t="shared" si="328"/>
        <v>41.070924064981881</v>
      </c>
      <c r="AG543" s="147">
        <f>[1]побуд.звіт!AG543+'[2]звіт 2018+01.2019'!AG543</f>
        <v>0</v>
      </c>
      <c r="AH543" s="147">
        <f>[1]побуд.звіт!AH543+'[2]звіт 2018+01.2019'!AH543</f>
        <v>0</v>
      </c>
      <c r="AI543" s="140">
        <f t="shared" si="329"/>
        <v>0</v>
      </c>
      <c r="AJ543" s="141">
        <f t="shared" si="330"/>
        <v>0</v>
      </c>
      <c r="AK543" s="147">
        <f>[1]побуд.звіт!AK543+'[2]звіт 2018+01.2019'!AK543</f>
        <v>0</v>
      </c>
      <c r="AL543" s="147">
        <f>[1]побуд.звіт!AL543+'[2]звіт 2018+01.2019'!AL543</f>
        <v>0</v>
      </c>
      <c r="AM543" s="140">
        <f t="shared" si="331"/>
        <v>0</v>
      </c>
      <c r="AN543" s="141">
        <f t="shared" si="332"/>
        <v>0</v>
      </c>
      <c r="AO543" s="147">
        <f>[1]побуд.звіт!AO543+'[2]звіт 2018+01.2019'!AO543</f>
        <v>187.38834367966763</v>
      </c>
      <c r="AP543" s="147">
        <f>[1]побуд.звіт!AP543+'[2]звіт 2018+01.2019'!AP543</f>
        <v>34.999073108716189</v>
      </c>
      <c r="AQ543" s="140">
        <f t="shared" si="333"/>
        <v>-152.38927057095145</v>
      </c>
      <c r="AR543" s="141">
        <f t="shared" si="334"/>
        <v>0</v>
      </c>
      <c r="AS543" s="147">
        <f>[1]побуд.звіт!AS543+'[2]звіт 2018+01.2019'!AS543</f>
        <v>0</v>
      </c>
      <c r="AT543" s="147">
        <f>[1]побуд.звіт!AT543+'[2]звіт 2018+01.2019'!AT543</f>
        <v>0</v>
      </c>
      <c r="AU543" s="140">
        <f t="shared" si="335"/>
        <v>0</v>
      </c>
      <c r="AV543" s="141">
        <f t="shared" si="336"/>
        <v>0</v>
      </c>
      <c r="AW543" s="147">
        <f>[1]побуд.звіт!AW543+'[2]звіт 2018+01.2019'!AW543</f>
        <v>221.54581144116275</v>
      </c>
      <c r="AX543" s="147">
        <f>[1]побуд.звіт!AX543+'[2]звіт 2018+01.2019'!AX543</f>
        <v>0</v>
      </c>
      <c r="AY543" s="140">
        <f t="shared" si="337"/>
        <v>-221.54581144116275</v>
      </c>
      <c r="AZ543" s="141">
        <f t="shared" si="338"/>
        <v>0</v>
      </c>
      <c r="BA543" s="38">
        <v>0</v>
      </c>
      <c r="BB543" s="36"/>
      <c r="BC543" s="36">
        <f t="shared" si="348"/>
        <v>0</v>
      </c>
      <c r="BD543" s="37">
        <f t="shared" si="349"/>
        <v>0</v>
      </c>
      <c r="BE543" s="147">
        <f>[1]побуд.звіт!BE543+'[2]звіт 2018+01.2019'!BE543</f>
        <v>16.05895316516407</v>
      </c>
      <c r="BF543" s="147">
        <f>[1]побуд.звіт!BF543+'[2]звіт 2018+01.2019'!BF543</f>
        <v>0</v>
      </c>
      <c r="BG543" s="140">
        <f t="shared" si="339"/>
        <v>-16.05895316516407</v>
      </c>
      <c r="BH543" s="141">
        <f t="shared" si="340"/>
        <v>0</v>
      </c>
      <c r="BI543" s="147">
        <f>[1]побуд.звіт!BI543+'[2]звіт 2018+01.2019'!BI543</f>
        <v>0</v>
      </c>
      <c r="BJ543" s="147">
        <f>[1]побуд.звіт!BJ543+'[2]звіт 2018+01.2019'!BJ543</f>
        <v>0</v>
      </c>
      <c r="BK543" s="140">
        <f t="shared" si="341"/>
        <v>0</v>
      </c>
      <c r="BL543" s="141">
        <f t="shared" si="342"/>
        <v>0</v>
      </c>
      <c r="BM543" s="147">
        <f>[1]побуд.звіт!BM543+'[2]звіт 2018+01.2019'!BM543</f>
        <v>0</v>
      </c>
      <c r="BN543" s="147">
        <f>[1]побуд.звіт!BN543+'[2]звіт 2018+01.2019'!BN543</f>
        <v>0</v>
      </c>
      <c r="BO543" s="140">
        <f t="shared" si="343"/>
        <v>0</v>
      </c>
      <c r="BP543" s="141">
        <f t="shared" si="344"/>
        <v>0</v>
      </c>
      <c r="BQ543" s="142">
        <f t="shared" si="351"/>
        <v>782.69770419342774</v>
      </c>
      <c r="BR543" s="140">
        <f t="shared" si="351"/>
        <v>464.51996889009666</v>
      </c>
      <c r="BS543" s="140">
        <f t="shared" si="345"/>
        <v>-318.17773530333108</v>
      </c>
      <c r="BT543" s="141">
        <f t="shared" si="346"/>
        <v>0</v>
      </c>
      <c r="BU543" s="148">
        <f t="shared" si="350"/>
        <v>0.59348579458117334</v>
      </c>
      <c r="BV543" s="132">
        <v>3494</v>
      </c>
      <c r="BW543" s="144">
        <f t="shared" si="347"/>
        <v>3438.0930211290411</v>
      </c>
      <c r="BX543" s="132">
        <f t="shared" si="313"/>
        <v>55.906978870959122</v>
      </c>
      <c r="BY543" s="145">
        <v>3</v>
      </c>
      <c r="CA543" s="39"/>
    </row>
    <row r="544" spans="1:79" x14ac:dyDescent="0.3">
      <c r="A544" s="137">
        <f t="shared" si="318"/>
        <v>536</v>
      </c>
      <c r="B544" s="153" t="s">
        <v>636</v>
      </c>
      <c r="C544" s="188">
        <v>20.5</v>
      </c>
      <c r="D544" s="187">
        <v>1</v>
      </c>
      <c r="E544" s="147">
        <f>[1]побуд.звіт!E544+'[2]звіт 2018+01.2019'!E544</f>
        <v>0</v>
      </c>
      <c r="F544" s="147">
        <f>[1]побуд.звіт!F544+'[2]звіт 2018+01.2019'!F544</f>
        <v>0</v>
      </c>
      <c r="G544" s="140">
        <f t="shared" si="314"/>
        <v>0</v>
      </c>
      <c r="H544" s="141">
        <f t="shared" si="315"/>
        <v>0</v>
      </c>
      <c r="I544" s="147">
        <f>[1]побуд.звіт!I544+'[2]звіт 2018+01.2019'!I544</f>
        <v>0</v>
      </c>
      <c r="J544" s="147">
        <f>[1]побуд.звіт!J544+'[2]звіт 2018+01.2019'!J544</f>
        <v>0</v>
      </c>
      <c r="K544" s="140">
        <f t="shared" si="316"/>
        <v>0</v>
      </c>
      <c r="L544" s="141">
        <f t="shared" si="317"/>
        <v>0</v>
      </c>
      <c r="M544" s="147">
        <f>[1]побуд.звіт!M544+'[2]звіт 2018+01.2019'!M544</f>
        <v>80.653290500946468</v>
      </c>
      <c r="N544" s="147">
        <f>[1]побуд.звіт!N544+'[2]звіт 2018+01.2019'!N544</f>
        <v>82.992527811902633</v>
      </c>
      <c r="O544" s="140">
        <f t="shared" si="319"/>
        <v>0</v>
      </c>
      <c r="P544" s="141">
        <f t="shared" si="320"/>
        <v>2.3392373109561646</v>
      </c>
      <c r="Q544" s="147">
        <f>[1]побуд.звіт!Q544+'[2]звіт 2018+01.2019'!Q544</f>
        <v>0</v>
      </c>
      <c r="R544" s="147">
        <f>[1]побуд.звіт!R544+'[2]звіт 2018+01.2019'!R544</f>
        <v>14.140342254968589</v>
      </c>
      <c r="S544" s="140">
        <f t="shared" si="321"/>
        <v>0</v>
      </c>
      <c r="T544" s="141">
        <f t="shared" si="322"/>
        <v>14.140342254968589</v>
      </c>
      <c r="U544" s="147">
        <f>[1]побуд.звіт!U544+'[2]звіт 2018+01.2019'!U544</f>
        <v>0</v>
      </c>
      <c r="V544" s="147">
        <f>[1]побуд.звіт!V544+'[2]звіт 2018+01.2019'!V544</f>
        <v>0</v>
      </c>
      <c r="W544" s="140">
        <f t="shared" si="323"/>
        <v>0</v>
      </c>
      <c r="X544" s="141">
        <f t="shared" si="324"/>
        <v>0</v>
      </c>
      <c r="Y544" s="147">
        <f>[1]побуд.звіт!Y544+'[2]звіт 2018+01.2019'!Y544</f>
        <v>0</v>
      </c>
      <c r="Z544" s="147">
        <f>[1]побуд.звіт!Z544+'[2]звіт 2018+01.2019'!Z544</f>
        <v>0</v>
      </c>
      <c r="AA544" s="140">
        <f t="shared" si="325"/>
        <v>0</v>
      </c>
      <c r="AB544" s="141">
        <f t="shared" si="326"/>
        <v>0</v>
      </c>
      <c r="AC544" s="147">
        <f>[1]побуд.звіт!AC544+'[2]звіт 2018+01.2019'!AC544</f>
        <v>90.424924006109961</v>
      </c>
      <c r="AD544" s="147">
        <f>[1]побуд.звіт!AD544+'[2]звіт 2018+01.2019'!AD544</f>
        <v>114.20199258100604</v>
      </c>
      <c r="AE544" s="140">
        <f t="shared" si="327"/>
        <v>0</v>
      </c>
      <c r="AF544" s="141">
        <f t="shared" si="328"/>
        <v>23.777068574896077</v>
      </c>
      <c r="AG544" s="147">
        <f>[1]побуд.звіт!AG544+'[2]звіт 2018+01.2019'!AG544</f>
        <v>0</v>
      </c>
      <c r="AH544" s="147">
        <f>[1]побуд.звіт!AH544+'[2]звіт 2018+01.2019'!AH544</f>
        <v>0</v>
      </c>
      <c r="AI544" s="140">
        <f t="shared" si="329"/>
        <v>0</v>
      </c>
      <c r="AJ544" s="141">
        <f t="shared" si="330"/>
        <v>0</v>
      </c>
      <c r="AK544" s="147">
        <f>[1]побуд.звіт!AK544+'[2]звіт 2018+01.2019'!AK544</f>
        <v>0</v>
      </c>
      <c r="AL544" s="147">
        <f>[1]побуд.звіт!AL544+'[2]звіт 2018+01.2019'!AL544</f>
        <v>0</v>
      </c>
      <c r="AM544" s="140">
        <f t="shared" si="331"/>
        <v>0</v>
      </c>
      <c r="AN544" s="141">
        <f t="shared" si="332"/>
        <v>0</v>
      </c>
      <c r="AO544" s="147">
        <f>[1]побуд.звіт!AO544+'[2]звіт 2018+01.2019'!AO544</f>
        <v>187.39473031679847</v>
      </c>
      <c r="AP544" s="147">
        <f>[1]побуд.звіт!AP544+'[2]звіт 2018+01.2019'!AP544</f>
        <v>34.999073108716189</v>
      </c>
      <c r="AQ544" s="140">
        <f t="shared" si="333"/>
        <v>-152.3956572080823</v>
      </c>
      <c r="AR544" s="141">
        <f t="shared" si="334"/>
        <v>0</v>
      </c>
      <c r="AS544" s="147">
        <f>[1]побуд.звіт!AS544+'[2]звіт 2018+01.2019'!AS544</f>
        <v>0</v>
      </c>
      <c r="AT544" s="147">
        <f>[1]побуд.звіт!AT544+'[2]звіт 2018+01.2019'!AT544</f>
        <v>0</v>
      </c>
      <c r="AU544" s="140">
        <f t="shared" si="335"/>
        <v>0</v>
      </c>
      <c r="AV544" s="141">
        <f t="shared" si="336"/>
        <v>0</v>
      </c>
      <c r="AW544" s="147">
        <f>[1]побуд.звіт!AW544+'[2]звіт 2018+01.2019'!AW544</f>
        <v>126.19110940992799</v>
      </c>
      <c r="AX544" s="147">
        <f>[1]побуд.звіт!AX544+'[2]звіт 2018+01.2019'!AX544</f>
        <v>0</v>
      </c>
      <c r="AY544" s="140">
        <f t="shared" si="337"/>
        <v>-126.19110940992799</v>
      </c>
      <c r="AZ544" s="141">
        <f t="shared" si="338"/>
        <v>0</v>
      </c>
      <c r="BA544" s="38">
        <v>0</v>
      </c>
      <c r="BB544" s="36"/>
      <c r="BC544" s="36">
        <f t="shared" si="348"/>
        <v>0</v>
      </c>
      <c r="BD544" s="37">
        <f t="shared" si="349"/>
        <v>0</v>
      </c>
      <c r="BE544" s="147">
        <f>[1]побуд.звіт!BE544+'[2]звіт 2018+01.2019'!BE544</f>
        <v>16.06891272760765</v>
      </c>
      <c r="BF544" s="147">
        <f>[1]побуд.звіт!BF544+'[2]звіт 2018+01.2019'!BF544</f>
        <v>0</v>
      </c>
      <c r="BG544" s="140">
        <f t="shared" si="339"/>
        <v>-16.06891272760765</v>
      </c>
      <c r="BH544" s="141">
        <f t="shared" si="340"/>
        <v>0</v>
      </c>
      <c r="BI544" s="147">
        <f>[1]побуд.звіт!BI544+'[2]звіт 2018+01.2019'!BI544</f>
        <v>0</v>
      </c>
      <c r="BJ544" s="147">
        <f>[1]побуд.звіт!BJ544+'[2]звіт 2018+01.2019'!BJ544</f>
        <v>0</v>
      </c>
      <c r="BK544" s="140">
        <f t="shared" si="341"/>
        <v>0</v>
      </c>
      <c r="BL544" s="141">
        <f t="shared" si="342"/>
        <v>0</v>
      </c>
      <c r="BM544" s="147">
        <f>[1]побуд.звіт!BM544+'[2]звіт 2018+01.2019'!BM544</f>
        <v>0</v>
      </c>
      <c r="BN544" s="147">
        <f>[1]побуд.звіт!BN544+'[2]звіт 2018+01.2019'!BN544</f>
        <v>0</v>
      </c>
      <c r="BO544" s="140">
        <f t="shared" si="343"/>
        <v>0</v>
      </c>
      <c r="BP544" s="141">
        <f t="shared" si="344"/>
        <v>0</v>
      </c>
      <c r="BQ544" s="142">
        <f t="shared" si="351"/>
        <v>500.73296696139056</v>
      </c>
      <c r="BR544" s="140">
        <f t="shared" si="351"/>
        <v>246.33393575659346</v>
      </c>
      <c r="BS544" s="140">
        <f t="shared" si="345"/>
        <v>-254.3990312047971</v>
      </c>
      <c r="BT544" s="141">
        <f t="shared" si="346"/>
        <v>0</v>
      </c>
      <c r="BU544" s="148">
        <f t="shared" si="350"/>
        <v>0.49194671014258834</v>
      </c>
      <c r="BV544" s="132">
        <v>42</v>
      </c>
      <c r="BW544" s="144">
        <f t="shared" si="347"/>
        <v>6.2333595027578141</v>
      </c>
      <c r="BX544" s="132">
        <f t="shared" si="313"/>
        <v>35.766640497242186</v>
      </c>
      <c r="BY544" s="145">
        <v>3</v>
      </c>
      <c r="CA544" s="39"/>
    </row>
    <row r="545" spans="1:79" x14ac:dyDescent="0.3">
      <c r="A545" s="137">
        <f t="shared" si="318"/>
        <v>537</v>
      </c>
      <c r="B545" s="153" t="s">
        <v>637</v>
      </c>
      <c r="C545" s="188">
        <v>98.8</v>
      </c>
      <c r="D545" s="187">
        <v>1</v>
      </c>
      <c r="E545" s="147">
        <f>[1]побуд.звіт!E545+'[2]звіт 2018+01.2019'!E545</f>
        <v>0</v>
      </c>
      <c r="F545" s="147">
        <f>[1]побуд.звіт!F545+'[2]звіт 2018+01.2019'!F545</f>
        <v>0</v>
      </c>
      <c r="G545" s="140">
        <f t="shared" si="314"/>
        <v>0</v>
      </c>
      <c r="H545" s="141">
        <f t="shared" si="315"/>
        <v>0</v>
      </c>
      <c r="I545" s="147">
        <f>[1]побуд.звіт!I545+'[2]звіт 2018+01.2019'!I545</f>
        <v>0</v>
      </c>
      <c r="J545" s="147">
        <f>[1]побуд.звіт!J545+'[2]звіт 2018+01.2019'!J545</f>
        <v>0</v>
      </c>
      <c r="K545" s="140">
        <f t="shared" si="316"/>
        <v>0</v>
      </c>
      <c r="L545" s="141">
        <f t="shared" si="317"/>
        <v>0</v>
      </c>
      <c r="M545" s="147">
        <f>[1]побуд.звіт!M545+'[2]звіт 2018+01.2019'!M545</f>
        <v>403.25346622629041</v>
      </c>
      <c r="N545" s="147">
        <f>[1]побуд.звіт!N545+'[2]звіт 2018+01.2019'!N545</f>
        <v>414.96263905951321</v>
      </c>
      <c r="O545" s="140">
        <f t="shared" si="319"/>
        <v>0</v>
      </c>
      <c r="P545" s="141">
        <f t="shared" si="320"/>
        <v>11.709172833222794</v>
      </c>
      <c r="Q545" s="147">
        <f>[1]побуд.звіт!Q545+'[2]звіт 2018+01.2019'!Q545</f>
        <v>0</v>
      </c>
      <c r="R545" s="147">
        <f>[1]побуд.звіт!R545+'[2]звіт 2018+01.2019'!R545</f>
        <v>69.410127185354924</v>
      </c>
      <c r="S545" s="140">
        <f t="shared" si="321"/>
        <v>0</v>
      </c>
      <c r="T545" s="141">
        <f t="shared" si="322"/>
        <v>69.410127185354924</v>
      </c>
      <c r="U545" s="147">
        <f>[1]побуд.звіт!U545+'[2]звіт 2018+01.2019'!U545</f>
        <v>0</v>
      </c>
      <c r="V545" s="147">
        <f>[1]побуд.звіт!V545+'[2]звіт 2018+01.2019'!V545</f>
        <v>0</v>
      </c>
      <c r="W545" s="140">
        <f t="shared" si="323"/>
        <v>0</v>
      </c>
      <c r="X545" s="141">
        <f t="shared" si="324"/>
        <v>0</v>
      </c>
      <c r="Y545" s="147">
        <f>[1]побуд.звіт!Y545+'[2]звіт 2018+01.2019'!Y545</f>
        <v>0</v>
      </c>
      <c r="Z545" s="147">
        <f>[1]побуд.звіт!Z545+'[2]звіт 2018+01.2019'!Z545</f>
        <v>0</v>
      </c>
      <c r="AA545" s="140">
        <f t="shared" si="325"/>
        <v>0</v>
      </c>
      <c r="AB545" s="141">
        <f t="shared" si="326"/>
        <v>0</v>
      </c>
      <c r="AC545" s="147">
        <f>[1]побуд.звіт!AC545+'[2]звіт 2018+01.2019'!AC545</f>
        <v>435.67021266814743</v>
      </c>
      <c r="AD545" s="147">
        <f>[1]побуд.звіт!AD545+'[2]звіт 2018+01.2019'!AD545</f>
        <v>550.39789595138507</v>
      </c>
      <c r="AE545" s="140">
        <f t="shared" si="327"/>
        <v>0</v>
      </c>
      <c r="AF545" s="141">
        <f t="shared" si="328"/>
        <v>114.72768328323764</v>
      </c>
      <c r="AG545" s="147">
        <f>[1]побуд.звіт!AG545+'[2]звіт 2018+01.2019'!AG545</f>
        <v>0</v>
      </c>
      <c r="AH545" s="147">
        <f>[1]побуд.звіт!AH545+'[2]звіт 2018+01.2019'!AH545</f>
        <v>0</v>
      </c>
      <c r="AI545" s="140">
        <f t="shared" si="329"/>
        <v>0</v>
      </c>
      <c r="AJ545" s="141">
        <f t="shared" si="330"/>
        <v>0</v>
      </c>
      <c r="AK545" s="147">
        <f>[1]побуд.звіт!AK545+'[2]звіт 2018+01.2019'!AK545</f>
        <v>0</v>
      </c>
      <c r="AL545" s="147">
        <f>[1]побуд.звіт!AL545+'[2]звіт 2018+01.2019'!AL545</f>
        <v>0</v>
      </c>
      <c r="AM545" s="140">
        <f t="shared" si="331"/>
        <v>0</v>
      </c>
      <c r="AN545" s="141">
        <f t="shared" si="332"/>
        <v>0</v>
      </c>
      <c r="AO545" s="147">
        <f>[1]побуд.звіт!AO545+'[2]звіт 2018+01.2019'!AO545</f>
        <v>168.19632557593761</v>
      </c>
      <c r="AP545" s="147">
        <f>[1]побуд.звіт!AP545+'[2]звіт 2018+01.2019'!AP545</f>
        <v>159.11563903667241</v>
      </c>
      <c r="AQ545" s="140">
        <f t="shared" si="333"/>
        <v>-9.0806865392652014</v>
      </c>
      <c r="AR545" s="141">
        <f t="shared" si="334"/>
        <v>0</v>
      </c>
      <c r="AS545" s="147">
        <f>[1]побуд.звіт!AS545+'[2]звіт 2018+01.2019'!AS545</f>
        <v>0</v>
      </c>
      <c r="AT545" s="147">
        <f>[1]побуд.звіт!AT545+'[2]звіт 2018+01.2019'!AT545</f>
        <v>0</v>
      </c>
      <c r="AU545" s="140">
        <f t="shared" si="335"/>
        <v>0</v>
      </c>
      <c r="AV545" s="141">
        <f t="shared" si="336"/>
        <v>0</v>
      </c>
      <c r="AW545" s="147">
        <f>[1]побуд.звіт!AW545+'[2]звіт 2018+01.2019'!AW545</f>
        <v>618.89040957259078</v>
      </c>
      <c r="AX545" s="147">
        <f>[1]побуд.звіт!AX545+'[2]звіт 2018+01.2019'!AX545</f>
        <v>0</v>
      </c>
      <c r="AY545" s="140">
        <f t="shared" si="337"/>
        <v>-618.89040957259078</v>
      </c>
      <c r="AZ545" s="141">
        <f t="shared" si="338"/>
        <v>0</v>
      </c>
      <c r="BA545" s="38">
        <v>0</v>
      </c>
      <c r="BB545" s="36"/>
      <c r="BC545" s="36">
        <f t="shared" si="348"/>
        <v>0</v>
      </c>
      <c r="BD545" s="37">
        <f t="shared" si="349"/>
        <v>0</v>
      </c>
      <c r="BE545" s="147">
        <f>[1]побуд.звіт!BE545+'[2]звіт 2018+01.2019'!BE545</f>
        <v>15.990336613178755</v>
      </c>
      <c r="BF545" s="147">
        <f>[1]побуд.звіт!BF545+'[2]звіт 2018+01.2019'!BF545</f>
        <v>0</v>
      </c>
      <c r="BG545" s="140">
        <f t="shared" si="339"/>
        <v>-15.990336613178755</v>
      </c>
      <c r="BH545" s="141">
        <f t="shared" si="340"/>
        <v>0</v>
      </c>
      <c r="BI545" s="147">
        <f>[1]побуд.звіт!BI545+'[2]звіт 2018+01.2019'!BI545</f>
        <v>0</v>
      </c>
      <c r="BJ545" s="147">
        <f>[1]побуд.звіт!BJ545+'[2]звіт 2018+01.2019'!BJ545</f>
        <v>0</v>
      </c>
      <c r="BK545" s="140">
        <f t="shared" si="341"/>
        <v>0</v>
      </c>
      <c r="BL545" s="141">
        <f t="shared" si="342"/>
        <v>0</v>
      </c>
      <c r="BM545" s="147">
        <f>[1]побуд.звіт!BM545+'[2]звіт 2018+01.2019'!BM545</f>
        <v>0</v>
      </c>
      <c r="BN545" s="147">
        <f>[1]побуд.звіт!BN545+'[2]звіт 2018+01.2019'!BN545</f>
        <v>0</v>
      </c>
      <c r="BO545" s="140">
        <f t="shared" si="343"/>
        <v>0</v>
      </c>
      <c r="BP545" s="141">
        <f t="shared" si="344"/>
        <v>0</v>
      </c>
      <c r="BQ545" s="142">
        <f t="shared" si="351"/>
        <v>1642.0007506561449</v>
      </c>
      <c r="BR545" s="140">
        <f t="shared" si="351"/>
        <v>1193.8863012329257</v>
      </c>
      <c r="BS545" s="140">
        <f t="shared" si="345"/>
        <v>-448.11444942321918</v>
      </c>
      <c r="BT545" s="141">
        <f t="shared" si="346"/>
        <v>0</v>
      </c>
      <c r="BU545" s="148">
        <f t="shared" si="350"/>
        <v>0.72709242109411198</v>
      </c>
      <c r="BV545" s="132">
        <v>98</v>
      </c>
      <c r="BW545" s="144">
        <f t="shared" si="347"/>
        <v>0</v>
      </c>
      <c r="BX545" s="132">
        <f t="shared" si="313"/>
        <v>117.28576790401034</v>
      </c>
      <c r="BY545" s="145">
        <v>3</v>
      </c>
      <c r="CA545" s="39"/>
    </row>
    <row r="546" spans="1:79" x14ac:dyDescent="0.3">
      <c r="A546" s="137">
        <f t="shared" si="318"/>
        <v>538</v>
      </c>
      <c r="B546" s="153" t="s">
        <v>638</v>
      </c>
      <c r="C546" s="188">
        <v>50.6</v>
      </c>
      <c r="D546" s="187">
        <v>1</v>
      </c>
      <c r="E546" s="147">
        <f>[1]побуд.звіт!E546+'[2]звіт 2018+01.2019'!E546</f>
        <v>0</v>
      </c>
      <c r="F546" s="147">
        <f>[1]побуд.звіт!F546+'[2]звіт 2018+01.2019'!F546</f>
        <v>0</v>
      </c>
      <c r="G546" s="140">
        <f t="shared" si="314"/>
        <v>0</v>
      </c>
      <c r="H546" s="141">
        <f t="shared" si="315"/>
        <v>0</v>
      </c>
      <c r="I546" s="147">
        <f>[1]побуд.звіт!I546+'[2]звіт 2018+01.2019'!I546</f>
        <v>0</v>
      </c>
      <c r="J546" s="147">
        <f>[1]побуд.звіт!J546+'[2]звіт 2018+01.2019'!J546</f>
        <v>0</v>
      </c>
      <c r="K546" s="140">
        <f t="shared" si="316"/>
        <v>0</v>
      </c>
      <c r="L546" s="141">
        <f t="shared" si="317"/>
        <v>0</v>
      </c>
      <c r="M546" s="147">
        <f>[1]побуд.звіт!M546+'[2]звіт 2018+01.2019'!M546</f>
        <v>40.522933545156349</v>
      </c>
      <c r="N546" s="147">
        <f>[1]побуд.звіт!N546+'[2]звіт 2018+01.2019'!N546</f>
        <v>41.496263905951317</v>
      </c>
      <c r="O546" s="140">
        <f t="shared" si="319"/>
        <v>0</v>
      </c>
      <c r="P546" s="141">
        <f t="shared" si="320"/>
        <v>0.97333036079496793</v>
      </c>
      <c r="Q546" s="147">
        <f>[1]побуд.звіт!Q546+'[2]звіт 2018+01.2019'!Q546</f>
        <v>0</v>
      </c>
      <c r="R546" s="147">
        <f>[1]побуд.звіт!R546+'[2]звіт 2018+01.2019'!R546</f>
        <v>35.524123675829109</v>
      </c>
      <c r="S546" s="140">
        <f t="shared" si="321"/>
        <v>0</v>
      </c>
      <c r="T546" s="141">
        <f t="shared" si="322"/>
        <v>35.524123675829109</v>
      </c>
      <c r="U546" s="147">
        <f>[1]побуд.звіт!U546+'[2]звіт 2018+01.2019'!U546</f>
        <v>0</v>
      </c>
      <c r="V546" s="147">
        <f>[1]побуд.звіт!V546+'[2]звіт 2018+01.2019'!V546</f>
        <v>0</v>
      </c>
      <c r="W546" s="140">
        <f t="shared" si="323"/>
        <v>0</v>
      </c>
      <c r="X546" s="141">
        <f t="shared" si="324"/>
        <v>0</v>
      </c>
      <c r="Y546" s="147">
        <f>[1]побуд.звіт!Y546+'[2]звіт 2018+01.2019'!Y546</f>
        <v>0</v>
      </c>
      <c r="Z546" s="147">
        <f>[1]побуд.звіт!Z546+'[2]звіт 2018+01.2019'!Z546</f>
        <v>0</v>
      </c>
      <c r="AA546" s="140">
        <f t="shared" si="325"/>
        <v>0</v>
      </c>
      <c r="AB546" s="141">
        <f t="shared" si="326"/>
        <v>0</v>
      </c>
      <c r="AC546" s="147">
        <f>[1]побуд.звіт!AC546+'[2]звіт 2018+01.2019'!AC546</f>
        <v>223.00716010359349</v>
      </c>
      <c r="AD546" s="147">
        <f>[1]побуд.звіт!AD546+'[2]звіт 2018+01.2019'!AD546</f>
        <v>281.88394266336127</v>
      </c>
      <c r="AE546" s="140">
        <f t="shared" si="327"/>
        <v>0</v>
      </c>
      <c r="AF546" s="141">
        <f t="shared" si="328"/>
        <v>58.876782559767776</v>
      </c>
      <c r="AG546" s="147">
        <f>[1]побуд.звіт!AG546+'[2]звіт 2018+01.2019'!AG546</f>
        <v>0</v>
      </c>
      <c r="AH546" s="147">
        <f>[1]побуд.звіт!AH546+'[2]звіт 2018+01.2019'!AH546</f>
        <v>0</v>
      </c>
      <c r="AI546" s="140">
        <f t="shared" si="329"/>
        <v>0</v>
      </c>
      <c r="AJ546" s="141">
        <f t="shared" si="330"/>
        <v>0</v>
      </c>
      <c r="AK546" s="147">
        <f>[1]побуд.звіт!AK546+'[2]звіт 2018+01.2019'!AK546</f>
        <v>0</v>
      </c>
      <c r="AL546" s="147">
        <f>[1]побуд.звіт!AL546+'[2]звіт 2018+01.2019'!AL546</f>
        <v>0</v>
      </c>
      <c r="AM546" s="140">
        <f t="shared" si="331"/>
        <v>0</v>
      </c>
      <c r="AN546" s="141">
        <f t="shared" si="332"/>
        <v>0</v>
      </c>
      <c r="AO546" s="147">
        <f>[1]побуд.звіт!AO546+'[2]звіт 2018+01.2019'!AO546</f>
        <v>84.102669123298128</v>
      </c>
      <c r="AP546" s="147">
        <f>[1]побуд.звіт!AP546+'[2]звіт 2018+01.2019'!AP546</f>
        <v>69.998146217432378</v>
      </c>
      <c r="AQ546" s="140">
        <f t="shared" si="333"/>
        <v>-14.10452290586575</v>
      </c>
      <c r="AR546" s="141">
        <f t="shared" si="334"/>
        <v>0</v>
      </c>
      <c r="AS546" s="147">
        <f>[1]побуд.звіт!AS546+'[2]звіт 2018+01.2019'!AS546</f>
        <v>0</v>
      </c>
      <c r="AT546" s="147">
        <f>[1]побуд.звіт!AT546+'[2]звіт 2018+01.2019'!AT546</f>
        <v>0</v>
      </c>
      <c r="AU546" s="140">
        <f t="shared" si="335"/>
        <v>0</v>
      </c>
      <c r="AV546" s="141">
        <f t="shared" si="336"/>
        <v>0</v>
      </c>
      <c r="AW546" s="147">
        <f>[1]побуд.звіт!AW546+'[2]звіт 2018+01.2019'!AW546</f>
        <v>316.88977589477679</v>
      </c>
      <c r="AX546" s="147">
        <f>[1]побуд.звіт!AX546+'[2]звіт 2018+01.2019'!AX546</f>
        <v>0</v>
      </c>
      <c r="AY546" s="140">
        <f t="shared" si="337"/>
        <v>-316.88977589477679</v>
      </c>
      <c r="AZ546" s="141">
        <f t="shared" si="338"/>
        <v>0</v>
      </c>
      <c r="BA546" s="38">
        <v>0</v>
      </c>
      <c r="BB546" s="36"/>
      <c r="BC546" s="36">
        <f t="shared" si="348"/>
        <v>0</v>
      </c>
      <c r="BD546" s="37">
        <f t="shared" si="349"/>
        <v>0</v>
      </c>
      <c r="BE546" s="147">
        <f>[1]побуд.звіт!BE546+'[2]звіт 2018+01.2019'!BE546</f>
        <v>16.069117118029197</v>
      </c>
      <c r="BF546" s="147">
        <f>[1]побуд.звіт!BF546+'[2]звіт 2018+01.2019'!BF546</f>
        <v>0</v>
      </c>
      <c r="BG546" s="140">
        <f t="shared" si="339"/>
        <v>-16.069117118029197</v>
      </c>
      <c r="BH546" s="141">
        <f t="shared" si="340"/>
        <v>0</v>
      </c>
      <c r="BI546" s="147">
        <f>[1]побуд.звіт!BI546+'[2]звіт 2018+01.2019'!BI546</f>
        <v>0</v>
      </c>
      <c r="BJ546" s="147">
        <f>[1]побуд.звіт!BJ546+'[2]звіт 2018+01.2019'!BJ546</f>
        <v>0</v>
      </c>
      <c r="BK546" s="140">
        <f t="shared" si="341"/>
        <v>0</v>
      </c>
      <c r="BL546" s="141">
        <f t="shared" si="342"/>
        <v>0</v>
      </c>
      <c r="BM546" s="147">
        <f>[1]побуд.звіт!BM546+'[2]звіт 2018+01.2019'!BM546</f>
        <v>0</v>
      </c>
      <c r="BN546" s="147">
        <f>[1]побуд.звіт!BN546+'[2]звіт 2018+01.2019'!BN546</f>
        <v>0</v>
      </c>
      <c r="BO546" s="140">
        <f t="shared" si="343"/>
        <v>0</v>
      </c>
      <c r="BP546" s="141">
        <f t="shared" si="344"/>
        <v>0</v>
      </c>
      <c r="BQ546" s="142">
        <f t="shared" si="351"/>
        <v>680.59165578485397</v>
      </c>
      <c r="BR546" s="140">
        <f t="shared" si="351"/>
        <v>428.9024764625741</v>
      </c>
      <c r="BS546" s="140">
        <f t="shared" si="345"/>
        <v>-251.68917932227987</v>
      </c>
      <c r="BT546" s="141">
        <f t="shared" si="346"/>
        <v>0</v>
      </c>
      <c r="BU546" s="148">
        <f t="shared" si="350"/>
        <v>0.63019061843766877</v>
      </c>
      <c r="BV546" s="132">
        <v>2303</v>
      </c>
      <c r="BW546" s="144">
        <f t="shared" si="347"/>
        <v>2254.3863103010817</v>
      </c>
      <c r="BX546" s="132">
        <f t="shared" si="313"/>
        <v>48.613689698918144</v>
      </c>
      <c r="BY546" s="145">
        <v>3</v>
      </c>
      <c r="CA546" s="39"/>
    </row>
    <row r="547" spans="1:79" x14ac:dyDescent="0.3">
      <c r="A547" s="137">
        <f t="shared" si="318"/>
        <v>539</v>
      </c>
      <c r="B547" s="153" t="s">
        <v>639</v>
      </c>
      <c r="C547" s="188">
        <v>61.7</v>
      </c>
      <c r="D547" s="187">
        <v>1</v>
      </c>
      <c r="E547" s="147">
        <f>[1]побуд.звіт!E547+'[2]звіт 2018+01.2019'!E547</f>
        <v>0</v>
      </c>
      <c r="F547" s="147">
        <f>[1]побуд.звіт!F547+'[2]звіт 2018+01.2019'!F547</f>
        <v>0</v>
      </c>
      <c r="G547" s="140">
        <f t="shared" si="314"/>
        <v>0</v>
      </c>
      <c r="H547" s="141">
        <f t="shared" si="315"/>
        <v>0</v>
      </c>
      <c r="I547" s="147">
        <f>[1]побуд.звіт!I547+'[2]звіт 2018+01.2019'!I547</f>
        <v>0</v>
      </c>
      <c r="J547" s="147">
        <f>[1]побуд.звіт!J547+'[2]звіт 2018+01.2019'!J547</f>
        <v>0</v>
      </c>
      <c r="K547" s="140">
        <f t="shared" si="316"/>
        <v>0</v>
      </c>
      <c r="L547" s="141">
        <f t="shared" si="317"/>
        <v>0</v>
      </c>
      <c r="M547" s="147">
        <f>[1]побуд.звіт!M547+'[2]звіт 2018+01.2019'!M547</f>
        <v>362.77837054199324</v>
      </c>
      <c r="N547" s="147">
        <f>[1]побуд.звіт!N547+'[2]звіт 2018+01.2019'!N547</f>
        <v>373.4663751535619</v>
      </c>
      <c r="O547" s="140">
        <f t="shared" si="319"/>
        <v>0</v>
      </c>
      <c r="P547" s="141">
        <f t="shared" si="320"/>
        <v>10.688004611568658</v>
      </c>
      <c r="Q547" s="147">
        <f>[1]побуд.звіт!Q547+'[2]звіт 2018+01.2019'!Q547</f>
        <v>0</v>
      </c>
      <c r="R547" s="147">
        <f>[1]побуд.звіт!R547+'[2]звіт 2018+01.2019'!R547</f>
        <v>43.342304765810759</v>
      </c>
      <c r="S547" s="140">
        <f t="shared" si="321"/>
        <v>0</v>
      </c>
      <c r="T547" s="141">
        <f t="shared" si="322"/>
        <v>43.342304765810759</v>
      </c>
      <c r="U547" s="147">
        <f>[1]побуд.звіт!U547+'[2]звіт 2018+01.2019'!U547</f>
        <v>0</v>
      </c>
      <c r="V547" s="147">
        <f>[1]побуд.звіт!V547+'[2]звіт 2018+01.2019'!V547</f>
        <v>0</v>
      </c>
      <c r="W547" s="140">
        <f t="shared" si="323"/>
        <v>0</v>
      </c>
      <c r="X547" s="141">
        <f t="shared" si="324"/>
        <v>0</v>
      </c>
      <c r="Y547" s="147">
        <f>[1]побуд.звіт!Y547+'[2]звіт 2018+01.2019'!Y547</f>
        <v>0</v>
      </c>
      <c r="Z547" s="147">
        <f>[1]побуд.звіт!Z547+'[2]звіт 2018+01.2019'!Z547</f>
        <v>0</v>
      </c>
      <c r="AA547" s="140">
        <f t="shared" si="325"/>
        <v>0</v>
      </c>
      <c r="AB547" s="141">
        <f t="shared" si="326"/>
        <v>0</v>
      </c>
      <c r="AC547" s="147">
        <f>[1]побуд.звіт!AC547+'[2]звіт 2018+01.2019'!AC547</f>
        <v>272.16357095120048</v>
      </c>
      <c r="AD547" s="147">
        <f>[1]побуд.звіт!AD547+'[2]звіт 2018+01.2019'!AD547</f>
        <v>343.72014352429619</v>
      </c>
      <c r="AE547" s="140">
        <f t="shared" si="327"/>
        <v>0</v>
      </c>
      <c r="AF547" s="141">
        <f t="shared" si="328"/>
        <v>71.556572573095707</v>
      </c>
      <c r="AG547" s="147">
        <f>[1]побуд.звіт!AG547+'[2]звіт 2018+01.2019'!AG547</f>
        <v>0</v>
      </c>
      <c r="AH547" s="147">
        <f>[1]побуд.звіт!AH547+'[2]звіт 2018+01.2019'!AH547</f>
        <v>0</v>
      </c>
      <c r="AI547" s="140">
        <f t="shared" si="329"/>
        <v>0</v>
      </c>
      <c r="AJ547" s="141">
        <f t="shared" si="330"/>
        <v>0</v>
      </c>
      <c r="AK547" s="147">
        <f>[1]побуд.звіт!AK547+'[2]звіт 2018+01.2019'!AK547</f>
        <v>0</v>
      </c>
      <c r="AL547" s="147">
        <f>[1]побуд.звіт!AL547+'[2]звіт 2018+01.2019'!AL547</f>
        <v>0</v>
      </c>
      <c r="AM547" s="140">
        <f t="shared" si="331"/>
        <v>0</v>
      </c>
      <c r="AN547" s="141">
        <f t="shared" si="332"/>
        <v>0</v>
      </c>
      <c r="AO547" s="147">
        <f>[1]побуд.звіт!AO547+'[2]звіт 2018+01.2019'!AO547</f>
        <v>374.81646297363767</v>
      </c>
      <c r="AP547" s="147">
        <f>[1]побуд.звіт!AP547+'[2]звіт 2018+01.2019'!AP547</f>
        <v>69.998146217432378</v>
      </c>
      <c r="AQ547" s="140">
        <f t="shared" si="333"/>
        <v>-304.81831675620526</v>
      </c>
      <c r="AR547" s="141">
        <f t="shared" si="334"/>
        <v>0</v>
      </c>
      <c r="AS547" s="147">
        <f>[1]побуд.звіт!AS547+'[2]звіт 2018+01.2019'!AS547</f>
        <v>0</v>
      </c>
      <c r="AT547" s="147">
        <f>[1]побуд.звіт!AT547+'[2]звіт 2018+01.2019'!AT547</f>
        <v>0</v>
      </c>
      <c r="AU547" s="140">
        <f t="shared" si="335"/>
        <v>0</v>
      </c>
      <c r="AV547" s="141">
        <f t="shared" si="336"/>
        <v>0</v>
      </c>
      <c r="AW547" s="147">
        <f>[1]побуд.звіт!AW547+'[2]звіт 2018+01.2019'!AW547</f>
        <v>386.26141164624244</v>
      </c>
      <c r="AX547" s="147">
        <f>[1]побуд.звіт!AX547+'[2]звіт 2018+01.2019'!AX547</f>
        <v>0</v>
      </c>
      <c r="AY547" s="140">
        <f t="shared" si="337"/>
        <v>-386.26141164624244</v>
      </c>
      <c r="AZ547" s="141">
        <f t="shared" si="338"/>
        <v>0</v>
      </c>
      <c r="BA547" s="38">
        <v>0</v>
      </c>
      <c r="BB547" s="36"/>
      <c r="BC547" s="36">
        <f t="shared" si="348"/>
        <v>0</v>
      </c>
      <c r="BD547" s="37">
        <f t="shared" si="349"/>
        <v>0</v>
      </c>
      <c r="BE547" s="147">
        <f>[1]побуд.звіт!BE547+'[2]звіт 2018+01.2019'!BE547</f>
        <v>16.042694522695999</v>
      </c>
      <c r="BF547" s="147">
        <f>[1]побуд.звіт!BF547+'[2]звіт 2018+01.2019'!BF547</f>
        <v>0</v>
      </c>
      <c r="BG547" s="140">
        <f t="shared" si="339"/>
        <v>-16.042694522695999</v>
      </c>
      <c r="BH547" s="141">
        <f t="shared" si="340"/>
        <v>0</v>
      </c>
      <c r="BI547" s="147">
        <f>[1]побуд.звіт!BI547+'[2]звіт 2018+01.2019'!BI547</f>
        <v>0</v>
      </c>
      <c r="BJ547" s="147">
        <f>[1]побуд.звіт!BJ547+'[2]звіт 2018+01.2019'!BJ547</f>
        <v>0</v>
      </c>
      <c r="BK547" s="140">
        <f t="shared" si="341"/>
        <v>0</v>
      </c>
      <c r="BL547" s="141">
        <f t="shared" si="342"/>
        <v>0</v>
      </c>
      <c r="BM547" s="147">
        <f>[1]побуд.звіт!BM547+'[2]звіт 2018+01.2019'!BM547</f>
        <v>0</v>
      </c>
      <c r="BN547" s="147">
        <f>[1]побуд.звіт!BN547+'[2]звіт 2018+01.2019'!BN547</f>
        <v>0</v>
      </c>
      <c r="BO547" s="140">
        <f t="shared" si="343"/>
        <v>0</v>
      </c>
      <c r="BP547" s="141">
        <f t="shared" si="344"/>
        <v>0</v>
      </c>
      <c r="BQ547" s="142">
        <f t="shared" si="351"/>
        <v>1412.0625106357697</v>
      </c>
      <c r="BR547" s="140">
        <f t="shared" si="351"/>
        <v>830.52696966110125</v>
      </c>
      <c r="BS547" s="140">
        <f t="shared" si="345"/>
        <v>-581.53554097466849</v>
      </c>
      <c r="BT547" s="141">
        <f t="shared" si="346"/>
        <v>0</v>
      </c>
      <c r="BU547" s="148">
        <f t="shared" si="350"/>
        <v>0.58816586617483613</v>
      </c>
      <c r="BV547" s="132">
        <v>69</v>
      </c>
      <c r="BW547" s="144">
        <f t="shared" si="347"/>
        <v>0</v>
      </c>
      <c r="BX547" s="132">
        <f t="shared" si="313"/>
        <v>100.86160790255498</v>
      </c>
      <c r="BY547" s="145">
        <v>3</v>
      </c>
      <c r="CA547" s="39"/>
    </row>
    <row r="548" spans="1:79" x14ac:dyDescent="0.3">
      <c r="A548" s="137">
        <f t="shared" si="318"/>
        <v>540</v>
      </c>
      <c r="B548" s="153" t="s">
        <v>640</v>
      </c>
      <c r="C548" s="188">
        <v>103.5</v>
      </c>
      <c r="D548" s="187">
        <v>1</v>
      </c>
      <c r="E548" s="147">
        <f>[1]побуд.звіт!E548+'[2]звіт 2018+01.2019'!E548</f>
        <v>0</v>
      </c>
      <c r="F548" s="147">
        <f>[1]побуд.звіт!F548+'[2]звіт 2018+01.2019'!F548</f>
        <v>0</v>
      </c>
      <c r="G548" s="140">
        <f t="shared" si="314"/>
        <v>0</v>
      </c>
      <c r="H548" s="141">
        <f t="shared" si="315"/>
        <v>0</v>
      </c>
      <c r="I548" s="147">
        <f>[1]побуд.звіт!I548+'[2]звіт 2018+01.2019'!I548</f>
        <v>0</v>
      </c>
      <c r="J548" s="147">
        <f>[1]побуд.звіт!J548+'[2]звіт 2018+01.2019'!J548</f>
        <v>0</v>
      </c>
      <c r="K548" s="140">
        <f t="shared" si="316"/>
        <v>0</v>
      </c>
      <c r="L548" s="141">
        <f t="shared" si="317"/>
        <v>0</v>
      </c>
      <c r="M548" s="147">
        <f>[1]побуд.звіт!M548+'[2]звіт 2018+01.2019'!M548</f>
        <v>282.46087162564675</v>
      </c>
      <c r="N548" s="147">
        <f>[1]побуд.звіт!N548+'[2]звіт 2018+01.2019'!N548</f>
        <v>290.47384734165922</v>
      </c>
      <c r="O548" s="140">
        <f t="shared" si="319"/>
        <v>0</v>
      </c>
      <c r="P548" s="141">
        <f t="shared" si="320"/>
        <v>8.0129757160124768</v>
      </c>
      <c r="Q548" s="147">
        <f>[1]побуд.звіт!Q548+'[2]звіт 2018+01.2019'!Q548</f>
        <v>0</v>
      </c>
      <c r="R548" s="147">
        <f>[1]побуд.звіт!R548+'[2]звіт 2018+01.2019'!R548</f>
        <v>72.716478488584684</v>
      </c>
      <c r="S548" s="140">
        <f t="shared" si="321"/>
        <v>0</v>
      </c>
      <c r="T548" s="141">
        <f t="shared" si="322"/>
        <v>72.716478488584684</v>
      </c>
      <c r="U548" s="147">
        <f>[1]побуд.звіт!U548+'[2]звіт 2018+01.2019'!U548</f>
        <v>0</v>
      </c>
      <c r="V548" s="147">
        <f>[1]побуд.звіт!V548+'[2]звіт 2018+01.2019'!V548</f>
        <v>0</v>
      </c>
      <c r="W548" s="140">
        <f t="shared" si="323"/>
        <v>0</v>
      </c>
      <c r="X548" s="141">
        <f t="shared" si="324"/>
        <v>0</v>
      </c>
      <c r="Y548" s="147">
        <f>[1]побуд.звіт!Y548+'[2]звіт 2018+01.2019'!Y548</f>
        <v>0</v>
      </c>
      <c r="Z548" s="147">
        <f>[1]побуд.звіт!Z548+'[2]звіт 2018+01.2019'!Z548</f>
        <v>0</v>
      </c>
      <c r="AA548" s="140">
        <f t="shared" si="325"/>
        <v>0</v>
      </c>
      <c r="AB548" s="141">
        <f t="shared" si="326"/>
        <v>0</v>
      </c>
      <c r="AC548" s="147">
        <f>[1]побуд.звіт!AC548+'[2]звіт 2018+01.2019'!AC548</f>
        <v>456.30226509264446</v>
      </c>
      <c r="AD548" s="147">
        <f>[1]побуд.звіт!AD548+'[2]звіт 2018+01.2019'!AD548</f>
        <v>576.58079181142068</v>
      </c>
      <c r="AE548" s="140">
        <f t="shared" si="327"/>
        <v>0</v>
      </c>
      <c r="AF548" s="141">
        <f t="shared" si="328"/>
        <v>120.27852671877622</v>
      </c>
      <c r="AG548" s="147">
        <f>[1]побуд.звіт!AG548+'[2]звіт 2018+01.2019'!AG548</f>
        <v>0</v>
      </c>
      <c r="AH548" s="147">
        <f>[1]побуд.звіт!AH548+'[2]звіт 2018+01.2019'!AH548</f>
        <v>0</v>
      </c>
      <c r="AI548" s="140">
        <f t="shared" si="329"/>
        <v>0</v>
      </c>
      <c r="AJ548" s="141">
        <f t="shared" si="330"/>
        <v>0</v>
      </c>
      <c r="AK548" s="147">
        <f>[1]побуд.звіт!AK548+'[2]звіт 2018+01.2019'!AK548</f>
        <v>0</v>
      </c>
      <c r="AL548" s="147">
        <f>[1]побуд.звіт!AL548+'[2]звіт 2018+01.2019'!AL548</f>
        <v>0</v>
      </c>
      <c r="AM548" s="140">
        <f t="shared" si="331"/>
        <v>0</v>
      </c>
      <c r="AN548" s="141">
        <f t="shared" si="332"/>
        <v>0</v>
      </c>
      <c r="AO548" s="147">
        <f>[1]побуд.звіт!AO548+'[2]звіт 2018+01.2019'!AO548</f>
        <v>562.23248814431781</v>
      </c>
      <c r="AP548" s="147">
        <f>[1]побуд.звіт!AP548+'[2]звіт 2018+01.2019'!AP548</f>
        <v>104.99721932614857</v>
      </c>
      <c r="AQ548" s="140">
        <f t="shared" si="333"/>
        <v>-457.23526881816923</v>
      </c>
      <c r="AR548" s="141">
        <f t="shared" si="334"/>
        <v>0</v>
      </c>
      <c r="AS548" s="147">
        <f>[1]побуд.звіт!AS548+'[2]звіт 2018+01.2019'!AS548</f>
        <v>0</v>
      </c>
      <c r="AT548" s="147">
        <f>[1]побуд.звіт!AT548+'[2]звіт 2018+01.2019'!AT548</f>
        <v>0</v>
      </c>
      <c r="AU548" s="140">
        <f t="shared" si="335"/>
        <v>0</v>
      </c>
      <c r="AV548" s="141">
        <f t="shared" si="336"/>
        <v>0</v>
      </c>
      <c r="AW548" s="147">
        <f>[1]побуд.звіт!AW548+'[2]звіт 2018+01.2019'!AW548</f>
        <v>648.2767825120435</v>
      </c>
      <c r="AX548" s="147">
        <f>[1]побуд.звіт!AX548+'[2]звіт 2018+01.2019'!AX548</f>
        <v>0</v>
      </c>
      <c r="AY548" s="140">
        <f t="shared" si="337"/>
        <v>-648.2767825120435</v>
      </c>
      <c r="AZ548" s="141">
        <f t="shared" si="338"/>
        <v>0</v>
      </c>
      <c r="BA548" s="38">
        <v>0</v>
      </c>
      <c r="BB548" s="36"/>
      <c r="BC548" s="36">
        <f t="shared" si="348"/>
        <v>0</v>
      </c>
      <c r="BD548" s="37">
        <f t="shared" si="349"/>
        <v>0</v>
      </c>
      <c r="BE548" s="147">
        <f>[1]побуд.звіт!BE548+'[2]звіт 2018+01.2019'!BE548</f>
        <v>16.117638129623568</v>
      </c>
      <c r="BF548" s="147">
        <f>[1]побуд.звіт!BF548+'[2]звіт 2018+01.2019'!BF548</f>
        <v>0</v>
      </c>
      <c r="BG548" s="140">
        <f t="shared" si="339"/>
        <v>-16.117638129623568</v>
      </c>
      <c r="BH548" s="141">
        <f t="shared" si="340"/>
        <v>0</v>
      </c>
      <c r="BI548" s="147">
        <f>[1]побуд.звіт!BI548+'[2]звіт 2018+01.2019'!BI548</f>
        <v>0</v>
      </c>
      <c r="BJ548" s="147">
        <f>[1]побуд.звіт!BJ548+'[2]звіт 2018+01.2019'!BJ548</f>
        <v>0</v>
      </c>
      <c r="BK548" s="140">
        <f t="shared" si="341"/>
        <v>0</v>
      </c>
      <c r="BL548" s="141">
        <f t="shared" si="342"/>
        <v>0</v>
      </c>
      <c r="BM548" s="147">
        <f>[1]побуд.звіт!BM548+'[2]звіт 2018+01.2019'!BM548</f>
        <v>0</v>
      </c>
      <c r="BN548" s="147">
        <f>[1]побуд.звіт!BN548+'[2]звіт 2018+01.2019'!BN548</f>
        <v>0</v>
      </c>
      <c r="BO548" s="140">
        <f t="shared" si="343"/>
        <v>0</v>
      </c>
      <c r="BP548" s="141">
        <f t="shared" si="344"/>
        <v>0</v>
      </c>
      <c r="BQ548" s="142">
        <f t="shared" si="351"/>
        <v>1965.3900455042763</v>
      </c>
      <c r="BR548" s="140">
        <f t="shared" si="351"/>
        <v>1044.7683369678132</v>
      </c>
      <c r="BS548" s="140">
        <f t="shared" si="345"/>
        <v>-920.62170853646307</v>
      </c>
      <c r="BT548" s="141">
        <f t="shared" si="346"/>
        <v>0</v>
      </c>
      <c r="BU548" s="148">
        <f t="shared" si="350"/>
        <v>0.53158320372979628</v>
      </c>
      <c r="BV548" s="132">
        <v>5950</v>
      </c>
      <c r="BW548" s="144">
        <f t="shared" si="347"/>
        <v>5809.6149967496949</v>
      </c>
      <c r="BX548" s="132">
        <f t="shared" si="313"/>
        <v>140.38500325030546</v>
      </c>
      <c r="BY548" s="145">
        <v>3</v>
      </c>
      <c r="CA548" s="39"/>
    </row>
    <row r="549" spans="1:79" x14ac:dyDescent="0.3">
      <c r="A549" s="137">
        <f t="shared" si="318"/>
        <v>541</v>
      </c>
      <c r="B549" s="153" t="s">
        <v>641</v>
      </c>
      <c r="C549" s="188">
        <v>111.6</v>
      </c>
      <c r="D549" s="187">
        <v>1</v>
      </c>
      <c r="E549" s="147">
        <f>[1]побуд.звіт!E549+'[2]звіт 2018+01.2019'!E549</f>
        <v>0</v>
      </c>
      <c r="F549" s="147">
        <f>[1]побуд.звіт!F549+'[2]звіт 2018+01.2019'!F549</f>
        <v>0</v>
      </c>
      <c r="G549" s="140">
        <f t="shared" si="314"/>
        <v>0</v>
      </c>
      <c r="H549" s="141">
        <f t="shared" si="315"/>
        <v>0</v>
      </c>
      <c r="I549" s="147">
        <f>[1]побуд.звіт!I549+'[2]звіт 2018+01.2019'!I549</f>
        <v>0</v>
      </c>
      <c r="J549" s="147">
        <f>[1]побуд.звіт!J549+'[2]звіт 2018+01.2019'!J549</f>
        <v>0</v>
      </c>
      <c r="K549" s="140">
        <f t="shared" si="316"/>
        <v>0</v>
      </c>
      <c r="L549" s="141">
        <f t="shared" si="317"/>
        <v>0</v>
      </c>
      <c r="M549" s="147">
        <f>[1]побуд.звіт!M549+'[2]звіт 2018+01.2019'!M549</f>
        <v>564.39886492663129</v>
      </c>
      <c r="N549" s="147">
        <f>[1]побуд.звіт!N549+'[2]звіт 2018+01.2019'!N549</f>
        <v>547.29558078196396</v>
      </c>
      <c r="O549" s="140">
        <f t="shared" si="319"/>
        <v>-17.103284144667327</v>
      </c>
      <c r="P549" s="141">
        <f t="shared" si="320"/>
        <v>0</v>
      </c>
      <c r="Q549" s="147">
        <f>[1]побуд.звіт!Q549+'[2]звіт 2018+01.2019'!Q549</f>
        <v>0</v>
      </c>
      <c r="R549" s="147">
        <f>[1]побуд.звіт!R549+'[2]звіт 2018+01.2019'!R549</f>
        <v>78.377792123516031</v>
      </c>
      <c r="S549" s="140">
        <f t="shared" si="321"/>
        <v>0</v>
      </c>
      <c r="T549" s="141">
        <f t="shared" si="322"/>
        <v>78.377792123516031</v>
      </c>
      <c r="U549" s="147">
        <f>[1]побуд.звіт!U549+'[2]звіт 2018+01.2019'!U549</f>
        <v>0</v>
      </c>
      <c r="V549" s="147">
        <f>[1]побуд.звіт!V549+'[2]звіт 2018+01.2019'!V549</f>
        <v>0</v>
      </c>
      <c r="W549" s="140">
        <f t="shared" si="323"/>
        <v>0</v>
      </c>
      <c r="X549" s="141">
        <f t="shared" si="324"/>
        <v>0</v>
      </c>
      <c r="Y549" s="147">
        <f>[1]побуд.звіт!Y549+'[2]звіт 2018+01.2019'!Y549</f>
        <v>0</v>
      </c>
      <c r="Z549" s="147">
        <f>[1]побуд.звіт!Z549+'[2]звіт 2018+01.2019'!Z549</f>
        <v>0</v>
      </c>
      <c r="AA549" s="140">
        <f t="shared" si="325"/>
        <v>0</v>
      </c>
      <c r="AB549" s="141">
        <f t="shared" si="326"/>
        <v>0</v>
      </c>
      <c r="AC549" s="147">
        <f>[1]побуд.звіт!AC549+'[2]звіт 2018+01.2019'!AC549</f>
        <v>492.05066394389394</v>
      </c>
      <c r="AD549" s="147">
        <f>[1]побуд.звіт!AD549+'[2]звіт 2018+01.2019'!AD549</f>
        <v>621.70450595318414</v>
      </c>
      <c r="AE549" s="140">
        <f t="shared" si="327"/>
        <v>0</v>
      </c>
      <c r="AF549" s="141">
        <f t="shared" si="328"/>
        <v>129.6538420092902</v>
      </c>
      <c r="AG549" s="147">
        <f>[1]побуд.звіт!AG549+'[2]звіт 2018+01.2019'!AG549</f>
        <v>0</v>
      </c>
      <c r="AH549" s="147">
        <f>[1]побуд.звіт!AH549+'[2]звіт 2018+01.2019'!AH549</f>
        <v>0</v>
      </c>
      <c r="AI549" s="140">
        <f t="shared" si="329"/>
        <v>0</v>
      </c>
      <c r="AJ549" s="141">
        <f t="shared" si="330"/>
        <v>0</v>
      </c>
      <c r="AK549" s="147">
        <f>[1]побуд.звіт!AK549+'[2]звіт 2018+01.2019'!AK549</f>
        <v>0</v>
      </c>
      <c r="AL549" s="147">
        <f>[1]побуд.звіт!AL549+'[2]звіт 2018+01.2019'!AL549</f>
        <v>0</v>
      </c>
      <c r="AM549" s="140">
        <f t="shared" si="331"/>
        <v>0</v>
      </c>
      <c r="AN549" s="141">
        <f t="shared" si="332"/>
        <v>0</v>
      </c>
      <c r="AO549" s="147">
        <f>[1]побуд.звіт!AO549+'[2]звіт 2018+01.2019'!AO549</f>
        <v>742.91080066455527</v>
      </c>
      <c r="AP549" s="147">
        <f>[1]побуд.звіт!AP549+'[2]звіт 2018+01.2019'!AP549</f>
        <v>155.90360818650896</v>
      </c>
      <c r="AQ549" s="140">
        <f t="shared" si="333"/>
        <v>-587.00719247804636</v>
      </c>
      <c r="AR549" s="141">
        <f t="shared" si="334"/>
        <v>0</v>
      </c>
      <c r="AS549" s="147">
        <f>[1]побуд.звіт!AS549+'[2]звіт 2018+01.2019'!AS549</f>
        <v>0</v>
      </c>
      <c r="AT549" s="147">
        <f>[1]побуд.звіт!AT549+'[2]звіт 2018+01.2019'!AT549</f>
        <v>0</v>
      </c>
      <c r="AU549" s="140">
        <f t="shared" si="335"/>
        <v>0</v>
      </c>
      <c r="AV549" s="141">
        <f t="shared" si="336"/>
        <v>0</v>
      </c>
      <c r="AW549" s="147">
        <f>[1]побуд.звіт!AW549+'[2]звіт 2018+01.2019'!AW549</f>
        <v>698.91104723037722</v>
      </c>
      <c r="AX549" s="147">
        <f>[1]побуд.звіт!AX549+'[2]звіт 2018+01.2019'!AX549</f>
        <v>0</v>
      </c>
      <c r="AY549" s="140">
        <f t="shared" si="337"/>
        <v>-698.91104723037722</v>
      </c>
      <c r="AZ549" s="141">
        <f t="shared" si="338"/>
        <v>0</v>
      </c>
      <c r="BA549" s="38">
        <v>0</v>
      </c>
      <c r="BB549" s="36"/>
      <c r="BC549" s="36">
        <f t="shared" si="348"/>
        <v>0</v>
      </c>
      <c r="BD549" s="37">
        <f t="shared" si="349"/>
        <v>0</v>
      </c>
      <c r="BE549" s="147">
        <f>[1]побуд.звіт!BE549+'[2]звіт 2018+01.2019'!BE549</f>
        <v>16.025169440399328</v>
      </c>
      <c r="BF549" s="147">
        <f>[1]побуд.звіт!BF549+'[2]звіт 2018+01.2019'!BF549</f>
        <v>0</v>
      </c>
      <c r="BG549" s="140">
        <f t="shared" si="339"/>
        <v>-16.025169440399328</v>
      </c>
      <c r="BH549" s="141">
        <f t="shared" si="340"/>
        <v>0</v>
      </c>
      <c r="BI549" s="147">
        <f>[1]побуд.звіт!BI549+'[2]звіт 2018+01.2019'!BI549</f>
        <v>0</v>
      </c>
      <c r="BJ549" s="147">
        <f>[1]побуд.звіт!BJ549+'[2]звіт 2018+01.2019'!BJ549</f>
        <v>0</v>
      </c>
      <c r="BK549" s="140">
        <f t="shared" si="341"/>
        <v>0</v>
      </c>
      <c r="BL549" s="141">
        <f t="shared" si="342"/>
        <v>0</v>
      </c>
      <c r="BM549" s="147">
        <f>[1]побуд.звіт!BM549+'[2]звіт 2018+01.2019'!BM549</f>
        <v>0</v>
      </c>
      <c r="BN549" s="147">
        <f>[1]побуд.звіт!BN549+'[2]звіт 2018+01.2019'!BN549</f>
        <v>0</v>
      </c>
      <c r="BO549" s="140">
        <f t="shared" si="343"/>
        <v>0</v>
      </c>
      <c r="BP549" s="141">
        <f t="shared" si="344"/>
        <v>0</v>
      </c>
      <c r="BQ549" s="142">
        <f t="shared" si="351"/>
        <v>2514.2965462058569</v>
      </c>
      <c r="BR549" s="140">
        <f t="shared" si="351"/>
        <v>1403.2814870451732</v>
      </c>
      <c r="BS549" s="140">
        <f t="shared" si="345"/>
        <v>-1111.0150591606837</v>
      </c>
      <c r="BT549" s="141">
        <f t="shared" si="346"/>
        <v>0</v>
      </c>
      <c r="BU549" s="148">
        <f t="shared" si="350"/>
        <v>0.5581209142425001</v>
      </c>
      <c r="BV549" s="132">
        <v>43</v>
      </c>
      <c r="BW549" s="144">
        <f t="shared" si="347"/>
        <v>0</v>
      </c>
      <c r="BX549" s="132">
        <f t="shared" si="313"/>
        <v>179.5926104432755</v>
      </c>
      <c r="BY549" s="145">
        <v>3</v>
      </c>
      <c r="CA549" s="39"/>
    </row>
    <row r="550" spans="1:79" x14ac:dyDescent="0.3">
      <c r="A550" s="72">
        <f t="shared" si="318"/>
        <v>542</v>
      </c>
      <c r="B550" s="76" t="s">
        <v>642</v>
      </c>
      <c r="C550" s="73">
        <v>304.10000000000002</v>
      </c>
      <c r="D550" s="187">
        <v>1</v>
      </c>
      <c r="E550" s="177">
        <f>[1]побуд.звіт!E550+'[2]звіт 2018+01.2019'!E550</f>
        <v>0</v>
      </c>
      <c r="F550" s="177">
        <f>[1]побуд.звіт!F550+'[2]звіт 2018+01.2019'!F550</f>
        <v>0</v>
      </c>
      <c r="G550" s="178">
        <f t="shared" si="314"/>
        <v>0</v>
      </c>
      <c r="H550" s="179">
        <f t="shared" si="315"/>
        <v>0</v>
      </c>
      <c r="I550" s="177">
        <f>[1]побуд.звіт!I550+'[2]звіт 2018+01.2019'!I550</f>
        <v>0</v>
      </c>
      <c r="J550" s="177">
        <f>[1]побуд.звіт!J550+'[2]звіт 2018+01.2019'!J550</f>
        <v>0</v>
      </c>
      <c r="K550" s="178">
        <f t="shared" si="316"/>
        <v>0</v>
      </c>
      <c r="L550" s="179">
        <f t="shared" si="317"/>
        <v>0</v>
      </c>
      <c r="M550" s="177">
        <f>[1]побуд.звіт!M550+'[2]звіт 2018+01.2019'!M550</f>
        <v>689.1705525692098</v>
      </c>
      <c r="N550" s="177">
        <f>[1]побуд.звіт!N550+'[2]звіт 2018+01.2019'!N550</f>
        <v>705.43648640117237</v>
      </c>
      <c r="O550" s="178">
        <f t="shared" si="319"/>
        <v>0</v>
      </c>
      <c r="P550" s="179">
        <f t="shared" si="320"/>
        <v>16.26593383196257</v>
      </c>
      <c r="Q550" s="177">
        <f>[1]побуд.звіт!Q550+'[2]звіт 2018+01.2019'!Q550</f>
        <v>0</v>
      </c>
      <c r="R550" s="177">
        <f>[1]побуд.звіт!R550+'[2]звіт 2018+01.2019'!R550</f>
        <v>1274.490187872731</v>
      </c>
      <c r="S550" s="178">
        <f t="shared" si="321"/>
        <v>0</v>
      </c>
      <c r="T550" s="179">
        <f t="shared" si="322"/>
        <v>1274.490187872731</v>
      </c>
      <c r="U550" s="177">
        <f>[1]побуд.звіт!U550+'[2]звіт 2018+01.2019'!U550</f>
        <v>0</v>
      </c>
      <c r="V550" s="177">
        <f>[1]побуд.звіт!V550+'[2]звіт 2018+01.2019'!V550</f>
        <v>0</v>
      </c>
      <c r="W550" s="178">
        <f t="shared" si="323"/>
        <v>0</v>
      </c>
      <c r="X550" s="179">
        <f t="shared" si="324"/>
        <v>0</v>
      </c>
      <c r="Y550" s="177">
        <f>[1]побуд.звіт!Y550+'[2]звіт 2018+01.2019'!Y550</f>
        <v>0</v>
      </c>
      <c r="Z550" s="177">
        <f>[1]побуд.звіт!Z550+'[2]звіт 2018+01.2019'!Z550</f>
        <v>0</v>
      </c>
      <c r="AA550" s="178">
        <f t="shared" si="325"/>
        <v>0</v>
      </c>
      <c r="AB550" s="179">
        <f t="shared" si="326"/>
        <v>0</v>
      </c>
      <c r="AC550" s="177">
        <f>[1]побуд.звіт!AC550+'[2]звіт 2018+01.2019'!AC550</f>
        <v>1340.7939686858263</v>
      </c>
      <c r="AD550" s="177">
        <f>[1]побуд.звіт!AD550+'[2]звіт 2018+01.2019'!AD550</f>
        <v>1694.0890704333628</v>
      </c>
      <c r="AE550" s="178">
        <f t="shared" si="327"/>
        <v>0</v>
      </c>
      <c r="AF550" s="179">
        <f t="shared" si="328"/>
        <v>353.29510174753659</v>
      </c>
      <c r="AG550" s="177">
        <f>[1]побуд.звіт!AG550+'[2]звіт 2018+01.2019'!AG550</f>
        <v>0</v>
      </c>
      <c r="AH550" s="177">
        <f>[1]побуд.звіт!AH550+'[2]звіт 2018+01.2019'!AH550</f>
        <v>0</v>
      </c>
      <c r="AI550" s="178">
        <f t="shared" si="329"/>
        <v>0</v>
      </c>
      <c r="AJ550" s="179">
        <f t="shared" si="330"/>
        <v>0</v>
      </c>
      <c r="AK550" s="177">
        <f>[1]побуд.звіт!AK550+'[2]звіт 2018+01.2019'!AK550</f>
        <v>0</v>
      </c>
      <c r="AL550" s="177">
        <f>[1]побуд.звіт!AL550+'[2]звіт 2018+01.2019'!AL550</f>
        <v>0</v>
      </c>
      <c r="AM550" s="178">
        <f t="shared" si="331"/>
        <v>0</v>
      </c>
      <c r="AN550" s="179">
        <f t="shared" si="332"/>
        <v>0</v>
      </c>
      <c r="AO550" s="177">
        <f>[1]побуд.звіт!AO550+'[2]звіт 2018+01.2019'!AO550</f>
        <v>0</v>
      </c>
      <c r="AP550" s="177">
        <f>[1]побуд.звіт!AP550+'[2]звіт 2018+01.2019'!AP550</f>
        <v>0</v>
      </c>
      <c r="AQ550" s="178">
        <f t="shared" si="333"/>
        <v>0</v>
      </c>
      <c r="AR550" s="179">
        <f t="shared" si="334"/>
        <v>0</v>
      </c>
      <c r="AS550" s="177">
        <f>[1]побуд.звіт!AS550+'[2]звіт 2018+01.2019'!AS550</f>
        <v>228.80484000000004</v>
      </c>
      <c r="AT550" s="177">
        <f>[1]побуд.звіт!AT550+'[2]звіт 2018+01.2019'!AT550</f>
        <v>0</v>
      </c>
      <c r="AU550" s="178">
        <f t="shared" si="335"/>
        <v>-228.80484000000004</v>
      </c>
      <c r="AV550" s="179">
        <f t="shared" si="336"/>
        <v>0</v>
      </c>
      <c r="AW550" s="177">
        <f>[1]побуд.звіт!AW550+'[2]звіт 2018+01.2019'!AW550</f>
        <v>3175.790940899682</v>
      </c>
      <c r="AX550" s="177">
        <f>[1]побуд.звіт!AX550+'[2]звіт 2018+01.2019'!AX550</f>
        <v>0</v>
      </c>
      <c r="AY550" s="178">
        <f t="shared" si="337"/>
        <v>-3175.790940899682</v>
      </c>
      <c r="AZ550" s="179">
        <f t="shared" si="338"/>
        <v>0</v>
      </c>
      <c r="BA550" s="38">
        <v>0</v>
      </c>
      <c r="BB550" s="36"/>
      <c r="BC550" s="36">
        <f t="shared" si="348"/>
        <v>0</v>
      </c>
      <c r="BD550" s="37">
        <f t="shared" si="349"/>
        <v>0</v>
      </c>
      <c r="BE550" s="177">
        <f>[1]побуд.звіт!BE550+'[2]звіт 2018+01.2019'!BE550</f>
        <v>16.070041671150605</v>
      </c>
      <c r="BF550" s="177">
        <f>[1]побуд.звіт!BF550+'[2]звіт 2018+01.2019'!BF550</f>
        <v>0</v>
      </c>
      <c r="BG550" s="178">
        <f t="shared" si="339"/>
        <v>-16.070041671150605</v>
      </c>
      <c r="BH550" s="179">
        <f t="shared" si="340"/>
        <v>0</v>
      </c>
      <c r="BI550" s="177">
        <f>[1]побуд.звіт!BI550+'[2]звіт 2018+01.2019'!BI550</f>
        <v>653.41250785698207</v>
      </c>
      <c r="BJ550" s="177">
        <f>[1]побуд.звіт!BJ550+'[2]звіт 2018+01.2019'!BJ550</f>
        <v>504.63100952136227</v>
      </c>
      <c r="BK550" s="178">
        <f t="shared" si="341"/>
        <v>-148.7814983356198</v>
      </c>
      <c r="BL550" s="179">
        <f t="shared" si="342"/>
        <v>0</v>
      </c>
      <c r="BM550" s="177">
        <f>[1]побуд.звіт!BM550+'[2]звіт 2018+01.2019'!BM550</f>
        <v>0</v>
      </c>
      <c r="BN550" s="177">
        <f>[1]побуд.звіт!BN550+'[2]звіт 2018+01.2019'!BN550</f>
        <v>0</v>
      </c>
      <c r="BO550" s="178">
        <f t="shared" si="343"/>
        <v>0</v>
      </c>
      <c r="BP550" s="179">
        <f t="shared" si="344"/>
        <v>0</v>
      </c>
      <c r="BQ550" s="180">
        <f t="shared" si="351"/>
        <v>6104.0428516828506</v>
      </c>
      <c r="BR550" s="178">
        <f t="shared" si="351"/>
        <v>4178.6467542286282</v>
      </c>
      <c r="BS550" s="178">
        <f t="shared" si="345"/>
        <v>-1925.3960974542224</v>
      </c>
      <c r="BT550" s="179">
        <f t="shared" si="346"/>
        <v>0</v>
      </c>
      <c r="BU550" s="181">
        <f t="shared" si="350"/>
        <v>0.68457035046479053</v>
      </c>
      <c r="BV550" s="130">
        <v>335</v>
      </c>
      <c r="BW550" s="182">
        <f t="shared" si="347"/>
        <v>0</v>
      </c>
      <c r="BX550" s="130">
        <f t="shared" si="313"/>
        <v>436.0030608344893</v>
      </c>
      <c r="BY550" s="183">
        <v>1</v>
      </c>
      <c r="CA550" s="39"/>
    </row>
    <row r="551" spans="1:79" x14ac:dyDescent="0.3">
      <c r="A551" s="137">
        <f t="shared" si="318"/>
        <v>543</v>
      </c>
      <c r="B551" s="153" t="s">
        <v>643</v>
      </c>
      <c r="C551" s="188">
        <v>168.1</v>
      </c>
      <c r="D551" s="187">
        <v>1</v>
      </c>
      <c r="E551" s="147">
        <f>[1]побуд.звіт!E551+'[2]звіт 2018+01.2019'!E551</f>
        <v>0</v>
      </c>
      <c r="F551" s="147">
        <f>[1]побуд.звіт!F551+'[2]звіт 2018+01.2019'!F551</f>
        <v>0</v>
      </c>
      <c r="G551" s="140">
        <f t="shared" si="314"/>
        <v>0</v>
      </c>
      <c r="H551" s="141">
        <f t="shared" si="315"/>
        <v>0</v>
      </c>
      <c r="I551" s="147">
        <f>[1]побуд.звіт!I551+'[2]звіт 2018+01.2019'!I551</f>
        <v>0</v>
      </c>
      <c r="J551" s="147">
        <f>[1]побуд.звіт!J551+'[2]звіт 2018+01.2019'!J551</f>
        <v>0</v>
      </c>
      <c r="K551" s="140">
        <f t="shared" si="316"/>
        <v>0</v>
      </c>
      <c r="L551" s="141">
        <f t="shared" si="317"/>
        <v>0</v>
      </c>
      <c r="M551" s="147">
        <f>[1]побуд.звіт!M551+'[2]звіт 2018+01.2019'!M551</f>
        <v>484.11751834916544</v>
      </c>
      <c r="N551" s="147">
        <f>[1]побуд.звіт!N551+'[2]звіт 2018+01.2019'!N551</f>
        <v>497.95516687141577</v>
      </c>
      <c r="O551" s="140">
        <f t="shared" si="319"/>
        <v>0</v>
      </c>
      <c r="P551" s="141">
        <f t="shared" si="320"/>
        <v>13.837648522250333</v>
      </c>
      <c r="Q551" s="147">
        <f>[1]побуд.звіт!Q551+'[2]звіт 2018+01.2019'!Q551</f>
        <v>0</v>
      </c>
      <c r="R551" s="147">
        <f>[1]побуд.звіт!R551+'[2]звіт 2018+01.2019'!R551</f>
        <v>98.81229822580022</v>
      </c>
      <c r="S551" s="140">
        <f t="shared" si="321"/>
        <v>0</v>
      </c>
      <c r="T551" s="141">
        <f t="shared" si="322"/>
        <v>98.81229822580022</v>
      </c>
      <c r="U551" s="147">
        <f>[1]побуд.звіт!U551+'[2]звіт 2018+01.2019'!U551</f>
        <v>0</v>
      </c>
      <c r="V551" s="147">
        <f>[1]побуд.звіт!V551+'[2]звіт 2018+01.2019'!V551</f>
        <v>0</v>
      </c>
      <c r="W551" s="140">
        <f t="shared" si="323"/>
        <v>0</v>
      </c>
      <c r="X551" s="141">
        <f t="shared" si="324"/>
        <v>0</v>
      </c>
      <c r="Y551" s="147">
        <f>[1]побуд.звіт!Y551+'[2]звіт 2018+01.2019'!Y551</f>
        <v>0</v>
      </c>
      <c r="Z551" s="147">
        <f>[1]побуд.звіт!Z551+'[2]звіт 2018+01.2019'!Z551</f>
        <v>0</v>
      </c>
      <c r="AA551" s="140">
        <f t="shared" si="325"/>
        <v>0</v>
      </c>
      <c r="AB551" s="141">
        <f t="shared" si="326"/>
        <v>0</v>
      </c>
      <c r="AC551" s="147">
        <f>[1]побуд.звіт!AC551+'[2]звіт 2018+01.2019'!AC551</f>
        <v>741.1623352058117</v>
      </c>
      <c r="AD551" s="147">
        <f>[1]побуд.звіт!AD551+'[2]звіт 2018+01.2019'!AD551</f>
        <v>936.45633916424936</v>
      </c>
      <c r="AE551" s="140">
        <f t="shared" si="327"/>
        <v>0</v>
      </c>
      <c r="AF551" s="141">
        <f t="shared" si="328"/>
        <v>195.29400395843766</v>
      </c>
      <c r="AG551" s="147">
        <f>[1]побуд.звіт!AG551+'[2]звіт 2018+01.2019'!AG551</f>
        <v>0</v>
      </c>
      <c r="AH551" s="147">
        <f>[1]побуд.звіт!AH551+'[2]звіт 2018+01.2019'!AH551</f>
        <v>0</v>
      </c>
      <c r="AI551" s="140">
        <f t="shared" si="329"/>
        <v>0</v>
      </c>
      <c r="AJ551" s="141">
        <f t="shared" si="330"/>
        <v>0</v>
      </c>
      <c r="AK551" s="147">
        <f>[1]побуд.звіт!AK551+'[2]звіт 2018+01.2019'!AK551</f>
        <v>0</v>
      </c>
      <c r="AL551" s="147">
        <f>[1]побуд.звіт!AL551+'[2]звіт 2018+01.2019'!AL551</f>
        <v>0</v>
      </c>
      <c r="AM551" s="140">
        <f t="shared" si="331"/>
        <v>0</v>
      </c>
      <c r="AN551" s="141">
        <f t="shared" si="332"/>
        <v>0</v>
      </c>
      <c r="AO551" s="147">
        <f>[1]побуд.звіт!AO551+'[2]звіт 2018+01.2019'!AO551</f>
        <v>452.54834268594198</v>
      </c>
      <c r="AP551" s="147">
        <f>[1]побуд.звіт!AP551+'[2]звіт 2018+01.2019'!AP551</f>
        <v>79.467605646381955</v>
      </c>
      <c r="AQ551" s="140">
        <f t="shared" si="333"/>
        <v>-373.08073703956001</v>
      </c>
      <c r="AR551" s="141">
        <f t="shared" si="334"/>
        <v>0</v>
      </c>
      <c r="AS551" s="147">
        <f>[1]побуд.звіт!AS551+'[2]звіт 2018+01.2019'!AS551</f>
        <v>0</v>
      </c>
      <c r="AT551" s="147">
        <f>[1]побуд.звіт!AT551+'[2]звіт 2018+01.2019'!AT551</f>
        <v>0</v>
      </c>
      <c r="AU551" s="140">
        <f t="shared" si="335"/>
        <v>0</v>
      </c>
      <c r="AV551" s="141">
        <f t="shared" si="336"/>
        <v>0</v>
      </c>
      <c r="AW551" s="147">
        <f>[1]побуд.звіт!AW551+'[2]звіт 2018+01.2019'!AW551</f>
        <v>880.88097778679742</v>
      </c>
      <c r="AX551" s="147">
        <f>[1]побуд.звіт!AX551+'[2]звіт 2018+01.2019'!AX551</f>
        <v>0</v>
      </c>
      <c r="AY551" s="140">
        <f t="shared" si="337"/>
        <v>-880.88097778679742</v>
      </c>
      <c r="AZ551" s="141">
        <f t="shared" si="338"/>
        <v>0</v>
      </c>
      <c r="BA551" s="38">
        <v>0</v>
      </c>
      <c r="BB551" s="36"/>
      <c r="BC551" s="36">
        <f t="shared" si="348"/>
        <v>0</v>
      </c>
      <c r="BD551" s="37">
        <f t="shared" si="349"/>
        <v>0</v>
      </c>
      <c r="BE551" s="147">
        <f>[1]побуд.звіт!BE551+'[2]звіт 2018+01.2019'!BE551</f>
        <v>15.963084659177531</v>
      </c>
      <c r="BF551" s="147">
        <f>[1]побуд.звіт!BF551+'[2]звіт 2018+01.2019'!BF551</f>
        <v>0</v>
      </c>
      <c r="BG551" s="140">
        <f t="shared" si="339"/>
        <v>-15.963084659177531</v>
      </c>
      <c r="BH551" s="141">
        <f t="shared" si="340"/>
        <v>0</v>
      </c>
      <c r="BI551" s="147">
        <f>[1]побуд.звіт!BI551+'[2]звіт 2018+01.2019'!BI551</f>
        <v>0</v>
      </c>
      <c r="BJ551" s="147">
        <f>[1]побуд.звіт!BJ551+'[2]звіт 2018+01.2019'!BJ551</f>
        <v>0</v>
      </c>
      <c r="BK551" s="140">
        <f t="shared" si="341"/>
        <v>0</v>
      </c>
      <c r="BL551" s="141">
        <f t="shared" si="342"/>
        <v>0</v>
      </c>
      <c r="BM551" s="147">
        <f>[1]побуд.звіт!BM551+'[2]звіт 2018+01.2019'!BM551</f>
        <v>0</v>
      </c>
      <c r="BN551" s="147">
        <f>[1]побуд.звіт!BN551+'[2]звіт 2018+01.2019'!BN551</f>
        <v>0</v>
      </c>
      <c r="BO551" s="140">
        <f t="shared" si="343"/>
        <v>0</v>
      </c>
      <c r="BP551" s="141">
        <f t="shared" si="344"/>
        <v>0</v>
      </c>
      <c r="BQ551" s="142">
        <f t="shared" si="351"/>
        <v>2574.6722586868941</v>
      </c>
      <c r="BR551" s="140">
        <f t="shared" si="351"/>
        <v>1612.6914099078474</v>
      </c>
      <c r="BS551" s="140">
        <f t="shared" si="345"/>
        <v>-961.98084877904671</v>
      </c>
      <c r="BT551" s="141">
        <f t="shared" si="346"/>
        <v>0</v>
      </c>
      <c r="BU551" s="148">
        <f t="shared" si="350"/>
        <v>0.62636764911209886</v>
      </c>
      <c r="BV551" s="132">
        <v>118</v>
      </c>
      <c r="BW551" s="144">
        <f t="shared" si="347"/>
        <v>0</v>
      </c>
      <c r="BX551" s="132">
        <f t="shared" si="313"/>
        <v>183.90516133477814</v>
      </c>
      <c r="BY551" s="145">
        <v>3</v>
      </c>
      <c r="CA551" s="39"/>
    </row>
    <row r="552" spans="1:79" x14ac:dyDescent="0.3">
      <c r="A552" s="137">
        <f t="shared" si="318"/>
        <v>544</v>
      </c>
      <c r="B552" s="153" t="s">
        <v>644</v>
      </c>
      <c r="C552" s="188">
        <v>56.1</v>
      </c>
      <c r="D552" s="187">
        <v>1</v>
      </c>
      <c r="E552" s="147">
        <f>[1]побуд.звіт!E552+'[2]звіт 2018+01.2019'!E552</f>
        <v>0</v>
      </c>
      <c r="F552" s="147">
        <f>[1]побуд.звіт!F552+'[2]звіт 2018+01.2019'!F552</f>
        <v>0</v>
      </c>
      <c r="G552" s="140">
        <f t="shared" si="314"/>
        <v>0</v>
      </c>
      <c r="H552" s="141">
        <f t="shared" si="315"/>
        <v>0</v>
      </c>
      <c r="I552" s="147">
        <f>[1]побуд.звіт!I552+'[2]звіт 2018+01.2019'!I552</f>
        <v>0</v>
      </c>
      <c r="J552" s="147">
        <f>[1]побуд.звіт!J552+'[2]звіт 2018+01.2019'!J552</f>
        <v>0</v>
      </c>
      <c r="K552" s="140">
        <f t="shared" si="316"/>
        <v>0</v>
      </c>
      <c r="L552" s="141">
        <f t="shared" si="317"/>
        <v>0</v>
      </c>
      <c r="M552" s="147">
        <f>[1]побуд.звіт!M552+'[2]звіт 2018+01.2019'!M552</f>
        <v>161.38941529188992</v>
      </c>
      <c r="N552" s="147">
        <f>[1]побуд.звіт!N552+'[2]звіт 2018+01.2019'!N552</f>
        <v>165.98505562380527</v>
      </c>
      <c r="O552" s="140">
        <f t="shared" si="319"/>
        <v>0</v>
      </c>
      <c r="P552" s="141">
        <f t="shared" si="320"/>
        <v>4.595640331915348</v>
      </c>
      <c r="Q552" s="147">
        <f>[1]побуд.звіт!Q552+'[2]звіт 2018+01.2019'!Q552</f>
        <v>0</v>
      </c>
      <c r="R552" s="147">
        <f>[1]побуд.звіт!R552+'[2]звіт 2018+01.2019'!R552</f>
        <v>7.1061890670656078</v>
      </c>
      <c r="S552" s="140">
        <f t="shared" si="321"/>
        <v>0</v>
      </c>
      <c r="T552" s="141">
        <f t="shared" si="322"/>
        <v>7.1061890670656078</v>
      </c>
      <c r="U552" s="147">
        <f>[1]побуд.звіт!U552+'[2]звіт 2018+01.2019'!U552</f>
        <v>0</v>
      </c>
      <c r="V552" s="147">
        <f>[1]побуд.звіт!V552+'[2]звіт 2018+01.2019'!V552</f>
        <v>0</v>
      </c>
      <c r="W552" s="140">
        <f t="shared" si="323"/>
        <v>0</v>
      </c>
      <c r="X552" s="141">
        <f t="shared" si="324"/>
        <v>0</v>
      </c>
      <c r="Y552" s="147">
        <f>[1]побуд.звіт!Y552+'[2]звіт 2018+01.2019'!Y552</f>
        <v>0</v>
      </c>
      <c r="Z552" s="147">
        <f>[1]побуд.звіт!Z552+'[2]звіт 2018+01.2019'!Z552</f>
        <v>0</v>
      </c>
      <c r="AA552" s="140">
        <f t="shared" si="325"/>
        <v>0</v>
      </c>
      <c r="AB552" s="141">
        <f t="shared" si="326"/>
        <v>0</v>
      </c>
      <c r="AC552" s="147">
        <f>[1]побуд.звіт!AC552+'[2]звіт 2018+01.2019'!AC552</f>
        <v>247.33554876586837</v>
      </c>
      <c r="AD552" s="147">
        <f>[1]побуд.звіт!AD552+'[2]звіт 2018+01.2019'!AD552</f>
        <v>312.52350164850918</v>
      </c>
      <c r="AE552" s="140">
        <f t="shared" si="327"/>
        <v>0</v>
      </c>
      <c r="AF552" s="141">
        <f t="shared" si="328"/>
        <v>65.187952882640815</v>
      </c>
      <c r="AG552" s="147">
        <f>[1]побуд.звіт!AG552+'[2]звіт 2018+01.2019'!AG552</f>
        <v>0</v>
      </c>
      <c r="AH552" s="147">
        <f>[1]побуд.звіт!AH552+'[2]звіт 2018+01.2019'!AH552</f>
        <v>0</v>
      </c>
      <c r="AI552" s="140">
        <f t="shared" si="329"/>
        <v>0</v>
      </c>
      <c r="AJ552" s="141">
        <f t="shared" si="330"/>
        <v>0</v>
      </c>
      <c r="AK552" s="147">
        <f>[1]побуд.звіт!AK552+'[2]звіт 2018+01.2019'!AK552</f>
        <v>0</v>
      </c>
      <c r="AL552" s="147">
        <f>[1]побуд.звіт!AL552+'[2]звіт 2018+01.2019'!AL552</f>
        <v>0</v>
      </c>
      <c r="AM552" s="140">
        <f t="shared" si="331"/>
        <v>0</v>
      </c>
      <c r="AN552" s="141">
        <f t="shared" si="332"/>
        <v>0</v>
      </c>
      <c r="AO552" s="147">
        <f>[1]побуд.звіт!AO552+'[2]звіт 2018+01.2019'!AO552</f>
        <v>0</v>
      </c>
      <c r="AP552" s="147">
        <f>[1]побуд.звіт!AP552+'[2]звіт 2018+01.2019'!AP552</f>
        <v>38.211103958879605</v>
      </c>
      <c r="AQ552" s="140">
        <f t="shared" si="333"/>
        <v>0</v>
      </c>
      <c r="AR552" s="141">
        <f t="shared" si="334"/>
        <v>38.211103958879605</v>
      </c>
      <c r="AS552" s="147">
        <f>[1]побуд.звіт!AS552+'[2]звіт 2018+01.2019'!AS552</f>
        <v>0</v>
      </c>
      <c r="AT552" s="147">
        <f>[1]побуд.звіт!AT552+'[2]звіт 2018+01.2019'!AT552</f>
        <v>0</v>
      </c>
      <c r="AU552" s="140">
        <f t="shared" si="335"/>
        <v>0</v>
      </c>
      <c r="AV552" s="141">
        <f t="shared" si="336"/>
        <v>0</v>
      </c>
      <c r="AW552" s="147">
        <f>[1]побуд.звіт!AW552+'[2]звіт 2018+01.2019'!AW552</f>
        <v>351.12347286959806</v>
      </c>
      <c r="AX552" s="147">
        <f>[1]побуд.звіт!AX552+'[2]звіт 2018+01.2019'!AX552</f>
        <v>0</v>
      </c>
      <c r="AY552" s="140">
        <f t="shared" si="337"/>
        <v>-351.12347286959806</v>
      </c>
      <c r="AZ552" s="141">
        <f t="shared" si="338"/>
        <v>0</v>
      </c>
      <c r="BA552" s="38">
        <v>0</v>
      </c>
      <c r="BB552" s="36"/>
      <c r="BC552" s="36">
        <f t="shared" si="348"/>
        <v>0</v>
      </c>
      <c r="BD552" s="37">
        <f t="shared" si="349"/>
        <v>0</v>
      </c>
      <c r="BE552" s="147">
        <f>[1]побуд.звіт!BE552+'[2]звіт 2018+01.2019'!BE552</f>
        <v>16.004297787472982</v>
      </c>
      <c r="BF552" s="147">
        <f>[1]побуд.звіт!BF552+'[2]звіт 2018+01.2019'!BF552</f>
        <v>0</v>
      </c>
      <c r="BG552" s="140">
        <f t="shared" si="339"/>
        <v>-16.004297787472982</v>
      </c>
      <c r="BH552" s="141">
        <f t="shared" si="340"/>
        <v>0</v>
      </c>
      <c r="BI552" s="147">
        <f>[1]побуд.звіт!BI552+'[2]звіт 2018+01.2019'!BI552</f>
        <v>0</v>
      </c>
      <c r="BJ552" s="147">
        <f>[1]побуд.звіт!BJ552+'[2]звіт 2018+01.2019'!BJ552</f>
        <v>0</v>
      </c>
      <c r="BK552" s="140">
        <f t="shared" si="341"/>
        <v>0</v>
      </c>
      <c r="BL552" s="141">
        <f t="shared" si="342"/>
        <v>0</v>
      </c>
      <c r="BM552" s="147">
        <f>[1]побуд.звіт!BM552+'[2]звіт 2018+01.2019'!BM552</f>
        <v>0</v>
      </c>
      <c r="BN552" s="147">
        <f>[1]побуд.звіт!BN552+'[2]звіт 2018+01.2019'!BN552</f>
        <v>0</v>
      </c>
      <c r="BO552" s="140">
        <f t="shared" si="343"/>
        <v>0</v>
      </c>
      <c r="BP552" s="141">
        <f t="shared" si="344"/>
        <v>0</v>
      </c>
      <c r="BQ552" s="142">
        <f t="shared" si="351"/>
        <v>775.85273471482924</v>
      </c>
      <c r="BR552" s="140">
        <f t="shared" si="351"/>
        <v>523.82585029825964</v>
      </c>
      <c r="BS552" s="140">
        <f t="shared" si="345"/>
        <v>-252.0268844165696</v>
      </c>
      <c r="BT552" s="141">
        <f t="shared" si="346"/>
        <v>0</v>
      </c>
      <c r="BU552" s="148">
        <f t="shared" si="350"/>
        <v>0.67516144090256502</v>
      </c>
      <c r="BV552" s="132">
        <v>48</v>
      </c>
      <c r="BW552" s="144">
        <f t="shared" si="347"/>
        <v>0</v>
      </c>
      <c r="BX552" s="132">
        <f t="shared" si="313"/>
        <v>55.41805247963066</v>
      </c>
      <c r="BY552" s="145">
        <v>3</v>
      </c>
      <c r="CA552" s="39"/>
    </row>
    <row r="553" spans="1:79" x14ac:dyDescent="0.3">
      <c r="A553" s="137">
        <f t="shared" si="318"/>
        <v>545</v>
      </c>
      <c r="B553" s="153" t="s">
        <v>645</v>
      </c>
      <c r="C553" s="188">
        <v>27.4</v>
      </c>
      <c r="D553" s="187">
        <v>1</v>
      </c>
      <c r="E553" s="147">
        <f>[1]побуд.звіт!E553+'[2]звіт 2018+01.2019'!E553</f>
        <v>0</v>
      </c>
      <c r="F553" s="147">
        <f>[1]побуд.звіт!F553+'[2]звіт 2018+01.2019'!F553</f>
        <v>0</v>
      </c>
      <c r="G553" s="140">
        <f t="shared" si="314"/>
        <v>0</v>
      </c>
      <c r="H553" s="141">
        <f t="shared" si="315"/>
        <v>0</v>
      </c>
      <c r="I553" s="147">
        <f>[1]побуд.звіт!I553+'[2]звіт 2018+01.2019'!I553</f>
        <v>0</v>
      </c>
      <c r="J553" s="147">
        <f>[1]побуд.звіт!J553+'[2]звіт 2018+01.2019'!J553</f>
        <v>0</v>
      </c>
      <c r="K553" s="140">
        <f t="shared" si="316"/>
        <v>0</v>
      </c>
      <c r="L553" s="141">
        <f t="shared" si="317"/>
        <v>0</v>
      </c>
      <c r="M553" s="147">
        <f>[1]побуд.звіт!M553+'[2]звіт 2018+01.2019'!M553</f>
        <v>201.50986696931824</v>
      </c>
      <c r="N553" s="147">
        <f>[1]побуд.звіт!N553+'[2]звіт 2018+01.2019'!N553</f>
        <v>207.4813195297566</v>
      </c>
      <c r="O553" s="140">
        <f t="shared" si="319"/>
        <v>0</v>
      </c>
      <c r="P553" s="141">
        <f t="shared" si="320"/>
        <v>5.9714525604383653</v>
      </c>
      <c r="Q553" s="147">
        <f>[1]побуд.звіт!Q553+'[2]звіт 2018+01.2019'!Q553</f>
        <v>0</v>
      </c>
      <c r="R553" s="147">
        <f>[1]побуд.звіт!R553+'[2]звіт 2018+01.2019'!R553</f>
        <v>44.249130553655633</v>
      </c>
      <c r="S553" s="140">
        <f t="shared" si="321"/>
        <v>0</v>
      </c>
      <c r="T553" s="141">
        <f t="shared" si="322"/>
        <v>44.249130553655633</v>
      </c>
      <c r="U553" s="147">
        <f>[1]побуд.звіт!U553+'[2]звіт 2018+01.2019'!U553</f>
        <v>0</v>
      </c>
      <c r="V553" s="147">
        <f>[1]побуд.звіт!V553+'[2]звіт 2018+01.2019'!V553</f>
        <v>0</v>
      </c>
      <c r="W553" s="140">
        <f t="shared" si="323"/>
        <v>0</v>
      </c>
      <c r="X553" s="141">
        <f t="shared" si="324"/>
        <v>0</v>
      </c>
      <c r="Y553" s="147">
        <f>[1]побуд.звіт!Y553+'[2]звіт 2018+01.2019'!Y553</f>
        <v>0</v>
      </c>
      <c r="Z553" s="147">
        <f>[1]побуд.звіт!Z553+'[2]звіт 2018+01.2019'!Z553</f>
        <v>0</v>
      </c>
      <c r="AA553" s="140">
        <f t="shared" si="325"/>
        <v>0</v>
      </c>
      <c r="AB553" s="141">
        <f t="shared" si="326"/>
        <v>0</v>
      </c>
      <c r="AC553" s="147">
        <f>[1]побуд.звіт!AC553+'[2]звіт 2018+01.2019'!AC553</f>
        <v>120.8450083039928</v>
      </c>
      <c r="AD553" s="147">
        <f>[1]побуд.звіт!AD553+'[2]звіт 2018+01.2019'!AD553</f>
        <v>152.64071203510076</v>
      </c>
      <c r="AE553" s="140">
        <f t="shared" si="327"/>
        <v>0</v>
      </c>
      <c r="AF553" s="141">
        <f t="shared" si="328"/>
        <v>31.795703731107963</v>
      </c>
      <c r="AG553" s="147">
        <f>[1]побуд.звіт!AG553+'[2]звіт 2018+01.2019'!AG553</f>
        <v>0</v>
      </c>
      <c r="AH553" s="147">
        <f>[1]побуд.звіт!AH553+'[2]звіт 2018+01.2019'!AH553</f>
        <v>0</v>
      </c>
      <c r="AI553" s="140">
        <f t="shared" si="329"/>
        <v>0</v>
      </c>
      <c r="AJ553" s="141">
        <f t="shared" si="330"/>
        <v>0</v>
      </c>
      <c r="AK553" s="147">
        <f>[1]побуд.звіт!AK553+'[2]звіт 2018+01.2019'!AK553</f>
        <v>0</v>
      </c>
      <c r="AL553" s="147">
        <f>[1]побуд.звіт!AL553+'[2]звіт 2018+01.2019'!AL553</f>
        <v>0</v>
      </c>
      <c r="AM553" s="140">
        <f t="shared" si="331"/>
        <v>0</v>
      </c>
      <c r="AN553" s="141">
        <f t="shared" si="332"/>
        <v>0</v>
      </c>
      <c r="AO553" s="147">
        <f>[1]побуд.звіт!AO553+'[2]звіт 2018+01.2019'!AO553</f>
        <v>187.4001153832541</v>
      </c>
      <c r="AP553" s="147">
        <f>[1]побуд.звіт!AP553+'[2]звіт 2018+01.2019'!AP553</f>
        <v>34.999073108716189</v>
      </c>
      <c r="AQ553" s="140">
        <f t="shared" si="333"/>
        <v>-152.40104227453793</v>
      </c>
      <c r="AR553" s="141">
        <f t="shared" si="334"/>
        <v>0</v>
      </c>
      <c r="AS553" s="147">
        <f>[1]побуд.звіт!AS553+'[2]звіт 2018+01.2019'!AS553</f>
        <v>0</v>
      </c>
      <c r="AT553" s="147">
        <f>[1]побуд.звіт!AT553+'[2]звіт 2018+01.2019'!AT553</f>
        <v>0</v>
      </c>
      <c r="AU553" s="140">
        <f t="shared" si="335"/>
        <v>0</v>
      </c>
      <c r="AV553" s="141">
        <f t="shared" si="336"/>
        <v>0</v>
      </c>
      <c r="AW553" s="147">
        <f>[1]побуд.звіт!AW553+'[2]звіт 2018+01.2019'!AW553</f>
        <v>171.45430139796221</v>
      </c>
      <c r="AX553" s="147">
        <f>[1]побуд.звіт!AX553+'[2]звіт 2018+01.2019'!AX553</f>
        <v>0</v>
      </c>
      <c r="AY553" s="140">
        <f t="shared" si="337"/>
        <v>-171.45430139796221</v>
      </c>
      <c r="AZ553" s="141">
        <f t="shared" si="338"/>
        <v>0</v>
      </c>
      <c r="BA553" s="38">
        <v>0</v>
      </c>
      <c r="BB553" s="36"/>
      <c r="BC553" s="36">
        <f t="shared" si="348"/>
        <v>0</v>
      </c>
      <c r="BD553" s="37">
        <f t="shared" si="349"/>
        <v>0</v>
      </c>
      <c r="BE553" s="147">
        <f>[1]побуд.звіт!BE553+'[2]звіт 2018+01.2019'!BE553</f>
        <v>16.07037665804144</v>
      </c>
      <c r="BF553" s="147">
        <f>[1]побуд.звіт!BF553+'[2]звіт 2018+01.2019'!BF553</f>
        <v>0</v>
      </c>
      <c r="BG553" s="140">
        <f t="shared" si="339"/>
        <v>-16.07037665804144</v>
      </c>
      <c r="BH553" s="141">
        <f t="shared" si="340"/>
        <v>0</v>
      </c>
      <c r="BI553" s="147">
        <f>[1]побуд.звіт!BI553+'[2]звіт 2018+01.2019'!BI553</f>
        <v>0</v>
      </c>
      <c r="BJ553" s="147">
        <f>[1]побуд.звіт!BJ553+'[2]звіт 2018+01.2019'!BJ553</f>
        <v>0</v>
      </c>
      <c r="BK553" s="140">
        <f t="shared" si="341"/>
        <v>0</v>
      </c>
      <c r="BL553" s="141">
        <f t="shared" si="342"/>
        <v>0</v>
      </c>
      <c r="BM553" s="147">
        <f>[1]побуд.звіт!BM553+'[2]звіт 2018+01.2019'!BM553</f>
        <v>0</v>
      </c>
      <c r="BN553" s="147">
        <f>[1]побуд.звіт!BN553+'[2]звіт 2018+01.2019'!BN553</f>
        <v>0</v>
      </c>
      <c r="BO553" s="140">
        <f t="shared" si="343"/>
        <v>0</v>
      </c>
      <c r="BP553" s="141">
        <f t="shared" si="344"/>
        <v>0</v>
      </c>
      <c r="BQ553" s="142">
        <f t="shared" si="351"/>
        <v>697.27966871256888</v>
      </c>
      <c r="BR553" s="140">
        <f t="shared" si="351"/>
        <v>439.37023522722916</v>
      </c>
      <c r="BS553" s="140">
        <f t="shared" si="345"/>
        <v>-257.90943348533972</v>
      </c>
      <c r="BT553" s="141">
        <f t="shared" si="346"/>
        <v>0</v>
      </c>
      <c r="BU553" s="148">
        <f t="shared" si="350"/>
        <v>0.63012053117577049</v>
      </c>
      <c r="BV553" s="132">
        <v>734</v>
      </c>
      <c r="BW553" s="144">
        <f t="shared" si="347"/>
        <v>684.19430937767368</v>
      </c>
      <c r="BX553" s="132">
        <f t="shared" si="313"/>
        <v>49.805690622326345</v>
      </c>
      <c r="BY553" s="145">
        <v>3</v>
      </c>
      <c r="CA553" s="39"/>
    </row>
    <row r="554" spans="1:79" x14ac:dyDescent="0.3">
      <c r="A554" s="137">
        <f t="shared" si="318"/>
        <v>546</v>
      </c>
      <c r="B554" s="153" t="s">
        <v>646</v>
      </c>
      <c r="C554" s="188">
        <v>123.9</v>
      </c>
      <c r="D554" s="187">
        <v>1</v>
      </c>
      <c r="E554" s="147">
        <f>[1]побуд.звіт!E554+'[2]звіт 2018+01.2019'!E554</f>
        <v>0</v>
      </c>
      <c r="F554" s="147">
        <f>[1]побуд.звіт!F554+'[2]звіт 2018+01.2019'!F554</f>
        <v>0</v>
      </c>
      <c r="G554" s="140">
        <f t="shared" si="314"/>
        <v>0</v>
      </c>
      <c r="H554" s="141">
        <f t="shared" si="315"/>
        <v>0</v>
      </c>
      <c r="I554" s="147">
        <f>[1]побуд.звіт!I554+'[2]звіт 2018+01.2019'!I554</f>
        <v>0</v>
      </c>
      <c r="J554" s="147">
        <f>[1]побуд.звіт!J554+'[2]звіт 2018+01.2019'!J554</f>
        <v>0</v>
      </c>
      <c r="K554" s="140">
        <f t="shared" si="316"/>
        <v>0</v>
      </c>
      <c r="L554" s="141">
        <f t="shared" si="317"/>
        <v>0</v>
      </c>
      <c r="M554" s="147">
        <f>[1]побуд.звіт!M554+'[2]звіт 2018+01.2019'!M554</f>
        <v>322.79566557464807</v>
      </c>
      <c r="N554" s="147">
        <f>[1]побуд.звіт!N554+'[2]звіт 2018+01.2019'!N554</f>
        <v>331.97011124761053</v>
      </c>
      <c r="O554" s="140">
        <f t="shared" si="319"/>
        <v>0</v>
      </c>
      <c r="P554" s="141">
        <f t="shared" si="320"/>
        <v>9.174445672962463</v>
      </c>
      <c r="Q554" s="147">
        <f>[1]побуд.звіт!Q554+'[2]звіт 2018+01.2019'!Q554</f>
        <v>0</v>
      </c>
      <c r="R554" s="147">
        <f>[1]побуд.звіт!R554+'[2]звіт 2018+01.2019'!R554</f>
        <v>54.930737271197138</v>
      </c>
      <c r="S554" s="140">
        <f t="shared" si="321"/>
        <v>0</v>
      </c>
      <c r="T554" s="141">
        <f t="shared" si="322"/>
        <v>54.930737271197138</v>
      </c>
      <c r="U554" s="147">
        <f>[1]побуд.звіт!U554+'[2]звіт 2018+01.2019'!U554</f>
        <v>0</v>
      </c>
      <c r="V554" s="147">
        <f>[1]побуд.звіт!V554+'[2]звіт 2018+01.2019'!V554</f>
        <v>0</v>
      </c>
      <c r="W554" s="140">
        <f t="shared" si="323"/>
        <v>0</v>
      </c>
      <c r="X554" s="141">
        <f t="shared" si="324"/>
        <v>0</v>
      </c>
      <c r="Y554" s="147">
        <f>[1]побуд.звіт!Y554+'[2]звіт 2018+01.2019'!Y554</f>
        <v>0</v>
      </c>
      <c r="Z554" s="147">
        <f>[1]побуд.звіт!Z554+'[2]звіт 2018+01.2019'!Z554</f>
        <v>0</v>
      </c>
      <c r="AA554" s="140">
        <f t="shared" si="325"/>
        <v>0</v>
      </c>
      <c r="AB554" s="141">
        <f t="shared" si="326"/>
        <v>0</v>
      </c>
      <c r="AC554" s="147">
        <f>[1]побуд.звіт!AC554+'[2]звіт 2018+01.2019'!AC554</f>
        <v>546.39356432480713</v>
      </c>
      <c r="AD554" s="147">
        <f>[1]побуд.звіт!AD554+'[2]звіт 2018+01.2019'!AD554</f>
        <v>690.22570150178763</v>
      </c>
      <c r="AE554" s="140">
        <f t="shared" si="327"/>
        <v>0</v>
      </c>
      <c r="AF554" s="141">
        <f t="shared" si="328"/>
        <v>143.8321371769805</v>
      </c>
      <c r="AG554" s="147">
        <f>[1]побуд.звіт!AG554+'[2]звіт 2018+01.2019'!AG554</f>
        <v>0</v>
      </c>
      <c r="AH554" s="147">
        <f>[1]побуд.звіт!AH554+'[2]звіт 2018+01.2019'!AH554</f>
        <v>0</v>
      </c>
      <c r="AI554" s="140">
        <f t="shared" si="329"/>
        <v>0</v>
      </c>
      <c r="AJ554" s="141">
        <f t="shared" si="330"/>
        <v>0</v>
      </c>
      <c r="AK554" s="147">
        <f>[1]побуд.звіт!AK554+'[2]звіт 2018+01.2019'!AK554</f>
        <v>0</v>
      </c>
      <c r="AL554" s="147">
        <f>[1]побуд.звіт!AL554+'[2]звіт 2018+01.2019'!AL554</f>
        <v>0</v>
      </c>
      <c r="AM554" s="140">
        <f t="shared" si="331"/>
        <v>0</v>
      </c>
      <c r="AN554" s="141">
        <f t="shared" si="332"/>
        <v>0</v>
      </c>
      <c r="AO554" s="147">
        <f>[1]побуд.звіт!AO554+'[2]звіт 2018+01.2019'!AO554</f>
        <v>464.3154929701833</v>
      </c>
      <c r="AP554" s="147">
        <f>[1]побуд.звіт!AP554+'[2]звіт 2018+01.2019'!AP554</f>
        <v>171.79712931578536</v>
      </c>
      <c r="AQ554" s="140">
        <f t="shared" si="333"/>
        <v>-292.51836365439794</v>
      </c>
      <c r="AR554" s="141">
        <f t="shared" si="334"/>
        <v>0</v>
      </c>
      <c r="AS554" s="147">
        <f>[1]побуд.звіт!AS554+'[2]звіт 2018+01.2019'!AS554</f>
        <v>0</v>
      </c>
      <c r="AT554" s="147">
        <f>[1]побуд.звіт!AT554+'[2]звіт 2018+01.2019'!AT554</f>
        <v>0</v>
      </c>
      <c r="AU554" s="140">
        <f t="shared" si="335"/>
        <v>0</v>
      </c>
      <c r="AV554" s="141">
        <f t="shared" si="336"/>
        <v>0</v>
      </c>
      <c r="AW554" s="147">
        <f>[1]побуд.звіт!AW554+'[2]звіт 2018+01.2019'!AW554</f>
        <v>775.94156587673592</v>
      </c>
      <c r="AX554" s="147">
        <f>[1]побуд.звіт!AX554+'[2]звіт 2018+01.2019'!AX554</f>
        <v>0</v>
      </c>
      <c r="AY554" s="140">
        <f t="shared" si="337"/>
        <v>-775.94156587673592</v>
      </c>
      <c r="AZ554" s="141">
        <f t="shared" si="338"/>
        <v>0</v>
      </c>
      <c r="BA554" s="38">
        <v>0</v>
      </c>
      <c r="BB554" s="36"/>
      <c r="BC554" s="36">
        <f t="shared" si="348"/>
        <v>0</v>
      </c>
      <c r="BD554" s="37">
        <f t="shared" si="349"/>
        <v>0</v>
      </c>
      <c r="BE554" s="147">
        <f>[1]побуд.звіт!BE554+'[2]звіт 2018+01.2019'!BE554</f>
        <v>16.163452336807406</v>
      </c>
      <c r="BF554" s="147">
        <f>[1]побуд.звіт!BF554+'[2]звіт 2018+01.2019'!BF554</f>
        <v>0</v>
      </c>
      <c r="BG554" s="140">
        <f t="shared" si="339"/>
        <v>-16.163452336807406</v>
      </c>
      <c r="BH554" s="141">
        <f t="shared" si="340"/>
        <v>0</v>
      </c>
      <c r="BI554" s="147">
        <f>[1]побуд.звіт!BI554+'[2]звіт 2018+01.2019'!BI554</f>
        <v>0</v>
      </c>
      <c r="BJ554" s="147">
        <f>[1]побуд.звіт!BJ554+'[2]звіт 2018+01.2019'!BJ554</f>
        <v>0</v>
      </c>
      <c r="BK554" s="140">
        <f t="shared" si="341"/>
        <v>0</v>
      </c>
      <c r="BL554" s="141">
        <f t="shared" si="342"/>
        <v>0</v>
      </c>
      <c r="BM554" s="147">
        <f>[1]побуд.звіт!BM554+'[2]звіт 2018+01.2019'!BM554</f>
        <v>0</v>
      </c>
      <c r="BN554" s="147">
        <f>[1]побуд.звіт!BN554+'[2]звіт 2018+01.2019'!BN554</f>
        <v>0</v>
      </c>
      <c r="BO554" s="140">
        <f t="shared" si="343"/>
        <v>0</v>
      </c>
      <c r="BP554" s="141">
        <f t="shared" si="344"/>
        <v>0</v>
      </c>
      <c r="BQ554" s="142">
        <f t="shared" si="351"/>
        <v>2125.6097410831817</v>
      </c>
      <c r="BR554" s="140">
        <f t="shared" si="351"/>
        <v>1248.9236793363807</v>
      </c>
      <c r="BS554" s="140">
        <f t="shared" si="345"/>
        <v>-876.68606174680099</v>
      </c>
      <c r="BT554" s="141">
        <f t="shared" si="346"/>
        <v>0</v>
      </c>
      <c r="BU554" s="148">
        <f t="shared" si="350"/>
        <v>0.58756019752710875</v>
      </c>
      <c r="BV554" s="132">
        <v>3464</v>
      </c>
      <c r="BW554" s="144">
        <f t="shared" si="347"/>
        <v>3312.1707327797726</v>
      </c>
      <c r="BX554" s="132">
        <f t="shared" si="313"/>
        <v>151.82926722022725</v>
      </c>
      <c r="BY554" s="145">
        <v>3</v>
      </c>
      <c r="CA554" s="39"/>
    </row>
    <row r="555" spans="1:79" x14ac:dyDescent="0.3">
      <c r="A555" s="72">
        <f t="shared" si="318"/>
        <v>547</v>
      </c>
      <c r="B555" s="75" t="s">
        <v>647</v>
      </c>
      <c r="C555" s="73">
        <v>128.19999999999999</v>
      </c>
      <c r="D555" s="187">
        <v>1</v>
      </c>
      <c r="E555" s="177">
        <f>[1]побуд.звіт!E555+'[2]звіт 2018+01.2019'!E555</f>
        <v>0</v>
      </c>
      <c r="F555" s="177">
        <f>[1]побуд.звіт!F555+'[2]звіт 2018+01.2019'!F555</f>
        <v>0</v>
      </c>
      <c r="G555" s="178">
        <f t="shared" si="314"/>
        <v>0</v>
      </c>
      <c r="H555" s="179">
        <f t="shared" si="315"/>
        <v>0</v>
      </c>
      <c r="I555" s="177">
        <f>[1]побуд.звіт!I555+'[2]звіт 2018+01.2019'!I555</f>
        <v>0</v>
      </c>
      <c r="J555" s="177">
        <f>[1]побуд.звіт!J555+'[2]звіт 2018+01.2019'!J555</f>
        <v>0</v>
      </c>
      <c r="K555" s="178">
        <f t="shared" si="316"/>
        <v>0</v>
      </c>
      <c r="L555" s="179">
        <f t="shared" si="317"/>
        <v>0</v>
      </c>
      <c r="M555" s="177">
        <f>[1]побуд.звіт!M555+'[2]звіт 2018+01.2019'!M555</f>
        <v>241.66579169304669</v>
      </c>
      <c r="N555" s="177">
        <f>[1]побуд.звіт!N555+'[2]звіт 2018+01.2019'!N555</f>
        <v>248.97758343570788</v>
      </c>
      <c r="O555" s="178">
        <f t="shared" si="319"/>
        <v>0</v>
      </c>
      <c r="P555" s="179">
        <f t="shared" si="320"/>
        <v>7.3117917426611996</v>
      </c>
      <c r="Q555" s="177">
        <f>[1]побуд.звіт!Q555+'[2]звіт 2018+01.2019'!Q555</f>
        <v>0</v>
      </c>
      <c r="R555" s="177">
        <f>[1]побуд.звіт!R555+'[2]звіт 2018+01.2019'!R555</f>
        <v>436.96501147617562</v>
      </c>
      <c r="S555" s="178">
        <f t="shared" si="321"/>
        <v>0</v>
      </c>
      <c r="T555" s="179">
        <f t="shared" si="322"/>
        <v>436.96501147617562</v>
      </c>
      <c r="U555" s="177">
        <f>[1]побуд.звіт!U555+'[2]звіт 2018+01.2019'!U555</f>
        <v>0</v>
      </c>
      <c r="V555" s="177">
        <f>[1]побуд.звіт!V555+'[2]звіт 2018+01.2019'!V555</f>
        <v>0</v>
      </c>
      <c r="W555" s="178">
        <f t="shared" si="323"/>
        <v>0</v>
      </c>
      <c r="X555" s="179">
        <f t="shared" si="324"/>
        <v>0</v>
      </c>
      <c r="Y555" s="177">
        <f>[1]побуд.звіт!Y555+'[2]звіт 2018+01.2019'!Y555</f>
        <v>0</v>
      </c>
      <c r="Z555" s="177">
        <f>[1]побуд.звіт!Z555+'[2]звіт 2018+01.2019'!Z555</f>
        <v>0</v>
      </c>
      <c r="AA555" s="178">
        <f t="shared" si="325"/>
        <v>0</v>
      </c>
      <c r="AB555" s="179">
        <f t="shared" si="326"/>
        <v>0</v>
      </c>
      <c r="AC555" s="177">
        <f>[1]побуд.звіт!AC555+'[2]звіт 2018+01.2019'!AC555</f>
        <v>605.46578986351869</v>
      </c>
      <c r="AD555" s="177">
        <f>[1]побуд.звіт!AD555+'[2]звіт 2018+01.2019'!AD555</f>
        <v>714.18026579926686</v>
      </c>
      <c r="AE555" s="178">
        <f t="shared" si="327"/>
        <v>0</v>
      </c>
      <c r="AF555" s="179">
        <f t="shared" si="328"/>
        <v>108.71447593574817</v>
      </c>
      <c r="AG555" s="177">
        <f>[1]побуд.звіт!AG555+'[2]звіт 2018+01.2019'!AG555</f>
        <v>0</v>
      </c>
      <c r="AH555" s="177">
        <f>[1]побуд.звіт!AH555+'[2]звіт 2018+01.2019'!AH555</f>
        <v>0</v>
      </c>
      <c r="AI555" s="178">
        <f t="shared" si="329"/>
        <v>0</v>
      </c>
      <c r="AJ555" s="179">
        <f t="shared" si="330"/>
        <v>0</v>
      </c>
      <c r="AK555" s="177">
        <f>[1]побуд.звіт!AK555+'[2]звіт 2018+01.2019'!AK555</f>
        <v>0</v>
      </c>
      <c r="AL555" s="177">
        <f>[1]побуд.звіт!AL555+'[2]звіт 2018+01.2019'!AL555</f>
        <v>0</v>
      </c>
      <c r="AM555" s="178">
        <f t="shared" si="331"/>
        <v>0</v>
      </c>
      <c r="AN555" s="179">
        <f t="shared" si="332"/>
        <v>0</v>
      </c>
      <c r="AO555" s="177">
        <f>[1]побуд.звіт!AO555+'[2]звіт 2018+01.2019'!AO555</f>
        <v>1235.2881278477478</v>
      </c>
      <c r="AP555" s="177">
        <f>[1]побуд.звіт!AP555+'[2]звіт 2018+01.2019'!AP555</f>
        <v>315.00545260081356</v>
      </c>
      <c r="AQ555" s="178">
        <f t="shared" si="333"/>
        <v>-920.28267524693422</v>
      </c>
      <c r="AR555" s="179">
        <f t="shared" si="334"/>
        <v>0</v>
      </c>
      <c r="AS555" s="177">
        <f>[1]побуд.звіт!AS555+'[2]звіт 2018+01.2019'!AS555</f>
        <v>0</v>
      </c>
      <c r="AT555" s="177">
        <f>[1]побуд.звіт!AT555+'[2]звіт 2018+01.2019'!AT555</f>
        <v>0</v>
      </c>
      <c r="AU555" s="178">
        <f t="shared" si="335"/>
        <v>0</v>
      </c>
      <c r="AV555" s="179">
        <f t="shared" si="336"/>
        <v>0</v>
      </c>
      <c r="AW555" s="177">
        <f>[1]побуд.звіт!AW555+'[2]звіт 2018+01.2019'!AW555</f>
        <v>932.02362712275965</v>
      </c>
      <c r="AX555" s="177">
        <f>[1]побуд.звіт!AX555+'[2]звіт 2018+01.2019'!AX555</f>
        <v>2329.5207633537793</v>
      </c>
      <c r="AY555" s="178">
        <f t="shared" si="337"/>
        <v>0</v>
      </c>
      <c r="AZ555" s="179">
        <f t="shared" si="338"/>
        <v>1397.4971362310198</v>
      </c>
      <c r="BA555" s="38">
        <v>0</v>
      </c>
      <c r="BB555" s="36"/>
      <c r="BC555" s="36">
        <f t="shared" si="348"/>
        <v>0</v>
      </c>
      <c r="BD555" s="37">
        <f t="shared" si="349"/>
        <v>0</v>
      </c>
      <c r="BE555" s="177">
        <f>[1]побуд.звіт!BE555+'[2]звіт 2018+01.2019'!BE555</f>
        <v>16.069088520423811</v>
      </c>
      <c r="BF555" s="177">
        <f>[1]побуд.звіт!BF555+'[2]звіт 2018+01.2019'!BF555</f>
        <v>0</v>
      </c>
      <c r="BG555" s="178">
        <f t="shared" si="339"/>
        <v>-16.069088520423811</v>
      </c>
      <c r="BH555" s="179">
        <f t="shared" si="340"/>
        <v>0</v>
      </c>
      <c r="BI555" s="177">
        <f>[1]побуд.звіт!BI555+'[2]звіт 2018+01.2019'!BI555</f>
        <v>0</v>
      </c>
      <c r="BJ555" s="177">
        <f>[1]побуд.звіт!BJ555+'[2]звіт 2018+01.2019'!BJ555</f>
        <v>0</v>
      </c>
      <c r="BK555" s="178">
        <f t="shared" si="341"/>
        <v>0</v>
      </c>
      <c r="BL555" s="179">
        <f t="shared" si="342"/>
        <v>0</v>
      </c>
      <c r="BM555" s="177">
        <f>[1]побуд.звіт!BM555+'[2]звіт 2018+01.2019'!BM555</f>
        <v>0</v>
      </c>
      <c r="BN555" s="177">
        <f>[1]побуд.звіт!BN555+'[2]звіт 2018+01.2019'!BN555</f>
        <v>0</v>
      </c>
      <c r="BO555" s="178">
        <f t="shared" si="343"/>
        <v>0</v>
      </c>
      <c r="BP555" s="179">
        <f t="shared" si="344"/>
        <v>0</v>
      </c>
      <c r="BQ555" s="180">
        <f t="shared" si="351"/>
        <v>3030.5124250474964</v>
      </c>
      <c r="BR555" s="178">
        <f t="shared" si="351"/>
        <v>4044.649076665743</v>
      </c>
      <c r="BS555" s="178">
        <f t="shared" si="345"/>
        <v>0</v>
      </c>
      <c r="BT555" s="179">
        <f t="shared" si="346"/>
        <v>1014.1366516182466</v>
      </c>
      <c r="BU555" s="181">
        <f t="shared" si="350"/>
        <v>1.3346419711849069</v>
      </c>
      <c r="BV555" s="130">
        <v>217</v>
      </c>
      <c r="BW555" s="182">
        <f t="shared" si="347"/>
        <v>0.53482678232168723</v>
      </c>
      <c r="BX555" s="130">
        <f t="shared" si="313"/>
        <v>216.46517321767831</v>
      </c>
      <c r="BY555" s="183">
        <v>1</v>
      </c>
      <c r="CA555" s="39"/>
    </row>
    <row r="556" spans="1:79" x14ac:dyDescent="0.3">
      <c r="A556" s="72">
        <f t="shared" si="318"/>
        <v>548</v>
      </c>
      <c r="B556" s="75" t="s">
        <v>648</v>
      </c>
      <c r="C556" s="73">
        <v>156.69999999999999</v>
      </c>
      <c r="D556" s="187">
        <v>1</v>
      </c>
      <c r="E556" s="177">
        <f>[1]побуд.звіт!E556+'[2]звіт 2018+01.2019'!E556</f>
        <v>0</v>
      </c>
      <c r="F556" s="177">
        <f>[1]побуд.звіт!F556+'[2]звіт 2018+01.2019'!F556</f>
        <v>0</v>
      </c>
      <c r="G556" s="178">
        <f t="shared" si="314"/>
        <v>0</v>
      </c>
      <c r="H556" s="179">
        <f t="shared" si="315"/>
        <v>0</v>
      </c>
      <c r="I556" s="177">
        <f>[1]побуд.звіт!I556+'[2]звіт 2018+01.2019'!I556</f>
        <v>0</v>
      </c>
      <c r="J556" s="177">
        <f>[1]побуд.звіт!J556+'[2]звіт 2018+01.2019'!J556</f>
        <v>0</v>
      </c>
      <c r="K556" s="178">
        <f t="shared" si="316"/>
        <v>0</v>
      </c>
      <c r="L556" s="179">
        <f t="shared" si="317"/>
        <v>0</v>
      </c>
      <c r="M556" s="177">
        <f>[1]побуд.звіт!M556+'[2]звіт 2018+01.2019'!M556</f>
        <v>402.81970103349977</v>
      </c>
      <c r="N556" s="177">
        <f>[1]побуд.звіт!N556+'[2]звіт 2018+01.2019'!N556</f>
        <v>414.96263905951321</v>
      </c>
      <c r="O556" s="178">
        <f t="shared" si="319"/>
        <v>0</v>
      </c>
      <c r="P556" s="179">
        <f t="shared" si="320"/>
        <v>12.142938026013439</v>
      </c>
      <c r="Q556" s="177">
        <f>[1]побуд.звіт!Q556+'[2]звіт 2018+01.2019'!Q556</f>
        <v>0</v>
      </c>
      <c r="R556" s="177">
        <f>[1]побуд.звіт!R556+'[2]звіт 2018+01.2019'!R556</f>
        <v>457.98438562466748</v>
      </c>
      <c r="S556" s="178">
        <f t="shared" si="321"/>
        <v>0</v>
      </c>
      <c r="T556" s="179">
        <f t="shared" si="322"/>
        <v>457.98438562466748</v>
      </c>
      <c r="U556" s="177">
        <f>[1]побуд.звіт!U556+'[2]звіт 2018+01.2019'!U556</f>
        <v>0</v>
      </c>
      <c r="V556" s="177">
        <f>[1]побуд.звіт!V556+'[2]звіт 2018+01.2019'!V556</f>
        <v>0</v>
      </c>
      <c r="W556" s="178">
        <f t="shared" si="323"/>
        <v>0</v>
      </c>
      <c r="X556" s="179">
        <f t="shared" si="324"/>
        <v>0</v>
      </c>
      <c r="Y556" s="177">
        <f>[1]побуд.звіт!Y556+'[2]звіт 2018+01.2019'!Y556</f>
        <v>0</v>
      </c>
      <c r="Z556" s="177">
        <f>[1]побуд.звіт!Z556+'[2]звіт 2018+01.2019'!Z556</f>
        <v>0</v>
      </c>
      <c r="AA556" s="178">
        <f t="shared" si="325"/>
        <v>0</v>
      </c>
      <c r="AB556" s="179">
        <f t="shared" si="326"/>
        <v>0</v>
      </c>
      <c r="AC556" s="177">
        <f>[1]побуд.звіт!AC556+'[2]звіт 2018+01.2019'!AC556</f>
        <v>740.06621896734305</v>
      </c>
      <c r="AD556" s="177">
        <f>[1]побуд.звіт!AD556+'[2]звіт 2018+01.2019'!AD556</f>
        <v>872.94888963139726</v>
      </c>
      <c r="AE556" s="178">
        <f t="shared" si="327"/>
        <v>0</v>
      </c>
      <c r="AF556" s="179">
        <f t="shared" si="328"/>
        <v>132.88267066405422</v>
      </c>
      <c r="AG556" s="177">
        <f>[1]побуд.звіт!AG556+'[2]звіт 2018+01.2019'!AG556</f>
        <v>0</v>
      </c>
      <c r="AH556" s="177">
        <f>[1]побуд.звіт!AH556+'[2]звіт 2018+01.2019'!AH556</f>
        <v>0</v>
      </c>
      <c r="AI556" s="178">
        <f t="shared" si="329"/>
        <v>0</v>
      </c>
      <c r="AJ556" s="179">
        <f t="shared" si="330"/>
        <v>0</v>
      </c>
      <c r="AK556" s="177">
        <f>[1]побуд.звіт!AK556+'[2]звіт 2018+01.2019'!AK556</f>
        <v>0</v>
      </c>
      <c r="AL556" s="177">
        <f>[1]побуд.звіт!AL556+'[2]звіт 2018+01.2019'!AL556</f>
        <v>0</v>
      </c>
      <c r="AM556" s="178">
        <f t="shared" si="331"/>
        <v>0</v>
      </c>
      <c r="AN556" s="179">
        <f t="shared" si="332"/>
        <v>0</v>
      </c>
      <c r="AO556" s="177">
        <f>[1]побуд.звіт!AO556+'[2]звіт 2018+01.2019'!AO556</f>
        <v>842.65765509895925</v>
      </c>
      <c r="AP556" s="177">
        <f>[1]побуд.звіт!AP556+'[2]звіт 2018+01.2019'!AP556</f>
        <v>273.58231779177055</v>
      </c>
      <c r="AQ556" s="178">
        <f t="shared" si="333"/>
        <v>-569.07533730718865</v>
      </c>
      <c r="AR556" s="179">
        <f t="shared" si="334"/>
        <v>0</v>
      </c>
      <c r="AS556" s="177">
        <f>[1]побуд.звіт!AS556+'[2]звіт 2018+01.2019'!AS556</f>
        <v>0</v>
      </c>
      <c r="AT556" s="177">
        <f>[1]побуд.звіт!AT556+'[2]звіт 2018+01.2019'!AT556</f>
        <v>0</v>
      </c>
      <c r="AU556" s="178">
        <f t="shared" si="335"/>
        <v>0</v>
      </c>
      <c r="AV556" s="179">
        <f t="shared" si="336"/>
        <v>0</v>
      </c>
      <c r="AW556" s="177">
        <f>[1]побуд.звіт!AW556+'[2]звіт 2018+01.2019'!AW556</f>
        <v>968.64652601480384</v>
      </c>
      <c r="AX556" s="177">
        <f>[1]побуд.звіт!AX556+'[2]звіт 2018+01.2019'!AX556</f>
        <v>1528.2225258459014</v>
      </c>
      <c r="AY556" s="178">
        <f t="shared" si="337"/>
        <v>0</v>
      </c>
      <c r="AZ556" s="179">
        <f t="shared" si="338"/>
        <v>559.57599983109753</v>
      </c>
      <c r="BA556" s="38">
        <v>0</v>
      </c>
      <c r="BB556" s="36"/>
      <c r="BC556" s="36">
        <f t="shared" si="348"/>
        <v>0</v>
      </c>
      <c r="BD556" s="37">
        <f t="shared" si="349"/>
        <v>0</v>
      </c>
      <c r="BE556" s="177">
        <f>[1]побуд.звіт!BE556+'[2]звіт 2018+01.2019'!BE556</f>
        <v>15.980481646825771</v>
      </c>
      <c r="BF556" s="177">
        <f>[1]побуд.звіт!BF556+'[2]звіт 2018+01.2019'!BF556</f>
        <v>0</v>
      </c>
      <c r="BG556" s="178">
        <f t="shared" si="339"/>
        <v>-15.980481646825771</v>
      </c>
      <c r="BH556" s="179">
        <f t="shared" si="340"/>
        <v>0</v>
      </c>
      <c r="BI556" s="177">
        <f>[1]побуд.звіт!BI556+'[2]звіт 2018+01.2019'!BI556</f>
        <v>0</v>
      </c>
      <c r="BJ556" s="177">
        <f>[1]побуд.звіт!BJ556+'[2]звіт 2018+01.2019'!BJ556</f>
        <v>0</v>
      </c>
      <c r="BK556" s="178">
        <f t="shared" si="341"/>
        <v>0</v>
      </c>
      <c r="BL556" s="179">
        <f t="shared" si="342"/>
        <v>0</v>
      </c>
      <c r="BM556" s="177">
        <f>[1]побуд.звіт!BM556+'[2]звіт 2018+01.2019'!BM556</f>
        <v>0</v>
      </c>
      <c r="BN556" s="177">
        <f>[1]побуд.звіт!BN556+'[2]звіт 2018+01.2019'!BN556</f>
        <v>0</v>
      </c>
      <c r="BO556" s="178">
        <f t="shared" si="343"/>
        <v>0</v>
      </c>
      <c r="BP556" s="179">
        <f t="shared" si="344"/>
        <v>0</v>
      </c>
      <c r="BQ556" s="180">
        <f t="shared" si="351"/>
        <v>2970.1705827614319</v>
      </c>
      <c r="BR556" s="178">
        <f t="shared" si="351"/>
        <v>3547.7007579532501</v>
      </c>
      <c r="BS556" s="178">
        <f t="shared" si="345"/>
        <v>0</v>
      </c>
      <c r="BT556" s="179">
        <f t="shared" si="346"/>
        <v>577.53017519181822</v>
      </c>
      <c r="BU556" s="181">
        <f t="shared" si="350"/>
        <v>1.1944434365297887</v>
      </c>
      <c r="BV556" s="130">
        <v>403</v>
      </c>
      <c r="BW556" s="182">
        <f t="shared" si="347"/>
        <v>190.84495837418345</v>
      </c>
      <c r="BX556" s="130">
        <f t="shared" ref="BX556:BX574" si="352">BQ556/14</f>
        <v>212.15504162581655</v>
      </c>
      <c r="BY556" s="183">
        <v>1</v>
      </c>
      <c r="CA556" s="39"/>
    </row>
    <row r="557" spans="1:79" x14ac:dyDescent="0.3">
      <c r="A557" s="163">
        <f t="shared" si="318"/>
        <v>549</v>
      </c>
      <c r="B557" s="175" t="s">
        <v>649</v>
      </c>
      <c r="C557" s="189">
        <v>174</v>
      </c>
      <c r="D557" s="187">
        <v>1</v>
      </c>
      <c r="E557" s="165">
        <f>[1]побуд.звіт!E557+'[2]звіт 2018+01.2019'!E557</f>
        <v>0</v>
      </c>
      <c r="F557" s="165">
        <f>[1]побуд.звіт!F557+'[2]звіт 2018+01.2019'!F557</f>
        <v>0</v>
      </c>
      <c r="G557" s="166">
        <f t="shared" si="314"/>
        <v>0</v>
      </c>
      <c r="H557" s="167">
        <f t="shared" si="315"/>
        <v>0</v>
      </c>
      <c r="I557" s="165">
        <f>[1]побуд.звіт!I557+'[2]звіт 2018+01.2019'!I557</f>
        <v>0</v>
      </c>
      <c r="J557" s="165">
        <f>[1]побуд.звіт!J557+'[2]звіт 2018+01.2019'!J557</f>
        <v>0</v>
      </c>
      <c r="K557" s="166">
        <f t="shared" si="316"/>
        <v>0</v>
      </c>
      <c r="L557" s="167">
        <f t="shared" si="317"/>
        <v>0</v>
      </c>
      <c r="M557" s="165">
        <f>[1]побуд.звіт!M557+'[2]звіт 2018+01.2019'!M557</f>
        <v>483.31410592907935</v>
      </c>
      <c r="N557" s="165">
        <f>[1]побуд.звіт!N557+'[2]звіт 2018+01.2019'!N557</f>
        <v>497.95516687141577</v>
      </c>
      <c r="O557" s="166">
        <f t="shared" si="319"/>
        <v>0</v>
      </c>
      <c r="P557" s="167">
        <f t="shared" si="320"/>
        <v>14.641060942336424</v>
      </c>
      <c r="Q557" s="165">
        <f>[1]побуд.звіт!Q557+'[2]звіт 2018+01.2019'!Q557</f>
        <v>0</v>
      </c>
      <c r="R557" s="165">
        <f>[1]побуд.звіт!R557+'[2]звіт 2018+01.2019'!R557</f>
        <v>119.85889570431331</v>
      </c>
      <c r="S557" s="166">
        <f t="shared" si="321"/>
        <v>0</v>
      </c>
      <c r="T557" s="167">
        <f t="shared" si="322"/>
        <v>119.85889570431331</v>
      </c>
      <c r="U557" s="165">
        <f>[1]побуд.звіт!U557+'[2]звіт 2018+01.2019'!U557</f>
        <v>0</v>
      </c>
      <c r="V557" s="165">
        <f>[1]побуд.звіт!V557+'[2]звіт 2018+01.2019'!V557</f>
        <v>0</v>
      </c>
      <c r="W557" s="166">
        <f t="shared" si="323"/>
        <v>0</v>
      </c>
      <c r="X557" s="167">
        <f t="shared" si="324"/>
        <v>0</v>
      </c>
      <c r="Y557" s="165">
        <f>[1]побуд.звіт!Y557+'[2]звіт 2018+01.2019'!Y557</f>
        <v>0</v>
      </c>
      <c r="Z557" s="165">
        <f>[1]побуд.звіт!Z557+'[2]звіт 2018+01.2019'!Z557</f>
        <v>0</v>
      </c>
      <c r="AA557" s="166">
        <f t="shared" si="325"/>
        <v>0</v>
      </c>
      <c r="AB557" s="167">
        <f t="shared" si="326"/>
        <v>0</v>
      </c>
      <c r="AC557" s="165">
        <f>[1]побуд.звіт!AC557+'[2]звіт 2018+01.2019'!AC557</f>
        <v>821.67335574843912</v>
      </c>
      <c r="AD557" s="165">
        <f>[1]побуд.звіт!AD557+'[2]звіт 2018+01.2019'!AD557</f>
        <v>969.32422971195376</v>
      </c>
      <c r="AE557" s="166">
        <f t="shared" si="327"/>
        <v>0</v>
      </c>
      <c r="AF557" s="167">
        <f t="shared" si="328"/>
        <v>147.65087396351464</v>
      </c>
      <c r="AG557" s="165">
        <f>[1]побуд.звіт!AG557+'[2]звіт 2018+01.2019'!AG557</f>
        <v>0</v>
      </c>
      <c r="AH557" s="165">
        <f>[1]побуд.звіт!AH557+'[2]звіт 2018+01.2019'!AH557</f>
        <v>0</v>
      </c>
      <c r="AI557" s="166">
        <f t="shared" si="329"/>
        <v>0</v>
      </c>
      <c r="AJ557" s="167">
        <f t="shared" si="330"/>
        <v>0</v>
      </c>
      <c r="AK557" s="165">
        <f>[1]побуд.звіт!AK557+'[2]звіт 2018+01.2019'!AK557</f>
        <v>0</v>
      </c>
      <c r="AL557" s="165">
        <f>[1]побуд.звіт!AL557+'[2]звіт 2018+01.2019'!AL557</f>
        <v>0</v>
      </c>
      <c r="AM557" s="166">
        <f t="shared" si="331"/>
        <v>0</v>
      </c>
      <c r="AN557" s="167">
        <f t="shared" si="332"/>
        <v>0</v>
      </c>
      <c r="AO557" s="165">
        <f>[1]побуд.звіт!AO557+'[2]звіт 2018+01.2019'!AO557</f>
        <v>467.00674797964695</v>
      </c>
      <c r="AP557" s="165">
        <f>[1]побуд.звіт!AP557+'[2]звіт 2018+01.2019'!AP557</f>
        <v>350.0183203318976</v>
      </c>
      <c r="AQ557" s="166">
        <f t="shared" si="333"/>
        <v>-116.98842764774935</v>
      </c>
      <c r="AR557" s="167">
        <f t="shared" si="334"/>
        <v>0</v>
      </c>
      <c r="AS557" s="165">
        <f>[1]побуд.звіт!AS557+'[2]звіт 2018+01.2019'!AS557</f>
        <v>0</v>
      </c>
      <c r="AT557" s="165">
        <f>[1]побуд.звіт!AT557+'[2]звіт 2018+01.2019'!AT557</f>
        <v>0</v>
      </c>
      <c r="AU557" s="166">
        <f t="shared" si="335"/>
        <v>0</v>
      </c>
      <c r="AV557" s="167">
        <f t="shared" si="336"/>
        <v>0</v>
      </c>
      <c r="AW557" s="165">
        <f>[1]побуд.звіт!AW557+'[2]звіт 2018+01.2019'!AW557</f>
        <v>1005.5892820808833</v>
      </c>
      <c r="AX557" s="165">
        <f>[1]побуд.звіт!AX557+'[2]звіт 2018+01.2019'!AX557</f>
        <v>0</v>
      </c>
      <c r="AY557" s="166">
        <f t="shared" si="337"/>
        <v>-1005.5892820808833</v>
      </c>
      <c r="AZ557" s="167">
        <f t="shared" si="338"/>
        <v>0</v>
      </c>
      <c r="BA557" s="38">
        <v>0</v>
      </c>
      <c r="BB557" s="36"/>
      <c r="BC557" s="36">
        <f t="shared" si="348"/>
        <v>0</v>
      </c>
      <c r="BD557" s="37">
        <f t="shared" si="349"/>
        <v>0</v>
      </c>
      <c r="BE557" s="165">
        <f>[1]побуд.звіт!BE557+'[2]звіт 2018+01.2019'!BE557</f>
        <v>16.034799507693354</v>
      </c>
      <c r="BF557" s="165">
        <f>[1]побуд.звіт!BF557+'[2]звіт 2018+01.2019'!BF557</f>
        <v>0</v>
      </c>
      <c r="BG557" s="166">
        <f t="shared" si="339"/>
        <v>-16.034799507693354</v>
      </c>
      <c r="BH557" s="167">
        <f t="shared" si="340"/>
        <v>0</v>
      </c>
      <c r="BI557" s="165">
        <f>[1]побуд.звіт!BI557+'[2]звіт 2018+01.2019'!BI557</f>
        <v>0</v>
      </c>
      <c r="BJ557" s="165">
        <f>[1]побуд.звіт!BJ557+'[2]звіт 2018+01.2019'!BJ557</f>
        <v>0</v>
      </c>
      <c r="BK557" s="166">
        <f t="shared" si="341"/>
        <v>0</v>
      </c>
      <c r="BL557" s="167">
        <f t="shared" si="342"/>
        <v>0</v>
      </c>
      <c r="BM557" s="165">
        <f>[1]побуд.звіт!BM557+'[2]звіт 2018+01.2019'!BM557</f>
        <v>0</v>
      </c>
      <c r="BN557" s="165">
        <f>[1]побуд.звіт!BN557+'[2]звіт 2018+01.2019'!BN557</f>
        <v>0</v>
      </c>
      <c r="BO557" s="166">
        <f t="shared" si="343"/>
        <v>0</v>
      </c>
      <c r="BP557" s="167">
        <f t="shared" si="344"/>
        <v>0</v>
      </c>
      <c r="BQ557" s="168">
        <f t="shared" si="351"/>
        <v>2793.6182912457421</v>
      </c>
      <c r="BR557" s="166">
        <f t="shared" si="351"/>
        <v>1937.1566126195803</v>
      </c>
      <c r="BS557" s="166">
        <f t="shared" si="345"/>
        <v>-856.46167862616176</v>
      </c>
      <c r="BT557" s="167">
        <f t="shared" si="346"/>
        <v>0</v>
      </c>
      <c r="BU557" s="169">
        <f t="shared" si="350"/>
        <v>0.69342208228302915</v>
      </c>
      <c r="BV557" s="131">
        <v>3455</v>
      </c>
      <c r="BW557" s="170">
        <f t="shared" si="347"/>
        <v>3255.45583633959</v>
      </c>
      <c r="BX557" s="131">
        <f t="shared" si="352"/>
        <v>199.54416366041013</v>
      </c>
      <c r="BY557" s="171">
        <v>2</v>
      </c>
      <c r="CA557" s="39"/>
    </row>
    <row r="558" spans="1:79" x14ac:dyDescent="0.3">
      <c r="A558" s="163">
        <f t="shared" si="318"/>
        <v>550</v>
      </c>
      <c r="B558" s="175" t="s">
        <v>650</v>
      </c>
      <c r="C558" s="189">
        <v>94.7</v>
      </c>
      <c r="D558" s="187">
        <v>1</v>
      </c>
      <c r="E558" s="165">
        <f>[1]побуд.звіт!E558+'[2]звіт 2018+01.2019'!E558</f>
        <v>0</v>
      </c>
      <c r="F558" s="165">
        <f>[1]побуд.звіт!F558+'[2]звіт 2018+01.2019'!F558</f>
        <v>0</v>
      </c>
      <c r="G558" s="166">
        <f t="shared" si="314"/>
        <v>0</v>
      </c>
      <c r="H558" s="167">
        <f t="shared" si="315"/>
        <v>0</v>
      </c>
      <c r="I558" s="165">
        <f>[1]побуд.звіт!I558+'[2]звіт 2018+01.2019'!I558</f>
        <v>0</v>
      </c>
      <c r="J558" s="165">
        <f>[1]побуд.звіт!J558+'[2]звіт 2018+01.2019'!J558</f>
        <v>0</v>
      </c>
      <c r="K558" s="166">
        <f t="shared" si="316"/>
        <v>0</v>
      </c>
      <c r="L558" s="167">
        <f t="shared" si="317"/>
        <v>0</v>
      </c>
      <c r="M558" s="165">
        <f>[1]побуд.звіт!M558+'[2]звіт 2018+01.2019'!M558</f>
        <v>362.45052050029904</v>
      </c>
      <c r="N558" s="165">
        <f>[1]побуд.звіт!N558+'[2]звіт 2018+01.2019'!N558</f>
        <v>41.496263905951317</v>
      </c>
      <c r="O558" s="166">
        <f t="shared" si="319"/>
        <v>-320.95425659434773</v>
      </c>
      <c r="P558" s="167">
        <f t="shared" si="320"/>
        <v>0</v>
      </c>
      <c r="Q558" s="165">
        <f>[1]побуд.звіт!Q558+'[2]звіт 2018+01.2019'!Q558</f>
        <v>0</v>
      </c>
      <c r="R558" s="165">
        <f>[1]побуд.звіт!R558+'[2]звіт 2018+01.2019'!R558</f>
        <v>126.6533381288678</v>
      </c>
      <c r="S558" s="166">
        <f t="shared" si="321"/>
        <v>0</v>
      </c>
      <c r="T558" s="167">
        <f t="shared" si="322"/>
        <v>126.6533381288678</v>
      </c>
      <c r="U558" s="165">
        <f>[1]побуд.звіт!U558+'[2]звіт 2018+01.2019'!U558</f>
        <v>0</v>
      </c>
      <c r="V558" s="165">
        <f>[1]побуд.звіт!V558+'[2]звіт 2018+01.2019'!V558</f>
        <v>0</v>
      </c>
      <c r="W558" s="166">
        <f t="shared" si="323"/>
        <v>0</v>
      </c>
      <c r="X558" s="167">
        <f t="shared" si="324"/>
        <v>0</v>
      </c>
      <c r="Y558" s="165">
        <f>[1]побуд.звіт!Y558+'[2]звіт 2018+01.2019'!Y558</f>
        <v>0</v>
      </c>
      <c r="Z558" s="165">
        <f>[1]побуд.звіт!Z558+'[2]звіт 2018+01.2019'!Z558</f>
        <v>0</v>
      </c>
      <c r="AA558" s="166">
        <f t="shared" si="325"/>
        <v>0</v>
      </c>
      <c r="AB558" s="167">
        <f t="shared" si="326"/>
        <v>0</v>
      </c>
      <c r="AC558" s="165">
        <f>[1]побуд.звіт!AC558+'[2]звіт 2018+01.2019'!AC558</f>
        <v>447.28331499642093</v>
      </c>
      <c r="AD558" s="165">
        <f>[1]побуд.звіт!AD558+'[2]звіт 2018+01.2019'!AD558</f>
        <v>527.55749743518402</v>
      </c>
      <c r="AE558" s="166">
        <f t="shared" si="327"/>
        <v>0</v>
      </c>
      <c r="AF558" s="167">
        <f t="shared" si="328"/>
        <v>80.274182438763091</v>
      </c>
      <c r="AG558" s="165">
        <f>[1]побуд.звіт!AG558+'[2]звіт 2018+01.2019'!AG558</f>
        <v>0</v>
      </c>
      <c r="AH558" s="165">
        <f>[1]побуд.звіт!AH558+'[2]звіт 2018+01.2019'!AH558</f>
        <v>0</v>
      </c>
      <c r="AI558" s="166">
        <f t="shared" si="329"/>
        <v>0</v>
      </c>
      <c r="AJ558" s="167">
        <f t="shared" si="330"/>
        <v>0</v>
      </c>
      <c r="AK558" s="165">
        <f>[1]побуд.звіт!AK558+'[2]звіт 2018+01.2019'!AK558</f>
        <v>0</v>
      </c>
      <c r="AL558" s="165">
        <f>[1]побуд.звіт!AL558+'[2]звіт 2018+01.2019'!AL558</f>
        <v>0</v>
      </c>
      <c r="AM558" s="166">
        <f t="shared" si="331"/>
        <v>0</v>
      </c>
      <c r="AN558" s="167">
        <f t="shared" si="332"/>
        <v>0</v>
      </c>
      <c r="AO558" s="165">
        <f>[1]побуд.звіт!AO558+'[2]звіт 2018+01.2019'!AO558</f>
        <v>204.30775992022654</v>
      </c>
      <c r="AP558" s="165">
        <f>[1]побуд.звіт!AP558+'[2]звіт 2018+01.2019'!AP558</f>
        <v>69.998146217432378</v>
      </c>
      <c r="AQ558" s="166">
        <f t="shared" si="333"/>
        <v>-134.30961370279417</v>
      </c>
      <c r="AR558" s="167">
        <f t="shared" si="334"/>
        <v>0</v>
      </c>
      <c r="AS558" s="165">
        <f>[1]побуд.звіт!AS558+'[2]звіт 2018+01.2019'!AS558</f>
        <v>0</v>
      </c>
      <c r="AT558" s="165">
        <f>[1]побуд.звіт!AT558+'[2]звіт 2018+01.2019'!AT558</f>
        <v>0</v>
      </c>
      <c r="AU558" s="166">
        <f t="shared" si="335"/>
        <v>0</v>
      </c>
      <c r="AV558" s="167">
        <f t="shared" si="336"/>
        <v>0</v>
      </c>
      <c r="AW558" s="165">
        <f>[1]побуд.звіт!AW558+'[2]звіт 2018+01.2019'!AW558</f>
        <v>1062.908395125879</v>
      </c>
      <c r="AX558" s="165">
        <f>[1]побуд.звіт!AX558+'[2]звіт 2018+01.2019'!AX558</f>
        <v>0</v>
      </c>
      <c r="AY558" s="166">
        <f t="shared" si="337"/>
        <v>-1062.908395125879</v>
      </c>
      <c r="AZ558" s="167">
        <f t="shared" si="338"/>
        <v>0</v>
      </c>
      <c r="BA558" s="38">
        <v>0</v>
      </c>
      <c r="BB558" s="36"/>
      <c r="BC558" s="36">
        <f t="shared" si="348"/>
        <v>0</v>
      </c>
      <c r="BD558" s="37">
        <f t="shared" si="349"/>
        <v>0</v>
      </c>
      <c r="BE558" s="165">
        <f>[1]побуд.звіт!BE558+'[2]звіт 2018+01.2019'!BE558</f>
        <v>16.0767504519937</v>
      </c>
      <c r="BF558" s="165">
        <f>[1]побуд.звіт!BF558+'[2]звіт 2018+01.2019'!BF558</f>
        <v>0</v>
      </c>
      <c r="BG558" s="166">
        <f t="shared" si="339"/>
        <v>-16.0767504519937</v>
      </c>
      <c r="BH558" s="167">
        <f t="shared" si="340"/>
        <v>0</v>
      </c>
      <c r="BI558" s="165">
        <f>[1]побуд.звіт!BI558+'[2]звіт 2018+01.2019'!BI558</f>
        <v>0</v>
      </c>
      <c r="BJ558" s="165">
        <f>[1]побуд.звіт!BJ558+'[2]звіт 2018+01.2019'!BJ558</f>
        <v>0</v>
      </c>
      <c r="BK558" s="166">
        <f t="shared" si="341"/>
        <v>0</v>
      </c>
      <c r="BL558" s="167">
        <f t="shared" si="342"/>
        <v>0</v>
      </c>
      <c r="BM558" s="165">
        <f>[1]побуд.звіт!BM558+'[2]звіт 2018+01.2019'!BM558</f>
        <v>0</v>
      </c>
      <c r="BN558" s="165">
        <f>[1]побуд.звіт!BN558+'[2]звіт 2018+01.2019'!BN558</f>
        <v>0</v>
      </c>
      <c r="BO558" s="166">
        <f t="shared" si="343"/>
        <v>0</v>
      </c>
      <c r="BP558" s="167">
        <f t="shared" si="344"/>
        <v>0</v>
      </c>
      <c r="BQ558" s="168">
        <f t="shared" si="351"/>
        <v>2093.0267409948192</v>
      </c>
      <c r="BR558" s="166">
        <f t="shared" si="351"/>
        <v>765.70524568743554</v>
      </c>
      <c r="BS558" s="166">
        <f t="shared" si="345"/>
        <v>-1327.3214953073837</v>
      </c>
      <c r="BT558" s="167">
        <f t="shared" si="346"/>
        <v>0</v>
      </c>
      <c r="BU558" s="169">
        <f t="shared" si="350"/>
        <v>0.36583634154788414</v>
      </c>
      <c r="BV558" s="131">
        <v>133</v>
      </c>
      <c r="BW558" s="170">
        <f t="shared" si="347"/>
        <v>0</v>
      </c>
      <c r="BX558" s="131">
        <f t="shared" si="352"/>
        <v>149.50191007105852</v>
      </c>
      <c r="BY558" s="171">
        <v>2</v>
      </c>
      <c r="CA558" s="39"/>
    </row>
    <row r="559" spans="1:79" x14ac:dyDescent="0.3">
      <c r="A559" s="163">
        <f t="shared" si="318"/>
        <v>551</v>
      </c>
      <c r="B559" s="175" t="s">
        <v>651</v>
      </c>
      <c r="C559" s="189">
        <v>33.6</v>
      </c>
      <c r="D559" s="187">
        <v>1</v>
      </c>
      <c r="E559" s="165">
        <f>[1]побуд.звіт!E559+'[2]звіт 2018+01.2019'!E559</f>
        <v>0</v>
      </c>
      <c r="F559" s="165">
        <f>[1]побуд.звіт!F559+'[2]звіт 2018+01.2019'!F559</f>
        <v>0</v>
      </c>
      <c r="G559" s="166">
        <f t="shared" si="314"/>
        <v>0</v>
      </c>
      <c r="H559" s="167">
        <f t="shared" si="315"/>
        <v>0</v>
      </c>
      <c r="I559" s="165">
        <f>[1]побуд.звіт!I559+'[2]звіт 2018+01.2019'!I559</f>
        <v>0</v>
      </c>
      <c r="J559" s="165">
        <f>[1]побуд.звіт!J559+'[2]звіт 2018+01.2019'!J559</f>
        <v>0</v>
      </c>
      <c r="K559" s="166">
        <f t="shared" si="316"/>
        <v>0</v>
      </c>
      <c r="L559" s="167">
        <f t="shared" si="317"/>
        <v>0</v>
      </c>
      <c r="M559" s="165">
        <f>[1]побуд.звіт!M559+'[2]звіт 2018+01.2019'!M559</f>
        <v>80.553599377966606</v>
      </c>
      <c r="N559" s="165">
        <f>[1]побуд.звіт!N559+'[2]звіт 2018+01.2019'!N559</f>
        <v>82.992527811902633</v>
      </c>
      <c r="O559" s="166">
        <f t="shared" si="319"/>
        <v>0</v>
      </c>
      <c r="P559" s="167">
        <f t="shared" si="320"/>
        <v>2.4389284339360273</v>
      </c>
      <c r="Q559" s="165">
        <f>[1]побуд.звіт!Q559+'[2]звіт 2018+01.2019'!Q559</f>
        <v>0</v>
      </c>
      <c r="R559" s="165">
        <f>[1]побуд.звіт!R559+'[2]звіт 2018+01.2019'!R559</f>
        <v>34.269094523100414</v>
      </c>
      <c r="S559" s="166">
        <f t="shared" si="321"/>
        <v>0</v>
      </c>
      <c r="T559" s="167">
        <f t="shared" si="322"/>
        <v>34.269094523100414</v>
      </c>
      <c r="U559" s="165">
        <f>[1]побуд.звіт!U559+'[2]звіт 2018+01.2019'!U559</f>
        <v>0</v>
      </c>
      <c r="V559" s="165">
        <f>[1]побуд.звіт!V559+'[2]звіт 2018+01.2019'!V559</f>
        <v>0</v>
      </c>
      <c r="W559" s="166">
        <f t="shared" si="323"/>
        <v>0</v>
      </c>
      <c r="X559" s="167">
        <f t="shared" si="324"/>
        <v>0</v>
      </c>
      <c r="Y559" s="165">
        <f>[1]побуд.звіт!Y559+'[2]звіт 2018+01.2019'!Y559</f>
        <v>0</v>
      </c>
      <c r="Z559" s="165">
        <f>[1]побуд.звіт!Z559+'[2]звіт 2018+01.2019'!Z559</f>
        <v>0</v>
      </c>
      <c r="AA559" s="166">
        <f t="shared" si="325"/>
        <v>0</v>
      </c>
      <c r="AB559" s="167">
        <f t="shared" si="326"/>
        <v>0</v>
      </c>
      <c r="AC559" s="165">
        <f>[1]побуд.звіт!AC559+'[2]звіт 2018+01.2019'!AC559</f>
        <v>158.70208836479657</v>
      </c>
      <c r="AD559" s="165">
        <f>[1]побуд.звіт!AD559+'[2]звіт 2018+01.2019'!AD559</f>
        <v>187.17985125472214</v>
      </c>
      <c r="AE559" s="166">
        <f t="shared" si="327"/>
        <v>0</v>
      </c>
      <c r="AF559" s="167">
        <f t="shared" si="328"/>
        <v>28.477762889925572</v>
      </c>
      <c r="AG559" s="165">
        <f>[1]побуд.звіт!AG559+'[2]звіт 2018+01.2019'!AG559</f>
        <v>0</v>
      </c>
      <c r="AH559" s="165">
        <f>[1]побуд.звіт!AH559+'[2]звіт 2018+01.2019'!AH559</f>
        <v>0</v>
      </c>
      <c r="AI559" s="166">
        <f t="shared" si="329"/>
        <v>0</v>
      </c>
      <c r="AJ559" s="167">
        <f t="shared" si="330"/>
        <v>0</v>
      </c>
      <c r="AK559" s="165">
        <f>[1]побуд.звіт!AK559+'[2]звіт 2018+01.2019'!AK559</f>
        <v>0</v>
      </c>
      <c r="AL559" s="165">
        <f>[1]побуд.звіт!AL559+'[2]звіт 2018+01.2019'!AL559</f>
        <v>0</v>
      </c>
      <c r="AM559" s="166">
        <f t="shared" si="331"/>
        <v>0</v>
      </c>
      <c r="AN559" s="167">
        <f t="shared" si="332"/>
        <v>0</v>
      </c>
      <c r="AO559" s="165">
        <f>[1]побуд.звіт!AO559+'[2]звіт 2018+01.2019'!AO559</f>
        <v>204.32216582918599</v>
      </c>
      <c r="AP559" s="165">
        <f>[1]побуд.звіт!AP559+'[2]звіт 2018+01.2019'!AP559</f>
        <v>69.998146217432378</v>
      </c>
      <c r="AQ559" s="166">
        <f t="shared" si="333"/>
        <v>-134.32401961175361</v>
      </c>
      <c r="AR559" s="167">
        <f t="shared" si="334"/>
        <v>0</v>
      </c>
      <c r="AS559" s="165">
        <f>[1]побуд.звіт!AS559+'[2]звіт 2018+01.2019'!AS559</f>
        <v>0</v>
      </c>
      <c r="AT559" s="165">
        <f>[1]побуд.звіт!AT559+'[2]звіт 2018+01.2019'!AT559</f>
        <v>0</v>
      </c>
      <c r="AU559" s="166">
        <f t="shared" si="335"/>
        <v>0</v>
      </c>
      <c r="AV559" s="167">
        <f t="shared" si="336"/>
        <v>0</v>
      </c>
      <c r="AW559" s="165">
        <f>[1]побуд.звіт!AW559+'[2]звіт 2018+01.2019'!AW559</f>
        <v>287.53555036645298</v>
      </c>
      <c r="AX559" s="165">
        <f>[1]побуд.звіт!AX559+'[2]звіт 2018+01.2019'!AX559</f>
        <v>0</v>
      </c>
      <c r="AY559" s="166">
        <f t="shared" si="337"/>
        <v>-287.53555036645298</v>
      </c>
      <c r="AZ559" s="167">
        <f t="shared" si="338"/>
        <v>0</v>
      </c>
      <c r="BA559" s="38">
        <v>0</v>
      </c>
      <c r="BB559" s="36"/>
      <c r="BC559" s="36">
        <f t="shared" si="348"/>
        <v>0</v>
      </c>
      <c r="BD559" s="37">
        <f t="shared" si="349"/>
        <v>0</v>
      </c>
      <c r="BE559" s="165">
        <f>[1]побуд.звіт!BE559+'[2]звіт 2018+01.2019'!BE559</f>
        <v>16.044308475561131</v>
      </c>
      <c r="BF559" s="165">
        <f>[1]побуд.звіт!BF559+'[2]звіт 2018+01.2019'!BF559</f>
        <v>0</v>
      </c>
      <c r="BG559" s="166">
        <f t="shared" si="339"/>
        <v>-16.044308475561131</v>
      </c>
      <c r="BH559" s="167">
        <f t="shared" si="340"/>
        <v>0</v>
      </c>
      <c r="BI559" s="165">
        <f>[1]побуд.звіт!BI559+'[2]звіт 2018+01.2019'!BI559</f>
        <v>0</v>
      </c>
      <c r="BJ559" s="165">
        <f>[1]побуд.звіт!BJ559+'[2]звіт 2018+01.2019'!BJ559</f>
        <v>0</v>
      </c>
      <c r="BK559" s="166">
        <f t="shared" si="341"/>
        <v>0</v>
      </c>
      <c r="BL559" s="167">
        <f t="shared" si="342"/>
        <v>0</v>
      </c>
      <c r="BM559" s="165">
        <f>[1]побуд.звіт!BM559+'[2]звіт 2018+01.2019'!BM559</f>
        <v>0</v>
      </c>
      <c r="BN559" s="165">
        <f>[1]побуд.звіт!BN559+'[2]звіт 2018+01.2019'!BN559</f>
        <v>0</v>
      </c>
      <c r="BO559" s="166">
        <f t="shared" si="343"/>
        <v>0</v>
      </c>
      <c r="BP559" s="167">
        <f t="shared" si="344"/>
        <v>0</v>
      </c>
      <c r="BQ559" s="168">
        <f t="shared" si="351"/>
        <v>747.15771241396328</v>
      </c>
      <c r="BR559" s="166">
        <f t="shared" si="351"/>
        <v>374.43961980715756</v>
      </c>
      <c r="BS559" s="166">
        <f t="shared" si="345"/>
        <v>-372.71809260680573</v>
      </c>
      <c r="BT559" s="167">
        <f t="shared" si="346"/>
        <v>0</v>
      </c>
      <c r="BU559" s="169">
        <f t="shared" si="350"/>
        <v>0.50115205074628077</v>
      </c>
      <c r="BV559" s="131">
        <v>27</v>
      </c>
      <c r="BW559" s="170">
        <f t="shared" si="347"/>
        <v>0</v>
      </c>
      <c r="BX559" s="131">
        <f t="shared" si="352"/>
        <v>53.368408029568805</v>
      </c>
      <c r="BY559" s="171">
        <v>2</v>
      </c>
      <c r="CA559" s="39"/>
    </row>
    <row r="560" spans="1:79" x14ac:dyDescent="0.3">
      <c r="A560" s="163">
        <f t="shared" si="318"/>
        <v>552</v>
      </c>
      <c r="B560" s="175" t="s">
        <v>652</v>
      </c>
      <c r="C560" s="189">
        <v>77.7</v>
      </c>
      <c r="D560" s="187">
        <v>1</v>
      </c>
      <c r="E560" s="165">
        <f>[1]побуд.звіт!E560+'[2]звіт 2018+01.2019'!E560</f>
        <v>0</v>
      </c>
      <c r="F560" s="165">
        <f>[1]побуд.звіт!F560+'[2]звіт 2018+01.2019'!F560</f>
        <v>0</v>
      </c>
      <c r="G560" s="166">
        <f t="shared" si="314"/>
        <v>0</v>
      </c>
      <c r="H560" s="167">
        <f t="shared" si="315"/>
        <v>0</v>
      </c>
      <c r="I560" s="165">
        <f>[1]побуд.звіт!I560+'[2]звіт 2018+01.2019'!I560</f>
        <v>0</v>
      </c>
      <c r="J560" s="165">
        <f>[1]побуд.звіт!J560+'[2]звіт 2018+01.2019'!J560</f>
        <v>0</v>
      </c>
      <c r="K560" s="166">
        <f t="shared" si="316"/>
        <v>0</v>
      </c>
      <c r="L560" s="167">
        <f t="shared" si="317"/>
        <v>0</v>
      </c>
      <c r="M560" s="165">
        <f>[1]побуд.звіт!M560+'[2]звіт 2018+01.2019'!M560</f>
        <v>281.94633655139012</v>
      </c>
      <c r="N560" s="165">
        <f>[1]побуд.звіт!N560+'[2]звіт 2018+01.2019'!N560</f>
        <v>290.47384734165922</v>
      </c>
      <c r="O560" s="166">
        <f t="shared" si="319"/>
        <v>0</v>
      </c>
      <c r="P560" s="167">
        <f t="shared" si="320"/>
        <v>8.5275107902691047</v>
      </c>
      <c r="Q560" s="165">
        <f>[1]побуд.звіт!Q560+'[2]звіт 2018+01.2019'!Q560</f>
        <v>0</v>
      </c>
      <c r="R560" s="165">
        <f>[1]побуд.звіт!R560+'[2]звіт 2018+01.2019'!R560</f>
        <v>54.977301514763212</v>
      </c>
      <c r="S560" s="166">
        <f t="shared" si="321"/>
        <v>0</v>
      </c>
      <c r="T560" s="167">
        <f t="shared" si="322"/>
        <v>54.977301514763212</v>
      </c>
      <c r="U560" s="165">
        <f>[1]побуд.звіт!U560+'[2]звіт 2018+01.2019'!U560</f>
        <v>0</v>
      </c>
      <c r="V560" s="165">
        <f>[1]побуд.звіт!V560+'[2]звіт 2018+01.2019'!V560</f>
        <v>0</v>
      </c>
      <c r="W560" s="166">
        <f t="shared" si="323"/>
        <v>0</v>
      </c>
      <c r="X560" s="167">
        <f t="shared" si="324"/>
        <v>0</v>
      </c>
      <c r="Y560" s="165">
        <f>[1]побуд.звіт!Y560+'[2]звіт 2018+01.2019'!Y560</f>
        <v>0</v>
      </c>
      <c r="Z560" s="165">
        <f>[1]побуд.звіт!Z560+'[2]звіт 2018+01.2019'!Z560</f>
        <v>0</v>
      </c>
      <c r="AA560" s="166">
        <f t="shared" si="325"/>
        <v>0</v>
      </c>
      <c r="AB560" s="167">
        <f t="shared" si="326"/>
        <v>0</v>
      </c>
      <c r="AC560" s="165">
        <f>[1]побуд.звіт!AC560+'[2]звіт 2018+01.2019'!AC560</f>
        <v>367.03320513568951</v>
      </c>
      <c r="AD560" s="165">
        <f>[1]побуд.звіт!AD560+'[2]звіт 2018+01.2019'!AD560</f>
        <v>432.85340602654486</v>
      </c>
      <c r="AE560" s="166">
        <f t="shared" si="327"/>
        <v>0</v>
      </c>
      <c r="AF560" s="167">
        <f t="shared" si="328"/>
        <v>65.820200890855347</v>
      </c>
      <c r="AG560" s="165">
        <f>[1]побуд.звіт!AG560+'[2]звіт 2018+01.2019'!AG560</f>
        <v>0</v>
      </c>
      <c r="AH560" s="165">
        <f>[1]побуд.звіт!AH560+'[2]звіт 2018+01.2019'!AH560</f>
        <v>0</v>
      </c>
      <c r="AI560" s="166">
        <f t="shared" si="329"/>
        <v>0</v>
      </c>
      <c r="AJ560" s="167">
        <f t="shared" si="330"/>
        <v>0</v>
      </c>
      <c r="AK560" s="165">
        <f>[1]побуд.звіт!AK560+'[2]звіт 2018+01.2019'!AK560</f>
        <v>0</v>
      </c>
      <c r="AL560" s="165">
        <f>[1]побуд.звіт!AL560+'[2]звіт 2018+01.2019'!AL560</f>
        <v>0</v>
      </c>
      <c r="AM560" s="166">
        <f t="shared" si="331"/>
        <v>0</v>
      </c>
      <c r="AN560" s="167">
        <f t="shared" si="332"/>
        <v>0</v>
      </c>
      <c r="AO560" s="165">
        <f>[1]побуд.звіт!AO560+'[2]звіт 2018+01.2019'!AO560</f>
        <v>408.65284573177769</v>
      </c>
      <c r="AP560" s="165">
        <f>[1]побуд.звіт!AP560+'[2]звіт 2018+01.2019'!AP560</f>
        <v>140.01008705723257</v>
      </c>
      <c r="AQ560" s="166">
        <f t="shared" si="333"/>
        <v>-268.64275867454512</v>
      </c>
      <c r="AR560" s="167">
        <f t="shared" si="334"/>
        <v>0</v>
      </c>
      <c r="AS560" s="165">
        <f>[1]побуд.звіт!AS560+'[2]звіт 2018+01.2019'!AS560</f>
        <v>0</v>
      </c>
      <c r="AT560" s="165">
        <f>[1]побуд.звіт!AT560+'[2]звіт 2018+01.2019'!AT560</f>
        <v>0</v>
      </c>
      <c r="AU560" s="166">
        <f t="shared" si="335"/>
        <v>0</v>
      </c>
      <c r="AV560" s="167">
        <f t="shared" si="336"/>
        <v>0</v>
      </c>
      <c r="AW560" s="165">
        <f>[1]побуд.звіт!AW560+'[2]звіт 2018+01.2019'!AW560</f>
        <v>461.41949640410451</v>
      </c>
      <c r="AX560" s="165">
        <f>[1]побуд.звіт!AX560+'[2]звіт 2018+01.2019'!AX560</f>
        <v>0</v>
      </c>
      <c r="AY560" s="166">
        <f t="shared" si="337"/>
        <v>-461.41949640410451</v>
      </c>
      <c r="AZ560" s="167">
        <f t="shared" si="338"/>
        <v>0</v>
      </c>
      <c r="BA560" s="38">
        <v>0</v>
      </c>
      <c r="BB560" s="36"/>
      <c r="BC560" s="36">
        <f t="shared" si="348"/>
        <v>0</v>
      </c>
      <c r="BD560" s="37">
        <f t="shared" si="349"/>
        <v>0</v>
      </c>
      <c r="BE560" s="165">
        <f>[1]побуд.звіт!BE560+'[2]звіт 2018+01.2019'!BE560</f>
        <v>16.096849509586846</v>
      </c>
      <c r="BF560" s="165">
        <f>[1]побуд.звіт!BF560+'[2]звіт 2018+01.2019'!BF560</f>
        <v>0</v>
      </c>
      <c r="BG560" s="166">
        <f t="shared" si="339"/>
        <v>-16.096849509586846</v>
      </c>
      <c r="BH560" s="167">
        <f t="shared" si="340"/>
        <v>0</v>
      </c>
      <c r="BI560" s="165">
        <f>[1]побуд.звіт!BI560+'[2]звіт 2018+01.2019'!BI560</f>
        <v>0</v>
      </c>
      <c r="BJ560" s="165">
        <f>[1]побуд.звіт!BJ560+'[2]звіт 2018+01.2019'!BJ560</f>
        <v>0</v>
      </c>
      <c r="BK560" s="166">
        <f t="shared" si="341"/>
        <v>0</v>
      </c>
      <c r="BL560" s="167">
        <f t="shared" si="342"/>
        <v>0</v>
      </c>
      <c r="BM560" s="165">
        <f>[1]побуд.звіт!BM560+'[2]звіт 2018+01.2019'!BM560</f>
        <v>0</v>
      </c>
      <c r="BN560" s="165">
        <f>[1]побуд.звіт!BN560+'[2]звіт 2018+01.2019'!BN560</f>
        <v>0</v>
      </c>
      <c r="BO560" s="166">
        <f t="shared" si="343"/>
        <v>0</v>
      </c>
      <c r="BP560" s="167">
        <f t="shared" si="344"/>
        <v>0</v>
      </c>
      <c r="BQ560" s="168">
        <f t="shared" si="351"/>
        <v>1535.1487333325488</v>
      </c>
      <c r="BR560" s="166">
        <f t="shared" si="351"/>
        <v>918.31464194019986</v>
      </c>
      <c r="BS560" s="166">
        <f t="shared" si="345"/>
        <v>-616.83409139234891</v>
      </c>
      <c r="BT560" s="167">
        <f t="shared" si="346"/>
        <v>0</v>
      </c>
      <c r="BU560" s="169">
        <f t="shared" si="350"/>
        <v>0.59819261938658785</v>
      </c>
      <c r="BV560" s="131">
        <v>133</v>
      </c>
      <c r="BW560" s="170">
        <f t="shared" si="347"/>
        <v>23.346519047675088</v>
      </c>
      <c r="BX560" s="131">
        <f t="shared" si="352"/>
        <v>109.65348095232491</v>
      </c>
      <c r="BY560" s="171">
        <v>2</v>
      </c>
      <c r="CA560" s="39"/>
    </row>
    <row r="561" spans="1:79" x14ac:dyDescent="0.3">
      <c r="A561" s="163">
        <f t="shared" si="318"/>
        <v>553</v>
      </c>
      <c r="B561" s="175" t="s">
        <v>653</v>
      </c>
      <c r="C561" s="189">
        <v>291.10000000000002</v>
      </c>
      <c r="D561" s="187">
        <v>1</v>
      </c>
      <c r="E561" s="165">
        <f>[1]побуд.звіт!E561+'[2]звіт 2018+01.2019'!E561</f>
        <v>0</v>
      </c>
      <c r="F561" s="165">
        <f>[1]побуд.звіт!F561+'[2]звіт 2018+01.2019'!F561</f>
        <v>0</v>
      </c>
      <c r="G561" s="166">
        <f t="shared" si="314"/>
        <v>0</v>
      </c>
      <c r="H561" s="167">
        <f t="shared" si="315"/>
        <v>0</v>
      </c>
      <c r="I561" s="165">
        <f>[1]побуд.звіт!I561+'[2]звіт 2018+01.2019'!I561</f>
        <v>0</v>
      </c>
      <c r="J561" s="165">
        <f>[1]побуд.звіт!J561+'[2]звіт 2018+01.2019'!J561</f>
        <v>0</v>
      </c>
      <c r="K561" s="166">
        <f t="shared" si="316"/>
        <v>0</v>
      </c>
      <c r="L561" s="167">
        <f t="shared" si="317"/>
        <v>0</v>
      </c>
      <c r="M561" s="165">
        <f>[1]побуд.звіт!M561+'[2]звіт 2018+01.2019'!M561</f>
        <v>402.77527916358895</v>
      </c>
      <c r="N561" s="165">
        <f>[1]побуд.звіт!N561+'[2]звіт 2018+01.2019'!N561</f>
        <v>482.26686686222234</v>
      </c>
      <c r="O561" s="166">
        <f t="shared" si="319"/>
        <v>0</v>
      </c>
      <c r="P561" s="167">
        <f t="shared" si="320"/>
        <v>79.491587698633396</v>
      </c>
      <c r="Q561" s="165">
        <f>[1]побуд.звіт!Q561+'[2]звіт 2018+01.2019'!Q561</f>
        <v>0</v>
      </c>
      <c r="R561" s="165">
        <f>[1]побуд.звіт!R561+'[2]звіт 2018+01.2019'!R561</f>
        <v>191.56292963608922</v>
      </c>
      <c r="S561" s="166">
        <f t="shared" si="321"/>
        <v>0</v>
      </c>
      <c r="T561" s="167">
        <f t="shared" si="322"/>
        <v>191.56292963608922</v>
      </c>
      <c r="U561" s="165">
        <f>[1]побуд.звіт!U561+'[2]звіт 2018+01.2019'!U561</f>
        <v>0</v>
      </c>
      <c r="V561" s="165">
        <f>[1]побуд.звіт!V561+'[2]звіт 2018+01.2019'!V561</f>
        <v>0</v>
      </c>
      <c r="W561" s="166">
        <f t="shared" si="323"/>
        <v>0</v>
      </c>
      <c r="X561" s="167">
        <f t="shared" si="324"/>
        <v>0</v>
      </c>
      <c r="Y561" s="165">
        <f>[1]побуд.звіт!Y561+'[2]звіт 2018+01.2019'!Y561</f>
        <v>0</v>
      </c>
      <c r="Z561" s="165">
        <f>[1]побуд.звіт!Z561+'[2]звіт 2018+01.2019'!Z561</f>
        <v>0</v>
      </c>
      <c r="AA561" s="166">
        <f t="shared" si="325"/>
        <v>0</v>
      </c>
      <c r="AB561" s="167">
        <f t="shared" si="326"/>
        <v>0</v>
      </c>
      <c r="AC561" s="165">
        <f>[1]побуд.звіт!AC561+'[2]звіт 2018+01.2019'!AC561</f>
        <v>1375.0754956885357</v>
      </c>
      <c r="AD561" s="165">
        <f>[1]побуд.звіт!AD561+'[2]звіт 2018+01.2019'!AD561</f>
        <v>1621.6682946502858</v>
      </c>
      <c r="AE561" s="166">
        <f t="shared" si="327"/>
        <v>0</v>
      </c>
      <c r="AF561" s="167">
        <f t="shared" si="328"/>
        <v>246.59279896175008</v>
      </c>
      <c r="AG561" s="165">
        <f>[1]побуд.звіт!AG561+'[2]звіт 2018+01.2019'!AG561</f>
        <v>0</v>
      </c>
      <c r="AH561" s="165">
        <f>[1]побуд.звіт!AH561+'[2]звіт 2018+01.2019'!AH561</f>
        <v>0</v>
      </c>
      <c r="AI561" s="166">
        <f t="shared" si="329"/>
        <v>0</v>
      </c>
      <c r="AJ561" s="167">
        <f t="shared" si="330"/>
        <v>0</v>
      </c>
      <c r="AK561" s="165">
        <f>[1]побуд.звіт!AK561+'[2]звіт 2018+01.2019'!AK561</f>
        <v>0</v>
      </c>
      <c r="AL561" s="165">
        <f>[1]побуд.звіт!AL561+'[2]звіт 2018+01.2019'!AL561</f>
        <v>0</v>
      </c>
      <c r="AM561" s="166">
        <f t="shared" si="331"/>
        <v>0</v>
      </c>
      <c r="AN561" s="167">
        <f t="shared" si="332"/>
        <v>0</v>
      </c>
      <c r="AO561" s="165">
        <f>[1]побуд.звіт!AO561+'[2]звіт 2018+01.2019'!AO561</f>
        <v>1586.1948371338419</v>
      </c>
      <c r="AP561" s="165">
        <f>[1]побуд.звіт!AP561+'[2]звіт 2018+01.2019'!AP561</f>
        <v>483.59055106643552</v>
      </c>
      <c r="AQ561" s="166">
        <f t="shared" si="333"/>
        <v>-1102.6042860674065</v>
      </c>
      <c r="AR561" s="167">
        <f t="shared" si="334"/>
        <v>0</v>
      </c>
      <c r="AS561" s="165">
        <f>[1]побуд.звіт!AS561+'[2]звіт 2018+01.2019'!AS561</f>
        <v>0</v>
      </c>
      <c r="AT561" s="165">
        <f>[1]побуд.звіт!AT561+'[2]звіт 2018+01.2019'!AT561</f>
        <v>0</v>
      </c>
      <c r="AU561" s="166">
        <f t="shared" si="335"/>
        <v>0</v>
      </c>
      <c r="AV561" s="167">
        <f t="shared" si="336"/>
        <v>0</v>
      </c>
      <c r="AW561" s="165">
        <f>[1]побуд.звіт!AW561+'[2]звіт 2018+01.2019'!AW561</f>
        <v>1607.0348515976168</v>
      </c>
      <c r="AX561" s="165">
        <f>[1]побуд.звіт!AX561+'[2]звіт 2018+01.2019'!AX561</f>
        <v>0</v>
      </c>
      <c r="AY561" s="166">
        <f t="shared" si="337"/>
        <v>-1607.0348515976168</v>
      </c>
      <c r="AZ561" s="167">
        <f t="shared" si="338"/>
        <v>0</v>
      </c>
      <c r="BA561" s="38">
        <v>0</v>
      </c>
      <c r="BB561" s="36"/>
      <c r="BC561" s="36">
        <f t="shared" si="348"/>
        <v>0</v>
      </c>
      <c r="BD561" s="37">
        <f t="shared" si="349"/>
        <v>0</v>
      </c>
      <c r="BE561" s="165">
        <f>[1]побуд.звіт!BE561+'[2]звіт 2018+01.2019'!BE561</f>
        <v>16.05372954148562</v>
      </c>
      <c r="BF561" s="165">
        <f>[1]побуд.звіт!BF561+'[2]звіт 2018+01.2019'!BF561</f>
        <v>0</v>
      </c>
      <c r="BG561" s="166">
        <f t="shared" si="339"/>
        <v>-16.05372954148562</v>
      </c>
      <c r="BH561" s="167">
        <f t="shared" si="340"/>
        <v>0</v>
      </c>
      <c r="BI561" s="165">
        <f>[1]побуд.звіт!BI561+'[2]звіт 2018+01.2019'!BI561</f>
        <v>0</v>
      </c>
      <c r="BJ561" s="165">
        <f>[1]побуд.звіт!BJ561+'[2]звіт 2018+01.2019'!BJ561</f>
        <v>0</v>
      </c>
      <c r="BK561" s="166">
        <f t="shared" si="341"/>
        <v>0</v>
      </c>
      <c r="BL561" s="167">
        <f t="shared" si="342"/>
        <v>0</v>
      </c>
      <c r="BM561" s="165">
        <f>[1]побуд.звіт!BM561+'[2]звіт 2018+01.2019'!BM561</f>
        <v>0</v>
      </c>
      <c r="BN561" s="165">
        <f>[1]побуд.звіт!BN561+'[2]звіт 2018+01.2019'!BN561</f>
        <v>0</v>
      </c>
      <c r="BO561" s="166">
        <f t="shared" si="343"/>
        <v>0</v>
      </c>
      <c r="BP561" s="167">
        <f t="shared" si="344"/>
        <v>0</v>
      </c>
      <c r="BQ561" s="168">
        <f t="shared" si="351"/>
        <v>4987.134193125069</v>
      </c>
      <c r="BR561" s="166">
        <f t="shared" si="351"/>
        <v>2779.0886422150329</v>
      </c>
      <c r="BS561" s="166">
        <f t="shared" si="345"/>
        <v>-2208.0455509100361</v>
      </c>
      <c r="BT561" s="167">
        <f t="shared" si="346"/>
        <v>0</v>
      </c>
      <c r="BU561" s="169">
        <f t="shared" si="350"/>
        <v>0.55725162680525009</v>
      </c>
      <c r="BV561" s="131">
        <v>5045</v>
      </c>
      <c r="BW561" s="170">
        <f t="shared" si="347"/>
        <v>4688.7761290624949</v>
      </c>
      <c r="BX561" s="131">
        <f t="shared" si="352"/>
        <v>356.22387093750496</v>
      </c>
      <c r="BY561" s="171">
        <v>2</v>
      </c>
      <c r="CA561" s="39"/>
    </row>
    <row r="562" spans="1:79" x14ac:dyDescent="0.3">
      <c r="A562" s="163">
        <f t="shared" si="318"/>
        <v>554</v>
      </c>
      <c r="B562" s="175" t="s">
        <v>654</v>
      </c>
      <c r="C562" s="189">
        <v>128.6</v>
      </c>
      <c r="D562" s="187">
        <v>1</v>
      </c>
      <c r="E562" s="165">
        <f>[1]побуд.звіт!E562+'[2]звіт 2018+01.2019'!E562</f>
        <v>0</v>
      </c>
      <c r="F562" s="165">
        <f>[1]побуд.звіт!F562+'[2]звіт 2018+01.2019'!F562</f>
        <v>0</v>
      </c>
      <c r="G562" s="166">
        <f t="shared" si="314"/>
        <v>0</v>
      </c>
      <c r="H562" s="167">
        <f t="shared" si="315"/>
        <v>0</v>
      </c>
      <c r="I562" s="165">
        <f>[1]побуд.звіт!I562+'[2]звіт 2018+01.2019'!I562</f>
        <v>0</v>
      </c>
      <c r="J562" s="165">
        <f>[1]побуд.звіт!J562+'[2]звіт 2018+01.2019'!J562</f>
        <v>0</v>
      </c>
      <c r="K562" s="166">
        <f t="shared" si="316"/>
        <v>0</v>
      </c>
      <c r="L562" s="167">
        <f t="shared" si="317"/>
        <v>0</v>
      </c>
      <c r="M562" s="165">
        <f>[1]побуд.звіт!M562+'[2]звіт 2018+01.2019'!M562</f>
        <v>322.22303220789126</v>
      </c>
      <c r="N562" s="165">
        <f>[1]побуд.звіт!N562+'[2]звіт 2018+01.2019'!N562</f>
        <v>298.31799734625594</v>
      </c>
      <c r="O562" s="166">
        <f t="shared" si="319"/>
        <v>-23.905034861635329</v>
      </c>
      <c r="P562" s="167">
        <f t="shared" si="320"/>
        <v>0</v>
      </c>
      <c r="Q562" s="165">
        <f>[1]побуд.звіт!Q562+'[2]звіт 2018+01.2019'!Q562</f>
        <v>0</v>
      </c>
      <c r="R562" s="165">
        <f>[1]побуд.звіт!R562+'[2]звіт 2018+01.2019'!R562</f>
        <v>88.549096578329468</v>
      </c>
      <c r="S562" s="166">
        <f t="shared" si="321"/>
        <v>0</v>
      </c>
      <c r="T562" s="167">
        <f t="shared" si="322"/>
        <v>88.549096578329468</v>
      </c>
      <c r="U562" s="165">
        <f>[1]побуд.звіт!U562+'[2]звіт 2018+01.2019'!U562</f>
        <v>0</v>
      </c>
      <c r="V562" s="165">
        <f>[1]побуд.звіт!V562+'[2]звіт 2018+01.2019'!V562</f>
        <v>0</v>
      </c>
      <c r="W562" s="166">
        <f t="shared" si="323"/>
        <v>0</v>
      </c>
      <c r="X562" s="167">
        <f t="shared" si="324"/>
        <v>0</v>
      </c>
      <c r="Y562" s="165">
        <f>[1]побуд.звіт!Y562+'[2]звіт 2018+01.2019'!Y562</f>
        <v>0</v>
      </c>
      <c r="Z562" s="165">
        <f>[1]побуд.звіт!Z562+'[2]звіт 2018+01.2019'!Z562</f>
        <v>0</v>
      </c>
      <c r="AA562" s="166">
        <f t="shared" si="325"/>
        <v>0</v>
      </c>
      <c r="AB562" s="167">
        <f t="shared" si="326"/>
        <v>0</v>
      </c>
      <c r="AC562" s="165">
        <f>[1]побуд.звіт!AC562+'[2]звіт 2018+01.2019'!AC562</f>
        <v>607.35491869304599</v>
      </c>
      <c r="AD562" s="165">
        <f>[1]побуд.звіт!AD562+'[2]звіт 2018+01.2019'!AD562</f>
        <v>716.40859736182335</v>
      </c>
      <c r="AE562" s="166">
        <f t="shared" si="327"/>
        <v>0</v>
      </c>
      <c r="AF562" s="167">
        <f t="shared" si="328"/>
        <v>109.05367866877737</v>
      </c>
      <c r="AG562" s="165">
        <f>[1]побуд.звіт!AG562+'[2]звіт 2018+01.2019'!AG562</f>
        <v>0</v>
      </c>
      <c r="AH562" s="165">
        <f>[1]побуд.звіт!AH562+'[2]звіт 2018+01.2019'!AH562</f>
        <v>0</v>
      </c>
      <c r="AI562" s="166">
        <f t="shared" si="329"/>
        <v>0</v>
      </c>
      <c r="AJ562" s="167">
        <f t="shared" si="330"/>
        <v>0</v>
      </c>
      <c r="AK562" s="165">
        <f>[1]побуд.звіт!AK562+'[2]звіт 2018+01.2019'!AK562</f>
        <v>0</v>
      </c>
      <c r="AL562" s="165">
        <f>[1]побуд.звіт!AL562+'[2]звіт 2018+01.2019'!AL562</f>
        <v>0</v>
      </c>
      <c r="AM562" s="166">
        <f t="shared" si="331"/>
        <v>0</v>
      </c>
      <c r="AN562" s="167">
        <f t="shared" si="332"/>
        <v>0</v>
      </c>
      <c r="AO562" s="165">
        <f>[1]побуд.звіт!AO562+'[2]звіт 2018+01.2019'!AO562</f>
        <v>817.32697599729954</v>
      </c>
      <c r="AP562" s="165">
        <f>[1]побуд.звіт!AP562+'[2]звіт 2018+01.2019'!AP562</f>
        <v>280.00637949209738</v>
      </c>
      <c r="AQ562" s="166">
        <f t="shared" si="333"/>
        <v>-537.32059650520216</v>
      </c>
      <c r="AR562" s="167">
        <f t="shared" si="334"/>
        <v>0</v>
      </c>
      <c r="AS562" s="165">
        <f>[1]побуд.звіт!AS562+'[2]звіт 2018+01.2019'!AS562</f>
        <v>0</v>
      </c>
      <c r="AT562" s="165">
        <f>[1]побуд.звіт!AT562+'[2]звіт 2018+01.2019'!AT562</f>
        <v>0</v>
      </c>
      <c r="AU562" s="166">
        <f t="shared" si="335"/>
        <v>0</v>
      </c>
      <c r="AV562" s="167">
        <f t="shared" si="336"/>
        <v>0</v>
      </c>
      <c r="AW562" s="165">
        <f>[1]побуд.звіт!AW562+'[2]звіт 2018+01.2019'!AW562</f>
        <v>743.14333652140408</v>
      </c>
      <c r="AX562" s="165">
        <f>[1]побуд.звіт!AX562+'[2]звіт 2018+01.2019'!AX562</f>
        <v>0</v>
      </c>
      <c r="AY562" s="166">
        <f t="shared" si="337"/>
        <v>-743.14333652140408</v>
      </c>
      <c r="AZ562" s="167">
        <f t="shared" si="338"/>
        <v>0</v>
      </c>
      <c r="BA562" s="38">
        <v>0</v>
      </c>
      <c r="BB562" s="36"/>
      <c r="BC562" s="36">
        <f t="shared" si="348"/>
        <v>0</v>
      </c>
      <c r="BD562" s="37">
        <f t="shared" si="349"/>
        <v>0</v>
      </c>
      <c r="BE562" s="165">
        <f>[1]побуд.звіт!BE562+'[2]звіт 2018+01.2019'!BE562</f>
        <v>16.119226082109996</v>
      </c>
      <c r="BF562" s="165">
        <f>[1]побуд.звіт!BF562+'[2]звіт 2018+01.2019'!BF562</f>
        <v>0</v>
      </c>
      <c r="BG562" s="166">
        <f t="shared" si="339"/>
        <v>-16.119226082109996</v>
      </c>
      <c r="BH562" s="167">
        <f t="shared" si="340"/>
        <v>0</v>
      </c>
      <c r="BI562" s="165">
        <f>[1]побуд.звіт!BI562+'[2]звіт 2018+01.2019'!BI562</f>
        <v>0</v>
      </c>
      <c r="BJ562" s="165">
        <f>[1]побуд.звіт!BJ562+'[2]звіт 2018+01.2019'!BJ562</f>
        <v>0</v>
      </c>
      <c r="BK562" s="166">
        <f t="shared" si="341"/>
        <v>0</v>
      </c>
      <c r="BL562" s="167">
        <f t="shared" si="342"/>
        <v>0</v>
      </c>
      <c r="BM562" s="165">
        <f>[1]побуд.звіт!BM562+'[2]звіт 2018+01.2019'!BM562</f>
        <v>0</v>
      </c>
      <c r="BN562" s="165">
        <f>[1]побуд.звіт!BN562+'[2]звіт 2018+01.2019'!BN562</f>
        <v>0</v>
      </c>
      <c r="BO562" s="166">
        <f t="shared" si="343"/>
        <v>0</v>
      </c>
      <c r="BP562" s="167">
        <f t="shared" si="344"/>
        <v>0</v>
      </c>
      <c r="BQ562" s="168">
        <f t="shared" si="351"/>
        <v>2506.1674895017504</v>
      </c>
      <c r="BR562" s="166">
        <f t="shared" si="351"/>
        <v>1383.2820707785063</v>
      </c>
      <c r="BS562" s="166">
        <f t="shared" si="345"/>
        <v>-1122.8854187232441</v>
      </c>
      <c r="BT562" s="167">
        <f t="shared" si="346"/>
        <v>0</v>
      </c>
      <c r="BU562" s="169">
        <f t="shared" si="350"/>
        <v>0.55195116709997527</v>
      </c>
      <c r="BV562" s="131">
        <v>866</v>
      </c>
      <c r="BW562" s="170">
        <f t="shared" si="347"/>
        <v>686.9880364641607</v>
      </c>
      <c r="BX562" s="131">
        <f t="shared" si="352"/>
        <v>179.01196353583933</v>
      </c>
      <c r="BY562" s="171">
        <v>2</v>
      </c>
      <c r="CA562" s="39"/>
    </row>
    <row r="563" spans="1:79" x14ac:dyDescent="0.3">
      <c r="A563" s="72">
        <f t="shared" si="318"/>
        <v>555</v>
      </c>
      <c r="B563" s="75" t="s">
        <v>655</v>
      </c>
      <c r="C563" s="73">
        <v>252.8</v>
      </c>
      <c r="D563" s="187">
        <v>1</v>
      </c>
      <c r="E563" s="177">
        <f>[1]побуд.звіт!E563+'[2]звіт 2018+01.2019'!E563</f>
        <v>0</v>
      </c>
      <c r="F563" s="177">
        <f>[1]побуд.звіт!F563+'[2]звіт 2018+01.2019'!F563</f>
        <v>0</v>
      </c>
      <c r="G563" s="178">
        <f t="shared" si="314"/>
        <v>0</v>
      </c>
      <c r="H563" s="179">
        <f t="shared" si="315"/>
        <v>0</v>
      </c>
      <c r="I563" s="177">
        <f>[1]побуд.звіт!I563+'[2]звіт 2018+01.2019'!I563</f>
        <v>0</v>
      </c>
      <c r="J563" s="177">
        <f>[1]побуд.звіт!J563+'[2]звіт 2018+01.2019'!J563</f>
        <v>0</v>
      </c>
      <c r="K563" s="178">
        <f t="shared" si="316"/>
        <v>0</v>
      </c>
      <c r="L563" s="179">
        <f t="shared" si="317"/>
        <v>0</v>
      </c>
      <c r="M563" s="177">
        <f>[1]побуд.звіт!M563+'[2]звіт 2018+01.2019'!M563</f>
        <v>644.46707897719239</v>
      </c>
      <c r="N563" s="177">
        <f>[1]побуд.звіт!N563+'[2]звіт 2018+01.2019'!N563</f>
        <v>663.94022249522106</v>
      </c>
      <c r="O563" s="178">
        <f t="shared" si="319"/>
        <v>0</v>
      </c>
      <c r="P563" s="179">
        <f t="shared" si="320"/>
        <v>19.473143518028678</v>
      </c>
      <c r="Q563" s="177">
        <f>[1]побуд.звіт!Q563+'[2]звіт 2018+01.2019'!Q563</f>
        <v>0</v>
      </c>
      <c r="R563" s="177">
        <f>[1]побуд.звіт!R563+'[2]звіт 2018+01.2019'!R563</f>
        <v>1261.8420986962647</v>
      </c>
      <c r="S563" s="178">
        <f t="shared" si="321"/>
        <v>0</v>
      </c>
      <c r="T563" s="179">
        <f t="shared" si="322"/>
        <v>1261.8420986962647</v>
      </c>
      <c r="U563" s="177">
        <f>[1]побуд.звіт!U563+'[2]звіт 2018+01.2019'!U563</f>
        <v>0</v>
      </c>
      <c r="V563" s="177">
        <f>[1]побуд.звіт!V563+'[2]звіт 2018+01.2019'!V563</f>
        <v>0</v>
      </c>
      <c r="W563" s="178">
        <f t="shared" si="323"/>
        <v>0</v>
      </c>
      <c r="X563" s="179">
        <f t="shared" si="324"/>
        <v>0</v>
      </c>
      <c r="Y563" s="177">
        <f>[1]побуд.звіт!Y563+'[2]звіт 2018+01.2019'!Y563</f>
        <v>0</v>
      </c>
      <c r="Z563" s="177">
        <f>[1]побуд.звіт!Z563+'[2]звіт 2018+01.2019'!Z563</f>
        <v>0</v>
      </c>
      <c r="AA563" s="178">
        <f t="shared" si="325"/>
        <v>0</v>
      </c>
      <c r="AB563" s="179">
        <f t="shared" si="326"/>
        <v>0</v>
      </c>
      <c r="AC563" s="177">
        <f>[1]побуд.звіт!AC563+'[2]звіт 2018+01.2019'!AC563</f>
        <v>1193.7874961678476</v>
      </c>
      <c r="AD563" s="177">
        <f>[1]побуд.звіт!AD563+'[2]звіт 2018+01.2019'!AD563</f>
        <v>1408.3055475355279</v>
      </c>
      <c r="AE563" s="178">
        <f t="shared" si="327"/>
        <v>0</v>
      </c>
      <c r="AF563" s="179">
        <f t="shared" si="328"/>
        <v>214.5180513676803</v>
      </c>
      <c r="AG563" s="177">
        <f>[1]побуд.звіт!AG563+'[2]звіт 2018+01.2019'!AG563</f>
        <v>0</v>
      </c>
      <c r="AH563" s="177">
        <f>[1]побуд.звіт!AH563+'[2]звіт 2018+01.2019'!AH563</f>
        <v>0</v>
      </c>
      <c r="AI563" s="178">
        <f t="shared" si="329"/>
        <v>0</v>
      </c>
      <c r="AJ563" s="179">
        <f t="shared" si="330"/>
        <v>0</v>
      </c>
      <c r="AK563" s="177">
        <f>[1]побуд.звіт!AK563+'[2]звіт 2018+01.2019'!AK563</f>
        <v>0</v>
      </c>
      <c r="AL563" s="177">
        <f>[1]побуд.звіт!AL563+'[2]звіт 2018+01.2019'!AL563</f>
        <v>0</v>
      </c>
      <c r="AM563" s="178">
        <f t="shared" si="331"/>
        <v>0</v>
      </c>
      <c r="AN563" s="179">
        <f t="shared" si="332"/>
        <v>0</v>
      </c>
      <c r="AO563" s="177">
        <f>[1]побуд.звіт!AO563+'[2]звіт 2018+01.2019'!AO563</f>
        <v>1214.6748899112017</v>
      </c>
      <c r="AP563" s="177">
        <f>[1]побуд.звіт!AP563+'[2]звіт 2018+01.2019'!AP563</f>
        <v>375.36750626775569</v>
      </c>
      <c r="AQ563" s="178">
        <f t="shared" si="333"/>
        <v>-839.30738364344597</v>
      </c>
      <c r="AR563" s="179">
        <f t="shared" si="334"/>
        <v>0</v>
      </c>
      <c r="AS563" s="177">
        <f>[1]побуд.звіт!AS563+'[2]звіт 2018+01.2019'!AS563</f>
        <v>0</v>
      </c>
      <c r="AT563" s="177">
        <f>[1]побуд.звіт!AT563+'[2]звіт 2018+01.2019'!AT563</f>
        <v>0</v>
      </c>
      <c r="AU563" s="178">
        <f t="shared" si="335"/>
        <v>0</v>
      </c>
      <c r="AV563" s="179">
        <f t="shared" si="336"/>
        <v>0</v>
      </c>
      <c r="AW563" s="177">
        <f>[1]побуд.звіт!AW563+'[2]звіт 2018+01.2019'!AW563</f>
        <v>1805.8465457027721</v>
      </c>
      <c r="AX563" s="177">
        <f>[1]побуд.звіт!AX563+'[2]звіт 2018+01.2019'!AX563</f>
        <v>2116</v>
      </c>
      <c r="AY563" s="178">
        <f t="shared" si="337"/>
        <v>0</v>
      </c>
      <c r="AZ563" s="179">
        <f t="shared" si="338"/>
        <v>310.15345429722788</v>
      </c>
      <c r="BA563" s="38">
        <v>0</v>
      </c>
      <c r="BB563" s="36"/>
      <c r="BC563" s="36">
        <f t="shared" si="348"/>
        <v>0</v>
      </c>
      <c r="BD563" s="37">
        <f t="shared" si="349"/>
        <v>0</v>
      </c>
      <c r="BE563" s="177">
        <f>[1]побуд.звіт!BE563+'[2]звіт 2018+01.2019'!BE563</f>
        <v>16.070989492835956</v>
      </c>
      <c r="BF563" s="177">
        <f>[1]побуд.звіт!BF563+'[2]звіт 2018+01.2019'!BF563</f>
        <v>0</v>
      </c>
      <c r="BG563" s="178">
        <f t="shared" si="339"/>
        <v>-16.070989492835956</v>
      </c>
      <c r="BH563" s="179">
        <f t="shared" si="340"/>
        <v>0</v>
      </c>
      <c r="BI563" s="177">
        <f>[1]побуд.звіт!BI563+'[2]звіт 2018+01.2019'!BI563</f>
        <v>0</v>
      </c>
      <c r="BJ563" s="177">
        <f>[1]побуд.звіт!BJ563+'[2]звіт 2018+01.2019'!BJ563</f>
        <v>0</v>
      </c>
      <c r="BK563" s="178">
        <f t="shared" si="341"/>
        <v>0</v>
      </c>
      <c r="BL563" s="179">
        <f t="shared" si="342"/>
        <v>0</v>
      </c>
      <c r="BM563" s="177">
        <f>[1]побуд.звіт!BM563+'[2]звіт 2018+01.2019'!BM563</f>
        <v>0</v>
      </c>
      <c r="BN563" s="177">
        <f>[1]побуд.звіт!BN563+'[2]звіт 2018+01.2019'!BN563</f>
        <v>0</v>
      </c>
      <c r="BO563" s="178">
        <f t="shared" si="343"/>
        <v>0</v>
      </c>
      <c r="BP563" s="179">
        <f t="shared" si="344"/>
        <v>0</v>
      </c>
      <c r="BQ563" s="180">
        <f t="shared" si="351"/>
        <v>4874.8470002518497</v>
      </c>
      <c r="BR563" s="178">
        <f t="shared" si="351"/>
        <v>5825.455374994769</v>
      </c>
      <c r="BS563" s="178">
        <f t="shared" si="345"/>
        <v>0</v>
      </c>
      <c r="BT563" s="179">
        <f t="shared" si="346"/>
        <v>950.6083747429193</v>
      </c>
      <c r="BU563" s="181">
        <f t="shared" si="350"/>
        <v>1.195002709765826</v>
      </c>
      <c r="BV563" s="130">
        <v>169</v>
      </c>
      <c r="BW563" s="182">
        <f t="shared" si="347"/>
        <v>0</v>
      </c>
      <c r="BX563" s="130">
        <f t="shared" si="352"/>
        <v>348.20335716084639</v>
      </c>
      <c r="BY563" s="183">
        <v>1</v>
      </c>
      <c r="CA563" s="39"/>
    </row>
    <row r="564" spans="1:79" x14ac:dyDescent="0.3">
      <c r="A564" s="72">
        <f t="shared" si="318"/>
        <v>556</v>
      </c>
      <c r="B564" s="75" t="s">
        <v>656</v>
      </c>
      <c r="C564" s="73">
        <v>126.2</v>
      </c>
      <c r="D564" s="187">
        <v>1</v>
      </c>
      <c r="E564" s="177">
        <f>[1]побуд.звіт!E564+'[2]звіт 2018+01.2019'!E564</f>
        <v>0</v>
      </c>
      <c r="F564" s="177">
        <f>[1]побуд.звіт!F564+'[2]звіт 2018+01.2019'!F564</f>
        <v>0</v>
      </c>
      <c r="G564" s="178">
        <f t="shared" si="314"/>
        <v>0</v>
      </c>
      <c r="H564" s="179">
        <f t="shared" si="315"/>
        <v>0</v>
      </c>
      <c r="I564" s="177">
        <f>[1]побуд.звіт!I564+'[2]звіт 2018+01.2019'!I564</f>
        <v>0</v>
      </c>
      <c r="J564" s="177">
        <f>[1]побуд.звіт!J564+'[2]звіт 2018+01.2019'!J564</f>
        <v>0</v>
      </c>
      <c r="K564" s="178">
        <f t="shared" si="316"/>
        <v>0</v>
      </c>
      <c r="L564" s="179">
        <f t="shared" si="317"/>
        <v>0</v>
      </c>
      <c r="M564" s="177">
        <f>[1]побуд.звіт!M564+'[2]звіт 2018+01.2019'!M564</f>
        <v>322.18318776719843</v>
      </c>
      <c r="N564" s="177">
        <f>[1]побуд.звіт!N564+'[2]звіт 2018+01.2019'!N564</f>
        <v>298.31799734625594</v>
      </c>
      <c r="O564" s="178">
        <f t="shared" si="319"/>
        <v>-23.865190420942497</v>
      </c>
      <c r="P564" s="179">
        <f t="shared" si="320"/>
        <v>0</v>
      </c>
      <c r="Q564" s="177">
        <f>[1]побуд.звіт!Q564+'[2]звіт 2018+01.2019'!Q564</f>
        <v>0</v>
      </c>
      <c r="R564" s="177">
        <f>[1]побуд.звіт!R564+'[2]звіт 2018+01.2019'!R564</f>
        <v>565.41941439793004</v>
      </c>
      <c r="S564" s="178">
        <f t="shared" si="321"/>
        <v>0</v>
      </c>
      <c r="T564" s="179">
        <f t="shared" si="322"/>
        <v>565.41941439793004</v>
      </c>
      <c r="U564" s="177">
        <f>[1]побуд.звіт!U564+'[2]звіт 2018+01.2019'!U564</f>
        <v>0</v>
      </c>
      <c r="V564" s="177">
        <f>[1]побуд.звіт!V564+'[2]звіт 2018+01.2019'!V564</f>
        <v>0</v>
      </c>
      <c r="W564" s="178">
        <f t="shared" si="323"/>
        <v>0</v>
      </c>
      <c r="X564" s="179">
        <f t="shared" si="324"/>
        <v>0</v>
      </c>
      <c r="Y564" s="177">
        <f>[1]побуд.звіт!Y564+'[2]звіт 2018+01.2019'!Y564</f>
        <v>0</v>
      </c>
      <c r="Z564" s="177">
        <f>[1]побуд.звіт!Z564+'[2]звіт 2018+01.2019'!Z564</f>
        <v>0</v>
      </c>
      <c r="AA564" s="178">
        <f t="shared" si="325"/>
        <v>0</v>
      </c>
      <c r="AB564" s="179">
        <f t="shared" si="326"/>
        <v>0</v>
      </c>
      <c r="AC564" s="177">
        <f>[1]побуд.звіт!AC564+'[2]звіт 2018+01.2019'!AC564</f>
        <v>595.94929595087956</v>
      </c>
      <c r="AD564" s="177">
        <f>[1]побуд.звіт!AD564+'[2]звіт 2018+01.2019'!AD564</f>
        <v>703.03860798648589</v>
      </c>
      <c r="AE564" s="178">
        <f t="shared" si="327"/>
        <v>0</v>
      </c>
      <c r="AF564" s="179">
        <f t="shared" si="328"/>
        <v>107.08931203560633</v>
      </c>
      <c r="AG564" s="177">
        <f>[1]побуд.звіт!AG564+'[2]звіт 2018+01.2019'!AG564</f>
        <v>0</v>
      </c>
      <c r="AH564" s="177">
        <f>[1]побуд.звіт!AH564+'[2]звіт 2018+01.2019'!AH564</f>
        <v>0</v>
      </c>
      <c r="AI564" s="178">
        <f t="shared" si="329"/>
        <v>0</v>
      </c>
      <c r="AJ564" s="179">
        <f t="shared" si="330"/>
        <v>0</v>
      </c>
      <c r="AK564" s="177">
        <f>[1]побуд.звіт!AK564+'[2]звіт 2018+01.2019'!AK564</f>
        <v>0</v>
      </c>
      <c r="AL564" s="177">
        <f>[1]побуд.звіт!AL564+'[2]звіт 2018+01.2019'!AL564</f>
        <v>0</v>
      </c>
      <c r="AM564" s="178">
        <f t="shared" si="331"/>
        <v>0</v>
      </c>
      <c r="AN564" s="179">
        <f t="shared" si="332"/>
        <v>0</v>
      </c>
      <c r="AO564" s="177">
        <f>[1]побуд.звіт!AO564+'[2]звіт 2018+01.2019'!AO564</f>
        <v>660.94955389940321</v>
      </c>
      <c r="AP564" s="177">
        <f>[1]побуд.звіт!AP564+'[2]звіт 2018+01.2019'!AP564</f>
        <v>241.79527553321776</v>
      </c>
      <c r="AQ564" s="178">
        <f t="shared" si="333"/>
        <v>-419.15427836618545</v>
      </c>
      <c r="AR564" s="179">
        <f t="shared" si="334"/>
        <v>0</v>
      </c>
      <c r="AS564" s="177">
        <f>[1]побуд.звіт!AS564+'[2]звіт 2018+01.2019'!AS564</f>
        <v>0</v>
      </c>
      <c r="AT564" s="177">
        <f>[1]побуд.звіт!AT564+'[2]звіт 2018+01.2019'!AT564</f>
        <v>0</v>
      </c>
      <c r="AU564" s="178">
        <f t="shared" si="335"/>
        <v>0</v>
      </c>
      <c r="AV564" s="179">
        <f t="shared" si="336"/>
        <v>0</v>
      </c>
      <c r="AW564" s="177">
        <f>[1]побуд.звіт!AW564+'[2]звіт 2018+01.2019'!AW564</f>
        <v>813.29500925966488</v>
      </c>
      <c r="AX564" s="177">
        <f>[1]побуд.звіт!AX564+'[2]звіт 2018+01.2019'!AX564</f>
        <v>0</v>
      </c>
      <c r="AY564" s="178">
        <f t="shared" si="337"/>
        <v>-813.29500925966488</v>
      </c>
      <c r="AZ564" s="179">
        <f t="shared" si="338"/>
        <v>0</v>
      </c>
      <c r="BA564" s="38">
        <v>0</v>
      </c>
      <c r="BB564" s="36"/>
      <c r="BC564" s="36">
        <f t="shared" si="348"/>
        <v>0</v>
      </c>
      <c r="BD564" s="37">
        <f t="shared" si="349"/>
        <v>0</v>
      </c>
      <c r="BE564" s="177">
        <f>[1]побуд.звіт!BE564+'[2]звіт 2018+01.2019'!BE564</f>
        <v>15.995573901901873</v>
      </c>
      <c r="BF564" s="177">
        <f>[1]побуд.звіт!BF564+'[2]звіт 2018+01.2019'!BF564</f>
        <v>0</v>
      </c>
      <c r="BG564" s="178">
        <f t="shared" si="339"/>
        <v>-15.995573901901873</v>
      </c>
      <c r="BH564" s="179">
        <f t="shared" si="340"/>
        <v>0</v>
      </c>
      <c r="BI564" s="177">
        <f>[1]побуд.звіт!BI564+'[2]звіт 2018+01.2019'!BI564</f>
        <v>0</v>
      </c>
      <c r="BJ564" s="177">
        <f>[1]побуд.звіт!BJ564+'[2]звіт 2018+01.2019'!BJ564</f>
        <v>0</v>
      </c>
      <c r="BK564" s="178">
        <f t="shared" si="341"/>
        <v>0</v>
      </c>
      <c r="BL564" s="179">
        <f t="shared" si="342"/>
        <v>0</v>
      </c>
      <c r="BM564" s="177">
        <f>[1]побуд.звіт!BM564+'[2]звіт 2018+01.2019'!BM564</f>
        <v>0</v>
      </c>
      <c r="BN564" s="177">
        <f>[1]побуд.звіт!BN564+'[2]звіт 2018+01.2019'!BN564</f>
        <v>0</v>
      </c>
      <c r="BO564" s="178">
        <f t="shared" si="343"/>
        <v>0</v>
      </c>
      <c r="BP564" s="179">
        <f t="shared" si="344"/>
        <v>0</v>
      </c>
      <c r="BQ564" s="180">
        <f t="shared" si="351"/>
        <v>2408.3726207790478</v>
      </c>
      <c r="BR564" s="178">
        <f t="shared" si="351"/>
        <v>1808.5712952638896</v>
      </c>
      <c r="BS564" s="178">
        <f t="shared" si="345"/>
        <v>-599.80132551515817</v>
      </c>
      <c r="BT564" s="179">
        <f t="shared" si="346"/>
        <v>0</v>
      </c>
      <c r="BU564" s="181">
        <f t="shared" si="350"/>
        <v>0.75095160925673632</v>
      </c>
      <c r="BV564" s="130">
        <v>241</v>
      </c>
      <c r="BW564" s="182">
        <f t="shared" si="347"/>
        <v>68.973384230068007</v>
      </c>
      <c r="BX564" s="130">
        <f t="shared" si="352"/>
        <v>172.02661576993199</v>
      </c>
      <c r="BY564" s="183">
        <v>1</v>
      </c>
      <c r="CA564" s="39"/>
    </row>
    <row r="565" spans="1:79" x14ac:dyDescent="0.3">
      <c r="A565" s="137">
        <f t="shared" si="318"/>
        <v>557</v>
      </c>
      <c r="B565" s="153" t="s">
        <v>657</v>
      </c>
      <c r="C565" s="188">
        <v>151.30000000000001</v>
      </c>
      <c r="D565" s="187">
        <v>1</v>
      </c>
      <c r="E565" s="147">
        <f>[1]побуд.звіт!E565+'[2]звіт 2018+01.2019'!E565</f>
        <v>0</v>
      </c>
      <c r="F565" s="147">
        <f>[1]побуд.звіт!F565+'[2]звіт 2018+01.2019'!F565</f>
        <v>0</v>
      </c>
      <c r="G565" s="140">
        <f t="shared" si="314"/>
        <v>0</v>
      </c>
      <c r="H565" s="141">
        <f t="shared" si="315"/>
        <v>0</v>
      </c>
      <c r="I565" s="147">
        <f>[1]побуд.звіт!I565+'[2]звіт 2018+01.2019'!I565</f>
        <v>0</v>
      </c>
      <c r="J565" s="147">
        <f>[1]побуд.звіт!J565+'[2]звіт 2018+01.2019'!J565</f>
        <v>0</v>
      </c>
      <c r="K565" s="140">
        <f t="shared" si="316"/>
        <v>0</v>
      </c>
      <c r="L565" s="141">
        <f t="shared" si="317"/>
        <v>0</v>
      </c>
      <c r="M565" s="147">
        <f>[1]побуд.звіт!M565+'[2]звіт 2018+01.2019'!M565</f>
        <v>161.85657253090071</v>
      </c>
      <c r="N565" s="147">
        <f>[1]побуд.звіт!N565+'[2]звіт 2018+01.2019'!N565</f>
        <v>165.98505562380527</v>
      </c>
      <c r="O565" s="140">
        <f t="shared" si="319"/>
        <v>0</v>
      </c>
      <c r="P565" s="141">
        <f t="shared" si="320"/>
        <v>4.1284830929045597</v>
      </c>
      <c r="Q565" s="147">
        <f>[1]побуд.звіт!Q565+'[2]звіт 2018+01.2019'!Q565</f>
        <v>0</v>
      </c>
      <c r="R565" s="147">
        <f>[1]побуд.звіт!R565+'[2]звіт 2018+01.2019'!R565</f>
        <v>106.28605689191836</v>
      </c>
      <c r="S565" s="140">
        <f t="shared" si="321"/>
        <v>0</v>
      </c>
      <c r="T565" s="141">
        <f t="shared" si="322"/>
        <v>106.28605689191836</v>
      </c>
      <c r="U565" s="147">
        <f>[1]побуд.звіт!U565+'[2]звіт 2018+01.2019'!U565</f>
        <v>0</v>
      </c>
      <c r="V565" s="147">
        <f>[1]побуд.звіт!V565+'[2]звіт 2018+01.2019'!V565</f>
        <v>0</v>
      </c>
      <c r="W565" s="140">
        <f t="shared" si="323"/>
        <v>0</v>
      </c>
      <c r="X565" s="141">
        <f t="shared" si="324"/>
        <v>0</v>
      </c>
      <c r="Y565" s="147">
        <f>[1]побуд.звіт!Y565+'[2]звіт 2018+01.2019'!Y565</f>
        <v>0</v>
      </c>
      <c r="Z565" s="147">
        <f>[1]побуд.звіт!Z565+'[2]звіт 2018+01.2019'!Z565</f>
        <v>0</v>
      </c>
      <c r="AA565" s="140">
        <f t="shared" si="325"/>
        <v>0</v>
      </c>
      <c r="AB565" s="141">
        <f t="shared" si="326"/>
        <v>0</v>
      </c>
      <c r="AC565" s="147">
        <f>[1]побуд.звіт!AC565+'[2]звіт 2018+01.2019'!AC565</f>
        <v>667.005251125717</v>
      </c>
      <c r="AD565" s="147">
        <f>[1]побуд.звіт!AD565+'[2]звіт 2018+01.2019'!AD565</f>
        <v>842.86641353688856</v>
      </c>
      <c r="AE565" s="140">
        <f t="shared" si="327"/>
        <v>0</v>
      </c>
      <c r="AF565" s="141">
        <f t="shared" si="328"/>
        <v>175.86116241117156</v>
      </c>
      <c r="AG565" s="147">
        <f>[1]побуд.звіт!AG565+'[2]звіт 2018+01.2019'!AG565</f>
        <v>0</v>
      </c>
      <c r="AH565" s="147">
        <f>[1]побуд.звіт!AH565+'[2]звіт 2018+01.2019'!AH565</f>
        <v>0</v>
      </c>
      <c r="AI565" s="140">
        <f t="shared" si="329"/>
        <v>0</v>
      </c>
      <c r="AJ565" s="141">
        <f t="shared" si="330"/>
        <v>0</v>
      </c>
      <c r="AK565" s="147">
        <f>[1]побуд.звіт!AK565+'[2]звіт 2018+01.2019'!AK565</f>
        <v>0</v>
      </c>
      <c r="AL565" s="147">
        <f>[1]побуд.звіт!AL565+'[2]звіт 2018+01.2019'!AL565</f>
        <v>0</v>
      </c>
      <c r="AM565" s="140">
        <f t="shared" si="331"/>
        <v>0</v>
      </c>
      <c r="AN565" s="141">
        <f t="shared" si="332"/>
        <v>0</v>
      </c>
      <c r="AO565" s="147">
        <f>[1]побуд.звіт!AO565+'[2]звіт 2018+01.2019'!AO565</f>
        <v>119.82229525177014</v>
      </c>
      <c r="AP565" s="147">
        <f>[1]побуд.звіт!AP565+'[2]звіт 2018+01.2019'!AP565</f>
        <v>105.37148223219407</v>
      </c>
      <c r="AQ565" s="140">
        <f t="shared" si="333"/>
        <v>-14.450813019576074</v>
      </c>
      <c r="AR565" s="141">
        <f t="shared" si="334"/>
        <v>0</v>
      </c>
      <c r="AS565" s="147">
        <f>[1]побуд.звіт!AS565+'[2]звіт 2018+01.2019'!AS565</f>
        <v>0</v>
      </c>
      <c r="AT565" s="147">
        <f>[1]побуд.звіт!AT565+'[2]звіт 2018+01.2019'!AT565</f>
        <v>0</v>
      </c>
      <c r="AU565" s="140">
        <f t="shared" si="335"/>
        <v>0</v>
      </c>
      <c r="AV565" s="141">
        <f t="shared" si="336"/>
        <v>0</v>
      </c>
      <c r="AW565" s="147">
        <f>[1]побуд.звіт!AW565+'[2]звіт 2018+01.2019'!AW565</f>
        <v>947.32177100610193</v>
      </c>
      <c r="AX565" s="147">
        <f>[1]побуд.звіт!AX565+'[2]звіт 2018+01.2019'!AX565</f>
        <v>0</v>
      </c>
      <c r="AY565" s="140">
        <f t="shared" si="337"/>
        <v>-947.32177100610193</v>
      </c>
      <c r="AZ565" s="141">
        <f t="shared" si="338"/>
        <v>0</v>
      </c>
      <c r="BA565" s="38">
        <v>0</v>
      </c>
      <c r="BB565" s="36"/>
      <c r="BC565" s="36">
        <f t="shared" si="348"/>
        <v>0</v>
      </c>
      <c r="BD565" s="37">
        <f t="shared" si="349"/>
        <v>0</v>
      </c>
      <c r="BE565" s="147">
        <f>[1]побуд.звіт!BE565+'[2]звіт 2018+01.2019'!BE565</f>
        <v>16.12694477701471</v>
      </c>
      <c r="BF565" s="147">
        <f>[1]побуд.звіт!BF565+'[2]звіт 2018+01.2019'!BF565</f>
        <v>0</v>
      </c>
      <c r="BG565" s="140">
        <f t="shared" si="339"/>
        <v>-16.12694477701471</v>
      </c>
      <c r="BH565" s="141">
        <f t="shared" si="340"/>
        <v>0</v>
      </c>
      <c r="BI565" s="147">
        <f>[1]побуд.звіт!BI565+'[2]звіт 2018+01.2019'!BI565</f>
        <v>122.97719672316512</v>
      </c>
      <c r="BJ565" s="147">
        <f>[1]побуд.звіт!BJ565+'[2]звіт 2018+01.2019'!BJ565</f>
        <v>0</v>
      </c>
      <c r="BK565" s="140">
        <f t="shared" si="341"/>
        <v>-122.97719672316512</v>
      </c>
      <c r="BL565" s="141">
        <f t="shared" si="342"/>
        <v>0</v>
      </c>
      <c r="BM565" s="147">
        <f>[1]побуд.звіт!BM565+'[2]звіт 2018+01.2019'!BM565</f>
        <v>0</v>
      </c>
      <c r="BN565" s="147">
        <f>[1]побуд.звіт!BN565+'[2]звіт 2018+01.2019'!BN565</f>
        <v>0</v>
      </c>
      <c r="BO565" s="140">
        <f t="shared" si="343"/>
        <v>0</v>
      </c>
      <c r="BP565" s="141">
        <f t="shared" si="344"/>
        <v>0</v>
      </c>
      <c r="BQ565" s="142">
        <f t="shared" si="351"/>
        <v>2035.1100314146695</v>
      </c>
      <c r="BR565" s="140">
        <f t="shared" si="351"/>
        <v>1220.5090082848062</v>
      </c>
      <c r="BS565" s="140">
        <f t="shared" si="345"/>
        <v>-814.60102312986328</v>
      </c>
      <c r="BT565" s="141">
        <f t="shared" si="346"/>
        <v>0</v>
      </c>
      <c r="BU565" s="148">
        <f t="shared" si="350"/>
        <v>0.59972629953398227</v>
      </c>
      <c r="BV565" s="132">
        <v>435</v>
      </c>
      <c r="BW565" s="144">
        <f t="shared" si="347"/>
        <v>289.634997756095</v>
      </c>
      <c r="BX565" s="132">
        <f t="shared" si="352"/>
        <v>145.36500224390497</v>
      </c>
      <c r="BY565" s="145">
        <v>3</v>
      </c>
      <c r="CA565" s="39"/>
    </row>
    <row r="566" spans="1:79" x14ac:dyDescent="0.3">
      <c r="A566" s="163">
        <f t="shared" si="318"/>
        <v>558</v>
      </c>
      <c r="B566" s="175" t="s">
        <v>658</v>
      </c>
      <c r="C566" s="189">
        <v>151.5</v>
      </c>
      <c r="D566" s="187">
        <v>1</v>
      </c>
      <c r="E566" s="165">
        <f>[1]побуд.звіт!E566+'[2]звіт 2018+01.2019'!E566</f>
        <v>0</v>
      </c>
      <c r="F566" s="165">
        <f>[1]побуд.звіт!F566+'[2]звіт 2018+01.2019'!F566</f>
        <v>0</v>
      </c>
      <c r="G566" s="166">
        <f t="shared" si="314"/>
        <v>0</v>
      </c>
      <c r="H566" s="167">
        <f t="shared" si="315"/>
        <v>0</v>
      </c>
      <c r="I566" s="165">
        <f>[1]побуд.звіт!I566+'[2]звіт 2018+01.2019'!I566</f>
        <v>0</v>
      </c>
      <c r="J566" s="165">
        <f>[1]побуд.звіт!J566+'[2]звіт 2018+01.2019'!J566</f>
        <v>0</v>
      </c>
      <c r="K566" s="166">
        <f t="shared" si="316"/>
        <v>0</v>
      </c>
      <c r="L566" s="167">
        <f t="shared" si="317"/>
        <v>0</v>
      </c>
      <c r="M566" s="165">
        <f>[1]побуд.звіт!M566+'[2]звіт 2018+01.2019'!M566</f>
        <v>281.88407311077742</v>
      </c>
      <c r="N566" s="165">
        <f>[1]побуд.звіт!N566+'[2]звіт 2018+01.2019'!N566</f>
        <v>290.47384734165922</v>
      </c>
      <c r="O566" s="166">
        <f t="shared" si="319"/>
        <v>0</v>
      </c>
      <c r="P566" s="167">
        <f t="shared" si="320"/>
        <v>8.589774230881801</v>
      </c>
      <c r="Q566" s="165">
        <f>[1]побуд.звіт!Q566+'[2]звіт 2018+01.2019'!Q566</f>
        <v>0</v>
      </c>
      <c r="R566" s="165">
        <f>[1]побуд.звіт!R566+'[2]звіт 2018+01.2019'!R566</f>
        <v>104.34821003558179</v>
      </c>
      <c r="S566" s="166">
        <f t="shared" si="321"/>
        <v>0</v>
      </c>
      <c r="T566" s="167">
        <f t="shared" si="322"/>
        <v>104.34821003558179</v>
      </c>
      <c r="U566" s="165">
        <f>[1]побуд.звіт!U566+'[2]звіт 2018+01.2019'!U566</f>
        <v>0</v>
      </c>
      <c r="V566" s="165">
        <f>[1]побуд.звіт!V566+'[2]звіт 2018+01.2019'!V566</f>
        <v>0</v>
      </c>
      <c r="W566" s="166">
        <f t="shared" si="323"/>
        <v>0</v>
      </c>
      <c r="X566" s="167">
        <f t="shared" si="324"/>
        <v>0</v>
      </c>
      <c r="Y566" s="165">
        <f>[1]побуд.звіт!Y566+'[2]звіт 2018+01.2019'!Y566</f>
        <v>0</v>
      </c>
      <c r="Z566" s="165">
        <f>[1]побуд.звіт!Z566+'[2]звіт 2018+01.2019'!Z566</f>
        <v>0</v>
      </c>
      <c r="AA566" s="166">
        <f t="shared" si="325"/>
        <v>0</v>
      </c>
      <c r="AB566" s="167">
        <f t="shared" si="326"/>
        <v>0</v>
      </c>
      <c r="AC566" s="165">
        <f>[1]побуд.звіт!AC566+'[2]звіт 2018+01.2019'!AC566</f>
        <v>864.81573114619937</v>
      </c>
      <c r="AD566" s="165">
        <f>[1]побуд.звіт!AD566+'[2]звіт 2018+01.2019'!AD566</f>
        <v>843.98057931816652</v>
      </c>
      <c r="AE566" s="166">
        <f t="shared" si="327"/>
        <v>-20.835151828032849</v>
      </c>
      <c r="AF566" s="167">
        <f t="shared" si="328"/>
        <v>0</v>
      </c>
      <c r="AG566" s="165">
        <f>[1]побуд.звіт!AG566+'[2]звіт 2018+01.2019'!AG566</f>
        <v>0</v>
      </c>
      <c r="AH566" s="165">
        <f>[1]побуд.звіт!AH566+'[2]звіт 2018+01.2019'!AH566</f>
        <v>0</v>
      </c>
      <c r="AI566" s="166">
        <f t="shared" si="329"/>
        <v>0</v>
      </c>
      <c r="AJ566" s="167">
        <f t="shared" si="330"/>
        <v>0</v>
      </c>
      <c r="AK566" s="165">
        <f>[1]побуд.звіт!AK566+'[2]звіт 2018+01.2019'!AK566</f>
        <v>0</v>
      </c>
      <c r="AL566" s="165">
        <f>[1]побуд.звіт!AL566+'[2]звіт 2018+01.2019'!AL566</f>
        <v>0</v>
      </c>
      <c r="AM566" s="166">
        <f t="shared" si="331"/>
        <v>0</v>
      </c>
      <c r="AN566" s="167">
        <f t="shared" si="332"/>
        <v>0</v>
      </c>
      <c r="AO566" s="165">
        <f>[1]побуд.звіт!AO566+'[2]звіт 2018+01.2019'!AO566</f>
        <v>225.7095476214451</v>
      </c>
      <c r="AP566" s="165">
        <f>[1]побуд.звіт!AP566+'[2]звіт 2018+01.2019'!AP566</f>
        <v>449.26562068512271</v>
      </c>
      <c r="AQ566" s="166">
        <f t="shared" si="333"/>
        <v>0</v>
      </c>
      <c r="AR566" s="167">
        <f t="shared" si="334"/>
        <v>223.55607306367762</v>
      </c>
      <c r="AS566" s="165">
        <f>[1]побуд.звіт!AS566+'[2]звіт 2018+01.2019'!AS566</f>
        <v>0</v>
      </c>
      <c r="AT566" s="165">
        <f>[1]побуд.звіт!AT566+'[2]звіт 2018+01.2019'!AT566</f>
        <v>0</v>
      </c>
      <c r="AU566" s="166">
        <f t="shared" si="335"/>
        <v>0</v>
      </c>
      <c r="AV566" s="167">
        <f t="shared" si="336"/>
        <v>0</v>
      </c>
      <c r="AW566" s="165">
        <f>[1]побуд.звіт!AW566+'[2]звіт 2018+01.2019'!AW566</f>
        <v>1346.8522926269925</v>
      </c>
      <c r="AX566" s="165">
        <f>[1]побуд.звіт!AX566+'[2]звіт 2018+01.2019'!AX566</f>
        <v>955</v>
      </c>
      <c r="AY566" s="166">
        <f t="shared" si="337"/>
        <v>-391.85229262699249</v>
      </c>
      <c r="AZ566" s="167">
        <f t="shared" si="338"/>
        <v>0</v>
      </c>
      <c r="BA566" s="38">
        <v>0</v>
      </c>
      <c r="BB566" s="36"/>
      <c r="BC566" s="36">
        <f t="shared" si="348"/>
        <v>0</v>
      </c>
      <c r="BD566" s="37">
        <f t="shared" si="349"/>
        <v>0</v>
      </c>
      <c r="BE566" s="165">
        <f>[1]побуд.звіт!BE566+'[2]звіт 2018+01.2019'!BE566</f>
        <v>16.011912615450946</v>
      </c>
      <c r="BF566" s="165">
        <f>[1]побуд.звіт!BF566+'[2]звіт 2018+01.2019'!BF566</f>
        <v>0</v>
      </c>
      <c r="BG566" s="166">
        <f t="shared" si="339"/>
        <v>-16.011912615450946</v>
      </c>
      <c r="BH566" s="167">
        <f t="shared" si="340"/>
        <v>0</v>
      </c>
      <c r="BI566" s="165">
        <f>[1]побуд.звіт!BI566+'[2]звіт 2018+01.2019'!BI566</f>
        <v>750.06135000000006</v>
      </c>
      <c r="BJ566" s="165">
        <f>[1]побуд.звіт!BJ566+'[2]звіт 2018+01.2019'!BJ566</f>
        <v>1864.8526788449983</v>
      </c>
      <c r="BK566" s="166">
        <f t="shared" si="341"/>
        <v>0</v>
      </c>
      <c r="BL566" s="167">
        <f t="shared" si="342"/>
        <v>1114.7913288449981</v>
      </c>
      <c r="BM566" s="165">
        <f>[1]побуд.звіт!BM566+'[2]звіт 2018+01.2019'!BM566</f>
        <v>0</v>
      </c>
      <c r="BN566" s="165">
        <f>[1]побуд.звіт!BN566+'[2]звіт 2018+01.2019'!BN566</f>
        <v>0</v>
      </c>
      <c r="BO566" s="166">
        <f t="shared" si="343"/>
        <v>0</v>
      </c>
      <c r="BP566" s="167">
        <f t="shared" si="344"/>
        <v>0</v>
      </c>
      <c r="BQ566" s="168">
        <f t="shared" si="351"/>
        <v>3485.3349071208654</v>
      </c>
      <c r="BR566" s="166">
        <f t="shared" si="351"/>
        <v>4507.9209362255287</v>
      </c>
      <c r="BS566" s="166">
        <f t="shared" si="345"/>
        <v>0</v>
      </c>
      <c r="BT566" s="167">
        <f t="shared" si="346"/>
        <v>1022.5860291046633</v>
      </c>
      <c r="BU566" s="169">
        <f t="shared" si="350"/>
        <v>1.2933967771692254</v>
      </c>
      <c r="BV566" s="131">
        <v>10078</v>
      </c>
      <c r="BW566" s="170">
        <f t="shared" si="347"/>
        <v>9829.0475066342242</v>
      </c>
      <c r="BX566" s="131">
        <f t="shared" si="352"/>
        <v>248.95249336577609</v>
      </c>
      <c r="BY566" s="171">
        <v>2</v>
      </c>
      <c r="CA566" s="39"/>
    </row>
    <row r="567" spans="1:79" x14ac:dyDescent="0.3">
      <c r="A567" s="137">
        <f t="shared" si="318"/>
        <v>559</v>
      </c>
      <c r="B567" s="153" t="s">
        <v>659</v>
      </c>
      <c r="C567" s="188">
        <v>85.1</v>
      </c>
      <c r="D567" s="187">
        <v>1</v>
      </c>
      <c r="E567" s="147">
        <f>[1]побуд.звіт!E567+'[2]звіт 2018+01.2019'!E567</f>
        <v>0</v>
      </c>
      <c r="F567" s="147">
        <f>[1]побуд.звіт!F567+'[2]звіт 2018+01.2019'!F567</f>
        <v>0</v>
      </c>
      <c r="G567" s="140">
        <f t="shared" si="314"/>
        <v>0</v>
      </c>
      <c r="H567" s="141">
        <f t="shared" si="315"/>
        <v>0</v>
      </c>
      <c r="I567" s="147">
        <f>[1]побуд.звіт!I567+'[2]звіт 2018+01.2019'!I567</f>
        <v>0</v>
      </c>
      <c r="J567" s="147">
        <f>[1]побуд.звіт!J567+'[2]звіт 2018+01.2019'!J567</f>
        <v>0</v>
      </c>
      <c r="K567" s="140">
        <f t="shared" si="316"/>
        <v>0</v>
      </c>
      <c r="L567" s="141">
        <f t="shared" si="317"/>
        <v>0</v>
      </c>
      <c r="M567" s="147">
        <f>[1]побуд.звіт!M567+'[2]звіт 2018+01.2019'!M567</f>
        <v>40.281897280612412</v>
      </c>
      <c r="N567" s="147">
        <f>[1]побуд.звіт!N567+'[2]звіт 2018+01.2019'!N567</f>
        <v>41.496263905951317</v>
      </c>
      <c r="O567" s="140">
        <f t="shared" si="319"/>
        <v>0</v>
      </c>
      <c r="P567" s="141">
        <f t="shared" si="320"/>
        <v>1.2143666253389043</v>
      </c>
      <c r="Q567" s="147">
        <f>[1]побуд.звіт!Q567+'[2]звіт 2018+01.2019'!Q567</f>
        <v>0</v>
      </c>
      <c r="R567" s="147">
        <f>[1]побуд.звіт!R567+'[2]звіт 2018+01.2019'!R567</f>
        <v>59.69550911117237</v>
      </c>
      <c r="S567" s="140">
        <f t="shared" si="321"/>
        <v>0</v>
      </c>
      <c r="T567" s="141">
        <f t="shared" si="322"/>
        <v>59.69550911117237</v>
      </c>
      <c r="U567" s="147">
        <f>[1]побуд.звіт!U567+'[2]звіт 2018+01.2019'!U567</f>
        <v>0</v>
      </c>
      <c r="V567" s="147">
        <f>[1]побуд.звіт!V567+'[2]звіт 2018+01.2019'!V567</f>
        <v>0</v>
      </c>
      <c r="W567" s="140">
        <f t="shared" si="323"/>
        <v>0</v>
      </c>
      <c r="X567" s="141">
        <f t="shared" si="324"/>
        <v>0</v>
      </c>
      <c r="Y567" s="147">
        <f>[1]побуд.звіт!Y567+'[2]звіт 2018+01.2019'!Y567</f>
        <v>0</v>
      </c>
      <c r="Z567" s="147">
        <f>[1]побуд.звіт!Z567+'[2]звіт 2018+01.2019'!Z567</f>
        <v>0</v>
      </c>
      <c r="AA567" s="140">
        <f t="shared" si="325"/>
        <v>0</v>
      </c>
      <c r="AB567" s="141">
        <f t="shared" si="326"/>
        <v>0</v>
      </c>
      <c r="AC567" s="147">
        <f>[1]побуд.звіт!AC567+'[2]звіт 2018+01.2019'!AC567</f>
        <v>401.98874848194561</v>
      </c>
      <c r="AD567" s="147">
        <f>[1]побуд.звіт!AD567+'[2]звіт 2018+01.2019'!AD567</f>
        <v>474.07753993383477</v>
      </c>
      <c r="AE567" s="140">
        <f t="shared" si="327"/>
        <v>0</v>
      </c>
      <c r="AF567" s="141">
        <f t="shared" si="328"/>
        <v>72.088791451889165</v>
      </c>
      <c r="AG567" s="147">
        <f>[1]побуд.звіт!AG567+'[2]звіт 2018+01.2019'!AG567</f>
        <v>0</v>
      </c>
      <c r="AH567" s="147">
        <f>[1]побуд.звіт!AH567+'[2]звіт 2018+01.2019'!AH567</f>
        <v>0</v>
      </c>
      <c r="AI567" s="140">
        <f t="shared" si="329"/>
        <v>0</v>
      </c>
      <c r="AJ567" s="141">
        <f t="shared" si="330"/>
        <v>0</v>
      </c>
      <c r="AK567" s="147">
        <f>[1]побуд.звіт!AK567+'[2]звіт 2018+01.2019'!AK567</f>
        <v>0</v>
      </c>
      <c r="AL567" s="147">
        <f>[1]побуд.звіт!AL567+'[2]звіт 2018+01.2019'!AL567</f>
        <v>0</v>
      </c>
      <c r="AM567" s="140">
        <f t="shared" si="331"/>
        <v>0</v>
      </c>
      <c r="AN567" s="141">
        <f t="shared" si="332"/>
        <v>0</v>
      </c>
      <c r="AO567" s="147">
        <f>[1]побуд.звіт!AO567+'[2]звіт 2018+01.2019'!AO567</f>
        <v>84.057114283750565</v>
      </c>
      <c r="AP567" s="147">
        <f>[1]побуд.звіт!AP567+'[2]звіт 2018+01.2019'!AP567</f>
        <v>89.103698196872188</v>
      </c>
      <c r="AQ567" s="140">
        <f t="shared" si="333"/>
        <v>0</v>
      </c>
      <c r="AR567" s="141">
        <f t="shared" si="334"/>
        <v>5.0465839131216228</v>
      </c>
      <c r="AS567" s="147">
        <f>[1]побуд.звіт!AS567+'[2]звіт 2018+01.2019'!AS567</f>
        <v>0</v>
      </c>
      <c r="AT567" s="147">
        <f>[1]побуд.звіт!AT567+'[2]звіт 2018+01.2019'!AT567</f>
        <v>0</v>
      </c>
      <c r="AU567" s="140">
        <f t="shared" si="335"/>
        <v>0</v>
      </c>
      <c r="AV567" s="141">
        <f t="shared" si="336"/>
        <v>0</v>
      </c>
      <c r="AW567" s="147">
        <f>[1]побуд.звіт!AW567+'[2]звіт 2018+01.2019'!AW567</f>
        <v>757.79402979520842</v>
      </c>
      <c r="AX567" s="147">
        <f>[1]побуд.звіт!AX567+'[2]звіт 2018+01.2019'!AX567</f>
        <v>0</v>
      </c>
      <c r="AY567" s="140">
        <f t="shared" si="337"/>
        <v>-757.79402979520842</v>
      </c>
      <c r="AZ567" s="141">
        <f t="shared" si="338"/>
        <v>0</v>
      </c>
      <c r="BA567" s="38">
        <v>0</v>
      </c>
      <c r="BB567" s="36"/>
      <c r="BC567" s="36">
        <f t="shared" si="348"/>
        <v>0</v>
      </c>
      <c r="BD567" s="37">
        <f t="shared" si="349"/>
        <v>0</v>
      </c>
      <c r="BE567" s="147">
        <f>[1]побуд.звіт!BE567+'[2]звіт 2018+01.2019'!BE567</f>
        <v>16.076739373105305</v>
      </c>
      <c r="BF567" s="147">
        <f>[1]побуд.звіт!BF567+'[2]звіт 2018+01.2019'!BF567</f>
        <v>0</v>
      </c>
      <c r="BG567" s="140">
        <f t="shared" si="339"/>
        <v>-16.076739373105305</v>
      </c>
      <c r="BH567" s="141">
        <f t="shared" si="340"/>
        <v>0</v>
      </c>
      <c r="BI567" s="147">
        <f>[1]побуд.звіт!BI567+'[2]звіт 2018+01.2019'!BI567</f>
        <v>0</v>
      </c>
      <c r="BJ567" s="147">
        <f>[1]побуд.звіт!BJ567+'[2]звіт 2018+01.2019'!BJ567</f>
        <v>0</v>
      </c>
      <c r="BK567" s="140">
        <f t="shared" si="341"/>
        <v>0</v>
      </c>
      <c r="BL567" s="141">
        <f t="shared" si="342"/>
        <v>0</v>
      </c>
      <c r="BM567" s="147">
        <f>[1]побуд.звіт!BM567+'[2]звіт 2018+01.2019'!BM567</f>
        <v>0</v>
      </c>
      <c r="BN567" s="147">
        <f>[1]побуд.звіт!BN567+'[2]звіт 2018+01.2019'!BN567</f>
        <v>0</v>
      </c>
      <c r="BO567" s="140">
        <f t="shared" si="343"/>
        <v>0</v>
      </c>
      <c r="BP567" s="141">
        <f t="shared" si="344"/>
        <v>0</v>
      </c>
      <c r="BQ567" s="142">
        <f t="shared" si="351"/>
        <v>1300.1985292146223</v>
      </c>
      <c r="BR567" s="140">
        <f t="shared" si="351"/>
        <v>664.37301114783065</v>
      </c>
      <c r="BS567" s="140">
        <f t="shared" si="345"/>
        <v>-635.82551806679169</v>
      </c>
      <c r="BT567" s="141">
        <f t="shared" si="346"/>
        <v>0</v>
      </c>
      <c r="BU567" s="148">
        <f t="shared" si="350"/>
        <v>0.51097812850868352</v>
      </c>
      <c r="BV567" s="132">
        <v>193</v>
      </c>
      <c r="BW567" s="144">
        <f t="shared" si="347"/>
        <v>100.12867648466984</v>
      </c>
      <c r="BX567" s="132">
        <f t="shared" si="352"/>
        <v>92.871323515330161</v>
      </c>
      <c r="BY567" s="145">
        <v>3</v>
      </c>
      <c r="CA567" s="39"/>
    </row>
    <row r="568" spans="1:79" x14ac:dyDescent="0.3">
      <c r="A568" s="137">
        <f t="shared" si="318"/>
        <v>560</v>
      </c>
      <c r="B568" s="153" t="s">
        <v>660</v>
      </c>
      <c r="C568" s="188">
        <v>465.93</v>
      </c>
      <c r="D568" s="187">
        <v>1</v>
      </c>
      <c r="E568" s="147">
        <f>[1]побуд.звіт!E568+'[2]звіт 2018+01.2019'!E568</f>
        <v>0</v>
      </c>
      <c r="F568" s="147">
        <f>[1]побуд.звіт!F568+'[2]звіт 2018+01.2019'!F568</f>
        <v>0</v>
      </c>
      <c r="G568" s="140">
        <f t="shared" si="314"/>
        <v>0</v>
      </c>
      <c r="H568" s="141">
        <f t="shared" si="315"/>
        <v>0</v>
      </c>
      <c r="I568" s="147">
        <f>[1]побуд.звіт!I568+'[2]звіт 2018+01.2019'!I568</f>
        <v>0</v>
      </c>
      <c r="J568" s="147">
        <f>[1]побуд.звіт!J568+'[2]звіт 2018+01.2019'!J568</f>
        <v>0</v>
      </c>
      <c r="K568" s="140">
        <f t="shared" si="316"/>
        <v>0</v>
      </c>
      <c r="L568" s="141">
        <f t="shared" si="317"/>
        <v>0</v>
      </c>
      <c r="M568" s="147">
        <f>[1]побуд.звіт!M568+'[2]звіт 2018+01.2019'!M568</f>
        <v>1010</v>
      </c>
      <c r="N568" s="147">
        <f>[1]побуд.звіт!N568+'[2]звіт 2018+01.2019'!N568</f>
        <v>995.91033374283154</v>
      </c>
      <c r="O568" s="140">
        <f t="shared" si="319"/>
        <v>-14.08966625716846</v>
      </c>
      <c r="P568" s="141">
        <f t="shared" si="320"/>
        <v>0</v>
      </c>
      <c r="Q568" s="147">
        <f>[1]побуд.звіт!Q568+'[2]звіт 2018+01.2019'!Q568</f>
        <v>0</v>
      </c>
      <c r="R568" s="147">
        <f>[1]побуд.звіт!R568+'[2]звіт 2018+01.2019'!R568</f>
        <v>300.20388498108292</v>
      </c>
      <c r="S568" s="140">
        <f t="shared" si="321"/>
        <v>0</v>
      </c>
      <c r="T568" s="141">
        <f t="shared" si="322"/>
        <v>300.20388498108292</v>
      </c>
      <c r="U568" s="147">
        <f>[1]побуд.звіт!U568+'[2]звіт 2018+01.2019'!U568</f>
        <v>0</v>
      </c>
      <c r="V568" s="147">
        <f>[1]побуд.звіт!V568+'[2]звіт 2018+01.2019'!V568</f>
        <v>0</v>
      </c>
      <c r="W568" s="140">
        <f t="shared" si="323"/>
        <v>0</v>
      </c>
      <c r="X568" s="141">
        <f t="shared" si="324"/>
        <v>0</v>
      </c>
      <c r="Y568" s="147">
        <f>[1]побуд.звіт!Y568+'[2]звіт 2018+01.2019'!Y568</f>
        <v>0</v>
      </c>
      <c r="Z568" s="147">
        <f>[1]побуд.звіт!Z568+'[2]звіт 2018+01.2019'!Z568</f>
        <v>0</v>
      </c>
      <c r="AA568" s="140">
        <f t="shared" si="325"/>
        <v>0</v>
      </c>
      <c r="AB568" s="141">
        <f t="shared" si="326"/>
        <v>0</v>
      </c>
      <c r="AC568" s="147">
        <f>[1]побуд.звіт!AC568+'[2]звіт 2018+01.2019'!AC568</f>
        <v>0</v>
      </c>
      <c r="AD568" s="147">
        <f>[1]побуд.звіт!AD568+'[2]звіт 2018+01.2019'!AD568</f>
        <v>2595.6163123545434</v>
      </c>
      <c r="AE568" s="140">
        <f t="shared" si="327"/>
        <v>0</v>
      </c>
      <c r="AF568" s="141">
        <f t="shared" si="328"/>
        <v>2595.6163123545434</v>
      </c>
      <c r="AG568" s="147">
        <f>[1]побуд.звіт!AG568+'[2]звіт 2018+01.2019'!AG568</f>
        <v>0</v>
      </c>
      <c r="AH568" s="147">
        <f>[1]побуд.звіт!AH568+'[2]звіт 2018+01.2019'!AH568</f>
        <v>0</v>
      </c>
      <c r="AI568" s="140">
        <f t="shared" si="329"/>
        <v>0</v>
      </c>
      <c r="AJ568" s="141">
        <f t="shared" si="330"/>
        <v>0</v>
      </c>
      <c r="AK568" s="147">
        <f>[1]побуд.звіт!AK568+'[2]звіт 2018+01.2019'!AK568</f>
        <v>0</v>
      </c>
      <c r="AL568" s="147">
        <f>[1]побуд.звіт!AL568+'[2]звіт 2018+01.2019'!AL568</f>
        <v>0</v>
      </c>
      <c r="AM568" s="140">
        <f t="shared" si="331"/>
        <v>0</v>
      </c>
      <c r="AN568" s="141">
        <f t="shared" si="332"/>
        <v>0</v>
      </c>
      <c r="AO568" s="147">
        <f>[1]побуд.звіт!AO568+'[2]звіт 2018+01.2019'!AO568</f>
        <v>1155.9657139999999</v>
      </c>
      <c r="AP568" s="147">
        <f>[1]побуд.звіт!AP568+'[2]звіт 2018+01.2019'!AP568</f>
        <v>343.76089175311137</v>
      </c>
      <c r="AQ568" s="140">
        <f t="shared" si="333"/>
        <v>-812.20482224688863</v>
      </c>
      <c r="AR568" s="141">
        <f t="shared" si="334"/>
        <v>0</v>
      </c>
      <c r="AS568" s="147">
        <f>[1]побуд.звіт!AS568+'[2]звіт 2018+01.2019'!AS568</f>
        <v>0</v>
      </c>
      <c r="AT568" s="147">
        <f>[1]побуд.звіт!AT568+'[2]звіт 2018+01.2019'!AT568</f>
        <v>0</v>
      </c>
      <c r="AU568" s="140">
        <f t="shared" si="335"/>
        <v>0</v>
      </c>
      <c r="AV568" s="141">
        <f t="shared" si="336"/>
        <v>0</v>
      </c>
      <c r="AW568" s="147">
        <f>[1]побуд.звіт!AW568+'[2]звіт 2018+01.2019'!AW568</f>
        <v>0</v>
      </c>
      <c r="AX568" s="147">
        <f>[1]побуд.звіт!AX568+'[2]звіт 2018+01.2019'!AX568</f>
        <v>0</v>
      </c>
      <c r="AY568" s="140">
        <f t="shared" si="337"/>
        <v>0</v>
      </c>
      <c r="AZ568" s="141">
        <f t="shared" si="338"/>
        <v>0</v>
      </c>
      <c r="BA568" s="38">
        <v>0</v>
      </c>
      <c r="BB568" s="36"/>
      <c r="BC568" s="36">
        <f t="shared" si="348"/>
        <v>0</v>
      </c>
      <c r="BD568" s="37">
        <f t="shared" si="349"/>
        <v>0</v>
      </c>
      <c r="BE568" s="147">
        <f>[1]побуд.звіт!BE568+'[2]звіт 2018+01.2019'!BE568</f>
        <v>16.118285533940721</v>
      </c>
      <c r="BF568" s="147">
        <f>[1]побуд.звіт!BF568+'[2]звіт 2018+01.2019'!BF568</f>
        <v>0</v>
      </c>
      <c r="BG568" s="140">
        <f t="shared" si="339"/>
        <v>-16.118285533940721</v>
      </c>
      <c r="BH568" s="141">
        <f t="shared" si="340"/>
        <v>0</v>
      </c>
      <c r="BI568" s="147">
        <f>[1]побуд.звіт!BI568+'[2]звіт 2018+01.2019'!BI568</f>
        <v>0</v>
      </c>
      <c r="BJ568" s="147">
        <f>[1]побуд.звіт!BJ568+'[2]звіт 2018+01.2019'!BJ568</f>
        <v>0</v>
      </c>
      <c r="BK568" s="140">
        <f t="shared" si="341"/>
        <v>0</v>
      </c>
      <c r="BL568" s="141">
        <f t="shared" si="342"/>
        <v>0</v>
      </c>
      <c r="BM568" s="147">
        <f>[1]побуд.звіт!BM568+'[2]звіт 2018+01.2019'!BM568</f>
        <v>0</v>
      </c>
      <c r="BN568" s="147">
        <f>[1]побуд.звіт!BN568+'[2]звіт 2018+01.2019'!BN568</f>
        <v>0</v>
      </c>
      <c r="BO568" s="140">
        <f t="shared" si="343"/>
        <v>0</v>
      </c>
      <c r="BP568" s="141">
        <f t="shared" si="344"/>
        <v>0</v>
      </c>
      <c r="BQ568" s="142">
        <f t="shared" si="351"/>
        <v>2182.0839995339406</v>
      </c>
      <c r="BR568" s="140">
        <f t="shared" si="351"/>
        <v>4235.4914228315693</v>
      </c>
      <c r="BS568" s="140">
        <f t="shared" si="345"/>
        <v>0</v>
      </c>
      <c r="BT568" s="141">
        <f t="shared" si="346"/>
        <v>2053.4074232976286</v>
      </c>
      <c r="BU568" s="148">
        <f t="shared" si="350"/>
        <v>1.9410304203395492</v>
      </c>
      <c r="BV568" s="132">
        <v>0</v>
      </c>
      <c r="BW568" s="144">
        <f t="shared" si="347"/>
        <v>0</v>
      </c>
      <c r="BX568" s="132">
        <f t="shared" si="352"/>
        <v>155.86314282385291</v>
      </c>
      <c r="BY568" s="145">
        <v>3</v>
      </c>
      <c r="CA568" s="39"/>
    </row>
    <row r="569" spans="1:79" x14ac:dyDescent="0.3">
      <c r="A569" s="137">
        <f t="shared" si="318"/>
        <v>561</v>
      </c>
      <c r="B569" s="153" t="s">
        <v>661</v>
      </c>
      <c r="C569" s="188">
        <v>71.599999999999994</v>
      </c>
      <c r="D569" s="187">
        <v>1</v>
      </c>
      <c r="E569" s="147">
        <f>[1]побуд.звіт!E569+'[2]звіт 2018+01.2019'!E569</f>
        <v>0</v>
      </c>
      <c r="F569" s="147">
        <f>[1]побуд.звіт!F569+'[2]звіт 2018+01.2019'!F569</f>
        <v>0</v>
      </c>
      <c r="G569" s="140">
        <f t="shared" si="314"/>
        <v>0</v>
      </c>
      <c r="H569" s="141">
        <f t="shared" si="315"/>
        <v>0</v>
      </c>
      <c r="I569" s="147">
        <f>[1]побуд.звіт!I569+'[2]звіт 2018+01.2019'!I569</f>
        <v>0</v>
      </c>
      <c r="J569" s="147">
        <f>[1]побуд.звіт!J569+'[2]звіт 2018+01.2019'!J569</f>
        <v>0</v>
      </c>
      <c r="K569" s="140">
        <f t="shared" si="316"/>
        <v>0</v>
      </c>
      <c r="L569" s="141">
        <f t="shared" si="317"/>
        <v>0</v>
      </c>
      <c r="M569" s="147">
        <f>[1]побуд.звіт!M569+'[2]звіт 2018+01.2019'!M569</f>
        <v>282.29226878345185</v>
      </c>
      <c r="N569" s="147">
        <f>[1]побуд.звіт!N569+'[2]звіт 2018+01.2019'!N569</f>
        <v>290.47384734165922</v>
      </c>
      <c r="O569" s="140">
        <f t="shared" si="319"/>
        <v>0</v>
      </c>
      <c r="P569" s="141">
        <f t="shared" si="320"/>
        <v>8.1815785582073772</v>
      </c>
      <c r="Q569" s="147">
        <f>[1]побуд.звіт!Q569+'[2]звіт 2018+01.2019'!Q569</f>
        <v>0</v>
      </c>
      <c r="R569" s="147">
        <f>[1]побуд.звіт!R569+'[2]звіт 2018+01.2019'!R569</f>
        <v>50.297316143181931</v>
      </c>
      <c r="S569" s="140">
        <f t="shared" si="321"/>
        <v>0</v>
      </c>
      <c r="T569" s="141">
        <f t="shared" si="322"/>
        <v>50.297316143181931</v>
      </c>
      <c r="U569" s="147">
        <f>[1]побуд.звіт!U569+'[2]звіт 2018+01.2019'!U569</f>
        <v>0</v>
      </c>
      <c r="V569" s="147">
        <f>[1]побуд.звіт!V569+'[2]звіт 2018+01.2019'!V569</f>
        <v>0</v>
      </c>
      <c r="W569" s="140">
        <f t="shared" si="323"/>
        <v>0</v>
      </c>
      <c r="X569" s="141">
        <f t="shared" si="324"/>
        <v>0</v>
      </c>
      <c r="Y569" s="147">
        <f>[1]побуд.звіт!Y569+'[2]звіт 2018+01.2019'!Y569</f>
        <v>0</v>
      </c>
      <c r="Z569" s="147">
        <f>[1]побуд.звіт!Z569+'[2]звіт 2018+01.2019'!Z569</f>
        <v>0</v>
      </c>
      <c r="AA569" s="140">
        <f t="shared" si="325"/>
        <v>0</v>
      </c>
      <c r="AB569" s="141">
        <f t="shared" si="326"/>
        <v>0</v>
      </c>
      <c r="AC569" s="147">
        <f>[1]побуд.звіт!AC569+'[2]звіт 2018+01.2019'!AC569</f>
        <v>315.81729880271337</v>
      </c>
      <c r="AD569" s="147">
        <f>[1]побуд.звіт!AD569+'[2]звіт 2018+01.2019'!AD569</f>
        <v>398.87134969756261</v>
      </c>
      <c r="AE569" s="140">
        <f t="shared" si="327"/>
        <v>0</v>
      </c>
      <c r="AF569" s="141">
        <f t="shared" si="328"/>
        <v>83.05405089484924</v>
      </c>
      <c r="AG569" s="147">
        <f>[1]побуд.звіт!AG569+'[2]звіт 2018+01.2019'!AG569</f>
        <v>0</v>
      </c>
      <c r="AH569" s="147">
        <f>[1]побуд.звіт!AH569+'[2]звіт 2018+01.2019'!AH569</f>
        <v>0</v>
      </c>
      <c r="AI569" s="140">
        <f t="shared" si="329"/>
        <v>0</v>
      </c>
      <c r="AJ569" s="141">
        <f t="shared" si="330"/>
        <v>0</v>
      </c>
      <c r="AK569" s="147">
        <f>[1]побуд.звіт!AK569+'[2]звіт 2018+01.2019'!AK569</f>
        <v>0</v>
      </c>
      <c r="AL569" s="147">
        <f>[1]побуд.звіт!AL569+'[2]звіт 2018+01.2019'!AL569</f>
        <v>0</v>
      </c>
      <c r="AM569" s="140">
        <f t="shared" si="331"/>
        <v>0</v>
      </c>
      <c r="AN569" s="141">
        <f t="shared" si="332"/>
        <v>0</v>
      </c>
      <c r="AO569" s="147">
        <f>[1]побуд.звіт!AO569+'[2]звіт 2018+01.2019'!AO569</f>
        <v>0</v>
      </c>
      <c r="AP569" s="147">
        <f>[1]побуд.звіт!AP569+'[2]звіт 2018+01.2019'!AP569</f>
        <v>38.211103958879605</v>
      </c>
      <c r="AQ569" s="140">
        <f t="shared" si="333"/>
        <v>0</v>
      </c>
      <c r="AR569" s="141">
        <f t="shared" si="334"/>
        <v>38.211103958879605</v>
      </c>
      <c r="AS569" s="147">
        <f>[1]побуд.звіт!AS569+'[2]звіт 2018+01.2019'!AS569</f>
        <v>0</v>
      </c>
      <c r="AT569" s="147">
        <f>[1]побуд.звіт!AT569+'[2]звіт 2018+01.2019'!AT569</f>
        <v>0</v>
      </c>
      <c r="AU569" s="140">
        <f t="shared" si="335"/>
        <v>0</v>
      </c>
      <c r="AV569" s="141">
        <f t="shared" si="336"/>
        <v>0</v>
      </c>
      <c r="AW569" s="147">
        <f>[1]побуд.звіт!AW569+'[2]звіт 2018+01.2019'!AW569</f>
        <v>448.40529553490143</v>
      </c>
      <c r="AX569" s="147">
        <f>[1]побуд.звіт!AX569+'[2]звіт 2018+01.2019'!AX569</f>
        <v>0</v>
      </c>
      <c r="AY569" s="140">
        <f t="shared" si="337"/>
        <v>-448.40529553490143</v>
      </c>
      <c r="AZ569" s="141">
        <f t="shared" si="338"/>
        <v>0</v>
      </c>
      <c r="BA569" s="38">
        <v>0</v>
      </c>
      <c r="BB569" s="36"/>
      <c r="BC569" s="36">
        <f t="shared" si="348"/>
        <v>0</v>
      </c>
      <c r="BD569" s="37">
        <f t="shared" si="349"/>
        <v>0</v>
      </c>
      <c r="BE569" s="147">
        <f>[1]побуд.звіт!BE569+'[2]звіт 2018+01.2019'!BE569</f>
        <v>16.039370637124893</v>
      </c>
      <c r="BF569" s="147">
        <f>[1]побуд.звіт!BF569+'[2]звіт 2018+01.2019'!BF569</f>
        <v>0</v>
      </c>
      <c r="BG569" s="140">
        <f t="shared" si="339"/>
        <v>-16.039370637124893</v>
      </c>
      <c r="BH569" s="141">
        <f t="shared" si="340"/>
        <v>0</v>
      </c>
      <c r="BI569" s="147">
        <f>[1]побуд.звіт!BI569+'[2]звіт 2018+01.2019'!BI569</f>
        <v>0</v>
      </c>
      <c r="BJ569" s="147">
        <f>[1]побуд.звіт!BJ569+'[2]звіт 2018+01.2019'!BJ569</f>
        <v>0</v>
      </c>
      <c r="BK569" s="140">
        <f t="shared" si="341"/>
        <v>0</v>
      </c>
      <c r="BL569" s="141">
        <f t="shared" si="342"/>
        <v>0</v>
      </c>
      <c r="BM569" s="147">
        <f>[1]побуд.звіт!BM569+'[2]звіт 2018+01.2019'!BM569</f>
        <v>0</v>
      </c>
      <c r="BN569" s="147">
        <f>[1]побуд.звіт!BN569+'[2]звіт 2018+01.2019'!BN569</f>
        <v>0</v>
      </c>
      <c r="BO569" s="140">
        <f t="shared" si="343"/>
        <v>0</v>
      </c>
      <c r="BP569" s="141">
        <f t="shared" si="344"/>
        <v>0</v>
      </c>
      <c r="BQ569" s="142">
        <f t="shared" si="351"/>
        <v>1062.5542337581915</v>
      </c>
      <c r="BR569" s="140">
        <f t="shared" si="351"/>
        <v>777.85361714128328</v>
      </c>
      <c r="BS569" s="140">
        <f t="shared" si="345"/>
        <v>-284.70061661690818</v>
      </c>
      <c r="BT569" s="141">
        <f t="shared" si="346"/>
        <v>0</v>
      </c>
      <c r="BU569" s="148">
        <f t="shared" si="350"/>
        <v>0.73206015507562472</v>
      </c>
      <c r="BV569" s="132">
        <v>86</v>
      </c>
      <c r="BW569" s="144">
        <f t="shared" si="347"/>
        <v>10.103269017272041</v>
      </c>
      <c r="BX569" s="132">
        <f t="shared" si="352"/>
        <v>75.896730982727959</v>
      </c>
      <c r="BY569" s="145">
        <v>3</v>
      </c>
      <c r="CA569" s="39"/>
    </row>
    <row r="570" spans="1:79" x14ac:dyDescent="0.3">
      <c r="A570" s="137">
        <f t="shared" si="318"/>
        <v>562</v>
      </c>
      <c r="B570" s="153" t="s">
        <v>662</v>
      </c>
      <c r="C570" s="188">
        <v>80.099999999999994</v>
      </c>
      <c r="D570" s="187">
        <v>1</v>
      </c>
      <c r="E570" s="147">
        <f>[1]побуд.звіт!E570+'[2]звіт 2018+01.2019'!E570</f>
        <v>0</v>
      </c>
      <c r="F570" s="147">
        <f>[1]побуд.звіт!F570+'[2]звіт 2018+01.2019'!F570</f>
        <v>0</v>
      </c>
      <c r="G570" s="140">
        <f t="shared" si="314"/>
        <v>0</v>
      </c>
      <c r="H570" s="141">
        <f t="shared" si="315"/>
        <v>0</v>
      </c>
      <c r="I570" s="147">
        <f>[1]побуд.звіт!I570+'[2]звіт 2018+01.2019'!I570</f>
        <v>0</v>
      </c>
      <c r="J570" s="147">
        <f>[1]побуд.звіт!J570+'[2]звіт 2018+01.2019'!J570</f>
        <v>0</v>
      </c>
      <c r="K570" s="140">
        <f t="shared" si="316"/>
        <v>0</v>
      </c>
      <c r="L570" s="141">
        <f t="shared" si="317"/>
        <v>0</v>
      </c>
      <c r="M570" s="147">
        <f>[1]побуд.звіт!M570+'[2]звіт 2018+01.2019'!M570</f>
        <v>322.59601561634224</v>
      </c>
      <c r="N570" s="147">
        <f>[1]побуд.звіт!N570+'[2]звіт 2018+01.2019'!N570</f>
        <v>331.97011124761053</v>
      </c>
      <c r="O570" s="140">
        <f t="shared" si="319"/>
        <v>0</v>
      </c>
      <c r="P570" s="141">
        <f t="shared" si="320"/>
        <v>9.3740956312682897</v>
      </c>
      <c r="Q570" s="147">
        <f>[1]побуд.звіт!Q570+'[2]звіт 2018+01.2019'!Q570</f>
        <v>0</v>
      </c>
      <c r="R570" s="147">
        <f>[1]побуд.звіт!R570+'[2]звіт 2018+01.2019'!R570</f>
        <v>56.247057566634041</v>
      </c>
      <c r="S570" s="140">
        <f t="shared" si="321"/>
        <v>0</v>
      </c>
      <c r="T570" s="141">
        <f t="shared" si="322"/>
        <v>56.247057566634041</v>
      </c>
      <c r="U570" s="147">
        <f>[1]побуд.звіт!U570+'[2]звіт 2018+01.2019'!U570</f>
        <v>0</v>
      </c>
      <c r="V570" s="147">
        <f>[1]побуд.звіт!V570+'[2]звіт 2018+01.2019'!V570</f>
        <v>0</v>
      </c>
      <c r="W570" s="140">
        <f t="shared" si="323"/>
        <v>0</v>
      </c>
      <c r="X570" s="141">
        <f t="shared" si="324"/>
        <v>0</v>
      </c>
      <c r="Y570" s="147">
        <f>[1]побуд.звіт!Y570+'[2]звіт 2018+01.2019'!Y570</f>
        <v>0</v>
      </c>
      <c r="Z570" s="147">
        <f>[1]побуд.звіт!Z570+'[2]звіт 2018+01.2019'!Z570</f>
        <v>0</v>
      </c>
      <c r="AA570" s="140">
        <f t="shared" si="325"/>
        <v>0</v>
      </c>
      <c r="AB570" s="141">
        <f t="shared" si="326"/>
        <v>0</v>
      </c>
      <c r="AC570" s="147">
        <f>[1]побуд.звіт!AC570+'[2]звіт 2018+01.2019'!AC570</f>
        <v>353.26460706655598</v>
      </c>
      <c r="AD570" s="147">
        <f>[1]побуд.звіт!AD570+'[2]звіт 2018+01.2019'!AD570</f>
        <v>446.22339540188216</v>
      </c>
      <c r="AE570" s="140">
        <f t="shared" si="327"/>
        <v>0</v>
      </c>
      <c r="AF570" s="141">
        <f t="shared" si="328"/>
        <v>92.958788335326176</v>
      </c>
      <c r="AG570" s="147">
        <f>[1]побуд.звіт!AG570+'[2]звіт 2018+01.2019'!AG570</f>
        <v>0</v>
      </c>
      <c r="AH570" s="147">
        <f>[1]побуд.звіт!AH570+'[2]звіт 2018+01.2019'!AH570</f>
        <v>0</v>
      </c>
      <c r="AI570" s="140">
        <f t="shared" si="329"/>
        <v>0</v>
      </c>
      <c r="AJ570" s="141">
        <f t="shared" si="330"/>
        <v>0</v>
      </c>
      <c r="AK570" s="147">
        <f>[1]побуд.звіт!AK570+'[2]звіт 2018+01.2019'!AK570</f>
        <v>0</v>
      </c>
      <c r="AL570" s="147">
        <f>[1]побуд.звіт!AL570+'[2]звіт 2018+01.2019'!AL570</f>
        <v>0</v>
      </c>
      <c r="AM570" s="140">
        <f t="shared" si="331"/>
        <v>0</v>
      </c>
      <c r="AN570" s="141">
        <f t="shared" si="332"/>
        <v>0</v>
      </c>
      <c r="AO570" s="147">
        <f>[1]побуд.звіт!AO570+'[2]звіт 2018+01.2019'!AO570</f>
        <v>165.39321816856531</v>
      </c>
      <c r="AP570" s="147">
        <f>[1]побуд.звіт!AP570+'[2]звіт 2018+01.2019'!AP570</f>
        <v>85.891667346708772</v>
      </c>
      <c r="AQ570" s="140">
        <f t="shared" si="333"/>
        <v>-79.50155082185654</v>
      </c>
      <c r="AR570" s="141">
        <f t="shared" si="334"/>
        <v>0</v>
      </c>
      <c r="AS570" s="147">
        <f>[1]побуд.звіт!AS570+'[2]звіт 2018+01.2019'!AS570</f>
        <v>0</v>
      </c>
      <c r="AT570" s="147">
        <f>[1]побуд.звіт!AT570+'[2]звіт 2018+01.2019'!AT570</f>
        <v>0</v>
      </c>
      <c r="AU570" s="140">
        <f t="shared" si="335"/>
        <v>0</v>
      </c>
      <c r="AV570" s="141">
        <f t="shared" si="336"/>
        <v>0</v>
      </c>
      <c r="AW570" s="147">
        <f>[1]побуд.звіт!AW570+'[2]звіт 2018+01.2019'!AW570</f>
        <v>501.33672329509426</v>
      </c>
      <c r="AX570" s="147">
        <f>[1]побуд.звіт!AX570+'[2]звіт 2018+01.2019'!AX570</f>
        <v>0</v>
      </c>
      <c r="AY570" s="140">
        <f t="shared" si="337"/>
        <v>-501.33672329509426</v>
      </c>
      <c r="AZ570" s="141">
        <f t="shared" si="338"/>
        <v>0</v>
      </c>
      <c r="BA570" s="38">
        <v>0</v>
      </c>
      <c r="BB570" s="36"/>
      <c r="BC570" s="36">
        <f t="shared" si="348"/>
        <v>0</v>
      </c>
      <c r="BD570" s="37">
        <f t="shared" si="349"/>
        <v>0</v>
      </c>
      <c r="BE570" s="147">
        <f>[1]побуд.звіт!BE570+'[2]звіт 2018+01.2019'!BE570</f>
        <v>16.031784339458287</v>
      </c>
      <c r="BF570" s="147">
        <f>[1]побуд.звіт!BF570+'[2]звіт 2018+01.2019'!BF570</f>
        <v>0</v>
      </c>
      <c r="BG570" s="140">
        <f t="shared" si="339"/>
        <v>-16.031784339458287</v>
      </c>
      <c r="BH570" s="141">
        <f t="shared" si="340"/>
        <v>0</v>
      </c>
      <c r="BI570" s="147">
        <f>[1]побуд.звіт!BI570+'[2]звіт 2018+01.2019'!BI570</f>
        <v>0</v>
      </c>
      <c r="BJ570" s="147">
        <f>[1]побуд.звіт!BJ570+'[2]звіт 2018+01.2019'!BJ570</f>
        <v>0</v>
      </c>
      <c r="BK570" s="140">
        <f t="shared" si="341"/>
        <v>0</v>
      </c>
      <c r="BL570" s="141">
        <f t="shared" si="342"/>
        <v>0</v>
      </c>
      <c r="BM570" s="147">
        <f>[1]побуд.звіт!BM570+'[2]звіт 2018+01.2019'!BM570</f>
        <v>0</v>
      </c>
      <c r="BN570" s="147">
        <f>[1]побуд.звіт!BN570+'[2]звіт 2018+01.2019'!BN570</f>
        <v>0</v>
      </c>
      <c r="BO570" s="140">
        <f t="shared" si="343"/>
        <v>0</v>
      </c>
      <c r="BP570" s="141">
        <f t="shared" si="344"/>
        <v>0</v>
      </c>
      <c r="BQ570" s="142">
        <f t="shared" si="351"/>
        <v>1358.6223484860161</v>
      </c>
      <c r="BR570" s="140">
        <f t="shared" si="351"/>
        <v>920.33223156283555</v>
      </c>
      <c r="BS570" s="140">
        <f t="shared" si="345"/>
        <v>-438.29011692318056</v>
      </c>
      <c r="BT570" s="141">
        <f t="shared" si="346"/>
        <v>0</v>
      </c>
      <c r="BU570" s="148">
        <f t="shared" si="350"/>
        <v>0.67740106924371579</v>
      </c>
      <c r="BV570" s="132">
        <v>362</v>
      </c>
      <c r="BW570" s="144">
        <f t="shared" si="347"/>
        <v>264.95554653671314</v>
      </c>
      <c r="BX570" s="132">
        <f t="shared" si="352"/>
        <v>97.044453463286871</v>
      </c>
      <c r="BY570" s="145">
        <v>3</v>
      </c>
      <c r="CA570" s="39"/>
    </row>
    <row r="571" spans="1:79" x14ac:dyDescent="0.3">
      <c r="A571" s="137">
        <f t="shared" si="318"/>
        <v>563</v>
      </c>
      <c r="B571" s="153" t="s">
        <v>663</v>
      </c>
      <c r="C571" s="188">
        <v>96.2</v>
      </c>
      <c r="D571" s="187">
        <v>1</v>
      </c>
      <c r="E571" s="147">
        <f>[1]побуд.звіт!E571+'[2]звіт 2018+01.2019'!E571</f>
        <v>0</v>
      </c>
      <c r="F571" s="147">
        <f>[1]побуд.звіт!F571+'[2]звіт 2018+01.2019'!F571</f>
        <v>0</v>
      </c>
      <c r="G571" s="140">
        <f t="shared" si="314"/>
        <v>0</v>
      </c>
      <c r="H571" s="141">
        <f t="shared" si="315"/>
        <v>0</v>
      </c>
      <c r="I571" s="147">
        <f>[1]побуд.звіт!I571+'[2]звіт 2018+01.2019'!I571</f>
        <v>0</v>
      </c>
      <c r="J571" s="147">
        <f>[1]побуд.звіт!J571+'[2]звіт 2018+01.2019'!J571</f>
        <v>0</v>
      </c>
      <c r="K571" s="140">
        <f t="shared" si="316"/>
        <v>0</v>
      </c>
      <c r="L571" s="141">
        <f t="shared" si="317"/>
        <v>0</v>
      </c>
      <c r="M571" s="147">
        <f>[1]побуд.звіт!M571+'[2]звіт 2018+01.2019'!M571</f>
        <v>201.89048640306211</v>
      </c>
      <c r="N571" s="147">
        <f>[1]побуд.звіт!N571+'[2]звіт 2018+01.2019'!N571</f>
        <v>207.4813195297566</v>
      </c>
      <c r="O571" s="140">
        <f t="shared" si="319"/>
        <v>0</v>
      </c>
      <c r="P571" s="141">
        <f t="shared" si="320"/>
        <v>5.5908331266944913</v>
      </c>
      <c r="Q571" s="147">
        <f>[1]побуд.звіт!Q571+'[2]звіт 2018+01.2019'!Q571</f>
        <v>0</v>
      </c>
      <c r="R571" s="147">
        <f>[1]побуд.звіт!R571+'[2]звіт 2018+01.2019'!R571</f>
        <v>67.599795807119889</v>
      </c>
      <c r="S571" s="140">
        <f t="shared" si="321"/>
        <v>0</v>
      </c>
      <c r="T571" s="141">
        <f t="shared" si="322"/>
        <v>67.599795807119889</v>
      </c>
      <c r="U571" s="147">
        <f>[1]побуд.звіт!U571+'[2]звіт 2018+01.2019'!U571</f>
        <v>0</v>
      </c>
      <c r="V571" s="147">
        <f>[1]побуд.звіт!V571+'[2]звіт 2018+01.2019'!V571</f>
        <v>0</v>
      </c>
      <c r="W571" s="140">
        <f t="shared" si="323"/>
        <v>0</v>
      </c>
      <c r="X571" s="141">
        <f t="shared" si="324"/>
        <v>0</v>
      </c>
      <c r="Y571" s="147">
        <f>[1]побуд.звіт!Y571+'[2]звіт 2018+01.2019'!Y571</f>
        <v>0</v>
      </c>
      <c r="Z571" s="147">
        <f>[1]побуд.звіт!Z571+'[2]звіт 2018+01.2019'!Z571</f>
        <v>0</v>
      </c>
      <c r="AA571" s="140">
        <f t="shared" si="325"/>
        <v>0</v>
      </c>
      <c r="AB571" s="141">
        <f t="shared" si="326"/>
        <v>0</v>
      </c>
      <c r="AC571" s="147">
        <f>[1]побуд.звіт!AC571+'[2]звіт 2018+01.2019'!AC571</f>
        <v>424.18377205746197</v>
      </c>
      <c r="AD571" s="147">
        <f>[1]побуд.звіт!AD571+'[2]звіт 2018+01.2019'!AD571</f>
        <v>535.91374079476986</v>
      </c>
      <c r="AE571" s="140">
        <f t="shared" si="327"/>
        <v>0</v>
      </c>
      <c r="AF571" s="141">
        <f t="shared" si="328"/>
        <v>111.7299687373079</v>
      </c>
      <c r="AG571" s="147">
        <f>[1]побуд.звіт!AG571+'[2]звіт 2018+01.2019'!AG571</f>
        <v>0</v>
      </c>
      <c r="AH571" s="147">
        <f>[1]побуд.звіт!AH571+'[2]звіт 2018+01.2019'!AH571</f>
        <v>0</v>
      </c>
      <c r="AI571" s="140">
        <f t="shared" si="329"/>
        <v>0</v>
      </c>
      <c r="AJ571" s="141">
        <f t="shared" si="330"/>
        <v>0</v>
      </c>
      <c r="AK571" s="147">
        <f>[1]побуд.звіт!AK571+'[2]звіт 2018+01.2019'!AK571</f>
        <v>0</v>
      </c>
      <c r="AL571" s="147">
        <f>[1]побуд.звіт!AL571+'[2]звіт 2018+01.2019'!AL571</f>
        <v>0</v>
      </c>
      <c r="AM571" s="140">
        <f t="shared" si="331"/>
        <v>0</v>
      </c>
      <c r="AN571" s="141">
        <f t="shared" si="332"/>
        <v>0</v>
      </c>
      <c r="AO571" s="147">
        <f>[1]побуд.звіт!AO571+'[2]звіт 2018+01.2019'!AO571</f>
        <v>0</v>
      </c>
      <c r="AP571" s="147">
        <f>[1]побуд.звіт!AP571+'[2]звіт 2018+01.2019'!AP571</f>
        <v>38.211103958879605</v>
      </c>
      <c r="AQ571" s="140">
        <f t="shared" si="333"/>
        <v>0</v>
      </c>
      <c r="AR571" s="141">
        <f t="shared" si="334"/>
        <v>38.211103958879605</v>
      </c>
      <c r="AS571" s="147">
        <f>[1]побуд.звіт!AS571+'[2]звіт 2018+01.2019'!AS571</f>
        <v>0</v>
      </c>
      <c r="AT571" s="147">
        <f>[1]побуд.звіт!AT571+'[2]звіт 2018+01.2019'!AT571</f>
        <v>0</v>
      </c>
      <c r="AU571" s="140">
        <f t="shared" si="335"/>
        <v>0</v>
      </c>
      <c r="AV571" s="141">
        <f t="shared" si="336"/>
        <v>0</v>
      </c>
      <c r="AW571" s="147">
        <f>[1]побуд.звіт!AW571+'[2]звіт 2018+01.2019'!AW571</f>
        <v>602.46633282761923</v>
      </c>
      <c r="AX571" s="147">
        <f>[1]побуд.звіт!AX571+'[2]звіт 2018+01.2019'!AX571</f>
        <v>0</v>
      </c>
      <c r="AY571" s="140">
        <f t="shared" si="337"/>
        <v>-602.46633282761923</v>
      </c>
      <c r="AZ571" s="141">
        <f t="shared" si="338"/>
        <v>0</v>
      </c>
      <c r="BA571" s="38">
        <v>0</v>
      </c>
      <c r="BB571" s="36"/>
      <c r="BC571" s="36">
        <f t="shared" si="348"/>
        <v>0</v>
      </c>
      <c r="BD571" s="37">
        <f t="shared" si="349"/>
        <v>0</v>
      </c>
      <c r="BE571" s="147">
        <f>[1]побуд.звіт!BE571+'[2]звіт 2018+01.2019'!BE571</f>
        <v>16.109762080595218</v>
      </c>
      <c r="BF571" s="147">
        <f>[1]побуд.звіт!BF571+'[2]звіт 2018+01.2019'!BF571</f>
        <v>0</v>
      </c>
      <c r="BG571" s="140">
        <f t="shared" si="339"/>
        <v>-16.109762080595218</v>
      </c>
      <c r="BH571" s="141">
        <f t="shared" si="340"/>
        <v>0</v>
      </c>
      <c r="BI571" s="147">
        <f>[1]побуд.звіт!BI571+'[2]звіт 2018+01.2019'!BI571</f>
        <v>0</v>
      </c>
      <c r="BJ571" s="147">
        <f>[1]побуд.звіт!BJ571+'[2]звіт 2018+01.2019'!BJ571</f>
        <v>0</v>
      </c>
      <c r="BK571" s="140">
        <f t="shared" si="341"/>
        <v>0</v>
      </c>
      <c r="BL571" s="141">
        <f t="shared" si="342"/>
        <v>0</v>
      </c>
      <c r="BM571" s="147">
        <f>[1]побуд.звіт!BM571+'[2]звіт 2018+01.2019'!BM571</f>
        <v>0</v>
      </c>
      <c r="BN571" s="147">
        <f>[1]побуд.звіт!BN571+'[2]звіт 2018+01.2019'!BN571</f>
        <v>0</v>
      </c>
      <c r="BO571" s="140">
        <f t="shared" si="343"/>
        <v>0</v>
      </c>
      <c r="BP571" s="141">
        <f t="shared" si="344"/>
        <v>0</v>
      </c>
      <c r="BQ571" s="142">
        <f t="shared" si="351"/>
        <v>1244.6503533687385</v>
      </c>
      <c r="BR571" s="140">
        <f t="shared" si="351"/>
        <v>849.20596009052599</v>
      </c>
      <c r="BS571" s="140">
        <f t="shared" si="345"/>
        <v>-395.44439327821249</v>
      </c>
      <c r="BT571" s="141">
        <f t="shared" si="346"/>
        <v>0</v>
      </c>
      <c r="BU571" s="148">
        <f t="shared" si="350"/>
        <v>0.68228475394080523</v>
      </c>
      <c r="BV571" s="132">
        <v>172</v>
      </c>
      <c r="BW571" s="144">
        <f t="shared" si="347"/>
        <v>83.096403330804392</v>
      </c>
      <c r="BX571" s="132">
        <f t="shared" si="352"/>
        <v>88.903596669195608</v>
      </c>
      <c r="BY571" s="145">
        <v>3</v>
      </c>
      <c r="CA571" s="39"/>
    </row>
    <row r="572" spans="1:79" x14ac:dyDescent="0.3">
      <c r="A572" s="137">
        <f t="shared" si="318"/>
        <v>564</v>
      </c>
      <c r="B572" s="153" t="s">
        <v>664</v>
      </c>
      <c r="C572" s="188">
        <v>89.5</v>
      </c>
      <c r="D572" s="187">
        <v>1</v>
      </c>
      <c r="E572" s="147">
        <f>[1]побуд.звіт!E572+'[2]звіт 2018+01.2019'!E572</f>
        <v>0</v>
      </c>
      <c r="F572" s="147">
        <f>[1]побуд.звіт!F572+'[2]звіт 2018+01.2019'!F572</f>
        <v>0</v>
      </c>
      <c r="G572" s="140">
        <f t="shared" si="314"/>
        <v>0</v>
      </c>
      <c r="H572" s="141">
        <f t="shared" si="315"/>
        <v>0</v>
      </c>
      <c r="I572" s="147">
        <f>[1]побуд.звіт!I572+'[2]звіт 2018+01.2019'!I572</f>
        <v>0</v>
      </c>
      <c r="J572" s="147">
        <f>[1]побуд.звіт!J572+'[2]звіт 2018+01.2019'!J572</f>
        <v>0</v>
      </c>
      <c r="K572" s="140">
        <f t="shared" si="316"/>
        <v>0</v>
      </c>
      <c r="L572" s="141">
        <f t="shared" si="317"/>
        <v>0</v>
      </c>
      <c r="M572" s="147">
        <f>[1]побуд.звіт!M572+'[2]звіт 2018+01.2019'!M572</f>
        <v>161.57274839159959</v>
      </c>
      <c r="N572" s="147">
        <f>[1]побуд.звіт!N572+'[2]звіт 2018+01.2019'!N572</f>
        <v>165.98505562380527</v>
      </c>
      <c r="O572" s="140">
        <f t="shared" si="319"/>
        <v>0</v>
      </c>
      <c r="P572" s="141">
        <f t="shared" si="320"/>
        <v>4.4123072322056771</v>
      </c>
      <c r="Q572" s="147">
        <f>[1]побуд.звіт!Q572+'[2]звіт 2018+01.2019'!Q572</f>
        <v>0</v>
      </c>
      <c r="R572" s="147">
        <f>[1]побуд.звіт!R572+'[2]звіт 2018+01.2019'!R572</f>
        <v>62.885643837813099</v>
      </c>
      <c r="S572" s="140">
        <f t="shared" si="321"/>
        <v>0</v>
      </c>
      <c r="T572" s="141">
        <f t="shared" si="322"/>
        <v>62.885643837813099</v>
      </c>
      <c r="U572" s="147">
        <f>[1]побуд.звіт!U572+'[2]звіт 2018+01.2019'!U572</f>
        <v>0</v>
      </c>
      <c r="V572" s="147">
        <f>[1]побуд.звіт!V572+'[2]звіт 2018+01.2019'!V572</f>
        <v>0</v>
      </c>
      <c r="W572" s="140">
        <f t="shared" si="323"/>
        <v>0</v>
      </c>
      <c r="X572" s="141">
        <f t="shared" si="324"/>
        <v>0</v>
      </c>
      <c r="Y572" s="147">
        <f>[1]побуд.звіт!Y572+'[2]звіт 2018+01.2019'!Y572</f>
        <v>0</v>
      </c>
      <c r="Z572" s="147">
        <f>[1]побуд.звіт!Z572+'[2]звіт 2018+01.2019'!Z572</f>
        <v>0</v>
      </c>
      <c r="AA572" s="140">
        <f t="shared" si="325"/>
        <v>0</v>
      </c>
      <c r="AB572" s="141">
        <f t="shared" si="326"/>
        <v>0</v>
      </c>
      <c r="AC572" s="147">
        <f>[1]побуд.звіт!AC572+'[2]звіт 2018+01.2019'!AC572</f>
        <v>394.61052350339173</v>
      </c>
      <c r="AD572" s="147">
        <f>[1]побуд.звіт!AD572+'[2]звіт 2018+01.2019'!AD572</f>
        <v>498.5891871219531</v>
      </c>
      <c r="AE572" s="140">
        <f t="shared" si="327"/>
        <v>0</v>
      </c>
      <c r="AF572" s="141">
        <f t="shared" si="328"/>
        <v>103.97866361856137</v>
      </c>
      <c r="AG572" s="147">
        <f>[1]побуд.звіт!AG572+'[2]звіт 2018+01.2019'!AG572</f>
        <v>0</v>
      </c>
      <c r="AH572" s="147">
        <f>[1]побуд.звіт!AH572+'[2]звіт 2018+01.2019'!AH572</f>
        <v>0</v>
      </c>
      <c r="AI572" s="140">
        <f t="shared" si="329"/>
        <v>0</v>
      </c>
      <c r="AJ572" s="141">
        <f t="shared" si="330"/>
        <v>0</v>
      </c>
      <c r="AK572" s="147">
        <f>[1]побуд.звіт!AK572+'[2]звіт 2018+01.2019'!AK572</f>
        <v>0</v>
      </c>
      <c r="AL572" s="147">
        <f>[1]побуд.звіт!AL572+'[2]звіт 2018+01.2019'!AL572</f>
        <v>0</v>
      </c>
      <c r="AM572" s="140">
        <f t="shared" si="331"/>
        <v>0</v>
      </c>
      <c r="AN572" s="141">
        <f t="shared" si="332"/>
        <v>0</v>
      </c>
      <c r="AO572" s="147">
        <f>[1]побуд.звіт!AO572+'[2]звіт 2018+01.2019'!AO572</f>
        <v>165.46634107770825</v>
      </c>
      <c r="AP572" s="147">
        <f>[1]побуд.звіт!AP572+'[2]звіт 2018+01.2019'!AP572</f>
        <v>85.891667346708772</v>
      </c>
      <c r="AQ572" s="140">
        <f t="shared" si="333"/>
        <v>-79.574673730999478</v>
      </c>
      <c r="AR572" s="141">
        <f t="shared" si="334"/>
        <v>0</v>
      </c>
      <c r="AS572" s="147">
        <f>[1]побуд.звіт!AS572+'[2]звіт 2018+01.2019'!AS572</f>
        <v>0</v>
      </c>
      <c r="AT572" s="147">
        <f>[1]побуд.звіт!AT572+'[2]звіт 2018+01.2019'!AT572</f>
        <v>0</v>
      </c>
      <c r="AU572" s="140">
        <f t="shared" si="335"/>
        <v>0</v>
      </c>
      <c r="AV572" s="141">
        <f t="shared" si="336"/>
        <v>0</v>
      </c>
      <c r="AW572" s="147">
        <f>[1]побуд.звіт!AW572+'[2]звіт 2018+01.2019'!AW572</f>
        <v>560.63453093873375</v>
      </c>
      <c r="AX572" s="147">
        <f>[1]побуд.звіт!AX572+'[2]звіт 2018+01.2019'!AX572</f>
        <v>0</v>
      </c>
      <c r="AY572" s="140">
        <f t="shared" si="337"/>
        <v>-560.63453093873375</v>
      </c>
      <c r="AZ572" s="141">
        <f t="shared" si="338"/>
        <v>0</v>
      </c>
      <c r="BA572" s="38">
        <v>0</v>
      </c>
      <c r="BB572" s="36"/>
      <c r="BC572" s="36">
        <f t="shared" si="348"/>
        <v>0</v>
      </c>
      <c r="BD572" s="37">
        <f t="shared" si="349"/>
        <v>0</v>
      </c>
      <c r="BE572" s="147">
        <f>[1]побуд.звіт!BE572+'[2]звіт 2018+01.2019'!BE572</f>
        <v>15.992970543612548</v>
      </c>
      <c r="BF572" s="147">
        <f>[1]побуд.звіт!BF572+'[2]звіт 2018+01.2019'!BF572</f>
        <v>0</v>
      </c>
      <c r="BG572" s="140">
        <f t="shared" si="339"/>
        <v>-15.992970543612548</v>
      </c>
      <c r="BH572" s="141">
        <f t="shared" si="340"/>
        <v>0</v>
      </c>
      <c r="BI572" s="147">
        <f>[1]побуд.звіт!BI572+'[2]звіт 2018+01.2019'!BI572</f>
        <v>0</v>
      </c>
      <c r="BJ572" s="147">
        <f>[1]побуд.звіт!BJ572+'[2]звіт 2018+01.2019'!BJ572</f>
        <v>0</v>
      </c>
      <c r="BK572" s="140">
        <f t="shared" si="341"/>
        <v>0</v>
      </c>
      <c r="BL572" s="141">
        <f t="shared" si="342"/>
        <v>0</v>
      </c>
      <c r="BM572" s="147">
        <f>[1]побуд.звіт!BM572+'[2]звіт 2018+01.2019'!BM572</f>
        <v>0</v>
      </c>
      <c r="BN572" s="147">
        <f>[1]побуд.звіт!BN572+'[2]звіт 2018+01.2019'!BN572</f>
        <v>0</v>
      </c>
      <c r="BO572" s="140">
        <f t="shared" si="343"/>
        <v>0</v>
      </c>
      <c r="BP572" s="141">
        <f t="shared" si="344"/>
        <v>0</v>
      </c>
      <c r="BQ572" s="142">
        <f t="shared" si="351"/>
        <v>1298.2771144550456</v>
      </c>
      <c r="BR572" s="140">
        <f t="shared" si="351"/>
        <v>813.35155393028026</v>
      </c>
      <c r="BS572" s="140">
        <f t="shared" si="345"/>
        <v>-484.92556052476539</v>
      </c>
      <c r="BT572" s="141">
        <f t="shared" si="346"/>
        <v>0</v>
      </c>
      <c r="BU572" s="148">
        <f t="shared" si="350"/>
        <v>0.62648532033292925</v>
      </c>
      <c r="BV572" s="132">
        <v>381</v>
      </c>
      <c r="BW572" s="144">
        <f t="shared" si="347"/>
        <v>288.26592039606817</v>
      </c>
      <c r="BX572" s="132">
        <f t="shared" si="352"/>
        <v>92.734079603931832</v>
      </c>
      <c r="BY572" s="145">
        <v>3</v>
      </c>
      <c r="CA572" s="39"/>
    </row>
    <row r="573" spans="1:79" x14ac:dyDescent="0.3">
      <c r="A573" s="137">
        <f t="shared" si="318"/>
        <v>565</v>
      </c>
      <c r="B573" s="153" t="s">
        <v>665</v>
      </c>
      <c r="C573" s="188">
        <v>309.39999999999998</v>
      </c>
      <c r="D573" s="187">
        <v>1</v>
      </c>
      <c r="E573" s="147">
        <f>[1]побуд.звіт!E573+'[2]звіт 2018+01.2019'!E573</f>
        <v>0</v>
      </c>
      <c r="F573" s="147">
        <f>[1]побуд.звіт!F573+'[2]звіт 2018+01.2019'!F573</f>
        <v>0</v>
      </c>
      <c r="G573" s="140">
        <f t="shared" si="314"/>
        <v>0</v>
      </c>
      <c r="H573" s="141">
        <f t="shared" si="315"/>
        <v>0</v>
      </c>
      <c r="I573" s="147">
        <f>[1]побуд.звіт!I573+'[2]звіт 2018+01.2019'!I573</f>
        <v>0</v>
      </c>
      <c r="J573" s="147">
        <f>[1]побуд.звіт!J573+'[2]звіт 2018+01.2019'!J573</f>
        <v>0</v>
      </c>
      <c r="K573" s="140">
        <f t="shared" si="316"/>
        <v>0</v>
      </c>
      <c r="L573" s="141">
        <f t="shared" si="317"/>
        <v>0</v>
      </c>
      <c r="M573" s="147">
        <f>[1]побуд.звіт!M573+'[2]звіт 2018+01.2019'!M573</f>
        <v>927.90756702761132</v>
      </c>
      <c r="N573" s="147">
        <f>[1]побуд.звіт!N573+'[2]звіт 2018+01.2019'!N573</f>
        <v>879.26569202957444</v>
      </c>
      <c r="O573" s="140">
        <f t="shared" si="319"/>
        <v>-48.641874998036883</v>
      </c>
      <c r="P573" s="141">
        <f t="shared" si="320"/>
        <v>0</v>
      </c>
      <c r="Q573" s="147">
        <f>[1]побуд.звіт!Q573+'[2]звіт 2018+01.2019'!Q573</f>
        <v>0</v>
      </c>
      <c r="R573" s="147">
        <f>[1]побуд.звіт!R573+'[2]звіт 2018+01.2019'!R573</f>
        <v>217.2841521001917</v>
      </c>
      <c r="S573" s="140">
        <f t="shared" si="321"/>
        <v>0</v>
      </c>
      <c r="T573" s="141">
        <f t="shared" si="322"/>
        <v>217.2841521001917</v>
      </c>
      <c r="U573" s="147">
        <f>[1]побуд.звіт!U573+'[2]звіт 2018+01.2019'!U573</f>
        <v>0</v>
      </c>
      <c r="V573" s="147">
        <f>[1]побуд.звіт!V573+'[2]звіт 2018+01.2019'!V573</f>
        <v>0</v>
      </c>
      <c r="W573" s="140">
        <f t="shared" si="323"/>
        <v>0</v>
      </c>
      <c r="X573" s="141">
        <f t="shared" si="324"/>
        <v>0</v>
      </c>
      <c r="Y573" s="147">
        <f>[1]побуд.звіт!Y573+'[2]звіт 2018+01.2019'!Y573</f>
        <v>0</v>
      </c>
      <c r="Z573" s="147">
        <f>[1]побуд.звіт!Z573+'[2]звіт 2018+01.2019'!Z573</f>
        <v>0</v>
      </c>
      <c r="AA573" s="140">
        <f t="shared" si="325"/>
        <v>0</v>
      </c>
      <c r="AB573" s="141">
        <f t="shared" si="326"/>
        <v>0</v>
      </c>
      <c r="AC573" s="147">
        <f>[1]побуд.звіт!AC573+'[2]звіт 2018+01.2019'!AC573</f>
        <v>0</v>
      </c>
      <c r="AD573" s="147">
        <f>[1]побуд.звіт!AD573+'[2]звіт 2018+01.2019'!AD573</f>
        <v>1723.6144636372323</v>
      </c>
      <c r="AE573" s="140">
        <f t="shared" si="327"/>
        <v>0</v>
      </c>
      <c r="AF573" s="141">
        <f t="shared" si="328"/>
        <v>1723.6144636372323</v>
      </c>
      <c r="AG573" s="147">
        <f>[1]побуд.звіт!AG573+'[2]звіт 2018+01.2019'!AG573</f>
        <v>0</v>
      </c>
      <c r="AH573" s="147">
        <f>[1]побуд.звіт!AH573+'[2]звіт 2018+01.2019'!AH573</f>
        <v>0</v>
      </c>
      <c r="AI573" s="140">
        <f t="shared" si="329"/>
        <v>0</v>
      </c>
      <c r="AJ573" s="141">
        <f t="shared" si="330"/>
        <v>0</v>
      </c>
      <c r="AK573" s="147">
        <f>[1]побуд.звіт!AK573+'[2]звіт 2018+01.2019'!AK573</f>
        <v>0</v>
      </c>
      <c r="AL573" s="147">
        <f>[1]побуд.звіт!AL573+'[2]звіт 2018+01.2019'!AL573</f>
        <v>0</v>
      </c>
      <c r="AM573" s="140">
        <f t="shared" si="331"/>
        <v>0</v>
      </c>
      <c r="AN573" s="141">
        <f t="shared" si="332"/>
        <v>0</v>
      </c>
      <c r="AO573" s="147">
        <f>[1]побуд.звіт!AO573+'[2]звіт 2018+01.2019'!AO573</f>
        <v>1111.812554082233</v>
      </c>
      <c r="AP573" s="147">
        <f>[1]побуд.звіт!AP573+'[2]звіт 2018+01.2019'!AP573</f>
        <v>299.11193147153716</v>
      </c>
      <c r="AQ573" s="140">
        <f t="shared" si="333"/>
        <v>-812.70062261069575</v>
      </c>
      <c r="AR573" s="141">
        <f t="shared" si="334"/>
        <v>0</v>
      </c>
      <c r="AS573" s="147">
        <f>[1]побуд.звіт!AS573+'[2]звіт 2018+01.2019'!AS573</f>
        <v>0</v>
      </c>
      <c r="AT573" s="147">
        <f>[1]побуд.звіт!AT573+'[2]звіт 2018+01.2019'!AT573</f>
        <v>0</v>
      </c>
      <c r="AU573" s="140">
        <f t="shared" si="335"/>
        <v>0</v>
      </c>
      <c r="AV573" s="141">
        <f t="shared" si="336"/>
        <v>0</v>
      </c>
      <c r="AW573" s="147">
        <f>[1]побуд.звіт!AW573+'[2]звіт 2018+01.2019'!AW573</f>
        <v>0</v>
      </c>
      <c r="AX573" s="147">
        <f>[1]побуд.звіт!AX573+'[2]звіт 2018+01.2019'!AX573</f>
        <v>1071.3379979466276</v>
      </c>
      <c r="AY573" s="140">
        <f t="shared" si="337"/>
        <v>0</v>
      </c>
      <c r="AZ573" s="141">
        <f t="shared" si="338"/>
        <v>1071.3379979466276</v>
      </c>
      <c r="BA573" s="38">
        <v>0</v>
      </c>
      <c r="BB573" s="36"/>
      <c r="BC573" s="36">
        <f t="shared" si="348"/>
        <v>0</v>
      </c>
      <c r="BD573" s="37">
        <f t="shared" si="349"/>
        <v>0</v>
      </c>
      <c r="BE573" s="147">
        <f>[1]побуд.звіт!BE573+'[2]звіт 2018+01.2019'!BE573</f>
        <v>15.915748894473179</v>
      </c>
      <c r="BF573" s="147">
        <f>[1]побуд.звіт!BF573+'[2]звіт 2018+01.2019'!BF573</f>
        <v>0</v>
      </c>
      <c r="BG573" s="140">
        <f t="shared" si="339"/>
        <v>-15.915748894473179</v>
      </c>
      <c r="BH573" s="141">
        <f t="shared" si="340"/>
        <v>0</v>
      </c>
      <c r="BI573" s="147">
        <f>[1]побуд.звіт!BI573+'[2]звіт 2018+01.2019'!BI573</f>
        <v>0</v>
      </c>
      <c r="BJ573" s="147">
        <f>[1]побуд.звіт!BJ573+'[2]звіт 2018+01.2019'!BJ573</f>
        <v>0</v>
      </c>
      <c r="BK573" s="140">
        <f t="shared" si="341"/>
        <v>0</v>
      </c>
      <c r="BL573" s="141">
        <f t="shared" si="342"/>
        <v>0</v>
      </c>
      <c r="BM573" s="147">
        <f>[1]побуд.звіт!BM573+'[2]звіт 2018+01.2019'!BM573</f>
        <v>0</v>
      </c>
      <c r="BN573" s="147">
        <f>[1]побуд.звіт!BN573+'[2]звіт 2018+01.2019'!BN573</f>
        <v>0</v>
      </c>
      <c r="BO573" s="140">
        <f t="shared" si="343"/>
        <v>0</v>
      </c>
      <c r="BP573" s="141">
        <f t="shared" si="344"/>
        <v>0</v>
      </c>
      <c r="BQ573" s="142">
        <f t="shared" si="351"/>
        <v>2055.6358700043174</v>
      </c>
      <c r="BR573" s="140">
        <f t="shared" si="351"/>
        <v>4190.6142371851638</v>
      </c>
      <c r="BS573" s="140">
        <f t="shared" si="345"/>
        <v>0</v>
      </c>
      <c r="BT573" s="141">
        <f t="shared" si="346"/>
        <v>2134.9783671808464</v>
      </c>
      <c r="BU573" s="148">
        <f t="shared" si="350"/>
        <v>2.0385975446013025</v>
      </c>
      <c r="BV573" s="132">
        <v>252</v>
      </c>
      <c r="BW573" s="144">
        <f t="shared" si="347"/>
        <v>105.16886642826304</v>
      </c>
      <c r="BX573" s="132">
        <f t="shared" si="352"/>
        <v>146.83113357173696</v>
      </c>
      <c r="BY573" s="145">
        <v>3</v>
      </c>
      <c r="CA573" s="39"/>
    </row>
    <row r="574" spans="1:79" ht="14.55" thickBot="1" x14ac:dyDescent="0.35">
      <c r="A574" s="137">
        <f t="shared" si="318"/>
        <v>566</v>
      </c>
      <c r="B574" s="153" t="s">
        <v>666</v>
      </c>
      <c r="C574" s="188">
        <v>35.1</v>
      </c>
      <c r="D574" s="187">
        <v>1</v>
      </c>
      <c r="E574" s="147">
        <f>[1]побуд.звіт!E574+'[2]звіт 2018+01.2019'!E574</f>
        <v>0</v>
      </c>
      <c r="F574" s="147">
        <f>[1]побуд.звіт!F574+'[2]звіт 2018+01.2019'!F574</f>
        <v>0</v>
      </c>
      <c r="G574" s="140">
        <f t="shared" si="314"/>
        <v>0</v>
      </c>
      <c r="H574" s="141">
        <f t="shared" si="315"/>
        <v>0</v>
      </c>
      <c r="I574" s="147">
        <f>[1]побуд.звіт!I574+'[2]звіт 2018+01.2019'!I574</f>
        <v>0</v>
      </c>
      <c r="J574" s="147">
        <f>[1]побуд.звіт!J574+'[2]звіт 2018+01.2019'!J574</f>
        <v>0</v>
      </c>
      <c r="K574" s="140">
        <f t="shared" si="316"/>
        <v>0</v>
      </c>
      <c r="L574" s="141">
        <f t="shared" si="317"/>
        <v>0</v>
      </c>
      <c r="M574" s="147">
        <f>[1]побуд.звіт!M574+'[2]звіт 2018+01.2019'!M574</f>
        <v>40.451987591536621</v>
      </c>
      <c r="N574" s="147">
        <f>[1]побуд.звіт!N574+'[2]звіт 2018+01.2019'!N574</f>
        <v>41.496263905951317</v>
      </c>
      <c r="O574" s="140">
        <f t="shared" si="319"/>
        <v>0</v>
      </c>
      <c r="P574" s="141">
        <f t="shared" si="320"/>
        <v>1.0442763144146952</v>
      </c>
      <c r="Q574" s="147">
        <f>[1]побуд.звіт!Q574+'[2]звіт 2018+01.2019'!Q574</f>
        <v>0</v>
      </c>
      <c r="R574" s="147">
        <f>[1]побуд.звіт!R574+'[2]звіт 2018+01.2019'!R574</f>
        <v>24.632024435795756</v>
      </c>
      <c r="S574" s="140">
        <f t="shared" si="321"/>
        <v>0</v>
      </c>
      <c r="T574" s="141">
        <f t="shared" si="322"/>
        <v>24.632024435795756</v>
      </c>
      <c r="U574" s="147">
        <f>[1]побуд.звіт!U574+'[2]звіт 2018+01.2019'!U574</f>
        <v>0</v>
      </c>
      <c r="V574" s="147">
        <f>[1]побуд.звіт!V574+'[2]звіт 2018+01.2019'!V574</f>
        <v>0</v>
      </c>
      <c r="W574" s="140">
        <f t="shared" si="323"/>
        <v>0</v>
      </c>
      <c r="X574" s="141">
        <f t="shared" si="324"/>
        <v>0</v>
      </c>
      <c r="Y574" s="147">
        <f>[1]побуд.звіт!Y574+'[2]звіт 2018+01.2019'!Y574</f>
        <v>0</v>
      </c>
      <c r="Z574" s="147">
        <f>[1]побуд.звіт!Z574+'[2]звіт 2018+01.2019'!Z574</f>
        <v>0</v>
      </c>
      <c r="AA574" s="140">
        <f t="shared" si="325"/>
        <v>0</v>
      </c>
      <c r="AB574" s="141">
        <f t="shared" si="326"/>
        <v>0</v>
      </c>
      <c r="AC574" s="147">
        <f>[1]побуд.звіт!AC574+'[2]звіт 2018+01.2019'!AC574</f>
        <v>154.76193378607118</v>
      </c>
      <c r="AD574" s="147">
        <f>[1]побуд.звіт!AD574+'[2]звіт 2018+01.2019'!AD574</f>
        <v>195.5360946143079</v>
      </c>
      <c r="AE574" s="140">
        <f t="shared" si="327"/>
        <v>0</v>
      </c>
      <c r="AF574" s="141">
        <f t="shared" si="328"/>
        <v>40.774160828236717</v>
      </c>
      <c r="AG574" s="147">
        <f>[1]побуд.звіт!AG574+'[2]звіт 2018+01.2019'!AG574</f>
        <v>0</v>
      </c>
      <c r="AH574" s="147">
        <f>[1]побуд.звіт!AH574+'[2]звіт 2018+01.2019'!AH574</f>
        <v>0</v>
      </c>
      <c r="AI574" s="140">
        <f t="shared" si="329"/>
        <v>0</v>
      </c>
      <c r="AJ574" s="141">
        <f t="shared" si="330"/>
        <v>0</v>
      </c>
      <c r="AK574" s="147">
        <f>[1]побуд.звіт!AK574+'[2]звіт 2018+01.2019'!AK574</f>
        <v>0</v>
      </c>
      <c r="AL574" s="147">
        <f>[1]побуд.звіт!AL574+'[2]звіт 2018+01.2019'!AL574</f>
        <v>0</v>
      </c>
      <c r="AM574" s="140">
        <f t="shared" si="331"/>
        <v>0</v>
      </c>
      <c r="AN574" s="141">
        <f t="shared" si="332"/>
        <v>0</v>
      </c>
      <c r="AO574" s="147">
        <f>[1]побуд.звіт!AO574+'[2]звіт 2018+01.2019'!AO574</f>
        <v>187.39988595038108</v>
      </c>
      <c r="AP574" s="147">
        <f>[1]побуд.звіт!AP574+'[2]звіт 2018+01.2019'!AP574</f>
        <v>33.798859682931521</v>
      </c>
      <c r="AQ574" s="140">
        <f t="shared" si="333"/>
        <v>-153.60102626744956</v>
      </c>
      <c r="AR574" s="141">
        <f t="shared" si="334"/>
        <v>0</v>
      </c>
      <c r="AS574" s="147">
        <f>[1]побуд.звіт!AS574+'[2]звіт 2018+01.2019'!AS574</f>
        <v>0</v>
      </c>
      <c r="AT574" s="147">
        <f>[1]побуд.звіт!AT574+'[2]звіт 2018+01.2019'!AT574</f>
        <v>0</v>
      </c>
      <c r="AU574" s="140">
        <f t="shared" si="335"/>
        <v>0</v>
      </c>
      <c r="AV574" s="141">
        <f t="shared" si="336"/>
        <v>0</v>
      </c>
      <c r="AW574" s="147">
        <f>[1]побуд.звіт!AW574+'[2]звіт 2018+01.2019'!AW574</f>
        <v>219.63671456454276</v>
      </c>
      <c r="AX574" s="147">
        <f>[1]побуд.звіт!AX574+'[2]звіт 2018+01.2019'!AX574</f>
        <v>0</v>
      </c>
      <c r="AY574" s="140">
        <f t="shared" si="337"/>
        <v>-219.63671456454276</v>
      </c>
      <c r="AZ574" s="141">
        <f t="shared" si="338"/>
        <v>0</v>
      </c>
      <c r="BA574" s="38">
        <v>0</v>
      </c>
      <c r="BB574" s="36"/>
      <c r="BC574" s="36">
        <f t="shared" si="348"/>
        <v>0</v>
      </c>
      <c r="BD574" s="37">
        <f t="shared" si="349"/>
        <v>0</v>
      </c>
      <c r="BE574" s="147">
        <f>[1]побуд.звіт!BE574+'[2]звіт 2018+01.2019'!BE574</f>
        <v>16.053004683502362</v>
      </c>
      <c r="BF574" s="147">
        <f>[1]побуд.звіт!BF574+'[2]звіт 2018+01.2019'!BF574</f>
        <v>0</v>
      </c>
      <c r="BG574" s="140">
        <f t="shared" si="339"/>
        <v>-16.053004683502362</v>
      </c>
      <c r="BH574" s="141">
        <f t="shared" si="340"/>
        <v>0</v>
      </c>
      <c r="BI574" s="147">
        <f>[1]побуд.звіт!BI574+'[2]звіт 2018+01.2019'!BI574</f>
        <v>0</v>
      </c>
      <c r="BJ574" s="147">
        <f>[1]побуд.звіт!BJ574+'[2]звіт 2018+01.2019'!BJ574</f>
        <v>0</v>
      </c>
      <c r="BK574" s="140">
        <f t="shared" si="341"/>
        <v>0</v>
      </c>
      <c r="BL574" s="141">
        <f t="shared" si="342"/>
        <v>0</v>
      </c>
      <c r="BM574" s="147">
        <f>[1]побуд.звіт!BM574+'[2]звіт 2018+01.2019'!BM574</f>
        <v>0</v>
      </c>
      <c r="BN574" s="147">
        <f>[1]побуд.звіт!BN574+'[2]звіт 2018+01.2019'!BN574</f>
        <v>0</v>
      </c>
      <c r="BO574" s="140">
        <f t="shared" si="343"/>
        <v>0</v>
      </c>
      <c r="BP574" s="141">
        <f t="shared" si="344"/>
        <v>0</v>
      </c>
      <c r="BQ574" s="142">
        <f t="shared" si="351"/>
        <v>618.30352657603396</v>
      </c>
      <c r="BR574" s="140">
        <f t="shared" si="351"/>
        <v>295.46324263898646</v>
      </c>
      <c r="BS574" s="140">
        <f t="shared" si="345"/>
        <v>-322.8402839370475</v>
      </c>
      <c r="BT574" s="141">
        <f t="shared" si="346"/>
        <v>0</v>
      </c>
      <c r="BU574" s="162">
        <f t="shared" si="350"/>
        <v>0.477861163553711</v>
      </c>
      <c r="BV574" s="132">
        <v>45</v>
      </c>
      <c r="BW574" s="144">
        <f t="shared" si="347"/>
        <v>0.83546238742614776</v>
      </c>
      <c r="BX574" s="132">
        <f t="shared" si="352"/>
        <v>44.164537612573852</v>
      </c>
      <c r="BY574" s="145">
        <v>3</v>
      </c>
      <c r="CA574" s="39"/>
    </row>
    <row r="575" spans="1:79" s="52" customFormat="1" ht="23.1" customHeight="1" thickBot="1" x14ac:dyDescent="0.35">
      <c r="A575" s="396" t="s">
        <v>667</v>
      </c>
      <c r="B575" s="397"/>
      <c r="C575" s="192">
        <f>SUM(C9:C574)</f>
        <v>1054245.969999999</v>
      </c>
      <c r="D575" s="50"/>
      <c r="E575" s="46">
        <f t="shared" ref="E575:BA575" si="353">SUM(E9:E574)</f>
        <v>5377206.6797546744</v>
      </c>
      <c r="F575" s="47">
        <f t="shared" si="353"/>
        <v>5188897.2977096885</v>
      </c>
      <c r="G575" s="47">
        <f t="shared" si="353"/>
        <v>-285646.09866032464</v>
      </c>
      <c r="H575" s="48">
        <f t="shared" si="353"/>
        <v>97336.716615333702</v>
      </c>
      <c r="I575" s="47">
        <f t="shared" si="353"/>
        <v>11817118.499949353</v>
      </c>
      <c r="J575" s="47">
        <f t="shared" si="353"/>
        <v>11670554.184418771</v>
      </c>
      <c r="K575" s="47">
        <f t="shared" si="353"/>
        <v>-437420.95224565529</v>
      </c>
      <c r="L575" s="48">
        <f t="shared" si="353"/>
        <v>290856.63671507477</v>
      </c>
      <c r="M575" s="45">
        <f t="shared" si="353"/>
        <v>1592361.4302749082</v>
      </c>
      <c r="N575" s="49">
        <f t="shared" si="353"/>
        <v>1614379.5608441206</v>
      </c>
      <c r="O575" s="47">
        <f t="shared" si="353"/>
        <v>-15023.759281959401</v>
      </c>
      <c r="P575" s="50">
        <f t="shared" si="353"/>
        <v>37041.889851178334</v>
      </c>
      <c r="Q575" s="46">
        <f t="shared" si="353"/>
        <v>227992.21416252575</v>
      </c>
      <c r="R575" s="47">
        <f t="shared" si="353"/>
        <v>438773.27166271344</v>
      </c>
      <c r="S575" s="47">
        <f t="shared" si="353"/>
        <v>-64429.624393043123</v>
      </c>
      <c r="T575" s="48">
        <f t="shared" si="353"/>
        <v>275210.681893231</v>
      </c>
      <c r="U575" s="45">
        <f t="shared" si="353"/>
        <v>3520329.2894093064</v>
      </c>
      <c r="V575" s="49">
        <f t="shared" si="353"/>
        <v>3468164.9253463405</v>
      </c>
      <c r="W575" s="49">
        <f t="shared" si="353"/>
        <v>-57202.446339344409</v>
      </c>
      <c r="X575" s="51">
        <f t="shared" si="353"/>
        <v>5038.0822763800679</v>
      </c>
      <c r="Y575" s="47">
        <f t="shared" si="353"/>
        <v>83045.937091588043</v>
      </c>
      <c r="Z575" s="47">
        <f t="shared" si="353"/>
        <v>83648.062263338026</v>
      </c>
      <c r="AA575" s="47">
        <f t="shared" si="353"/>
        <v>-3654.2251070765788</v>
      </c>
      <c r="AB575" s="47">
        <f t="shared" si="353"/>
        <v>4256.3502788265769</v>
      </c>
      <c r="AC575" s="45">
        <f t="shared" si="353"/>
        <v>11374953.178041333</v>
      </c>
      <c r="AD575" s="49">
        <f t="shared" si="353"/>
        <v>11280394.945789222</v>
      </c>
      <c r="AE575" s="47">
        <f t="shared" si="353"/>
        <v>-196010.14345718094</v>
      </c>
      <c r="AF575" s="48">
        <f t="shared" si="353"/>
        <v>101451.91120507795</v>
      </c>
      <c r="AG575" s="47">
        <f t="shared" si="353"/>
        <v>384641.55182119645</v>
      </c>
      <c r="AH575" s="47">
        <f t="shared" si="353"/>
        <v>380150.12660170923</v>
      </c>
      <c r="AI575" s="47">
        <f t="shared" si="353"/>
        <v>-4510.4276690602455</v>
      </c>
      <c r="AJ575" s="47">
        <f t="shared" si="353"/>
        <v>19.002449573388176</v>
      </c>
      <c r="AK575" s="45">
        <f t="shared" si="353"/>
        <v>13768.791006542317</v>
      </c>
      <c r="AL575" s="49">
        <f t="shared" si="353"/>
        <v>23665.99020683956</v>
      </c>
      <c r="AM575" s="47">
        <f t="shared" si="353"/>
        <v>-11974.002216421852</v>
      </c>
      <c r="AN575" s="47">
        <f t="shared" si="353"/>
        <v>21871.201416719094</v>
      </c>
      <c r="AO575" s="47">
        <f t="shared" si="353"/>
        <v>1745889.58967065</v>
      </c>
      <c r="AP575" s="47">
        <f t="shared" si="353"/>
        <v>1611582.6933020079</v>
      </c>
      <c r="AQ575" s="47">
        <f t="shared" si="353"/>
        <v>-438804.93238076381</v>
      </c>
      <c r="AR575" s="47">
        <f t="shared" si="353"/>
        <v>304498.03601212701</v>
      </c>
      <c r="AS575" s="45">
        <f t="shared" si="353"/>
        <v>2063203.7030423519</v>
      </c>
      <c r="AT575" s="49">
        <f t="shared" si="353"/>
        <v>1816833.1919583974</v>
      </c>
      <c r="AU575" s="47">
        <f t="shared" si="353"/>
        <v>-272548.94464534952</v>
      </c>
      <c r="AV575" s="48">
        <f t="shared" si="353"/>
        <v>26178.433561396985</v>
      </c>
      <c r="AW575" s="46">
        <f t="shared" si="353"/>
        <v>13616237.993762592</v>
      </c>
      <c r="AX575" s="47">
        <f t="shared" si="353"/>
        <v>14583802.708731344</v>
      </c>
      <c r="AY575" s="47">
        <f t="shared" si="353"/>
        <v>-3684846.9923831499</v>
      </c>
      <c r="AZ575" s="48">
        <f t="shared" si="353"/>
        <v>4652411.7073519062</v>
      </c>
      <c r="BA575" s="46">
        <f t="shared" si="353"/>
        <v>2</v>
      </c>
      <c r="BB575" s="49"/>
      <c r="BC575" s="47">
        <f t="shared" ref="BC575:BT575" si="354">SUM(BC9:BC574)</f>
        <v>-2</v>
      </c>
      <c r="BD575" s="48">
        <f t="shared" si="354"/>
        <v>0</v>
      </c>
      <c r="BE575" s="47">
        <f t="shared" si="354"/>
        <v>8671.4347995465359</v>
      </c>
      <c r="BF575" s="47">
        <f t="shared" si="354"/>
        <v>401.54788799999994</v>
      </c>
      <c r="BG575" s="47">
        <f t="shared" si="354"/>
        <v>-8655.6079830717317</v>
      </c>
      <c r="BH575" s="47">
        <f t="shared" si="354"/>
        <v>385.72107152519618</v>
      </c>
      <c r="BI575" s="45">
        <f t="shared" si="354"/>
        <v>4047132.5595269883</v>
      </c>
      <c r="BJ575" s="49">
        <f t="shared" si="354"/>
        <v>3744911.7766277688</v>
      </c>
      <c r="BK575" s="47">
        <f t="shared" si="354"/>
        <v>-517942.8081155176</v>
      </c>
      <c r="BL575" s="48">
        <f t="shared" si="354"/>
        <v>215722.02521629565</v>
      </c>
      <c r="BM575" s="47">
        <f t="shared" si="354"/>
        <v>2137000.7590797427</v>
      </c>
      <c r="BN575" s="47">
        <f t="shared" si="354"/>
        <v>2058965.0221979865</v>
      </c>
      <c r="BO575" s="47">
        <f t="shared" si="354"/>
        <v>-195994.65719966136</v>
      </c>
      <c r="BP575" s="50">
        <f t="shared" si="354"/>
        <v>117958.92031790424</v>
      </c>
      <c r="BQ575" s="46">
        <f t="shared" si="354"/>
        <v>58009555.611393243</v>
      </c>
      <c r="BR575" s="47">
        <f t="shared" si="354"/>
        <v>57965125.305548318</v>
      </c>
      <c r="BS575" s="47">
        <f t="shared" si="354"/>
        <v>-4423278.7869122634</v>
      </c>
      <c r="BT575" s="50">
        <f t="shared" si="354"/>
        <v>4378848.4810672412</v>
      </c>
      <c r="BU575" s="78">
        <f t="shared" si="350"/>
        <v>0.99923408642978473</v>
      </c>
      <c r="BV575" s="127">
        <f>SUM(BV9:BV574)</f>
        <v>7100612.8100000005</v>
      </c>
      <c r="BW575" s="127">
        <f t="shared" ref="BW575:BX575" si="355">SUM(BW9:BW574)</f>
        <v>2982464.9061455233</v>
      </c>
      <c r="BX575" s="127">
        <f t="shared" si="355"/>
        <v>4143539.6865280904</v>
      </c>
      <c r="BY575" s="79"/>
    </row>
    <row r="576" spans="1:79" s="53" customFormat="1" ht="17.75" customHeight="1" x14ac:dyDescent="0.3">
      <c r="B576" s="54" t="s">
        <v>668</v>
      </c>
      <c r="G576" s="53">
        <f>G575+H575</f>
        <v>-188309.38204499095</v>
      </c>
      <c r="K576" s="53">
        <f>K575+L575</f>
        <v>-146564.31553058053</v>
      </c>
      <c r="P576" s="53">
        <f>O575+P575</f>
        <v>22018.130569218934</v>
      </c>
      <c r="T576" s="53">
        <f>S575+T575</f>
        <v>210781.05750018789</v>
      </c>
      <c r="W576" s="53">
        <f>W575+X575</f>
        <v>-52164.364062964341</v>
      </c>
      <c r="AB576" s="53">
        <f>AB575+AA575</f>
        <v>602.12517174999812</v>
      </c>
      <c r="AE576" s="53">
        <f>AE575+AF575</f>
        <v>-94558.232252102986</v>
      </c>
      <c r="AI576" s="53">
        <f>AI575+AJ575</f>
        <v>-4491.4252194868577</v>
      </c>
      <c r="AN576" s="53">
        <f>AM575+AN575</f>
        <v>9897.199200297242</v>
      </c>
      <c r="AQ576" s="53">
        <f>AQ575+AR575</f>
        <v>-134306.89636863681</v>
      </c>
      <c r="AU576" s="53">
        <f>AU575+AV575</f>
        <v>-246370.51108395253</v>
      </c>
      <c r="AZ576" s="53">
        <f>AY575+AZ575</f>
        <v>967564.71496875631</v>
      </c>
      <c r="BG576" s="53">
        <f>BG575+BH575</f>
        <v>-8269.886911546535</v>
      </c>
      <c r="BK576" s="53">
        <f>BK575+BL575</f>
        <v>-302220.78289922199</v>
      </c>
      <c r="BO576" s="53">
        <f>BO575+BP575</f>
        <v>-78035.736881757126</v>
      </c>
      <c r="BS576" s="53">
        <f>BS575+BT575</f>
        <v>-44430.305845022202</v>
      </c>
      <c r="BT576" s="55"/>
      <c r="BW576" s="55"/>
    </row>
    <row r="578" spans="2:78" x14ac:dyDescent="0.3">
      <c r="C578" s="57"/>
      <c r="D578" s="58"/>
      <c r="E578" s="59"/>
      <c r="I578" s="59"/>
      <c r="K578" s="59"/>
      <c r="M578" s="59"/>
      <c r="O578" s="59"/>
      <c r="Q578" s="59"/>
      <c r="S578" s="59"/>
      <c r="U578" s="59"/>
      <c r="W578" s="59"/>
      <c r="Y578" s="59"/>
      <c r="AA578" s="59"/>
      <c r="AE578" s="59"/>
      <c r="AG578" s="59"/>
      <c r="AH578" s="59"/>
      <c r="AI578" s="59"/>
      <c r="AJ578" s="59"/>
      <c r="AK578" s="59"/>
      <c r="AL578" s="59"/>
      <c r="AM578" s="59"/>
      <c r="BT578" s="60"/>
    </row>
    <row r="579" spans="2:78" ht="17.75" x14ac:dyDescent="0.3">
      <c r="B579" s="61" t="s">
        <v>669</v>
      </c>
      <c r="C579" s="62"/>
      <c r="D579" s="58"/>
      <c r="E579" s="63"/>
      <c r="F579" s="63"/>
      <c r="G579" s="63"/>
      <c r="H579" s="63"/>
      <c r="I579" s="63"/>
      <c r="J579" s="63"/>
      <c r="K579" s="63"/>
      <c r="L579" s="63" t="s">
        <v>670</v>
      </c>
      <c r="M579" s="63"/>
      <c r="N579" s="63"/>
      <c r="O579" s="59"/>
      <c r="Q579" s="59"/>
      <c r="S579" s="59"/>
      <c r="U579" s="59"/>
      <c r="W579" s="59"/>
      <c r="Y579" s="59"/>
      <c r="AA579" s="59"/>
      <c r="AE579" s="59"/>
      <c r="AG579" s="59"/>
      <c r="AH579" s="59"/>
      <c r="AI579" s="59"/>
      <c r="AJ579" s="59"/>
      <c r="AK579" s="59"/>
      <c r="AL579" s="59"/>
      <c r="AM579" s="59"/>
      <c r="AS579" s="64"/>
    </row>
    <row r="580" spans="2:78" ht="17.75" x14ac:dyDescent="0.3">
      <c r="B580" s="61"/>
      <c r="C580" s="62"/>
      <c r="D580" s="58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59"/>
      <c r="Q580" s="59"/>
      <c r="S580" s="59"/>
      <c r="U580" s="59"/>
      <c r="W580" s="59"/>
      <c r="Y580" s="59"/>
      <c r="AA580" s="59"/>
      <c r="AE580" s="59"/>
      <c r="AG580" s="59"/>
      <c r="AH580" s="59"/>
      <c r="AI580" s="59"/>
      <c r="AJ580" s="59"/>
      <c r="AK580" s="59"/>
      <c r="AL580" s="59"/>
      <c r="AM580" s="59"/>
      <c r="AS580" s="64"/>
      <c r="BQ580" s="39">
        <f>'[1]зведений звіт'!H21</f>
        <v>58009554.309206054</v>
      </c>
      <c r="BR580" s="39">
        <f>'[1]зведений звіт'!I21</f>
        <v>57965125.305548251</v>
      </c>
      <c r="BS580" s="39">
        <f>BR580-BQ580</f>
        <v>-44429.003657802939</v>
      </c>
    </row>
    <row r="581" spans="2:78" ht="17.75" x14ac:dyDescent="0.3">
      <c r="B581" s="61"/>
      <c r="C581" s="62"/>
      <c r="D581" s="58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59"/>
      <c r="Q581" s="59"/>
      <c r="S581" s="59"/>
      <c r="U581" s="59"/>
      <c r="W581" s="59"/>
      <c r="Y581" s="59"/>
      <c r="AA581" s="59"/>
      <c r="AE581" s="59"/>
      <c r="AG581" s="59"/>
      <c r="AH581" s="59"/>
      <c r="AI581" s="59"/>
      <c r="AJ581" s="59"/>
      <c r="AK581" s="59"/>
      <c r="AL581" s="59"/>
      <c r="AM581" s="59"/>
      <c r="AS581" s="64"/>
      <c r="BR581" s="39">
        <f>BR575-BR580</f>
        <v>6.7055225372314453E-8</v>
      </c>
    </row>
    <row r="582" spans="2:78" ht="17.75" x14ac:dyDescent="0.3">
      <c r="B582" s="61" t="s">
        <v>671</v>
      </c>
      <c r="C582" s="62"/>
      <c r="D582" s="58"/>
      <c r="E582" s="63"/>
      <c r="F582" s="63"/>
      <c r="G582" s="63"/>
      <c r="H582" s="63"/>
      <c r="I582" s="63"/>
      <c r="J582" s="63"/>
      <c r="K582" s="63"/>
      <c r="L582" s="63" t="s">
        <v>672</v>
      </c>
      <c r="M582" s="63"/>
      <c r="N582" s="63"/>
      <c r="O582" s="59"/>
      <c r="Q582" s="59"/>
      <c r="S582" s="59"/>
      <c r="U582" s="59"/>
      <c r="W582" s="59"/>
      <c r="Y582" s="59"/>
      <c r="AA582" s="59"/>
      <c r="AE582" s="59"/>
      <c r="AG582" s="59"/>
      <c r="AH582" s="59"/>
      <c r="AI582" s="59"/>
      <c r="AJ582" s="59"/>
      <c r="AK582" s="59"/>
      <c r="AL582" s="59"/>
      <c r="AM582" s="59"/>
      <c r="AS582" s="64"/>
    </row>
    <row r="583" spans="2:78" x14ac:dyDescent="0.3">
      <c r="C583" s="57"/>
      <c r="D583" s="58"/>
      <c r="E583" s="59"/>
      <c r="I583" s="59"/>
      <c r="K583" s="59"/>
      <c r="M583" s="59"/>
      <c r="O583" s="59"/>
      <c r="Q583" s="59"/>
      <c r="S583" s="59"/>
      <c r="U583" s="59"/>
      <c r="W583" s="59"/>
      <c r="Y583" s="59"/>
      <c r="AA583" s="59"/>
      <c r="AE583" s="59"/>
      <c r="AG583" s="59"/>
      <c r="AH583" s="59"/>
      <c r="AI583" s="59"/>
      <c r="AJ583" s="59"/>
      <c r="AK583" s="59"/>
      <c r="AL583" s="59"/>
      <c r="AM583" s="59"/>
    </row>
    <row r="584" spans="2:78" x14ac:dyDescent="0.3">
      <c r="C584" s="57"/>
      <c r="D584" s="58"/>
      <c r="E584" s="59"/>
      <c r="I584" s="59"/>
      <c r="K584" s="59"/>
      <c r="M584" s="59"/>
      <c r="O584" s="59"/>
      <c r="Q584" s="59"/>
      <c r="S584" s="59"/>
      <c r="U584" s="59"/>
      <c r="W584" s="59"/>
      <c r="Y584" s="59"/>
      <c r="AA584" s="59"/>
      <c r="AE584" s="59"/>
      <c r="AG584" s="59"/>
      <c r="AH584" s="59"/>
      <c r="AI584" s="59"/>
      <c r="AJ584" s="59"/>
      <c r="AK584" s="59"/>
      <c r="AL584" s="59"/>
      <c r="AM584" s="59"/>
    </row>
    <row r="585" spans="2:78" s="66" customFormat="1" ht="9.15" x14ac:dyDescent="0.3">
      <c r="B585" s="65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7"/>
      <c r="AM585" s="67"/>
      <c r="AN585" s="67"/>
      <c r="AO585" s="67"/>
      <c r="AP585" s="67"/>
      <c r="AQ585" s="67"/>
      <c r="AR585" s="67"/>
      <c r="AS585" s="67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V585" s="67"/>
      <c r="BW585" s="136"/>
      <c r="BX585" s="67"/>
      <c r="BY585" s="67"/>
      <c r="BZ585" s="67"/>
    </row>
    <row r="586" spans="2:78" x14ac:dyDescent="0.3">
      <c r="C586" s="57"/>
      <c r="D586" s="58"/>
      <c r="E586" s="68"/>
      <c r="I586" s="59"/>
      <c r="K586" s="59"/>
      <c r="M586" s="7"/>
      <c r="O586" s="59"/>
      <c r="Q586" s="59"/>
      <c r="S586" s="59"/>
      <c r="U586" s="59"/>
      <c r="W586" s="59"/>
      <c r="Y586" s="59"/>
      <c r="AA586" s="59"/>
      <c r="AE586" s="59"/>
      <c r="AG586" s="59"/>
      <c r="AH586" s="59"/>
      <c r="AI586" s="59"/>
      <c r="AJ586" s="59"/>
      <c r="AK586" s="59"/>
      <c r="AL586" s="59"/>
      <c r="AM586" s="59"/>
      <c r="BM586" s="69"/>
      <c r="BQ586" s="39"/>
    </row>
    <row r="587" spans="2:78" x14ac:dyDescent="0.3">
      <c r="C587" s="57"/>
      <c r="D587" s="58"/>
      <c r="E587" s="59"/>
      <c r="I587" s="59"/>
      <c r="K587" s="59"/>
      <c r="M587" s="59"/>
      <c r="O587" s="59"/>
      <c r="Q587" s="59"/>
      <c r="S587" s="59"/>
      <c r="U587" s="59"/>
      <c r="W587" s="59"/>
      <c r="Y587" s="59"/>
      <c r="AA587" s="59"/>
      <c r="AE587" s="59"/>
      <c r="AG587" s="59"/>
      <c r="AH587" s="59"/>
      <c r="AI587" s="59"/>
      <c r="AJ587" s="59"/>
      <c r="AK587" s="59"/>
      <c r="AL587" s="59"/>
      <c r="AM587" s="59"/>
    </row>
    <row r="588" spans="2:78" x14ac:dyDescent="0.3">
      <c r="C588" s="57"/>
      <c r="D588" s="58"/>
      <c r="E588" s="59"/>
      <c r="I588" s="59"/>
      <c r="K588" s="59"/>
      <c r="M588" s="59"/>
      <c r="O588" s="59"/>
      <c r="Q588" s="59"/>
      <c r="S588" s="59"/>
      <c r="U588" s="59"/>
      <c r="W588" s="59"/>
      <c r="Y588" s="59"/>
      <c r="AA588" s="59"/>
      <c r="AE588" s="59"/>
      <c r="AG588" s="59"/>
      <c r="AH588" s="59"/>
      <c r="AI588" s="59"/>
      <c r="AJ588" s="59"/>
      <c r="AK588" s="59"/>
      <c r="AL588" s="59"/>
      <c r="AM588" s="59"/>
    </row>
    <row r="589" spans="2:78" x14ac:dyDescent="0.3">
      <c r="C589" s="57"/>
      <c r="D589" s="58"/>
      <c r="E589" s="59"/>
      <c r="I589" s="59"/>
      <c r="K589" s="59"/>
      <c r="M589" s="59"/>
      <c r="O589" s="59"/>
      <c r="Q589" s="59"/>
      <c r="S589" s="59"/>
      <c r="U589" s="59"/>
      <c r="W589" s="59"/>
      <c r="Y589" s="59"/>
      <c r="AA589" s="59"/>
      <c r="AE589" s="59"/>
      <c r="AG589" s="59"/>
      <c r="AH589" s="59"/>
      <c r="AI589" s="59"/>
      <c r="AJ589" s="59"/>
      <c r="AK589" s="59"/>
      <c r="AL589" s="59"/>
      <c r="AM589" s="59"/>
    </row>
    <row r="590" spans="2:78" x14ac:dyDescent="0.3">
      <c r="C590" s="57"/>
      <c r="D590" s="58"/>
      <c r="E590" s="59"/>
      <c r="I590" s="59"/>
      <c r="K590" s="59"/>
      <c r="M590" s="59"/>
      <c r="O590" s="59"/>
      <c r="Q590" s="59"/>
      <c r="S590" s="59"/>
      <c r="U590" s="59"/>
      <c r="W590" s="59"/>
      <c r="Y590" s="59"/>
      <c r="AA590" s="59"/>
      <c r="AE590" s="59"/>
      <c r="AG590" s="59"/>
      <c r="AH590" s="59"/>
      <c r="AI590" s="59"/>
      <c r="AJ590" s="59"/>
      <c r="AK590" s="59"/>
      <c r="AL590" s="59"/>
      <c r="AM590" s="59"/>
    </row>
    <row r="591" spans="2:78" x14ac:dyDescent="0.3">
      <c r="C591" s="57"/>
      <c r="D591" s="58"/>
      <c r="E591" s="59"/>
      <c r="I591" s="59"/>
      <c r="K591" s="59"/>
      <c r="M591" s="59"/>
      <c r="O591" s="59"/>
      <c r="Q591" s="59"/>
      <c r="S591" s="59"/>
      <c r="U591" s="59"/>
      <c r="W591" s="59"/>
      <c r="Y591" s="59"/>
      <c r="AA591" s="59"/>
      <c r="AE591" s="59"/>
      <c r="AG591" s="59"/>
      <c r="AH591" s="59"/>
      <c r="AI591" s="59"/>
      <c r="AJ591" s="59"/>
      <c r="AK591" s="59"/>
      <c r="AL591" s="59"/>
      <c r="AM591" s="59"/>
    </row>
    <row r="592" spans="2:78" x14ac:dyDescent="0.3">
      <c r="C592" s="57"/>
      <c r="D592" s="58"/>
      <c r="E592" s="59"/>
      <c r="I592" s="59"/>
      <c r="K592" s="59"/>
      <c r="M592" s="59"/>
      <c r="O592" s="59"/>
      <c r="Q592" s="59"/>
      <c r="S592" s="59"/>
      <c r="U592" s="59"/>
      <c r="W592" s="59"/>
      <c r="Y592" s="59"/>
      <c r="AA592" s="59"/>
      <c r="AE592" s="59"/>
      <c r="AG592" s="59"/>
      <c r="AH592" s="59"/>
      <c r="AI592" s="59"/>
      <c r="AJ592" s="59"/>
      <c r="AK592" s="59"/>
      <c r="AL592" s="59"/>
      <c r="AM592" s="59"/>
    </row>
    <row r="593" spans="3:76" s="13" customFormat="1" x14ac:dyDescent="0.3">
      <c r="C593" s="57"/>
      <c r="D593" s="58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8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BV593" s="69"/>
      <c r="BW593" s="135"/>
      <c r="BX593" s="12"/>
    </row>
    <row r="594" spans="3:76" s="13" customFormat="1" x14ac:dyDescent="0.3">
      <c r="C594" s="57"/>
      <c r="D594" s="58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8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BV594" s="69"/>
      <c r="BW594" s="135"/>
      <c r="BX594" s="12"/>
    </row>
    <row r="595" spans="3:76" s="13" customFormat="1" x14ac:dyDescent="0.3">
      <c r="C595" s="57"/>
      <c r="D595" s="58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8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BV595" s="69"/>
      <c r="BW595" s="135"/>
      <c r="BX595" s="12"/>
    </row>
    <row r="596" spans="3:76" s="13" customFormat="1" x14ac:dyDescent="0.3">
      <c r="C596" s="57"/>
      <c r="D596" s="58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8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BV596" s="69"/>
      <c r="BW596" s="135"/>
      <c r="BX596" s="12"/>
    </row>
    <row r="597" spans="3:76" s="13" customFormat="1" x14ac:dyDescent="0.3">
      <c r="C597" s="57"/>
      <c r="D597" s="58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8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BV597" s="69"/>
      <c r="BW597" s="135"/>
      <c r="BX597" s="12"/>
    </row>
    <row r="598" spans="3:76" s="13" customFormat="1" x14ac:dyDescent="0.3">
      <c r="C598" s="57"/>
      <c r="D598" s="58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8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BV598" s="69"/>
      <c r="BW598" s="135"/>
      <c r="BX598" s="12"/>
    </row>
    <row r="599" spans="3:76" s="13" customFormat="1" x14ac:dyDescent="0.3">
      <c r="C599" s="57"/>
      <c r="D599" s="58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8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BV599" s="69"/>
      <c r="BW599" s="135"/>
      <c r="BX599" s="12"/>
    </row>
    <row r="600" spans="3:76" s="13" customFormat="1" x14ac:dyDescent="0.3">
      <c r="C600" s="57"/>
      <c r="D600" s="58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8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BV600" s="69"/>
      <c r="BW600" s="135"/>
      <c r="BX600" s="12"/>
    </row>
    <row r="601" spans="3:76" s="13" customFormat="1" x14ac:dyDescent="0.3">
      <c r="C601" s="57"/>
      <c r="D601" s="58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8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BV601" s="69"/>
      <c r="BW601" s="135"/>
      <c r="BX601" s="12"/>
    </row>
    <row r="602" spans="3:76" s="13" customFormat="1" x14ac:dyDescent="0.3">
      <c r="C602" s="57"/>
      <c r="D602" s="58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8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BV602" s="69"/>
      <c r="BW602" s="135"/>
      <c r="BX602" s="12"/>
    </row>
    <row r="603" spans="3:76" s="13" customFormat="1" x14ac:dyDescent="0.3">
      <c r="C603" s="57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8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BV603" s="69"/>
      <c r="BW603" s="135"/>
      <c r="BX603" s="12"/>
    </row>
    <row r="604" spans="3:76" s="13" customFormat="1" x14ac:dyDescent="0.3">
      <c r="C604" s="57"/>
      <c r="D604" s="58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8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BV604" s="69"/>
      <c r="BW604" s="135"/>
      <c r="BX604" s="12"/>
    </row>
    <row r="605" spans="3:76" s="13" customFormat="1" x14ac:dyDescent="0.3">
      <c r="C605" s="57"/>
      <c r="D605" s="58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8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BV605" s="69"/>
      <c r="BW605" s="135"/>
      <c r="BX605" s="12"/>
    </row>
    <row r="606" spans="3:76" s="13" customFormat="1" x14ac:dyDescent="0.3">
      <c r="C606" s="57"/>
      <c r="D606" s="58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8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BV606" s="69"/>
      <c r="BW606" s="135"/>
      <c r="BX606" s="12"/>
    </row>
    <row r="607" spans="3:76" s="13" customFormat="1" x14ac:dyDescent="0.3">
      <c r="C607" s="57"/>
      <c r="D607" s="58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8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BV607" s="69"/>
      <c r="BW607" s="135"/>
      <c r="BX607" s="12"/>
    </row>
    <row r="608" spans="3:76" s="13" customFormat="1" x14ac:dyDescent="0.3">
      <c r="C608" s="57"/>
      <c r="D608" s="58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8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BV608" s="69"/>
      <c r="BW608" s="135"/>
      <c r="BX608" s="12"/>
    </row>
  </sheetData>
  <autoFilter ref="A5:BY576"/>
  <mergeCells count="23">
    <mergeCell ref="A575:B575"/>
    <mergeCell ref="AW7:AZ7"/>
    <mergeCell ref="BA7:BD7"/>
    <mergeCell ref="BE7:BH7"/>
    <mergeCell ref="BI7:BL7"/>
    <mergeCell ref="A6:A8"/>
    <mergeCell ref="B6:B8"/>
    <mergeCell ref="C6:C8"/>
    <mergeCell ref="D6:D8"/>
    <mergeCell ref="BU6:BU8"/>
    <mergeCell ref="E7:H7"/>
    <mergeCell ref="I7:L7"/>
    <mergeCell ref="M7:P7"/>
    <mergeCell ref="Q7:T7"/>
    <mergeCell ref="U7:X7"/>
    <mergeCell ref="BM7:BP7"/>
    <mergeCell ref="BQ7:BT7"/>
    <mergeCell ref="Y7:AB7"/>
    <mergeCell ref="AC7:AF7"/>
    <mergeCell ref="AG7:AJ7"/>
    <mergeCell ref="AK7:AN7"/>
    <mergeCell ref="AO7:AR7"/>
    <mergeCell ref="AS7:AV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0000"/>
  </sheetPr>
  <dimension ref="A1:K44"/>
  <sheetViews>
    <sheetView tabSelected="1" workbookViewId="0">
      <selection activeCell="H10" sqref="H10"/>
    </sheetView>
  </sheetViews>
  <sheetFormatPr defaultColWidth="8.796875" defaultRowHeight="14" x14ac:dyDescent="0.3"/>
  <cols>
    <col min="1" max="1" width="5.5" style="81" customWidth="1"/>
    <col min="2" max="2" width="42.796875" style="81" customWidth="1"/>
    <col min="3" max="3" width="15.5" style="85" customWidth="1"/>
    <col min="4" max="4" width="13.5" style="85" customWidth="1"/>
    <col min="5" max="5" width="14.796875" style="81" customWidth="1"/>
    <col min="6" max="6" width="12.5" style="81" customWidth="1"/>
    <col min="7" max="7" width="13.19921875" style="81" customWidth="1"/>
    <col min="8" max="8" width="33.296875" style="81" customWidth="1"/>
    <col min="9" max="16384" width="8.796875" style="81"/>
  </cols>
  <sheetData>
    <row r="1" spans="1:11" ht="17.75" x14ac:dyDescent="0.3">
      <c r="A1" s="413" t="s">
        <v>683</v>
      </c>
      <c r="B1" s="413"/>
      <c r="C1" s="413"/>
      <c r="D1" s="413"/>
      <c r="E1" s="413"/>
      <c r="F1" s="413"/>
      <c r="H1" s="193" t="s">
        <v>696</v>
      </c>
    </row>
    <row r="3" spans="1:11" ht="38.950000000000003" customHeight="1" x14ac:dyDescent="0.3">
      <c r="A3" s="414" t="s">
        <v>693</v>
      </c>
      <c r="B3" s="414"/>
      <c r="C3" s="414"/>
      <c r="D3" s="414"/>
      <c r="E3" s="414"/>
      <c r="F3" s="415"/>
    </row>
    <row r="4" spans="1:11" ht="19.350000000000001" customHeight="1" x14ac:dyDescent="0.3">
      <c r="A4" s="416"/>
      <c r="B4" s="417"/>
      <c r="C4" s="417"/>
      <c r="D4" s="417"/>
      <c r="E4" s="417"/>
      <c r="F4" s="417"/>
    </row>
    <row r="5" spans="1:11" ht="19.350000000000001" customHeight="1" x14ac:dyDescent="0.3">
      <c r="A5" s="82"/>
      <c r="B5" s="83" t="s">
        <v>174</v>
      </c>
      <c r="C5" s="84"/>
      <c r="D5" s="84"/>
      <c r="E5" s="84"/>
      <c r="F5" s="84"/>
    </row>
    <row r="6" spans="1:11" ht="34.950000000000003" customHeight="1" x14ac:dyDescent="0.3">
      <c r="A6" s="82"/>
      <c r="B6" s="124" t="s">
        <v>691</v>
      </c>
      <c r="C6" s="123">
        <f>VLOOKUP($B$5,'2018+01+02'!$B$9:$BW$580,74,FALSE)</f>
        <v>755.2073678495658</v>
      </c>
      <c r="D6" s="84"/>
      <c r="E6" s="84"/>
      <c r="F6" s="84"/>
    </row>
    <row r="7" spans="1:11" ht="14.55" thickBot="1" x14ac:dyDescent="0.35"/>
    <row r="8" spans="1:11" ht="51.75" customHeight="1" thickBot="1" x14ac:dyDescent="0.35">
      <c r="A8" s="86" t="s">
        <v>74</v>
      </c>
      <c r="B8" s="87" t="s">
        <v>684</v>
      </c>
      <c r="C8" s="88" t="s">
        <v>97</v>
      </c>
      <c r="D8" s="89" t="s">
        <v>98</v>
      </c>
      <c r="E8" s="90" t="s">
        <v>685</v>
      </c>
      <c r="F8" s="91" t="s">
        <v>79</v>
      </c>
      <c r="G8" s="92"/>
      <c r="H8" s="92"/>
      <c r="I8" s="92"/>
      <c r="J8" s="92"/>
      <c r="K8" s="92"/>
    </row>
    <row r="9" spans="1:11" ht="18" customHeight="1" x14ac:dyDescent="0.3">
      <c r="A9" s="93">
        <v>1</v>
      </c>
      <c r="B9" s="118" t="s">
        <v>80</v>
      </c>
      <c r="C9" s="94">
        <f>VLOOKUP($B$5,'2018+01+02'!$B$9:$BW$580,4,FALSE)</f>
        <v>1738.1778660968521</v>
      </c>
      <c r="D9" s="94">
        <f>VLOOKUP($B$5,'2018+01+02'!$B$9:$BW$580,5,FALSE)</f>
        <v>1694.3309014441656</v>
      </c>
      <c r="E9" s="95">
        <f>D9-C9</f>
        <v>-43.846964652686438</v>
      </c>
      <c r="F9" s="96">
        <f>IF(C9=0,"-",D9/C9)</f>
        <v>0.97477417846129488</v>
      </c>
      <c r="G9" s="97"/>
      <c r="H9" s="92"/>
      <c r="I9" s="92"/>
      <c r="J9" s="92"/>
      <c r="K9" s="92"/>
    </row>
    <row r="10" spans="1:11" ht="43.55" customHeight="1" x14ac:dyDescent="0.3">
      <c r="A10" s="98">
        <v>2</v>
      </c>
      <c r="B10" s="119" t="s">
        <v>686</v>
      </c>
      <c r="C10" s="94">
        <f>VLOOKUP($B$5,'2018+01+02'!$B$9:$BW$580,8,FALSE)</f>
        <v>7059.0090258638484</v>
      </c>
      <c r="D10" s="94">
        <f>VLOOKUP($B$5,'2018+01+02'!$B$9:$BW$580,9,FALSE)</f>
        <v>7080.6188000333741</v>
      </c>
      <c r="E10" s="95">
        <f t="shared" ref="E10:E23" si="0">D10-C10</f>
        <v>21.609774169525735</v>
      </c>
      <c r="F10" s="96">
        <f t="shared" ref="F10:F24" si="1">IF(C10=0,"-",D10/C10)</f>
        <v>1.0030613042270309</v>
      </c>
      <c r="G10" s="97"/>
      <c r="H10" s="92"/>
      <c r="I10" s="92"/>
      <c r="J10" s="92"/>
      <c r="K10" s="92"/>
    </row>
    <row r="11" spans="1:11" ht="39.25" customHeight="1" x14ac:dyDescent="0.3">
      <c r="A11" s="98">
        <v>3</v>
      </c>
      <c r="B11" s="119" t="s">
        <v>82</v>
      </c>
      <c r="C11" s="94">
        <f>VLOOKUP($B$5,'2018+01+02'!$B$9:$BW$580,12,FALSE)</f>
        <v>402.920581331515</v>
      </c>
      <c r="D11" s="94">
        <f>VLOOKUP($B$5,'2018+01+02'!$B$9:$BW$580,13,FALSE)</f>
        <v>456.45890296546452</v>
      </c>
      <c r="E11" s="95">
        <f t="shared" si="0"/>
        <v>53.538321633949522</v>
      </c>
      <c r="F11" s="96">
        <f t="shared" si="1"/>
        <v>1.1328756189545435</v>
      </c>
      <c r="G11" s="97"/>
      <c r="H11" s="92"/>
      <c r="I11" s="92"/>
      <c r="J11" s="92"/>
      <c r="K11" s="92"/>
    </row>
    <row r="12" spans="1:11" ht="20.45" customHeight="1" x14ac:dyDescent="0.3">
      <c r="A12" s="98">
        <v>4</v>
      </c>
      <c r="B12" s="119" t="s">
        <v>687</v>
      </c>
      <c r="C12" s="94">
        <f>VLOOKUP($B$5,'2018+01+02'!$B$9:$BW$580,16,FALSE)</f>
        <v>85.249649535721076</v>
      </c>
      <c r="D12" s="94">
        <f>VLOOKUP($B$5,'2018+01+02'!$B$9:$BW$580,17,FALSE)</f>
        <v>246.21969134326739</v>
      </c>
      <c r="E12" s="95">
        <f t="shared" si="0"/>
        <v>160.97004180754629</v>
      </c>
      <c r="F12" s="96">
        <f t="shared" si="1"/>
        <v>2.888219396609919</v>
      </c>
      <c r="G12" s="97"/>
      <c r="H12" s="92"/>
      <c r="I12" s="92"/>
      <c r="J12" s="92"/>
      <c r="K12" s="92"/>
    </row>
    <row r="13" spans="1:11" ht="15.75" customHeight="1" x14ac:dyDescent="0.3">
      <c r="A13" s="98">
        <v>5</v>
      </c>
      <c r="B13" s="119" t="s">
        <v>84</v>
      </c>
      <c r="C13" s="94">
        <f>VLOOKUP($B$5,'2018+01+02'!$B$9:$BW$580,20,FALSE)</f>
        <v>0</v>
      </c>
      <c r="D13" s="94">
        <f>VLOOKUP($B$5,'2018+01+02'!$B$9:$BW$580,21,FALSE)</f>
        <v>0</v>
      </c>
      <c r="E13" s="95">
        <f t="shared" si="0"/>
        <v>0</v>
      </c>
      <c r="F13" s="96" t="str">
        <f t="shared" si="1"/>
        <v>-</v>
      </c>
      <c r="G13" s="97"/>
      <c r="H13" s="92"/>
      <c r="I13" s="92"/>
      <c r="J13" s="92"/>
      <c r="K13" s="92"/>
    </row>
    <row r="14" spans="1:11" ht="16.55" customHeight="1" x14ac:dyDescent="0.3">
      <c r="A14" s="98">
        <v>6</v>
      </c>
      <c r="B14" s="119" t="s">
        <v>85</v>
      </c>
      <c r="C14" s="94">
        <f>VLOOKUP($B$5,'2018+01+02'!$B$9:$BW$580,24,FALSE)</f>
        <v>0</v>
      </c>
      <c r="D14" s="94">
        <f>VLOOKUP($B$5,'2018+01+02'!$B$9:$BW$580,25,FALSE)</f>
        <v>0</v>
      </c>
      <c r="E14" s="95">
        <f t="shared" si="0"/>
        <v>0</v>
      </c>
      <c r="F14" s="96" t="str">
        <f t="shared" si="1"/>
        <v>-</v>
      </c>
      <c r="G14" s="97"/>
      <c r="H14" s="92"/>
      <c r="I14" s="92"/>
      <c r="J14" s="92"/>
      <c r="K14" s="92"/>
    </row>
    <row r="15" spans="1:11" ht="59.65" customHeight="1" x14ac:dyDescent="0.3">
      <c r="A15" s="98">
        <v>7</v>
      </c>
      <c r="B15" s="119" t="s">
        <v>688</v>
      </c>
      <c r="C15" s="94">
        <f>VLOOKUP($B$5,'2018+01+02'!$B$9:$BW$580,28,FALSE)</f>
        <v>5680.9084600808319</v>
      </c>
      <c r="D15" s="94">
        <f>VLOOKUP($B$5,'2018+01+02'!$B$9:$BW$580,29,FALSE)</f>
        <v>5745.4179870660419</v>
      </c>
      <c r="E15" s="95">
        <f t="shared" si="0"/>
        <v>64.509526985209959</v>
      </c>
      <c r="F15" s="96">
        <f t="shared" si="1"/>
        <v>1.0113554948893317</v>
      </c>
      <c r="G15" s="97"/>
      <c r="H15" s="92"/>
      <c r="I15" s="92"/>
      <c r="J15" s="92"/>
      <c r="K15" s="92"/>
    </row>
    <row r="16" spans="1:11" ht="17.2" customHeight="1" x14ac:dyDescent="0.3">
      <c r="A16" s="98">
        <v>8</v>
      </c>
      <c r="B16" s="119" t="s">
        <v>87</v>
      </c>
      <c r="C16" s="94">
        <f>VLOOKUP($B$5,'2018+01+02'!$B$9:$BW$580,32,FALSE)</f>
        <v>420.37853620908902</v>
      </c>
      <c r="D16" s="94">
        <f>VLOOKUP($B$5,'2018+01+02'!$B$9:$BW$580,33,FALSE)</f>
        <v>419.90083425836019</v>
      </c>
      <c r="E16" s="95">
        <f t="shared" si="0"/>
        <v>-0.47770195072882871</v>
      </c>
      <c r="F16" s="96">
        <f t="shared" si="1"/>
        <v>0.99886363857908478</v>
      </c>
      <c r="G16" s="97"/>
      <c r="H16" s="92"/>
      <c r="I16" s="92"/>
      <c r="J16" s="92"/>
      <c r="K16" s="92"/>
    </row>
    <row r="17" spans="1:11" ht="17.2" customHeight="1" x14ac:dyDescent="0.3">
      <c r="A17" s="98">
        <v>9</v>
      </c>
      <c r="B17" s="119" t="s">
        <v>88</v>
      </c>
      <c r="C17" s="94">
        <f>VLOOKUP($B$5,'2018+01+02'!$B$9:$BW$580,36,FALSE)</f>
        <v>15.351530669225969</v>
      </c>
      <c r="D17" s="94">
        <f>VLOOKUP($B$5,'2018+01+02'!$B$9:$BW$580,37,FALSE)</f>
        <v>0</v>
      </c>
      <c r="E17" s="95">
        <f t="shared" si="0"/>
        <v>-15.351530669225969</v>
      </c>
      <c r="F17" s="96">
        <f t="shared" si="1"/>
        <v>0</v>
      </c>
      <c r="G17" s="97"/>
      <c r="H17" s="92"/>
      <c r="I17" s="92"/>
      <c r="J17" s="92"/>
      <c r="K17" s="92"/>
    </row>
    <row r="18" spans="1:11" ht="18.3" customHeight="1" x14ac:dyDescent="0.3">
      <c r="A18" s="98">
        <v>10</v>
      </c>
      <c r="B18" s="119" t="s">
        <v>89</v>
      </c>
      <c r="C18" s="94">
        <f>VLOOKUP($B$5,'2018+01+02'!$B$9:$BW$580,40,FALSE)</f>
        <v>1426.8140887060479</v>
      </c>
      <c r="D18" s="94">
        <f>VLOOKUP($B$5,'2018+01+02'!$B$9:$BW$580,41,FALSE)</f>
        <v>843.02739664825708</v>
      </c>
      <c r="E18" s="95">
        <f t="shared" si="0"/>
        <v>-583.78669205779079</v>
      </c>
      <c r="F18" s="96">
        <f t="shared" si="1"/>
        <v>0.59084599971449925</v>
      </c>
      <c r="G18" s="97"/>
      <c r="H18" s="92"/>
      <c r="I18" s="92"/>
      <c r="J18" s="92"/>
      <c r="K18" s="92"/>
    </row>
    <row r="19" spans="1:11" ht="55.9" customHeight="1" x14ac:dyDescent="0.3">
      <c r="A19" s="98">
        <v>11</v>
      </c>
      <c r="B19" s="119" t="s">
        <v>90</v>
      </c>
      <c r="C19" s="94">
        <f>VLOOKUP($B$5,'2018+01+02'!$B$9:$BW$580,44,FALSE)</f>
        <v>841.58864826085471</v>
      </c>
      <c r="D19" s="94">
        <f>VLOOKUP($B$5,'2018+01+02'!$B$9:$BW$580,45,FALSE)</f>
        <v>699.52793448004388</v>
      </c>
      <c r="E19" s="95">
        <f t="shared" si="0"/>
        <v>-142.06071378081083</v>
      </c>
      <c r="F19" s="96">
        <f t="shared" si="1"/>
        <v>0.83119934652828353</v>
      </c>
      <c r="G19" s="97"/>
      <c r="H19" s="92"/>
      <c r="I19" s="92"/>
      <c r="J19" s="92"/>
      <c r="K19" s="92"/>
    </row>
    <row r="20" spans="1:11" ht="53.75" customHeight="1" x14ac:dyDescent="0.3">
      <c r="A20" s="98">
        <v>12</v>
      </c>
      <c r="B20" s="119" t="s">
        <v>692</v>
      </c>
      <c r="C20" s="94">
        <f>VLOOKUP($B$5,'2018+01+02'!$B$9:$BW$580,48,FALSE)</f>
        <v>8777.3515745165405</v>
      </c>
      <c r="D20" s="94">
        <f>VLOOKUP($B$5,'2018+01+02'!$B$9:$BW$580,49,FALSE)</f>
        <v>1457.7672381597199</v>
      </c>
      <c r="E20" s="95">
        <f t="shared" si="0"/>
        <v>-7319.5843363568201</v>
      </c>
      <c r="F20" s="96">
        <f t="shared" si="1"/>
        <v>0.16608281276918252</v>
      </c>
      <c r="G20" s="97"/>
      <c r="H20" s="92"/>
      <c r="I20" s="92"/>
      <c r="J20" s="92"/>
      <c r="K20" s="92"/>
    </row>
    <row r="21" spans="1:11" ht="20.3" customHeight="1" x14ac:dyDescent="0.3">
      <c r="A21" s="98">
        <v>13</v>
      </c>
      <c r="B21" s="119" t="s">
        <v>93</v>
      </c>
      <c r="C21" s="94">
        <f>VLOOKUP($B$5,'2018+01+02'!$B$9:$BW$580,56,FALSE)</f>
        <v>16.105548369609867</v>
      </c>
      <c r="D21" s="94">
        <f>VLOOKUP($B$5,'2018+01+02'!$B$9:$BW$580,57,FALSE)</f>
        <v>0</v>
      </c>
      <c r="E21" s="95">
        <f t="shared" si="0"/>
        <v>-16.105548369609867</v>
      </c>
      <c r="F21" s="96">
        <f t="shared" si="1"/>
        <v>0</v>
      </c>
      <c r="G21" s="97"/>
      <c r="H21" s="92"/>
      <c r="I21" s="92"/>
      <c r="J21" s="92"/>
      <c r="K21" s="92"/>
    </row>
    <row r="22" spans="1:11" ht="25.25" customHeight="1" x14ac:dyDescent="0.3">
      <c r="A22" s="98">
        <v>14</v>
      </c>
      <c r="B22" s="119" t="s">
        <v>94</v>
      </c>
      <c r="C22" s="94">
        <f>VLOOKUP($B$5,'2018+01+02'!$B$9:$BW$580,60,FALSE)</f>
        <v>1785.2413404659364</v>
      </c>
      <c r="D22" s="94">
        <f>VLOOKUP($B$5,'2018+01+02'!$B$9:$BW$580,61,FALSE)</f>
        <v>2441.8745476248328</v>
      </c>
      <c r="E22" s="95">
        <f t="shared" si="0"/>
        <v>656.63320715889631</v>
      </c>
      <c r="F22" s="96">
        <f t="shared" si="1"/>
        <v>1.3678120107769403</v>
      </c>
      <c r="G22" s="97"/>
      <c r="H22" s="92"/>
      <c r="I22" s="92"/>
      <c r="J22" s="92"/>
      <c r="K22" s="92"/>
    </row>
    <row r="23" spans="1:11" ht="20.95" customHeight="1" thickBot="1" x14ac:dyDescent="0.35">
      <c r="A23" s="99">
        <v>15</v>
      </c>
      <c r="B23" s="120" t="s">
        <v>95</v>
      </c>
      <c r="C23" s="100">
        <f>VLOOKUP($B$5,'2018+01+02'!$B$9:$BW$580,64,FALSE)</f>
        <v>0</v>
      </c>
      <c r="D23" s="100">
        <f>VLOOKUP($B$5,'2018+01+02'!$B$9:$BW$580,65,FALSE)</f>
        <v>0</v>
      </c>
      <c r="E23" s="101">
        <f t="shared" si="0"/>
        <v>0</v>
      </c>
      <c r="F23" s="102" t="str">
        <f t="shared" si="1"/>
        <v>-</v>
      </c>
      <c r="G23" s="97"/>
      <c r="J23" s="92"/>
      <c r="K23" s="92"/>
    </row>
    <row r="24" spans="1:11" ht="19.5" customHeight="1" thickBot="1" x14ac:dyDescent="0.35">
      <c r="A24" s="103"/>
      <c r="B24" s="104" t="s">
        <v>667</v>
      </c>
      <c r="C24" s="105">
        <f>SUM(C9:C23)</f>
        <v>28249.096850106078</v>
      </c>
      <c r="D24" s="106">
        <f>SUM(D9:D23)</f>
        <v>21085.14423402353</v>
      </c>
      <c r="E24" s="107">
        <f>D24-C24</f>
        <v>-7163.952616082548</v>
      </c>
      <c r="F24" s="349">
        <f t="shared" si="1"/>
        <v>0.74640064940498629</v>
      </c>
      <c r="G24" s="97"/>
      <c r="H24" s="85"/>
      <c r="I24" s="85"/>
    </row>
    <row r="25" spans="1:11" ht="15.05" customHeight="1" x14ac:dyDescent="0.3">
      <c r="A25" s="108"/>
      <c r="B25" s="109" t="s">
        <v>689</v>
      </c>
      <c r="C25" s="109"/>
      <c r="D25" s="109"/>
      <c r="E25" s="109">
        <v>24987</v>
      </c>
      <c r="F25" s="108"/>
      <c r="G25" s="110"/>
    </row>
    <row r="26" spans="1:11" ht="14.55" x14ac:dyDescent="0.3">
      <c r="B26" s="346" t="s">
        <v>736</v>
      </c>
    </row>
    <row r="27" spans="1:11" x14ac:dyDescent="0.3">
      <c r="B27" s="336" t="s">
        <v>741</v>
      </c>
      <c r="C27" s="345">
        <f>'звіт ПР - будинок'!B10</f>
        <v>886</v>
      </c>
    </row>
    <row r="28" spans="1:11" x14ac:dyDescent="0.3">
      <c r="B28" s="336" t="s">
        <v>725</v>
      </c>
      <c r="C28" s="345">
        <f>'звіт ПР - будинок'!B11</f>
        <v>0</v>
      </c>
      <c r="D28" s="81"/>
    </row>
    <row r="29" spans="1:11" x14ac:dyDescent="0.3">
      <c r="B29" s="336" t="s">
        <v>726</v>
      </c>
      <c r="C29" s="345">
        <f>'звіт ПР - будинок'!B12</f>
        <v>0</v>
      </c>
      <c r="D29" s="81"/>
    </row>
    <row r="30" spans="1:11" x14ac:dyDescent="0.3">
      <c r="B30" s="336" t="s">
        <v>727</v>
      </c>
      <c r="C30" s="345">
        <f>'звіт ПР - будинок'!B13</f>
        <v>0</v>
      </c>
      <c r="D30" s="81"/>
    </row>
    <row r="31" spans="1:11" x14ac:dyDescent="0.3">
      <c r="B31" s="336" t="s">
        <v>728</v>
      </c>
      <c r="C31" s="345">
        <f>'звіт ПР - будинок'!B14</f>
        <v>0</v>
      </c>
      <c r="D31" s="81"/>
    </row>
    <row r="32" spans="1:11" x14ac:dyDescent="0.3">
      <c r="B32" s="336" t="s">
        <v>729</v>
      </c>
      <c r="C32" s="345">
        <f>'звіт ПР - будинок'!B15</f>
        <v>0</v>
      </c>
      <c r="D32" s="81"/>
    </row>
    <row r="33" spans="1:6" x14ac:dyDescent="0.3">
      <c r="B33" s="336" t="s">
        <v>730</v>
      </c>
      <c r="C33" s="345">
        <f>'звіт ПР - будинок'!B16</f>
        <v>0</v>
      </c>
      <c r="D33" s="81"/>
    </row>
    <row r="34" spans="1:6" x14ac:dyDescent="0.3">
      <c r="B34" s="336" t="s">
        <v>744</v>
      </c>
      <c r="C34" s="345">
        <f>'звіт ПР - будинок'!B17</f>
        <v>0</v>
      </c>
      <c r="D34" s="81"/>
    </row>
    <row r="35" spans="1:6" x14ac:dyDescent="0.3">
      <c r="B35" s="336" t="s">
        <v>731</v>
      </c>
      <c r="C35" s="345">
        <f>'звіт ПР - будинок'!B18</f>
        <v>571.76723815972002</v>
      </c>
      <c r="D35" s="81"/>
    </row>
    <row r="36" spans="1:6" x14ac:dyDescent="0.3">
      <c r="B36" s="378" t="s">
        <v>745</v>
      </c>
      <c r="C36" s="379">
        <f>'звіт ПР - будинок'!B19</f>
        <v>0</v>
      </c>
      <c r="D36" s="81"/>
    </row>
    <row r="37" spans="1:6" x14ac:dyDescent="0.3">
      <c r="B37" s="347" t="s">
        <v>724</v>
      </c>
      <c r="C37" s="348">
        <f>SUM(C27:C36)</f>
        <v>1457.7672381597199</v>
      </c>
      <c r="D37" s="81"/>
    </row>
    <row r="38" spans="1:6" x14ac:dyDescent="0.3">
      <c r="C38" s="81"/>
      <c r="D38" s="81"/>
    </row>
    <row r="39" spans="1:6" ht="15.05" x14ac:dyDescent="0.3">
      <c r="A39" s="111" t="s">
        <v>669</v>
      </c>
      <c r="B39" s="112"/>
      <c r="C39" s="113"/>
      <c r="D39" s="113"/>
      <c r="E39" s="112"/>
      <c r="F39" s="114" t="s">
        <v>670</v>
      </c>
    </row>
    <row r="40" spans="1:6" ht="17.75" x14ac:dyDescent="0.3">
      <c r="B40" s="61"/>
      <c r="C40" s="115"/>
      <c r="D40" s="115"/>
      <c r="E40" s="116"/>
      <c r="F40" s="116"/>
    </row>
    <row r="41" spans="1:6" ht="17.75" x14ac:dyDescent="0.3">
      <c r="A41" s="117" t="s">
        <v>690</v>
      </c>
      <c r="B41" s="61"/>
      <c r="C41" s="115"/>
      <c r="D41" s="115"/>
      <c r="E41" s="116"/>
      <c r="F41" s="116"/>
    </row>
    <row r="42" spans="1:6" ht="17.75" x14ac:dyDescent="0.3">
      <c r="B42" s="61"/>
      <c r="C42" s="94">
        <f>VLOOKUP($B$5,'2018+01+02'!$B$9:$BW$580,68,FALSE)</f>
        <v>28249.096850106078</v>
      </c>
      <c r="D42" s="94">
        <f>VLOOKUP($B$5,'2018+01+02'!$B$9:$BW$580,69,FALSE)</f>
        <v>21085.14423402353</v>
      </c>
      <c r="E42" s="116"/>
      <c r="F42" s="116"/>
    </row>
    <row r="44" spans="1:6" x14ac:dyDescent="0.3">
      <c r="C44" s="85">
        <f>C24-C42</f>
        <v>0</v>
      </c>
      <c r="D44" s="85">
        <f>D24-D42</f>
        <v>0</v>
      </c>
    </row>
  </sheetData>
  <mergeCells count="3">
    <mergeCell ref="A1:F1"/>
    <mergeCell ref="A3:F3"/>
    <mergeCell ref="A4:F4"/>
  </mergeCells>
  <pageMargins left="0.9055118110236221" right="0.11811023622047245" top="0.15748031496062992" bottom="0.19685039370078741" header="0.31496062992125984" footer="0.31496062992125984"/>
  <pageSetup paperSize="9" scale="85" orientation="portrait" verticalDpi="0" r:id="rId1"/>
  <drawing r:id="rId2"/>
  <legacyDrawing r:id="rId3"/>
  <controls>
    <mc:AlternateContent xmlns:mc="http://schemas.openxmlformats.org/markup-compatibility/2006">
      <mc:Choice Requires="x14">
        <control shapeId="5121" r:id="rId4" name="ComboBox1">
          <controlPr autoLine="0" linkedCell="B5" listFillRange="'2018+01+02'!B9:B574" r:id="rId5">
            <anchor moveWithCells="1">
              <from>
                <xdr:col>7</xdr:col>
                <xdr:colOff>40943</xdr:colOff>
                <xdr:row>1</xdr:row>
                <xdr:rowOff>6824</xdr:rowOff>
              </from>
              <to>
                <xdr:col>8</xdr:col>
                <xdr:colOff>109182</xdr:colOff>
                <xdr:row>2</xdr:row>
                <xdr:rowOff>95534</xdr:rowOff>
              </to>
            </anchor>
          </controlPr>
        </control>
      </mc:Choice>
      <mc:Fallback>
        <control shapeId="5121" r:id="rId4" name="ComboBox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606"/>
  <sheetViews>
    <sheetView zoomScale="75" zoomScaleNormal="75" workbookViewId="0">
      <pane xSplit="2" ySplit="6" topLeftCell="O270" activePane="bottomRight" state="frozen"/>
      <selection pane="topRight" activeCell="C1" sqref="C1"/>
      <selection pane="bottomLeft" activeCell="A7" sqref="A7"/>
      <selection pane="bottomRight" activeCell="S280" sqref="S280"/>
    </sheetView>
  </sheetViews>
  <sheetFormatPr defaultColWidth="9.19921875" defaultRowHeight="15.05" x14ac:dyDescent="0.3"/>
  <cols>
    <col min="1" max="1" width="3.3984375" style="298" customWidth="1"/>
    <col min="2" max="2" width="27.296875" style="299" customWidth="1"/>
    <col min="3" max="3" width="10.3984375" style="199" customWidth="1"/>
    <col min="4" max="4" width="10.3984375" style="199" hidden="1" customWidth="1"/>
    <col min="5" max="5" width="7.3984375" style="195" customWidth="1"/>
    <col min="6" max="6" width="6.3984375" style="12" hidden="1" customWidth="1"/>
    <col min="7" max="7" width="7.69921875" style="195" customWidth="1"/>
    <col min="8" max="8" width="5.3984375" style="12" customWidth="1"/>
    <col min="9" max="9" width="7.3984375" style="195" customWidth="1"/>
    <col min="10" max="10" width="4.8984375" style="12" customWidth="1"/>
    <col min="11" max="11" width="6.796875" style="195" customWidth="1"/>
    <col min="12" max="12" width="4.69921875" style="12" customWidth="1"/>
    <col min="13" max="13" width="7.19921875" style="195" customWidth="1"/>
    <col min="14" max="14" width="4.3984375" style="12" hidden="1" customWidth="1"/>
    <col min="15" max="15" width="7" style="12" customWidth="1"/>
    <col min="16" max="16" width="5.296875" style="60" hidden="1" customWidth="1"/>
    <col min="17" max="17" width="7" style="196" customWidth="1"/>
    <col min="18" max="18" width="6.59765625" style="197" customWidth="1"/>
    <col min="19" max="19" width="7.3984375" style="195" customWidth="1"/>
    <col min="20" max="20" width="9.3984375" style="364" customWidth="1"/>
    <col min="21" max="21" width="9.19921875" style="374" customWidth="1"/>
    <col min="22" max="22" width="8.296875" style="12" customWidth="1"/>
    <col min="23" max="23" width="7.59765625" style="12" customWidth="1"/>
    <col min="24" max="24" width="5.3984375" style="12" hidden="1" customWidth="1"/>
    <col min="25" max="25" width="7.09765625" style="12" customWidth="1"/>
    <col min="26" max="26" width="5.59765625" style="12" customWidth="1"/>
    <col min="27" max="27" width="6.59765625" style="12" customWidth="1"/>
    <col min="28" max="28" width="3.69921875" style="12" customWidth="1"/>
    <col min="29" max="29" width="7.09765625" style="12" customWidth="1"/>
    <col min="30" max="30" width="5.3984375" style="12" customWidth="1"/>
    <col min="31" max="31" width="7.296875" style="198" customWidth="1"/>
    <col min="32" max="32" width="8.796875" style="357" customWidth="1"/>
    <col min="33" max="33" width="8.3984375" style="199" customWidth="1"/>
    <col min="34" max="34" width="9.3984375" style="199" customWidth="1"/>
    <col min="35" max="36" width="9.8984375" style="12" customWidth="1"/>
    <col min="37" max="37" width="9.3984375" style="13" customWidth="1"/>
    <col min="38" max="38" width="19.19921875" style="13" customWidth="1"/>
    <col min="39" max="39" width="12.296875" style="15" hidden="1" customWidth="1"/>
    <col min="40" max="40" width="11.3984375" style="13" hidden="1" customWidth="1"/>
    <col min="41" max="41" width="14.19921875" style="13" hidden="1" customWidth="1"/>
    <col min="42" max="42" width="12" style="12" hidden="1" customWidth="1"/>
    <col min="43" max="43" width="17.69921875" style="69" hidden="1" customWidth="1"/>
    <col min="44" max="44" width="18.09765625" style="325" hidden="1" customWidth="1"/>
    <col min="45" max="45" width="9.19921875" style="13"/>
    <col min="46" max="46" width="7.296875" style="198" customWidth="1"/>
    <col min="47" max="47" width="9.19921875" style="13"/>
    <col min="48" max="48" width="7.3984375" style="195" customWidth="1"/>
    <col min="49" max="16384" width="9.19921875" style="13"/>
  </cols>
  <sheetData>
    <row r="1" spans="1:48" ht="38.15" customHeight="1" x14ac:dyDescent="0.3">
      <c r="A1" s="450" t="s">
        <v>697</v>
      </c>
      <c r="B1" s="450"/>
      <c r="C1" s="450"/>
      <c r="D1" s="450"/>
      <c r="E1" s="451"/>
      <c r="F1" s="450"/>
      <c r="G1" s="451"/>
      <c r="H1" s="450"/>
      <c r="I1" s="451"/>
      <c r="J1" s="450"/>
      <c r="K1" s="451"/>
      <c r="L1" s="450"/>
      <c r="M1" s="451"/>
      <c r="N1" s="450"/>
      <c r="O1" s="450"/>
      <c r="P1" s="452"/>
      <c r="Q1" s="452"/>
      <c r="R1" s="452"/>
      <c r="S1" s="451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L1" s="194" t="s">
        <v>698</v>
      </c>
      <c r="AM1" s="13"/>
      <c r="AP1" s="13"/>
      <c r="AQ1" s="13"/>
      <c r="AR1" s="13"/>
      <c r="AT1" s="13"/>
      <c r="AV1" s="13"/>
    </row>
    <row r="2" spans="1:48" s="326" customFormat="1" ht="21.8" customHeight="1" thickBot="1" x14ac:dyDescent="0.35">
      <c r="A2" s="327"/>
      <c r="B2" s="328">
        <v>1</v>
      </c>
      <c r="C2" s="328">
        <v>2</v>
      </c>
      <c r="D2" s="328">
        <v>3</v>
      </c>
      <c r="E2" s="329">
        <v>4</v>
      </c>
      <c r="F2" s="326">
        <v>5</v>
      </c>
      <c r="G2" s="329">
        <v>6</v>
      </c>
      <c r="H2" s="326">
        <v>7</v>
      </c>
      <c r="I2" s="329">
        <v>8</v>
      </c>
      <c r="J2" s="326">
        <v>9</v>
      </c>
      <c r="K2" s="329">
        <v>10</v>
      </c>
      <c r="L2" s="326">
        <v>11</v>
      </c>
      <c r="M2" s="329">
        <v>12</v>
      </c>
      <c r="N2" s="326">
        <v>13</v>
      </c>
      <c r="O2" s="326">
        <v>14</v>
      </c>
      <c r="P2" s="326">
        <v>15</v>
      </c>
      <c r="Q2" s="326">
        <v>16</v>
      </c>
      <c r="R2" s="326">
        <v>17</v>
      </c>
      <c r="S2" s="329">
        <v>18</v>
      </c>
      <c r="T2" s="350">
        <v>19</v>
      </c>
      <c r="U2" s="366">
        <v>20</v>
      </c>
      <c r="V2" s="326">
        <v>21</v>
      </c>
      <c r="W2" s="326">
        <v>22</v>
      </c>
      <c r="X2" s="326">
        <v>23</v>
      </c>
      <c r="Y2" s="326">
        <v>24</v>
      </c>
      <c r="Z2" s="326">
        <v>25</v>
      </c>
      <c r="AA2" s="326">
        <v>26</v>
      </c>
      <c r="AB2" s="326">
        <v>27</v>
      </c>
      <c r="AC2" s="326">
        <v>28</v>
      </c>
      <c r="AD2" s="326">
        <v>29</v>
      </c>
      <c r="AE2" s="326">
        <v>30</v>
      </c>
      <c r="AF2" s="350">
        <v>31</v>
      </c>
      <c r="AG2" s="330">
        <v>32</v>
      </c>
      <c r="AH2" s="330">
        <v>33</v>
      </c>
      <c r="AI2" s="326">
        <v>34</v>
      </c>
      <c r="AJ2" s="326">
        <v>35</v>
      </c>
      <c r="AK2" s="326">
        <v>36</v>
      </c>
      <c r="AL2" s="326">
        <v>37</v>
      </c>
      <c r="AQ2" s="331"/>
      <c r="AR2" s="326" t="s">
        <v>699</v>
      </c>
      <c r="AT2" s="326">
        <v>30</v>
      </c>
      <c r="AV2" s="329">
        <v>18</v>
      </c>
    </row>
    <row r="3" spans="1:48" ht="30.65" customHeight="1" thickBot="1" x14ac:dyDescent="0.35">
      <c r="A3" s="453" t="s">
        <v>74</v>
      </c>
      <c r="B3" s="456" t="s">
        <v>75</v>
      </c>
      <c r="C3" s="459" t="s">
        <v>97</v>
      </c>
      <c r="D3" s="200"/>
      <c r="E3" s="462" t="s">
        <v>700</v>
      </c>
      <c r="F3" s="463"/>
      <c r="G3" s="464"/>
      <c r="H3" s="463"/>
      <c r="I3" s="464"/>
      <c r="J3" s="463"/>
      <c r="K3" s="464"/>
      <c r="L3" s="463"/>
      <c r="M3" s="464"/>
      <c r="N3" s="463"/>
      <c r="O3" s="463"/>
      <c r="P3" s="465"/>
      <c r="Q3" s="465"/>
      <c r="R3" s="465"/>
      <c r="S3" s="464"/>
      <c r="T3" s="463"/>
      <c r="U3" s="463"/>
      <c r="V3" s="463"/>
      <c r="W3" s="466" t="s">
        <v>701</v>
      </c>
      <c r="X3" s="467"/>
      <c r="Y3" s="467"/>
      <c r="Z3" s="467"/>
      <c r="AA3" s="467"/>
      <c r="AB3" s="467"/>
      <c r="AC3" s="467"/>
      <c r="AD3" s="467"/>
      <c r="AE3" s="467"/>
      <c r="AF3" s="467"/>
      <c r="AG3" s="468"/>
      <c r="AH3" s="434" t="s">
        <v>98</v>
      </c>
      <c r="AI3" s="437" t="s">
        <v>96</v>
      </c>
      <c r="AJ3" s="438"/>
      <c r="AK3" s="441" t="s">
        <v>702</v>
      </c>
      <c r="AL3" s="444" t="s">
        <v>703</v>
      </c>
      <c r="AM3" s="447"/>
      <c r="AN3" s="418" t="s">
        <v>704</v>
      </c>
      <c r="AO3" s="418"/>
      <c r="AP3" s="201"/>
      <c r="AQ3" s="421" t="s">
        <v>705</v>
      </c>
      <c r="AR3" s="424" t="s">
        <v>706</v>
      </c>
      <c r="AT3" s="13"/>
      <c r="AV3" s="13"/>
    </row>
    <row r="4" spans="1:48" ht="75.650000000000006" customHeight="1" x14ac:dyDescent="0.3">
      <c r="A4" s="454"/>
      <c r="B4" s="457"/>
      <c r="C4" s="460"/>
      <c r="D4" s="202" t="s">
        <v>695</v>
      </c>
      <c r="E4" s="427" t="s">
        <v>707</v>
      </c>
      <c r="F4" s="391"/>
      <c r="G4" s="428" t="s">
        <v>708</v>
      </c>
      <c r="H4" s="429"/>
      <c r="I4" s="428" t="s">
        <v>709</v>
      </c>
      <c r="J4" s="429"/>
      <c r="K4" s="428" t="s">
        <v>710</v>
      </c>
      <c r="L4" s="429"/>
      <c r="M4" s="430" t="s">
        <v>711</v>
      </c>
      <c r="N4" s="429"/>
      <c r="O4" s="430" t="s">
        <v>712</v>
      </c>
      <c r="P4" s="431"/>
      <c r="Q4" s="432" t="s">
        <v>713</v>
      </c>
      <c r="R4" s="433"/>
      <c r="S4" s="428" t="s">
        <v>714</v>
      </c>
      <c r="T4" s="429"/>
      <c r="U4" s="471" t="s">
        <v>743</v>
      </c>
      <c r="V4" s="203" t="s">
        <v>715</v>
      </c>
      <c r="W4" s="473" t="s">
        <v>707</v>
      </c>
      <c r="X4" s="474"/>
      <c r="Y4" s="475" t="s">
        <v>708</v>
      </c>
      <c r="Z4" s="476"/>
      <c r="AA4" s="475" t="s">
        <v>709</v>
      </c>
      <c r="AB4" s="476"/>
      <c r="AC4" s="475" t="s">
        <v>710</v>
      </c>
      <c r="AD4" s="476"/>
      <c r="AE4" s="469" t="s">
        <v>716</v>
      </c>
      <c r="AF4" s="470"/>
      <c r="AG4" s="204" t="s">
        <v>715</v>
      </c>
      <c r="AH4" s="435"/>
      <c r="AI4" s="439"/>
      <c r="AJ4" s="440"/>
      <c r="AK4" s="442"/>
      <c r="AL4" s="445"/>
      <c r="AM4" s="448"/>
      <c r="AN4" s="419"/>
      <c r="AO4" s="419"/>
      <c r="AP4" s="205"/>
      <c r="AQ4" s="422"/>
      <c r="AR4" s="425"/>
      <c r="AT4" s="358" t="s">
        <v>738</v>
      </c>
      <c r="AV4" s="358" t="s">
        <v>739</v>
      </c>
    </row>
    <row r="5" spans="1:48" ht="45.15" customHeight="1" thickBot="1" x14ac:dyDescent="0.35">
      <c r="A5" s="455"/>
      <c r="B5" s="458"/>
      <c r="C5" s="461"/>
      <c r="D5" s="206"/>
      <c r="E5" s="207" t="s">
        <v>717</v>
      </c>
      <c r="F5" s="208" t="s">
        <v>718</v>
      </c>
      <c r="G5" s="209" t="s">
        <v>717</v>
      </c>
      <c r="H5" s="208" t="s">
        <v>718</v>
      </c>
      <c r="I5" s="209" t="s">
        <v>717</v>
      </c>
      <c r="J5" s="208" t="s">
        <v>718</v>
      </c>
      <c r="K5" s="209" t="s">
        <v>717</v>
      </c>
      <c r="L5" s="208" t="s">
        <v>718</v>
      </c>
      <c r="M5" s="209" t="s">
        <v>717</v>
      </c>
      <c r="N5" s="208" t="s">
        <v>718</v>
      </c>
      <c r="O5" s="209" t="s">
        <v>717</v>
      </c>
      <c r="P5" s="210" t="s">
        <v>718</v>
      </c>
      <c r="Q5" s="211" t="s">
        <v>717</v>
      </c>
      <c r="R5" s="212" t="s">
        <v>718</v>
      </c>
      <c r="S5" s="209" t="s">
        <v>717</v>
      </c>
      <c r="T5" s="359" t="s">
        <v>740</v>
      </c>
      <c r="U5" s="472"/>
      <c r="V5" s="213" t="s">
        <v>717</v>
      </c>
      <c r="W5" s="214" t="s">
        <v>717</v>
      </c>
      <c r="X5" s="208" t="s">
        <v>718</v>
      </c>
      <c r="Y5" s="208" t="s">
        <v>717</v>
      </c>
      <c r="Z5" s="208" t="s">
        <v>718</v>
      </c>
      <c r="AA5" s="208" t="s">
        <v>717</v>
      </c>
      <c r="AB5" s="208" t="s">
        <v>718</v>
      </c>
      <c r="AC5" s="208" t="s">
        <v>717</v>
      </c>
      <c r="AD5" s="208" t="s">
        <v>718</v>
      </c>
      <c r="AE5" s="215" t="s">
        <v>717</v>
      </c>
      <c r="AF5" s="353" t="s">
        <v>737</v>
      </c>
      <c r="AG5" s="216" t="s">
        <v>717</v>
      </c>
      <c r="AH5" s="436"/>
      <c r="AI5" s="214" t="s">
        <v>99</v>
      </c>
      <c r="AJ5" s="217" t="s">
        <v>100</v>
      </c>
      <c r="AK5" s="443"/>
      <c r="AL5" s="446"/>
      <c r="AM5" s="449"/>
      <c r="AN5" s="420"/>
      <c r="AO5" s="420"/>
      <c r="AP5" s="218"/>
      <c r="AQ5" s="423"/>
      <c r="AR5" s="426"/>
      <c r="AT5" s="215" t="s">
        <v>717</v>
      </c>
      <c r="AV5" s="209" t="s">
        <v>717</v>
      </c>
    </row>
    <row r="6" spans="1:48" s="135" customFormat="1" ht="13.85" customHeight="1" thickBot="1" x14ac:dyDescent="0.35">
      <c r="A6" s="219">
        <v>1</v>
      </c>
      <c r="B6" s="220" t="s">
        <v>719</v>
      </c>
      <c r="C6" s="220" t="s">
        <v>720</v>
      </c>
      <c r="D6" s="221"/>
      <c r="E6" s="222">
        <v>4</v>
      </c>
      <c r="F6" s="223">
        <v>5</v>
      </c>
      <c r="G6" s="223">
        <v>5</v>
      </c>
      <c r="H6" s="223">
        <v>6</v>
      </c>
      <c r="I6" s="223">
        <v>7</v>
      </c>
      <c r="J6" s="223">
        <v>8</v>
      </c>
      <c r="K6" s="223">
        <v>9</v>
      </c>
      <c r="L6" s="223">
        <v>10</v>
      </c>
      <c r="M6" s="223">
        <v>11</v>
      </c>
      <c r="N6" s="223">
        <v>13</v>
      </c>
      <c r="O6" s="223">
        <v>12</v>
      </c>
      <c r="P6" s="224"/>
      <c r="Q6" s="225">
        <v>13</v>
      </c>
      <c r="R6" s="226">
        <v>14</v>
      </c>
      <c r="S6" s="365">
        <v>15</v>
      </c>
      <c r="T6" s="360">
        <v>15</v>
      </c>
      <c r="U6" s="367">
        <v>16</v>
      </c>
      <c r="V6" s="227">
        <v>16</v>
      </c>
      <c r="W6" s="222">
        <v>17</v>
      </c>
      <c r="X6" s="223">
        <v>19</v>
      </c>
      <c r="Y6" s="223">
        <v>18</v>
      </c>
      <c r="Z6" s="223">
        <v>19</v>
      </c>
      <c r="AA6" s="223">
        <v>20</v>
      </c>
      <c r="AB6" s="223">
        <v>21</v>
      </c>
      <c r="AC6" s="223">
        <v>22</v>
      </c>
      <c r="AD6" s="223">
        <v>23</v>
      </c>
      <c r="AE6" s="225">
        <v>24</v>
      </c>
      <c r="AF6" s="354">
        <v>27</v>
      </c>
      <c r="AG6" s="228">
        <v>25</v>
      </c>
      <c r="AH6" s="229">
        <v>26</v>
      </c>
      <c r="AI6" s="222">
        <v>27</v>
      </c>
      <c r="AJ6" s="230">
        <v>28</v>
      </c>
      <c r="AK6" s="231"/>
      <c r="AL6" s="232"/>
      <c r="AM6" s="233"/>
      <c r="AN6" s="234"/>
      <c r="AO6" s="234"/>
      <c r="AP6" s="235"/>
      <c r="AQ6" s="236">
        <v>3</v>
      </c>
      <c r="AR6" s="237">
        <v>4</v>
      </c>
      <c r="AT6" s="225">
        <v>24</v>
      </c>
      <c r="AV6" s="223">
        <v>15</v>
      </c>
    </row>
    <row r="7" spans="1:48" ht="15.05" customHeight="1" x14ac:dyDescent="0.3">
      <c r="A7" s="238">
        <v>1</v>
      </c>
      <c r="B7" s="239" t="s">
        <v>101</v>
      </c>
      <c r="C7" s="240">
        <v>5696.728331986882</v>
      </c>
      <c r="D7" s="241">
        <v>3</v>
      </c>
      <c r="E7" s="242">
        <v>0</v>
      </c>
      <c r="F7" s="243">
        <v>0</v>
      </c>
      <c r="G7" s="243">
        <v>0</v>
      </c>
      <c r="H7" s="243">
        <v>0</v>
      </c>
      <c r="I7" s="243">
        <v>1203.79</v>
      </c>
      <c r="J7" s="243">
        <v>1</v>
      </c>
      <c r="K7" s="243">
        <v>0</v>
      </c>
      <c r="L7" s="243">
        <v>0</v>
      </c>
      <c r="M7" s="243">
        <v>0</v>
      </c>
      <c r="N7" s="243">
        <v>0</v>
      </c>
      <c r="O7" s="243">
        <v>0</v>
      </c>
      <c r="P7" s="243">
        <v>0</v>
      </c>
      <c r="Q7" s="243">
        <v>0</v>
      </c>
      <c r="R7" s="243">
        <v>0</v>
      </c>
      <c r="S7" s="260">
        <f>AV7-T7-U7</f>
        <v>5.188728226344665</v>
      </c>
      <c r="T7" s="361">
        <v>0</v>
      </c>
      <c r="U7" s="368"/>
      <c r="V7" s="245">
        <v>1208.9787282263446</v>
      </c>
      <c r="W7" s="246">
        <v>0</v>
      </c>
      <c r="X7" s="246">
        <v>0</v>
      </c>
      <c r="Y7" s="246">
        <v>0</v>
      </c>
      <c r="Z7" s="246">
        <v>0</v>
      </c>
      <c r="AA7" s="246">
        <v>0</v>
      </c>
      <c r="AB7" s="246">
        <v>0</v>
      </c>
      <c r="AC7" s="246">
        <v>0</v>
      </c>
      <c r="AD7" s="246">
        <v>0</v>
      </c>
      <c r="AE7" s="246">
        <f>AT7-AF7</f>
        <v>0</v>
      </c>
      <c r="AF7" s="351"/>
      <c r="AG7" s="245">
        <v>0</v>
      </c>
      <c r="AH7" s="247">
        <v>1208.9787282263446</v>
      </c>
      <c r="AI7" s="248">
        <v>-4487.7496037605379</v>
      </c>
      <c r="AJ7" s="249">
        <v>0</v>
      </c>
      <c r="AK7" s="250">
        <v>1095.8920165593129</v>
      </c>
      <c r="AL7" s="251">
        <v>-3391.8575872012252</v>
      </c>
      <c r="AM7" s="252"/>
      <c r="AN7" s="253">
        <v>432.14976000000001</v>
      </c>
      <c r="AO7" s="254">
        <v>0</v>
      </c>
      <c r="AP7" s="255"/>
      <c r="AQ7" s="94" t="s">
        <v>721</v>
      </c>
      <c r="AR7" s="256">
        <v>3391.8575872012252</v>
      </c>
      <c r="AT7" s="246">
        <v>0</v>
      </c>
      <c r="AV7" s="244">
        <v>5.188728226344665</v>
      </c>
    </row>
    <row r="8" spans="1:48" ht="15.05" customHeight="1" x14ac:dyDescent="0.3">
      <c r="A8" s="238">
        <v>2</v>
      </c>
      <c r="B8" s="257" t="s">
        <v>102</v>
      </c>
      <c r="C8" s="240">
        <v>21901.77345544122</v>
      </c>
      <c r="D8" s="258">
        <v>2</v>
      </c>
      <c r="E8" s="259">
        <v>0</v>
      </c>
      <c r="F8" s="260">
        <v>0</v>
      </c>
      <c r="G8" s="260">
        <v>0</v>
      </c>
      <c r="H8" s="260">
        <v>0</v>
      </c>
      <c r="I8" s="260">
        <v>0</v>
      </c>
      <c r="J8" s="260">
        <v>0</v>
      </c>
      <c r="K8" s="260">
        <v>0</v>
      </c>
      <c r="L8" s="260">
        <v>0</v>
      </c>
      <c r="M8" s="260">
        <v>0</v>
      </c>
      <c r="N8" s="260">
        <v>0</v>
      </c>
      <c r="O8" s="260">
        <v>0</v>
      </c>
      <c r="P8" s="260">
        <v>0</v>
      </c>
      <c r="Q8" s="260">
        <v>0</v>
      </c>
      <c r="R8" s="260">
        <v>0</v>
      </c>
      <c r="S8" s="260">
        <f>AV8-T8-U8</f>
        <v>1689.215040403702</v>
      </c>
      <c r="T8" s="362">
        <v>0</v>
      </c>
      <c r="U8" s="369">
        <v>854</v>
      </c>
      <c r="V8" s="245">
        <v>2543.215040403702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f t="shared" ref="AE8:AE71" si="0">AT8-AF8</f>
        <v>0</v>
      </c>
      <c r="AF8" s="351"/>
      <c r="AG8" s="245">
        <v>0</v>
      </c>
      <c r="AH8" s="247">
        <v>2543.215040403702</v>
      </c>
      <c r="AI8" s="248">
        <v>-19358.558415037518</v>
      </c>
      <c r="AJ8" s="249">
        <v>0</v>
      </c>
      <c r="AK8" s="262">
        <v>-5510.9565108169681</v>
      </c>
      <c r="AL8" s="263">
        <v>-24869.514925854484</v>
      </c>
      <c r="AM8" s="252"/>
      <c r="AN8" s="253">
        <v>1657.4186999999999</v>
      </c>
      <c r="AO8" s="254">
        <v>0</v>
      </c>
      <c r="AP8" s="255"/>
      <c r="AQ8" s="94" t="s">
        <v>721</v>
      </c>
      <c r="AR8" s="256">
        <v>24869.514925854484</v>
      </c>
      <c r="AT8" s="246">
        <v>0</v>
      </c>
      <c r="AV8" s="261">
        <v>2543.215040403702</v>
      </c>
    </row>
    <row r="9" spans="1:48" ht="15.05" customHeight="1" x14ac:dyDescent="0.3">
      <c r="A9" s="238">
        <v>3</v>
      </c>
      <c r="B9" s="257" t="s">
        <v>103</v>
      </c>
      <c r="C9" s="240">
        <v>49964.818517009851</v>
      </c>
      <c r="D9" s="264">
        <v>2</v>
      </c>
      <c r="E9" s="259">
        <v>287.47000000000003</v>
      </c>
      <c r="F9" s="260">
        <v>0</v>
      </c>
      <c r="G9" s="260">
        <v>0</v>
      </c>
      <c r="H9" s="260">
        <v>0</v>
      </c>
      <c r="I9" s="260">
        <v>37802</v>
      </c>
      <c r="J9" s="260">
        <v>1</v>
      </c>
      <c r="K9" s="260">
        <v>0</v>
      </c>
      <c r="L9" s="260">
        <v>0</v>
      </c>
      <c r="M9" s="260">
        <v>0</v>
      </c>
      <c r="N9" s="260">
        <v>0</v>
      </c>
      <c r="O9" s="260">
        <v>0</v>
      </c>
      <c r="P9" s="260">
        <v>0</v>
      </c>
      <c r="Q9" s="260">
        <v>0</v>
      </c>
      <c r="R9" s="260">
        <v>0</v>
      </c>
      <c r="S9" s="260">
        <f t="shared" ref="S9:S72" si="1">AV9-T9-U9</f>
        <v>1032.1564918022425</v>
      </c>
      <c r="T9" s="362">
        <v>0</v>
      </c>
      <c r="U9" s="369"/>
      <c r="V9" s="245">
        <v>39121.626491802243</v>
      </c>
      <c r="W9" s="246">
        <v>0</v>
      </c>
      <c r="X9" s="246">
        <v>0</v>
      </c>
      <c r="Y9" s="246">
        <v>0</v>
      </c>
      <c r="Z9" s="246">
        <v>0</v>
      </c>
      <c r="AA9" s="246">
        <v>40891.519999999997</v>
      </c>
      <c r="AB9" s="246">
        <v>2</v>
      </c>
      <c r="AC9" s="246">
        <v>0</v>
      </c>
      <c r="AD9" s="246">
        <v>0</v>
      </c>
      <c r="AE9" s="246">
        <f t="shared" si="0"/>
        <v>0</v>
      </c>
      <c r="AF9" s="351"/>
      <c r="AG9" s="245">
        <v>40891.519999999997</v>
      </c>
      <c r="AH9" s="247">
        <v>80013.146491802239</v>
      </c>
      <c r="AI9" s="248">
        <v>0</v>
      </c>
      <c r="AJ9" s="249">
        <v>30048.327974792388</v>
      </c>
      <c r="AK9" s="262">
        <v>-16041.517650083997</v>
      </c>
      <c r="AL9" s="263">
        <v>14006.810324708391</v>
      </c>
      <c r="AM9" s="252"/>
      <c r="AN9" s="253">
        <v>3719.8774200000003</v>
      </c>
      <c r="AO9" s="254">
        <v>0</v>
      </c>
      <c r="AP9" s="255"/>
      <c r="AQ9" s="94">
        <v>-14006.810324708391</v>
      </c>
      <c r="AR9" s="256" t="s">
        <v>721</v>
      </c>
      <c r="AT9" s="246">
        <v>0</v>
      </c>
      <c r="AV9" s="261">
        <v>1032.1564918022425</v>
      </c>
    </row>
    <row r="10" spans="1:48" ht="15.05" customHeight="1" x14ac:dyDescent="0.3">
      <c r="A10" s="238">
        <v>4</v>
      </c>
      <c r="B10" s="257" t="s">
        <v>104</v>
      </c>
      <c r="C10" s="240">
        <v>89673.95771457009</v>
      </c>
      <c r="D10" s="264">
        <v>3</v>
      </c>
      <c r="E10" s="259">
        <v>3631</v>
      </c>
      <c r="F10" s="260">
        <v>0</v>
      </c>
      <c r="G10" s="260">
        <v>1746</v>
      </c>
      <c r="H10" s="260">
        <v>9.1</v>
      </c>
      <c r="I10" s="260">
        <v>1633</v>
      </c>
      <c r="J10" s="260">
        <v>0.2</v>
      </c>
      <c r="K10" s="260">
        <v>0</v>
      </c>
      <c r="L10" s="260">
        <v>0</v>
      </c>
      <c r="M10" s="260">
        <v>1292</v>
      </c>
      <c r="N10" s="260">
        <v>0</v>
      </c>
      <c r="O10" s="260">
        <v>0</v>
      </c>
      <c r="P10" s="260">
        <v>0</v>
      </c>
      <c r="Q10" s="260">
        <v>11773</v>
      </c>
      <c r="R10" s="260">
        <v>33</v>
      </c>
      <c r="S10" s="260">
        <f t="shared" si="1"/>
        <v>9044.9525704951484</v>
      </c>
      <c r="T10" s="362">
        <v>0</v>
      </c>
      <c r="U10" s="369"/>
      <c r="V10" s="245">
        <v>29119.952570495148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f t="shared" si="0"/>
        <v>0</v>
      </c>
      <c r="AF10" s="351">
        <f>195+40717</f>
        <v>40912</v>
      </c>
      <c r="AG10" s="245">
        <v>40912</v>
      </c>
      <c r="AH10" s="247">
        <v>70031.952570495152</v>
      </c>
      <c r="AI10" s="248">
        <v>-19642.005144074938</v>
      </c>
      <c r="AJ10" s="249">
        <v>0</v>
      </c>
      <c r="AK10" s="262">
        <v>-59189.152204660793</v>
      </c>
      <c r="AL10" s="263">
        <v>-78831.157348735724</v>
      </c>
      <c r="AM10" s="252"/>
      <c r="AN10" s="253">
        <v>6869.1231070000003</v>
      </c>
      <c r="AO10" s="254">
        <v>0</v>
      </c>
      <c r="AP10" s="255"/>
      <c r="AQ10" s="94" t="s">
        <v>721</v>
      </c>
      <c r="AR10" s="256">
        <v>78831.157348735724</v>
      </c>
      <c r="AS10" s="20"/>
      <c r="AT10" s="246">
        <v>40912</v>
      </c>
      <c r="AV10" s="261">
        <v>9044.9525704951484</v>
      </c>
    </row>
    <row r="11" spans="1:48" ht="15.05" customHeight="1" x14ac:dyDescent="0.3">
      <c r="A11" s="238">
        <v>5</v>
      </c>
      <c r="B11" s="257" t="s">
        <v>105</v>
      </c>
      <c r="C11" s="240">
        <v>99360.048277022288</v>
      </c>
      <c r="D11" s="264">
        <v>3</v>
      </c>
      <c r="E11" s="259">
        <v>24623.599999999999</v>
      </c>
      <c r="F11" s="260">
        <v>0</v>
      </c>
      <c r="G11" s="260">
        <v>9574.6</v>
      </c>
      <c r="H11" s="260">
        <v>46.9</v>
      </c>
      <c r="I11" s="260">
        <v>399</v>
      </c>
      <c r="J11" s="260">
        <v>0</v>
      </c>
      <c r="K11" s="260">
        <v>0</v>
      </c>
      <c r="L11" s="260">
        <v>0</v>
      </c>
      <c r="M11" s="260">
        <v>5244.39</v>
      </c>
      <c r="N11" s="260">
        <v>0</v>
      </c>
      <c r="O11" s="260">
        <v>244</v>
      </c>
      <c r="P11" s="260">
        <v>0</v>
      </c>
      <c r="Q11" s="260">
        <v>6476</v>
      </c>
      <c r="R11" s="260">
        <v>18</v>
      </c>
      <c r="S11" s="260">
        <f t="shared" si="1"/>
        <v>1834.0356280164051</v>
      </c>
      <c r="T11" s="362">
        <v>0</v>
      </c>
      <c r="U11" s="369">
        <v>5018</v>
      </c>
      <c r="V11" s="245">
        <v>53413.625628016402</v>
      </c>
      <c r="W11" s="246">
        <v>0</v>
      </c>
      <c r="X11" s="246">
        <v>0</v>
      </c>
      <c r="Y11" s="246">
        <v>0</v>
      </c>
      <c r="Z11" s="246">
        <v>0</v>
      </c>
      <c r="AA11" s="246">
        <v>0</v>
      </c>
      <c r="AB11" s="246">
        <v>0</v>
      </c>
      <c r="AC11" s="246">
        <v>0</v>
      </c>
      <c r="AD11" s="246">
        <v>0</v>
      </c>
      <c r="AE11" s="246">
        <f t="shared" si="0"/>
        <v>5712.8499999999985</v>
      </c>
      <c r="AF11" s="351">
        <v>17579</v>
      </c>
      <c r="AG11" s="245">
        <v>23291.85</v>
      </c>
      <c r="AH11" s="247">
        <v>76705.4756280164</v>
      </c>
      <c r="AI11" s="248">
        <v>-22654.572649005888</v>
      </c>
      <c r="AJ11" s="249">
        <v>0</v>
      </c>
      <c r="AK11" s="262">
        <v>58892.380649664468</v>
      </c>
      <c r="AL11" s="263">
        <v>36237.808000658581</v>
      </c>
      <c r="AM11" s="252"/>
      <c r="AN11" s="253">
        <v>7575.4422500000001</v>
      </c>
      <c r="AO11" s="254">
        <v>0</v>
      </c>
      <c r="AP11" s="255"/>
      <c r="AQ11" s="94">
        <v>-36237.808000658581</v>
      </c>
      <c r="AR11" s="256" t="s">
        <v>721</v>
      </c>
      <c r="AT11" s="246">
        <v>23291.85</v>
      </c>
      <c r="AV11" s="261">
        <v>6852.0356280164051</v>
      </c>
    </row>
    <row r="12" spans="1:48" ht="15.05" customHeight="1" x14ac:dyDescent="0.3">
      <c r="A12" s="238">
        <v>6</v>
      </c>
      <c r="B12" s="257" t="s">
        <v>106</v>
      </c>
      <c r="C12" s="240">
        <v>48871.430302196241</v>
      </c>
      <c r="D12" s="264">
        <v>1</v>
      </c>
      <c r="E12" s="259">
        <v>10157.9</v>
      </c>
      <c r="F12" s="260">
        <v>0</v>
      </c>
      <c r="G12" s="260">
        <v>0</v>
      </c>
      <c r="H12" s="260">
        <v>0</v>
      </c>
      <c r="I12" s="260">
        <v>1707</v>
      </c>
      <c r="J12" s="260">
        <v>0</v>
      </c>
      <c r="K12" s="260">
        <v>0</v>
      </c>
      <c r="L12" s="260">
        <v>0</v>
      </c>
      <c r="M12" s="260">
        <v>643</v>
      </c>
      <c r="N12" s="260">
        <v>0</v>
      </c>
      <c r="O12" s="260">
        <v>0</v>
      </c>
      <c r="P12" s="260">
        <v>0</v>
      </c>
      <c r="Q12" s="260">
        <v>0</v>
      </c>
      <c r="R12" s="260">
        <v>0</v>
      </c>
      <c r="S12" s="260">
        <f t="shared" si="1"/>
        <v>3646.4405776034737</v>
      </c>
      <c r="T12" s="362">
        <v>0</v>
      </c>
      <c r="U12" s="369">
        <v>2386</v>
      </c>
      <c r="V12" s="245">
        <v>18540.340577603474</v>
      </c>
      <c r="W12" s="246">
        <v>0</v>
      </c>
      <c r="X12" s="246">
        <v>0</v>
      </c>
      <c r="Y12" s="246">
        <v>0</v>
      </c>
      <c r="Z12" s="246">
        <v>0</v>
      </c>
      <c r="AA12" s="246">
        <v>0</v>
      </c>
      <c r="AB12" s="246">
        <v>0</v>
      </c>
      <c r="AC12" s="246">
        <v>0</v>
      </c>
      <c r="AD12" s="246">
        <v>0</v>
      </c>
      <c r="AE12" s="246">
        <f t="shared" si="0"/>
        <v>0</v>
      </c>
      <c r="AF12" s="351"/>
      <c r="AG12" s="245">
        <v>0</v>
      </c>
      <c r="AH12" s="247">
        <v>18540.340577603474</v>
      </c>
      <c r="AI12" s="248">
        <v>-30331.089724592766</v>
      </c>
      <c r="AJ12" s="249">
        <v>0</v>
      </c>
      <c r="AK12" s="262">
        <v>7806.1319223486589</v>
      </c>
      <c r="AL12" s="263">
        <v>-22524.957802244106</v>
      </c>
      <c r="AM12" s="252"/>
      <c r="AN12" s="253">
        <v>3671.3742999999999</v>
      </c>
      <c r="AO12" s="254">
        <v>0</v>
      </c>
      <c r="AP12" s="255"/>
      <c r="AQ12" s="94" t="s">
        <v>721</v>
      </c>
      <c r="AR12" s="256">
        <v>22524.957802244106</v>
      </c>
      <c r="AT12" s="246">
        <v>0</v>
      </c>
      <c r="AV12" s="261">
        <v>6032.4405776034737</v>
      </c>
    </row>
    <row r="13" spans="1:48" ht="15.05" customHeight="1" x14ac:dyDescent="0.3">
      <c r="A13" s="238">
        <v>7</v>
      </c>
      <c r="B13" s="257" t="s">
        <v>107</v>
      </c>
      <c r="C13" s="240">
        <v>6472.9110109267258</v>
      </c>
      <c r="D13" s="264">
        <v>1</v>
      </c>
      <c r="E13" s="259">
        <v>0</v>
      </c>
      <c r="F13" s="260">
        <v>0</v>
      </c>
      <c r="G13" s="260">
        <v>0</v>
      </c>
      <c r="H13" s="260">
        <v>0</v>
      </c>
      <c r="I13" s="260">
        <v>0</v>
      </c>
      <c r="J13" s="260">
        <v>0</v>
      </c>
      <c r="K13" s="260">
        <v>0</v>
      </c>
      <c r="L13" s="260">
        <v>0</v>
      </c>
      <c r="M13" s="260">
        <v>0</v>
      </c>
      <c r="N13" s="260">
        <v>0</v>
      </c>
      <c r="O13" s="260">
        <v>0</v>
      </c>
      <c r="P13" s="260">
        <v>0</v>
      </c>
      <c r="Q13" s="260">
        <v>0</v>
      </c>
      <c r="R13" s="260">
        <v>0</v>
      </c>
      <c r="S13" s="260">
        <f t="shared" si="1"/>
        <v>316</v>
      </c>
      <c r="T13" s="362">
        <v>0</v>
      </c>
      <c r="U13" s="369"/>
      <c r="V13" s="245">
        <v>316</v>
      </c>
      <c r="W13" s="246">
        <v>0</v>
      </c>
      <c r="X13" s="246">
        <v>0</v>
      </c>
      <c r="Y13" s="246">
        <v>0</v>
      </c>
      <c r="Z13" s="246">
        <v>0</v>
      </c>
      <c r="AA13" s="246">
        <v>0</v>
      </c>
      <c r="AB13" s="246">
        <v>0</v>
      </c>
      <c r="AC13" s="246">
        <v>0</v>
      </c>
      <c r="AD13" s="246">
        <v>0</v>
      </c>
      <c r="AE13" s="246">
        <f t="shared" si="0"/>
        <v>0</v>
      </c>
      <c r="AF13" s="351"/>
      <c r="AG13" s="245">
        <v>0</v>
      </c>
      <c r="AH13" s="247">
        <v>316</v>
      </c>
      <c r="AI13" s="248">
        <v>-6156.9110109267258</v>
      </c>
      <c r="AJ13" s="249">
        <v>0</v>
      </c>
      <c r="AK13" s="262">
        <v>4647.0007687732868</v>
      </c>
      <c r="AL13" s="263">
        <v>-1509.910242153439</v>
      </c>
      <c r="AM13" s="252"/>
      <c r="AN13" s="253">
        <v>488.47448099999997</v>
      </c>
      <c r="AO13" s="254">
        <v>0</v>
      </c>
      <c r="AP13" s="255"/>
      <c r="AQ13" s="94" t="s">
        <v>721</v>
      </c>
      <c r="AR13" s="256">
        <v>1509.910242153439</v>
      </c>
      <c r="AT13" s="246">
        <v>0</v>
      </c>
      <c r="AV13" s="261">
        <v>316</v>
      </c>
    </row>
    <row r="14" spans="1:48" ht="15.05" customHeight="1" x14ac:dyDescent="0.3">
      <c r="A14" s="238">
        <v>8</v>
      </c>
      <c r="B14" s="257" t="s">
        <v>108</v>
      </c>
      <c r="C14" s="240">
        <v>6218.3852312791769</v>
      </c>
      <c r="D14" s="264">
        <v>1</v>
      </c>
      <c r="E14" s="259">
        <v>0</v>
      </c>
      <c r="F14" s="260">
        <v>0</v>
      </c>
      <c r="G14" s="260">
        <v>4676.49</v>
      </c>
      <c r="H14" s="260">
        <v>14.7</v>
      </c>
      <c r="I14" s="260">
        <v>0</v>
      </c>
      <c r="J14" s="260">
        <v>0</v>
      </c>
      <c r="K14" s="260">
        <v>0</v>
      </c>
      <c r="L14" s="260">
        <v>0</v>
      </c>
      <c r="M14" s="260">
        <v>73.400000000000006</v>
      </c>
      <c r="N14" s="260">
        <v>0</v>
      </c>
      <c r="O14" s="260">
        <v>0</v>
      </c>
      <c r="P14" s="260">
        <v>0</v>
      </c>
      <c r="Q14" s="260">
        <v>0</v>
      </c>
      <c r="R14" s="260">
        <v>0</v>
      </c>
      <c r="S14" s="260">
        <f t="shared" si="1"/>
        <v>18600.46894023936</v>
      </c>
      <c r="T14" s="362">
        <v>0</v>
      </c>
      <c r="U14" s="369"/>
      <c r="V14" s="245">
        <v>23350.358940239363</v>
      </c>
      <c r="W14" s="246">
        <v>0</v>
      </c>
      <c r="X14" s="246">
        <v>0</v>
      </c>
      <c r="Y14" s="246">
        <v>0</v>
      </c>
      <c r="Z14" s="246">
        <v>0</v>
      </c>
      <c r="AA14" s="246">
        <v>0</v>
      </c>
      <c r="AB14" s="246">
        <v>0</v>
      </c>
      <c r="AC14" s="246">
        <v>0</v>
      </c>
      <c r="AD14" s="246">
        <v>0</v>
      </c>
      <c r="AE14" s="246">
        <f t="shared" si="0"/>
        <v>0</v>
      </c>
      <c r="AF14" s="351"/>
      <c r="AG14" s="245">
        <v>0</v>
      </c>
      <c r="AH14" s="247">
        <v>23350.358940239363</v>
      </c>
      <c r="AI14" s="248">
        <v>0</v>
      </c>
      <c r="AJ14" s="249">
        <v>17131.973708960184</v>
      </c>
      <c r="AK14" s="262">
        <v>9307.7494793991154</v>
      </c>
      <c r="AL14" s="263">
        <v>26439.723188359298</v>
      </c>
      <c r="AM14" s="252"/>
      <c r="AN14" s="253">
        <v>468.72037200000005</v>
      </c>
      <c r="AO14" s="254">
        <v>0</v>
      </c>
      <c r="AP14" s="255"/>
      <c r="AQ14" s="94">
        <v>-26439.723188359298</v>
      </c>
      <c r="AR14" s="256" t="s">
        <v>721</v>
      </c>
      <c r="AT14" s="246">
        <v>0</v>
      </c>
      <c r="AV14" s="261">
        <v>18600.46894023936</v>
      </c>
    </row>
    <row r="15" spans="1:48" ht="15.05" customHeight="1" x14ac:dyDescent="0.3">
      <c r="A15" s="238">
        <v>9</v>
      </c>
      <c r="B15" s="257" t="s">
        <v>109</v>
      </c>
      <c r="C15" s="240">
        <v>50513.677805782863</v>
      </c>
      <c r="D15" s="264">
        <v>1</v>
      </c>
      <c r="E15" s="259">
        <v>331</v>
      </c>
      <c r="F15" s="260">
        <v>0</v>
      </c>
      <c r="G15" s="260">
        <v>6043.1100000000006</v>
      </c>
      <c r="H15" s="260">
        <v>80</v>
      </c>
      <c r="I15" s="260">
        <v>55</v>
      </c>
      <c r="J15" s="260">
        <v>0.1</v>
      </c>
      <c r="K15" s="260">
        <v>0</v>
      </c>
      <c r="L15" s="260">
        <v>0</v>
      </c>
      <c r="M15" s="260">
        <v>391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f t="shared" si="1"/>
        <v>4949.5922644779093</v>
      </c>
      <c r="T15" s="362">
        <v>0</v>
      </c>
      <c r="U15" s="369">
        <v>3221</v>
      </c>
      <c r="V15" s="245">
        <v>14990.70226447791</v>
      </c>
      <c r="W15" s="246">
        <v>1353</v>
      </c>
      <c r="X15" s="246">
        <v>0</v>
      </c>
      <c r="Y15" s="246">
        <v>0</v>
      </c>
      <c r="Z15" s="246">
        <v>0</v>
      </c>
      <c r="AA15" s="246">
        <v>0</v>
      </c>
      <c r="AB15" s="246">
        <v>0</v>
      </c>
      <c r="AC15" s="246">
        <v>0</v>
      </c>
      <c r="AD15" s="246">
        <v>0</v>
      </c>
      <c r="AE15" s="246">
        <f t="shared" si="0"/>
        <v>2077</v>
      </c>
      <c r="AF15" s="351"/>
      <c r="AG15" s="245">
        <v>3430</v>
      </c>
      <c r="AH15" s="247">
        <v>18420.70226447791</v>
      </c>
      <c r="AI15" s="248">
        <v>-32092.975541304953</v>
      </c>
      <c r="AJ15" s="249">
        <v>0</v>
      </c>
      <c r="AK15" s="262">
        <v>-13770.743480476323</v>
      </c>
      <c r="AL15" s="263">
        <v>-45863.719021781275</v>
      </c>
      <c r="AM15" s="252"/>
      <c r="AN15" s="253">
        <v>3840.76944</v>
      </c>
      <c r="AO15" s="254">
        <v>0</v>
      </c>
      <c r="AP15" s="255"/>
      <c r="AQ15" s="94" t="s">
        <v>721</v>
      </c>
      <c r="AR15" s="256">
        <v>45863.719021781275</v>
      </c>
      <c r="AT15" s="246">
        <v>2077</v>
      </c>
      <c r="AV15" s="261">
        <v>8170.5922644779093</v>
      </c>
    </row>
    <row r="16" spans="1:48" ht="15.05" customHeight="1" x14ac:dyDescent="0.3">
      <c r="A16" s="238">
        <v>10</v>
      </c>
      <c r="B16" s="257" t="s">
        <v>110</v>
      </c>
      <c r="C16" s="240">
        <v>10235.790687836949</v>
      </c>
      <c r="D16" s="264">
        <v>2</v>
      </c>
      <c r="E16" s="259">
        <v>514</v>
      </c>
      <c r="F16" s="260">
        <v>0</v>
      </c>
      <c r="G16" s="260">
        <v>0</v>
      </c>
      <c r="H16" s="260">
        <v>0</v>
      </c>
      <c r="I16" s="260">
        <v>0</v>
      </c>
      <c r="J16" s="260">
        <v>0</v>
      </c>
      <c r="K16" s="260">
        <v>0</v>
      </c>
      <c r="L16" s="260">
        <v>0</v>
      </c>
      <c r="M16" s="260">
        <v>0</v>
      </c>
      <c r="N16" s="260">
        <v>0</v>
      </c>
      <c r="O16" s="260">
        <v>15195.57</v>
      </c>
      <c r="P16" s="260">
        <v>0</v>
      </c>
      <c r="Q16" s="260">
        <v>1838.38</v>
      </c>
      <c r="R16" s="260">
        <v>6</v>
      </c>
      <c r="S16" s="260">
        <f t="shared" si="1"/>
        <v>466.42189017282362</v>
      </c>
      <c r="T16" s="362">
        <v>0</v>
      </c>
      <c r="U16" s="369"/>
      <c r="V16" s="245">
        <v>18014.371890172824</v>
      </c>
      <c r="W16" s="246">
        <v>0</v>
      </c>
      <c r="X16" s="246">
        <v>0</v>
      </c>
      <c r="Y16" s="246">
        <v>0</v>
      </c>
      <c r="Z16" s="246">
        <v>0</v>
      </c>
      <c r="AA16" s="246">
        <v>0</v>
      </c>
      <c r="AB16" s="246">
        <v>0</v>
      </c>
      <c r="AC16" s="246">
        <v>0</v>
      </c>
      <c r="AD16" s="246">
        <v>0</v>
      </c>
      <c r="AE16" s="246">
        <f t="shared" si="0"/>
        <v>0</v>
      </c>
      <c r="AF16" s="351"/>
      <c r="AG16" s="245">
        <v>0</v>
      </c>
      <c r="AH16" s="247">
        <v>18014.371890172824</v>
      </c>
      <c r="AI16" s="248">
        <v>0</v>
      </c>
      <c r="AJ16" s="249">
        <v>7778.5812023358758</v>
      </c>
      <c r="AK16" s="262">
        <v>-4956.8756415990774</v>
      </c>
      <c r="AL16" s="263">
        <v>2821.7055607367984</v>
      </c>
      <c r="AM16" s="252"/>
      <c r="AN16" s="253">
        <v>771.35376000000008</v>
      </c>
      <c r="AO16" s="254">
        <v>0</v>
      </c>
      <c r="AP16" s="255"/>
      <c r="AQ16" s="94">
        <v>-2821.7055607367984</v>
      </c>
      <c r="AR16" s="256" t="s">
        <v>721</v>
      </c>
      <c r="AT16" s="246">
        <v>0</v>
      </c>
      <c r="AV16" s="261">
        <v>466.42189017282362</v>
      </c>
    </row>
    <row r="17" spans="1:48" ht="15.05" customHeight="1" x14ac:dyDescent="0.3">
      <c r="A17" s="238">
        <v>11</v>
      </c>
      <c r="B17" s="257" t="s">
        <v>111</v>
      </c>
      <c r="C17" s="240">
        <v>25896.578498088904</v>
      </c>
      <c r="D17" s="264">
        <v>2</v>
      </c>
      <c r="E17" s="259">
        <v>6374</v>
      </c>
      <c r="F17" s="260">
        <v>2.5</v>
      </c>
      <c r="G17" s="260">
        <v>0</v>
      </c>
      <c r="H17" s="260">
        <v>0</v>
      </c>
      <c r="I17" s="260">
        <v>0</v>
      </c>
      <c r="J17" s="260">
        <v>0</v>
      </c>
      <c r="K17" s="260">
        <v>0</v>
      </c>
      <c r="L17" s="260">
        <v>0</v>
      </c>
      <c r="M17" s="260">
        <v>0</v>
      </c>
      <c r="N17" s="260">
        <v>0</v>
      </c>
      <c r="O17" s="260">
        <v>0</v>
      </c>
      <c r="P17" s="260">
        <v>0</v>
      </c>
      <c r="Q17" s="260">
        <v>0</v>
      </c>
      <c r="R17" s="260">
        <v>0</v>
      </c>
      <c r="S17" s="260">
        <f t="shared" si="1"/>
        <v>43.133490043019265</v>
      </c>
      <c r="T17" s="362">
        <v>0</v>
      </c>
      <c r="U17" s="369">
        <v>14041</v>
      </c>
      <c r="V17" s="245">
        <v>20458.133490043019</v>
      </c>
      <c r="W17" s="246">
        <v>3250</v>
      </c>
      <c r="X17" s="246">
        <v>0</v>
      </c>
      <c r="Y17" s="246">
        <v>0</v>
      </c>
      <c r="Z17" s="246">
        <v>0</v>
      </c>
      <c r="AA17" s="246">
        <v>0</v>
      </c>
      <c r="AB17" s="246">
        <v>0</v>
      </c>
      <c r="AC17" s="246">
        <v>0</v>
      </c>
      <c r="AD17" s="246">
        <v>0</v>
      </c>
      <c r="AE17" s="246">
        <f t="shared" si="0"/>
        <v>0</v>
      </c>
      <c r="AF17" s="351"/>
      <c r="AG17" s="245">
        <v>3250</v>
      </c>
      <c r="AH17" s="247">
        <v>23708.133490043019</v>
      </c>
      <c r="AI17" s="248">
        <v>-2188.4450080458846</v>
      </c>
      <c r="AJ17" s="249">
        <v>0</v>
      </c>
      <c r="AK17" s="262">
        <v>25548.211039331203</v>
      </c>
      <c r="AL17" s="263">
        <v>23359.766031285319</v>
      </c>
      <c r="AM17" s="252"/>
      <c r="AN17" s="253">
        <v>1961.2816500000001</v>
      </c>
      <c r="AO17" s="254">
        <v>0</v>
      </c>
      <c r="AP17" s="255"/>
      <c r="AQ17" s="94">
        <v>-23359.766031285319</v>
      </c>
      <c r="AR17" s="256" t="s">
        <v>721</v>
      </c>
      <c r="AT17" s="246">
        <v>0</v>
      </c>
      <c r="AV17" s="261">
        <v>14084.133490043019</v>
      </c>
    </row>
    <row r="18" spans="1:48" ht="15.05" customHeight="1" x14ac:dyDescent="0.3">
      <c r="A18" s="238">
        <v>12</v>
      </c>
      <c r="B18" s="257" t="s">
        <v>112</v>
      </c>
      <c r="C18" s="240">
        <v>20305.560485358121</v>
      </c>
      <c r="D18" s="264">
        <v>2</v>
      </c>
      <c r="E18" s="259">
        <v>0</v>
      </c>
      <c r="F18" s="260">
        <v>0</v>
      </c>
      <c r="G18" s="260">
        <v>0</v>
      </c>
      <c r="H18" s="260">
        <v>0</v>
      </c>
      <c r="I18" s="260">
        <v>0</v>
      </c>
      <c r="J18" s="260">
        <v>0</v>
      </c>
      <c r="K18" s="260">
        <v>0</v>
      </c>
      <c r="L18" s="260">
        <v>0</v>
      </c>
      <c r="M18" s="260">
        <v>0</v>
      </c>
      <c r="N18" s="260">
        <v>0</v>
      </c>
      <c r="O18" s="260">
        <v>20917.07</v>
      </c>
      <c r="P18" s="260">
        <v>0</v>
      </c>
      <c r="Q18" s="260">
        <v>851</v>
      </c>
      <c r="R18" s="260">
        <v>4</v>
      </c>
      <c r="S18" s="260">
        <f t="shared" si="1"/>
        <v>308.24215350642635</v>
      </c>
      <c r="T18" s="362">
        <v>0</v>
      </c>
      <c r="U18" s="369">
        <v>1537</v>
      </c>
      <c r="V18" s="245">
        <v>23613.312153506427</v>
      </c>
      <c r="W18" s="246">
        <v>0</v>
      </c>
      <c r="X18" s="246">
        <v>0</v>
      </c>
      <c r="Y18" s="246">
        <v>0</v>
      </c>
      <c r="Z18" s="246">
        <v>0</v>
      </c>
      <c r="AA18" s="246">
        <v>0</v>
      </c>
      <c r="AB18" s="246">
        <v>0</v>
      </c>
      <c r="AC18" s="246">
        <v>0</v>
      </c>
      <c r="AD18" s="246">
        <v>0</v>
      </c>
      <c r="AE18" s="246">
        <f t="shared" si="0"/>
        <v>0</v>
      </c>
      <c r="AF18" s="351"/>
      <c r="AG18" s="245">
        <v>0</v>
      </c>
      <c r="AH18" s="247">
        <v>23613.312153506427</v>
      </c>
      <c r="AI18" s="248">
        <v>0</v>
      </c>
      <c r="AJ18" s="249">
        <v>3307.7516681483066</v>
      </c>
      <c r="AK18" s="262">
        <v>14748.119193781895</v>
      </c>
      <c r="AL18" s="263">
        <v>18055.870861930201</v>
      </c>
      <c r="AM18" s="252"/>
      <c r="AN18" s="253">
        <v>1539.97333</v>
      </c>
      <c r="AO18" s="254">
        <v>0</v>
      </c>
      <c r="AP18" s="255"/>
      <c r="AQ18" s="94">
        <v>-18055.870861930201</v>
      </c>
      <c r="AR18" s="256" t="s">
        <v>721</v>
      </c>
      <c r="AT18" s="246">
        <v>0</v>
      </c>
      <c r="AV18" s="261">
        <v>1845.2421535064263</v>
      </c>
    </row>
    <row r="19" spans="1:48" ht="15.05" customHeight="1" x14ac:dyDescent="0.3">
      <c r="A19" s="238">
        <v>13</v>
      </c>
      <c r="B19" s="257" t="s">
        <v>113</v>
      </c>
      <c r="C19" s="240">
        <v>21281.173733404681</v>
      </c>
      <c r="D19" s="264">
        <v>3</v>
      </c>
      <c r="E19" s="259">
        <v>0</v>
      </c>
      <c r="F19" s="260">
        <v>0</v>
      </c>
      <c r="G19" s="260">
        <v>0</v>
      </c>
      <c r="H19" s="260">
        <v>0</v>
      </c>
      <c r="I19" s="260">
        <v>1237</v>
      </c>
      <c r="J19" s="260">
        <v>0.1</v>
      </c>
      <c r="K19" s="260">
        <v>0</v>
      </c>
      <c r="L19" s="260">
        <v>0</v>
      </c>
      <c r="M19" s="260">
        <v>0</v>
      </c>
      <c r="N19" s="260">
        <v>0</v>
      </c>
      <c r="O19" s="260">
        <v>334.69</v>
      </c>
      <c r="P19" s="260">
        <v>0</v>
      </c>
      <c r="Q19" s="260">
        <v>0</v>
      </c>
      <c r="R19" s="260">
        <v>0</v>
      </c>
      <c r="S19" s="260">
        <f t="shared" si="1"/>
        <v>87.739674918149831</v>
      </c>
      <c r="T19" s="362">
        <v>0</v>
      </c>
      <c r="U19" s="369"/>
      <c r="V19" s="245">
        <v>1659.4296749181499</v>
      </c>
      <c r="W19" s="246">
        <v>18662</v>
      </c>
      <c r="X19" s="246">
        <v>0</v>
      </c>
      <c r="Y19" s="246">
        <v>1359</v>
      </c>
      <c r="Z19" s="246">
        <v>4</v>
      </c>
      <c r="AA19" s="246">
        <v>0</v>
      </c>
      <c r="AB19" s="246">
        <v>0</v>
      </c>
      <c r="AC19" s="246">
        <v>0</v>
      </c>
      <c r="AD19" s="246">
        <v>0</v>
      </c>
      <c r="AE19" s="246">
        <f t="shared" si="0"/>
        <v>0</v>
      </c>
      <c r="AF19" s="351"/>
      <c r="AG19" s="245">
        <v>20021</v>
      </c>
      <c r="AH19" s="247">
        <v>21680.429674918149</v>
      </c>
      <c r="AI19" s="248">
        <v>0</v>
      </c>
      <c r="AJ19" s="249">
        <v>399.25594151346741</v>
      </c>
      <c r="AK19" s="262">
        <v>-11261.234576834471</v>
      </c>
      <c r="AL19" s="263">
        <v>-10861.978635321004</v>
      </c>
      <c r="AM19" s="252"/>
      <c r="AN19" s="253">
        <v>1615.9176</v>
      </c>
      <c r="AO19" s="254">
        <v>0</v>
      </c>
      <c r="AP19" s="255"/>
      <c r="AQ19" s="94" t="s">
        <v>721</v>
      </c>
      <c r="AR19" s="256">
        <v>10861.978635321004</v>
      </c>
      <c r="AT19" s="246">
        <v>0</v>
      </c>
      <c r="AV19" s="261">
        <v>87.739674918149831</v>
      </c>
    </row>
    <row r="20" spans="1:48" ht="15.05" customHeight="1" x14ac:dyDescent="0.3">
      <c r="A20" s="238">
        <v>14</v>
      </c>
      <c r="B20" s="257" t="s">
        <v>114</v>
      </c>
      <c r="C20" s="240">
        <v>24045.845080709827</v>
      </c>
      <c r="D20" s="264">
        <v>2</v>
      </c>
      <c r="E20" s="259">
        <v>420</v>
      </c>
      <c r="F20" s="260">
        <v>0</v>
      </c>
      <c r="G20" s="260">
        <v>0</v>
      </c>
      <c r="H20" s="260">
        <v>0</v>
      </c>
      <c r="I20" s="260">
        <v>0</v>
      </c>
      <c r="J20" s="260">
        <v>0</v>
      </c>
      <c r="K20" s="260">
        <v>0</v>
      </c>
      <c r="L20" s="260">
        <v>0</v>
      </c>
      <c r="M20" s="260">
        <v>0</v>
      </c>
      <c r="N20" s="260">
        <v>0</v>
      </c>
      <c r="O20" s="260">
        <v>20648.3</v>
      </c>
      <c r="P20" s="260">
        <v>0</v>
      </c>
      <c r="Q20" s="260">
        <v>0</v>
      </c>
      <c r="R20" s="260">
        <v>0</v>
      </c>
      <c r="S20" s="260">
        <f t="shared" si="1"/>
        <v>2189.6072280681747</v>
      </c>
      <c r="T20" s="362">
        <v>0</v>
      </c>
      <c r="U20" s="369"/>
      <c r="V20" s="245">
        <v>23257.907228068172</v>
      </c>
      <c r="W20" s="246">
        <v>0</v>
      </c>
      <c r="X20" s="246">
        <v>0</v>
      </c>
      <c r="Y20" s="246">
        <v>0</v>
      </c>
      <c r="Z20" s="246">
        <v>0</v>
      </c>
      <c r="AA20" s="246">
        <v>0</v>
      </c>
      <c r="AB20" s="246">
        <v>0</v>
      </c>
      <c r="AC20" s="246">
        <v>0</v>
      </c>
      <c r="AD20" s="246">
        <v>0</v>
      </c>
      <c r="AE20" s="246">
        <f t="shared" si="0"/>
        <v>0</v>
      </c>
      <c r="AF20" s="351"/>
      <c r="AG20" s="245">
        <v>0</v>
      </c>
      <c r="AH20" s="247">
        <v>23257.907228068172</v>
      </c>
      <c r="AI20" s="248">
        <v>-787.9378526416549</v>
      </c>
      <c r="AJ20" s="249">
        <v>0</v>
      </c>
      <c r="AK20" s="262">
        <v>-14377.656073316202</v>
      </c>
      <c r="AL20" s="263">
        <v>-15165.593925957857</v>
      </c>
      <c r="AM20" s="252"/>
      <c r="AN20" s="253">
        <v>1822.144</v>
      </c>
      <c r="AO20" s="254">
        <v>0</v>
      </c>
      <c r="AP20" s="255"/>
      <c r="AQ20" s="94" t="s">
        <v>721</v>
      </c>
      <c r="AR20" s="256">
        <v>15165.593925957857</v>
      </c>
      <c r="AT20" s="246">
        <v>0</v>
      </c>
      <c r="AV20" s="261">
        <v>2189.6072280681747</v>
      </c>
    </row>
    <row r="21" spans="1:48" ht="15.05" customHeight="1" x14ac:dyDescent="0.3">
      <c r="A21" s="238">
        <v>15</v>
      </c>
      <c r="B21" s="257" t="s">
        <v>115</v>
      </c>
      <c r="C21" s="240">
        <v>28655.416864936356</v>
      </c>
      <c r="D21" s="264">
        <v>2</v>
      </c>
      <c r="E21" s="259">
        <v>993</v>
      </c>
      <c r="F21" s="260">
        <v>0</v>
      </c>
      <c r="G21" s="260">
        <v>0</v>
      </c>
      <c r="H21" s="260">
        <v>0</v>
      </c>
      <c r="I21" s="260">
        <v>0</v>
      </c>
      <c r="J21" s="260">
        <v>0</v>
      </c>
      <c r="K21" s="260">
        <v>0</v>
      </c>
      <c r="L21" s="260">
        <v>0</v>
      </c>
      <c r="M21" s="260">
        <v>0</v>
      </c>
      <c r="N21" s="260">
        <v>0</v>
      </c>
      <c r="O21" s="260">
        <v>0</v>
      </c>
      <c r="P21" s="260">
        <v>0</v>
      </c>
      <c r="Q21" s="260">
        <v>0</v>
      </c>
      <c r="R21" s="260">
        <v>0</v>
      </c>
      <c r="S21" s="260">
        <f t="shared" si="1"/>
        <v>0</v>
      </c>
      <c r="T21" s="362">
        <v>0</v>
      </c>
      <c r="U21" s="369"/>
      <c r="V21" s="245">
        <v>993</v>
      </c>
      <c r="W21" s="246">
        <v>0</v>
      </c>
      <c r="X21" s="246">
        <v>0</v>
      </c>
      <c r="Y21" s="246">
        <v>0</v>
      </c>
      <c r="Z21" s="246">
        <v>0</v>
      </c>
      <c r="AA21" s="246">
        <v>0</v>
      </c>
      <c r="AB21" s="246">
        <v>0</v>
      </c>
      <c r="AC21" s="246">
        <v>0</v>
      </c>
      <c r="AD21" s="246">
        <v>0</v>
      </c>
      <c r="AE21" s="246">
        <f t="shared" si="0"/>
        <v>0</v>
      </c>
      <c r="AF21" s="351"/>
      <c r="AG21" s="245">
        <v>0</v>
      </c>
      <c r="AH21" s="247">
        <v>993</v>
      </c>
      <c r="AI21" s="248">
        <v>-27662.416864936356</v>
      </c>
      <c r="AJ21" s="249">
        <v>0</v>
      </c>
      <c r="AK21" s="262">
        <v>-20170.890380453042</v>
      </c>
      <c r="AL21" s="263">
        <v>-47833.307245389398</v>
      </c>
      <c r="AM21" s="252"/>
      <c r="AN21" s="253">
        <v>2169.1543040000001</v>
      </c>
      <c r="AO21" s="254">
        <v>0</v>
      </c>
      <c r="AP21" s="255"/>
      <c r="AQ21" s="94" t="s">
        <v>721</v>
      </c>
      <c r="AR21" s="256">
        <v>47833.307245389398</v>
      </c>
      <c r="AT21" s="246">
        <v>0</v>
      </c>
      <c r="AV21" s="261">
        <v>0</v>
      </c>
    </row>
    <row r="22" spans="1:48" ht="15.05" customHeight="1" x14ac:dyDescent="0.3">
      <c r="A22" s="238">
        <v>16</v>
      </c>
      <c r="B22" s="257" t="s">
        <v>116</v>
      </c>
      <c r="C22" s="240">
        <v>34107.624931691702</v>
      </c>
      <c r="D22" s="264">
        <v>2</v>
      </c>
      <c r="E22" s="259">
        <v>0</v>
      </c>
      <c r="F22" s="260">
        <v>0</v>
      </c>
      <c r="G22" s="260">
        <v>0</v>
      </c>
      <c r="H22" s="260">
        <v>0</v>
      </c>
      <c r="I22" s="260">
        <v>0</v>
      </c>
      <c r="J22" s="260">
        <v>0</v>
      </c>
      <c r="K22" s="260">
        <v>0</v>
      </c>
      <c r="L22" s="260">
        <v>0</v>
      </c>
      <c r="M22" s="260">
        <v>0</v>
      </c>
      <c r="N22" s="260">
        <v>0</v>
      </c>
      <c r="O22" s="260">
        <v>0</v>
      </c>
      <c r="P22" s="260">
        <v>0</v>
      </c>
      <c r="Q22" s="260">
        <v>0</v>
      </c>
      <c r="R22" s="260">
        <v>0</v>
      </c>
      <c r="S22" s="260">
        <f t="shared" si="1"/>
        <v>0</v>
      </c>
      <c r="T22" s="362">
        <v>0</v>
      </c>
      <c r="U22" s="369"/>
      <c r="V22" s="245">
        <v>0</v>
      </c>
      <c r="W22" s="246">
        <v>0</v>
      </c>
      <c r="X22" s="246">
        <v>0</v>
      </c>
      <c r="Y22" s="246">
        <v>0</v>
      </c>
      <c r="Z22" s="246">
        <v>0</v>
      </c>
      <c r="AA22" s="246">
        <v>0</v>
      </c>
      <c r="AB22" s="246">
        <v>0</v>
      </c>
      <c r="AC22" s="246">
        <v>0</v>
      </c>
      <c r="AD22" s="246">
        <v>0</v>
      </c>
      <c r="AE22" s="246">
        <f t="shared" si="0"/>
        <v>0</v>
      </c>
      <c r="AF22" s="351"/>
      <c r="AG22" s="245">
        <v>0</v>
      </c>
      <c r="AH22" s="247">
        <v>0</v>
      </c>
      <c r="AI22" s="248">
        <v>-34107.624931691702</v>
      </c>
      <c r="AJ22" s="249">
        <v>0</v>
      </c>
      <c r="AK22" s="262">
        <v>42139.642584693647</v>
      </c>
      <c r="AL22" s="263">
        <v>8032.0176530019453</v>
      </c>
      <c r="AM22" s="252"/>
      <c r="AN22" s="253">
        <v>2594.6514000000002</v>
      </c>
      <c r="AO22" s="254">
        <v>0</v>
      </c>
      <c r="AP22" s="255"/>
      <c r="AQ22" s="94">
        <v>-8032.0176530019453</v>
      </c>
      <c r="AR22" s="256" t="s">
        <v>721</v>
      </c>
      <c r="AT22" s="246">
        <v>0</v>
      </c>
      <c r="AV22" s="261">
        <v>0</v>
      </c>
    </row>
    <row r="23" spans="1:48" ht="15.05" customHeight="1" x14ac:dyDescent="0.3">
      <c r="A23" s="238">
        <v>17</v>
      </c>
      <c r="B23" s="257" t="s">
        <v>117</v>
      </c>
      <c r="C23" s="240">
        <v>16828.18298280118</v>
      </c>
      <c r="D23" s="264">
        <v>2</v>
      </c>
      <c r="E23" s="259">
        <v>0</v>
      </c>
      <c r="F23" s="260">
        <v>0</v>
      </c>
      <c r="G23" s="260">
        <v>469</v>
      </c>
      <c r="H23" s="260">
        <v>1</v>
      </c>
      <c r="I23" s="260">
        <v>48118</v>
      </c>
      <c r="J23" s="260">
        <v>3</v>
      </c>
      <c r="K23" s="260">
        <v>0</v>
      </c>
      <c r="L23" s="260">
        <v>0</v>
      </c>
      <c r="M23" s="260">
        <v>0</v>
      </c>
      <c r="N23" s="260">
        <v>0</v>
      </c>
      <c r="O23" s="260">
        <v>1563</v>
      </c>
      <c r="P23" s="260">
        <v>0</v>
      </c>
      <c r="Q23" s="260">
        <v>0</v>
      </c>
      <c r="R23" s="260">
        <v>0</v>
      </c>
      <c r="S23" s="260">
        <f t="shared" si="1"/>
        <v>295.38270428209944</v>
      </c>
      <c r="T23" s="362">
        <v>0</v>
      </c>
      <c r="U23" s="369"/>
      <c r="V23" s="245">
        <v>50445.382704282099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f t="shared" si="0"/>
        <v>2470</v>
      </c>
      <c r="AF23" s="351"/>
      <c r="AG23" s="245">
        <v>2470</v>
      </c>
      <c r="AH23" s="247">
        <v>52915.382704282099</v>
      </c>
      <c r="AI23" s="248">
        <v>0</v>
      </c>
      <c r="AJ23" s="249">
        <v>36087.199721480923</v>
      </c>
      <c r="AK23" s="262">
        <v>-6154.9618858696467</v>
      </c>
      <c r="AL23" s="263">
        <v>29932.237835611275</v>
      </c>
      <c r="AM23" s="252"/>
      <c r="AN23" s="253">
        <v>1269.24605</v>
      </c>
      <c r="AO23" s="254">
        <v>0</v>
      </c>
      <c r="AP23" s="255"/>
      <c r="AQ23" s="94">
        <v>-29932.237835611275</v>
      </c>
      <c r="AR23" s="256" t="s">
        <v>721</v>
      </c>
      <c r="AT23" s="246">
        <v>2470</v>
      </c>
      <c r="AV23" s="261">
        <v>295.38270428209944</v>
      </c>
    </row>
    <row r="24" spans="1:48" ht="15.05" customHeight="1" x14ac:dyDescent="0.3">
      <c r="A24" s="238">
        <v>18</v>
      </c>
      <c r="B24" s="257" t="s">
        <v>118</v>
      </c>
      <c r="C24" s="240">
        <v>14819.029106511227</v>
      </c>
      <c r="D24" s="264">
        <v>2</v>
      </c>
      <c r="E24" s="259">
        <v>0</v>
      </c>
      <c r="F24" s="260">
        <v>0</v>
      </c>
      <c r="G24" s="260">
        <v>0</v>
      </c>
      <c r="H24" s="260">
        <v>0</v>
      </c>
      <c r="I24" s="260">
        <v>0</v>
      </c>
      <c r="J24" s="260">
        <v>0</v>
      </c>
      <c r="K24" s="260">
        <v>0</v>
      </c>
      <c r="L24" s="260">
        <v>0</v>
      </c>
      <c r="M24" s="260">
        <v>0</v>
      </c>
      <c r="N24" s="260">
        <v>0</v>
      </c>
      <c r="O24" s="260">
        <v>0</v>
      </c>
      <c r="P24" s="260">
        <v>0</v>
      </c>
      <c r="Q24" s="260">
        <v>0</v>
      </c>
      <c r="R24" s="260">
        <v>0</v>
      </c>
      <c r="S24" s="260">
        <f t="shared" si="1"/>
        <v>0</v>
      </c>
      <c r="T24" s="362">
        <v>0</v>
      </c>
      <c r="U24" s="369"/>
      <c r="V24" s="245">
        <v>0</v>
      </c>
      <c r="W24" s="246">
        <v>0</v>
      </c>
      <c r="X24" s="246">
        <v>0</v>
      </c>
      <c r="Y24" s="246">
        <v>0</v>
      </c>
      <c r="Z24" s="246">
        <v>0</v>
      </c>
      <c r="AA24" s="246">
        <v>0</v>
      </c>
      <c r="AB24" s="246">
        <v>0</v>
      </c>
      <c r="AC24" s="246">
        <v>0</v>
      </c>
      <c r="AD24" s="246">
        <v>0</v>
      </c>
      <c r="AE24" s="246">
        <f t="shared" si="0"/>
        <v>0</v>
      </c>
      <c r="AF24" s="351"/>
      <c r="AG24" s="245">
        <v>0</v>
      </c>
      <c r="AH24" s="247">
        <v>0</v>
      </c>
      <c r="AI24" s="248">
        <v>-14819.029106511227</v>
      </c>
      <c r="AJ24" s="249">
        <v>0</v>
      </c>
      <c r="AK24" s="262">
        <v>13679.495647530906</v>
      </c>
      <c r="AL24" s="263">
        <v>-1139.5334589803206</v>
      </c>
      <c r="AM24" s="252"/>
      <c r="AN24" s="253">
        <v>1118.0784600000002</v>
      </c>
      <c r="AO24" s="254">
        <v>0</v>
      </c>
      <c r="AP24" s="255"/>
      <c r="AQ24" s="94" t="s">
        <v>721</v>
      </c>
      <c r="AR24" s="256">
        <v>1139.5334589803206</v>
      </c>
      <c r="AT24" s="246">
        <v>0</v>
      </c>
      <c r="AV24" s="261">
        <v>0</v>
      </c>
    </row>
    <row r="25" spans="1:48" ht="15.05" customHeight="1" x14ac:dyDescent="0.3">
      <c r="A25" s="238">
        <v>19</v>
      </c>
      <c r="B25" s="257" t="s">
        <v>119</v>
      </c>
      <c r="C25" s="240">
        <v>16756.990344591028</v>
      </c>
      <c r="D25" s="264">
        <v>2</v>
      </c>
      <c r="E25" s="259">
        <v>0</v>
      </c>
      <c r="F25" s="260">
        <v>0</v>
      </c>
      <c r="G25" s="260">
        <v>72.16</v>
      </c>
      <c r="H25" s="260">
        <v>1</v>
      </c>
      <c r="I25" s="260">
        <v>35015</v>
      </c>
      <c r="J25" s="260">
        <v>1</v>
      </c>
      <c r="K25" s="260">
        <v>0</v>
      </c>
      <c r="L25" s="260">
        <v>0</v>
      </c>
      <c r="M25" s="260">
        <v>0</v>
      </c>
      <c r="N25" s="260">
        <v>0</v>
      </c>
      <c r="O25" s="260">
        <v>0</v>
      </c>
      <c r="P25" s="260">
        <v>0</v>
      </c>
      <c r="Q25" s="260">
        <v>0</v>
      </c>
      <c r="R25" s="260">
        <v>0</v>
      </c>
      <c r="S25" s="260">
        <f t="shared" si="1"/>
        <v>454.31103317755833</v>
      </c>
      <c r="T25" s="362">
        <v>0</v>
      </c>
      <c r="U25" s="369">
        <v>657</v>
      </c>
      <c r="V25" s="245">
        <v>36198.471033177564</v>
      </c>
      <c r="W25" s="246">
        <v>0</v>
      </c>
      <c r="X25" s="246">
        <v>0</v>
      </c>
      <c r="Y25" s="246">
        <v>0</v>
      </c>
      <c r="Z25" s="246">
        <v>0</v>
      </c>
      <c r="AA25" s="246">
        <v>0</v>
      </c>
      <c r="AB25" s="246">
        <v>0</v>
      </c>
      <c r="AC25" s="246">
        <v>0</v>
      </c>
      <c r="AD25" s="246">
        <v>0</v>
      </c>
      <c r="AE25" s="246">
        <f t="shared" si="0"/>
        <v>0</v>
      </c>
      <c r="AF25" s="351"/>
      <c r="AG25" s="245">
        <v>0</v>
      </c>
      <c r="AH25" s="247">
        <v>36198.471033177564</v>
      </c>
      <c r="AI25" s="248">
        <v>0</v>
      </c>
      <c r="AJ25" s="249">
        <v>19441.480688586536</v>
      </c>
      <c r="AK25" s="262">
        <v>-7473.1788577621192</v>
      </c>
      <c r="AL25" s="263">
        <v>11968.301830824417</v>
      </c>
      <c r="AM25" s="252"/>
      <c r="AN25" s="253">
        <v>1267.52324</v>
      </c>
      <c r="AO25" s="254">
        <v>0</v>
      </c>
      <c r="AP25" s="255"/>
      <c r="AQ25" s="94">
        <v>-11968.301830824417</v>
      </c>
      <c r="AR25" s="256" t="s">
        <v>721</v>
      </c>
      <c r="AT25" s="246">
        <v>0</v>
      </c>
      <c r="AV25" s="261">
        <v>1111.3110331775583</v>
      </c>
    </row>
    <row r="26" spans="1:48" ht="15.05" customHeight="1" x14ac:dyDescent="0.3">
      <c r="A26" s="238">
        <v>20</v>
      </c>
      <c r="B26" s="257" t="s">
        <v>120</v>
      </c>
      <c r="C26" s="240">
        <v>12445.180644848195</v>
      </c>
      <c r="D26" s="264">
        <v>2</v>
      </c>
      <c r="E26" s="259">
        <v>2790</v>
      </c>
      <c r="F26" s="260">
        <v>0</v>
      </c>
      <c r="G26" s="260">
        <v>1117</v>
      </c>
      <c r="H26" s="260">
        <v>4</v>
      </c>
      <c r="I26" s="260">
        <v>0</v>
      </c>
      <c r="J26" s="260">
        <v>0</v>
      </c>
      <c r="K26" s="260">
        <v>0</v>
      </c>
      <c r="L26" s="260">
        <v>0</v>
      </c>
      <c r="M26" s="260">
        <v>0</v>
      </c>
      <c r="N26" s="260">
        <v>0</v>
      </c>
      <c r="O26" s="260">
        <v>0</v>
      </c>
      <c r="P26" s="260">
        <v>0</v>
      </c>
      <c r="Q26" s="260">
        <v>0</v>
      </c>
      <c r="R26" s="260">
        <v>0</v>
      </c>
      <c r="S26" s="260">
        <f t="shared" si="1"/>
        <v>14.004251578259755</v>
      </c>
      <c r="T26" s="362">
        <v>0</v>
      </c>
      <c r="U26" s="369"/>
      <c r="V26" s="245">
        <v>3921.0042515782598</v>
      </c>
      <c r="W26" s="246">
        <v>0</v>
      </c>
      <c r="X26" s="246">
        <v>0</v>
      </c>
      <c r="Y26" s="246">
        <v>0</v>
      </c>
      <c r="Z26" s="246">
        <v>0</v>
      </c>
      <c r="AA26" s="246">
        <v>0</v>
      </c>
      <c r="AB26" s="246">
        <v>0</v>
      </c>
      <c r="AC26" s="246">
        <v>0</v>
      </c>
      <c r="AD26" s="246">
        <v>0</v>
      </c>
      <c r="AE26" s="246">
        <f t="shared" si="0"/>
        <v>0</v>
      </c>
      <c r="AF26" s="351"/>
      <c r="AG26" s="245">
        <v>0</v>
      </c>
      <c r="AH26" s="247">
        <v>3921.0042515782598</v>
      </c>
      <c r="AI26" s="248">
        <v>-8524.1763932699359</v>
      </c>
      <c r="AJ26" s="249">
        <v>0</v>
      </c>
      <c r="AK26" s="262">
        <v>-7921.0756912440229</v>
      </c>
      <c r="AL26" s="263">
        <v>-16445.252084513959</v>
      </c>
      <c r="AM26" s="252"/>
      <c r="AN26" s="253">
        <v>939.79179000000011</v>
      </c>
      <c r="AO26" s="254">
        <v>0</v>
      </c>
      <c r="AP26" s="255"/>
      <c r="AQ26" s="94" t="s">
        <v>721</v>
      </c>
      <c r="AR26" s="256">
        <v>16445.252084513959</v>
      </c>
      <c r="AT26" s="246">
        <v>0</v>
      </c>
      <c r="AV26" s="261">
        <v>14.004251578259755</v>
      </c>
    </row>
    <row r="27" spans="1:48" ht="15.05" customHeight="1" x14ac:dyDescent="0.3">
      <c r="A27" s="238">
        <v>21</v>
      </c>
      <c r="B27" s="257" t="s">
        <v>121</v>
      </c>
      <c r="C27" s="240">
        <v>15377.56469624642</v>
      </c>
      <c r="D27" s="264">
        <v>2</v>
      </c>
      <c r="E27" s="259">
        <v>0</v>
      </c>
      <c r="F27" s="260">
        <v>0</v>
      </c>
      <c r="G27" s="260">
        <v>0</v>
      </c>
      <c r="H27" s="260">
        <v>0</v>
      </c>
      <c r="I27" s="260">
        <v>0</v>
      </c>
      <c r="J27" s="260">
        <v>0</v>
      </c>
      <c r="K27" s="260">
        <v>0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f t="shared" si="1"/>
        <v>0</v>
      </c>
      <c r="T27" s="362">
        <v>0</v>
      </c>
      <c r="U27" s="369"/>
      <c r="V27" s="245">
        <v>0</v>
      </c>
      <c r="W27" s="246">
        <v>0</v>
      </c>
      <c r="X27" s="246">
        <v>0</v>
      </c>
      <c r="Y27" s="246">
        <v>0</v>
      </c>
      <c r="Z27" s="246">
        <v>0</v>
      </c>
      <c r="AA27" s="246">
        <v>0</v>
      </c>
      <c r="AB27" s="246">
        <v>0</v>
      </c>
      <c r="AC27" s="246">
        <v>0</v>
      </c>
      <c r="AD27" s="246">
        <v>0</v>
      </c>
      <c r="AE27" s="246">
        <f t="shared" si="0"/>
        <v>0</v>
      </c>
      <c r="AF27" s="351"/>
      <c r="AG27" s="245">
        <v>0</v>
      </c>
      <c r="AH27" s="247">
        <v>0</v>
      </c>
      <c r="AI27" s="248">
        <v>-15377.56469624642</v>
      </c>
      <c r="AJ27" s="249">
        <v>0</v>
      </c>
      <c r="AK27" s="262">
        <v>2848.7529197222193</v>
      </c>
      <c r="AL27" s="263">
        <v>-12528.8117765242</v>
      </c>
      <c r="AM27" s="252"/>
      <c r="AN27" s="253">
        <v>1163.8512799999999</v>
      </c>
      <c r="AO27" s="254">
        <v>0</v>
      </c>
      <c r="AP27" s="255"/>
      <c r="AQ27" s="94" t="s">
        <v>721</v>
      </c>
      <c r="AR27" s="256">
        <v>12528.8117765242</v>
      </c>
      <c r="AT27" s="246">
        <v>0</v>
      </c>
      <c r="AV27" s="261">
        <v>0</v>
      </c>
    </row>
    <row r="28" spans="1:48" ht="15.05" customHeight="1" x14ac:dyDescent="0.3">
      <c r="A28" s="238">
        <v>22</v>
      </c>
      <c r="B28" s="257" t="s">
        <v>122</v>
      </c>
      <c r="C28" s="240">
        <v>17090.768440629599</v>
      </c>
      <c r="D28" s="264">
        <v>2</v>
      </c>
      <c r="E28" s="259">
        <v>0</v>
      </c>
      <c r="F28" s="260">
        <v>0</v>
      </c>
      <c r="G28" s="260">
        <v>145</v>
      </c>
      <c r="H28" s="260">
        <v>1</v>
      </c>
      <c r="I28" s="260">
        <v>0</v>
      </c>
      <c r="J28" s="260">
        <v>0</v>
      </c>
      <c r="K28" s="260">
        <v>0</v>
      </c>
      <c r="L28" s="260">
        <v>0</v>
      </c>
      <c r="M28" s="260">
        <v>1541</v>
      </c>
      <c r="N28" s="260">
        <v>0</v>
      </c>
      <c r="O28" s="260">
        <v>0</v>
      </c>
      <c r="P28" s="260">
        <v>0</v>
      </c>
      <c r="Q28" s="260">
        <v>0</v>
      </c>
      <c r="R28" s="260">
        <v>0</v>
      </c>
      <c r="S28" s="260">
        <f t="shared" si="1"/>
        <v>7.2672108836400184</v>
      </c>
      <c r="T28" s="362">
        <v>0</v>
      </c>
      <c r="U28" s="369"/>
      <c r="V28" s="245">
        <v>1693.26721088364</v>
      </c>
      <c r="W28" s="246">
        <v>0</v>
      </c>
      <c r="X28" s="246">
        <v>0</v>
      </c>
      <c r="Y28" s="246">
        <v>0</v>
      </c>
      <c r="Z28" s="246">
        <v>0</v>
      </c>
      <c r="AA28" s="246">
        <v>0</v>
      </c>
      <c r="AB28" s="246">
        <v>0</v>
      </c>
      <c r="AC28" s="246">
        <v>0</v>
      </c>
      <c r="AD28" s="246">
        <v>0</v>
      </c>
      <c r="AE28" s="246">
        <f t="shared" si="0"/>
        <v>0</v>
      </c>
      <c r="AF28" s="351"/>
      <c r="AG28" s="245">
        <v>0</v>
      </c>
      <c r="AH28" s="247">
        <v>1693.26721088364</v>
      </c>
      <c r="AI28" s="248">
        <v>-15397.50122974596</v>
      </c>
      <c r="AJ28" s="249">
        <v>0</v>
      </c>
      <c r="AK28" s="262">
        <v>2667.3713558424615</v>
      </c>
      <c r="AL28" s="263">
        <v>-12730.129873903497</v>
      </c>
      <c r="AM28" s="252"/>
      <c r="AN28" s="253">
        <v>1293.9431400000001</v>
      </c>
      <c r="AO28" s="254">
        <v>0</v>
      </c>
      <c r="AP28" s="255"/>
      <c r="AQ28" s="94" t="s">
        <v>721</v>
      </c>
      <c r="AR28" s="256">
        <v>12730.129873903497</v>
      </c>
      <c r="AT28" s="246">
        <v>0</v>
      </c>
      <c r="AV28" s="261">
        <v>7.2672108836400184</v>
      </c>
    </row>
    <row r="29" spans="1:48" ht="15.05" customHeight="1" x14ac:dyDescent="0.3">
      <c r="A29" s="238">
        <v>23</v>
      </c>
      <c r="B29" s="257" t="s">
        <v>123</v>
      </c>
      <c r="C29" s="240">
        <v>30077.491667070826</v>
      </c>
      <c r="D29" s="264">
        <v>3</v>
      </c>
      <c r="E29" s="259">
        <v>0</v>
      </c>
      <c r="F29" s="260">
        <v>0</v>
      </c>
      <c r="G29" s="260">
        <v>1192</v>
      </c>
      <c r="H29" s="260">
        <v>11.2</v>
      </c>
      <c r="I29" s="260">
        <v>0</v>
      </c>
      <c r="J29" s="260">
        <v>0</v>
      </c>
      <c r="K29" s="260">
        <v>0</v>
      </c>
      <c r="L29" s="260">
        <v>0</v>
      </c>
      <c r="M29" s="260">
        <v>3387</v>
      </c>
      <c r="N29" s="260">
        <v>0</v>
      </c>
      <c r="O29" s="260">
        <v>0</v>
      </c>
      <c r="P29" s="260">
        <v>0</v>
      </c>
      <c r="Q29" s="260">
        <v>0</v>
      </c>
      <c r="R29" s="260">
        <v>0</v>
      </c>
      <c r="S29" s="260">
        <f t="shared" si="1"/>
        <v>901.13790947408006</v>
      </c>
      <c r="T29" s="362">
        <v>0</v>
      </c>
      <c r="U29" s="369"/>
      <c r="V29" s="245">
        <v>5480.1379094740805</v>
      </c>
      <c r="W29" s="246">
        <v>0</v>
      </c>
      <c r="X29" s="246">
        <v>0</v>
      </c>
      <c r="Y29" s="246">
        <v>0</v>
      </c>
      <c r="Z29" s="246">
        <v>0</v>
      </c>
      <c r="AA29" s="246">
        <v>0</v>
      </c>
      <c r="AB29" s="246">
        <v>0</v>
      </c>
      <c r="AC29" s="246">
        <v>0</v>
      </c>
      <c r="AD29" s="246">
        <v>0</v>
      </c>
      <c r="AE29" s="246">
        <f t="shared" si="0"/>
        <v>0</v>
      </c>
      <c r="AF29" s="351"/>
      <c r="AG29" s="245">
        <v>0</v>
      </c>
      <c r="AH29" s="247">
        <v>5480.1379094740805</v>
      </c>
      <c r="AI29" s="248">
        <v>-24597.353757596746</v>
      </c>
      <c r="AJ29" s="249">
        <v>0</v>
      </c>
      <c r="AK29" s="262">
        <v>840.15284594426521</v>
      </c>
      <c r="AL29" s="263">
        <v>-23757.200911652479</v>
      </c>
      <c r="AM29" s="252"/>
      <c r="AN29" s="253">
        <v>2284.2682609999997</v>
      </c>
      <c r="AO29" s="254">
        <v>0</v>
      </c>
      <c r="AP29" s="255"/>
      <c r="AQ29" s="94" t="s">
        <v>721</v>
      </c>
      <c r="AR29" s="256">
        <v>23757.200911652479</v>
      </c>
      <c r="AT29" s="246">
        <v>0</v>
      </c>
      <c r="AV29" s="261">
        <v>901.13790947408006</v>
      </c>
    </row>
    <row r="30" spans="1:48" ht="15.05" customHeight="1" x14ac:dyDescent="0.3">
      <c r="A30" s="238">
        <v>24</v>
      </c>
      <c r="B30" s="257" t="s">
        <v>124</v>
      </c>
      <c r="C30" s="240">
        <v>85637.150610690995</v>
      </c>
      <c r="D30" s="264">
        <v>3</v>
      </c>
      <c r="E30" s="259">
        <v>28776</v>
      </c>
      <c r="F30" s="260">
        <v>0</v>
      </c>
      <c r="G30" s="260">
        <v>23636</v>
      </c>
      <c r="H30" s="260">
        <v>131</v>
      </c>
      <c r="I30" s="260">
        <v>5603</v>
      </c>
      <c r="J30" s="260">
        <v>0.2</v>
      </c>
      <c r="K30" s="260">
        <v>0</v>
      </c>
      <c r="L30" s="260">
        <v>0</v>
      </c>
      <c r="M30" s="260">
        <v>10070.530000000001</v>
      </c>
      <c r="N30" s="260">
        <v>0</v>
      </c>
      <c r="O30" s="260">
        <v>0</v>
      </c>
      <c r="P30" s="260">
        <v>0</v>
      </c>
      <c r="Q30" s="260">
        <v>0</v>
      </c>
      <c r="R30" s="260">
        <v>0</v>
      </c>
      <c r="S30" s="260">
        <f t="shared" si="1"/>
        <v>133.91982595822992</v>
      </c>
      <c r="T30" s="362">
        <v>0</v>
      </c>
      <c r="U30" s="369">
        <v>272</v>
      </c>
      <c r="V30" s="245">
        <v>68491.449825958232</v>
      </c>
      <c r="W30" s="246">
        <v>1510</v>
      </c>
      <c r="X30" s="246">
        <v>0</v>
      </c>
      <c r="Y30" s="246">
        <v>2840</v>
      </c>
      <c r="Z30" s="246">
        <v>10</v>
      </c>
      <c r="AA30" s="246">
        <v>0</v>
      </c>
      <c r="AB30" s="246">
        <v>0</v>
      </c>
      <c r="AC30" s="246">
        <v>0</v>
      </c>
      <c r="AD30" s="246">
        <v>0</v>
      </c>
      <c r="AE30" s="246">
        <f t="shared" si="0"/>
        <v>0</v>
      </c>
      <c r="AF30" s="351">
        <v>0</v>
      </c>
      <c r="AG30" s="245">
        <v>4350</v>
      </c>
      <c r="AH30" s="247">
        <v>72841.449825958232</v>
      </c>
      <c r="AI30" s="248">
        <v>-12795.700784732762</v>
      </c>
      <c r="AJ30" s="249">
        <v>0</v>
      </c>
      <c r="AK30" s="262">
        <v>14366.112292281083</v>
      </c>
      <c r="AL30" s="263">
        <v>1570.4115075483205</v>
      </c>
      <c r="AM30" s="252"/>
      <c r="AN30" s="253">
        <v>6553.9581839999992</v>
      </c>
      <c r="AO30" s="254">
        <v>0</v>
      </c>
      <c r="AP30" s="255"/>
      <c r="AQ30" s="94">
        <v>-1570.4115075483205</v>
      </c>
      <c r="AR30" s="256" t="s">
        <v>721</v>
      </c>
      <c r="AT30" s="246">
        <v>0</v>
      </c>
      <c r="AV30" s="261">
        <v>405.91982595822992</v>
      </c>
    </row>
    <row r="31" spans="1:48" ht="15.05" customHeight="1" x14ac:dyDescent="0.3">
      <c r="A31" s="238">
        <v>25</v>
      </c>
      <c r="B31" s="257" t="s">
        <v>125</v>
      </c>
      <c r="C31" s="240">
        <v>56197.451241938965</v>
      </c>
      <c r="D31" s="264">
        <v>3</v>
      </c>
      <c r="E31" s="259">
        <v>22825</v>
      </c>
      <c r="F31" s="260">
        <v>0</v>
      </c>
      <c r="G31" s="260">
        <v>0</v>
      </c>
      <c r="H31" s="260">
        <v>0</v>
      </c>
      <c r="I31" s="260">
        <v>0</v>
      </c>
      <c r="J31" s="260">
        <v>0</v>
      </c>
      <c r="K31" s="260">
        <v>0</v>
      </c>
      <c r="L31" s="260">
        <v>0</v>
      </c>
      <c r="M31" s="260">
        <v>9743</v>
      </c>
      <c r="N31" s="260">
        <v>0</v>
      </c>
      <c r="O31" s="260">
        <v>0</v>
      </c>
      <c r="P31" s="260">
        <v>0</v>
      </c>
      <c r="Q31" s="260">
        <v>11079</v>
      </c>
      <c r="R31" s="260">
        <v>30</v>
      </c>
      <c r="S31" s="260">
        <f t="shared" si="1"/>
        <v>2029.5789914760226</v>
      </c>
      <c r="T31" s="362">
        <v>0</v>
      </c>
      <c r="U31" s="369">
        <v>665</v>
      </c>
      <c r="V31" s="245">
        <v>46341.578991476024</v>
      </c>
      <c r="W31" s="246">
        <v>0</v>
      </c>
      <c r="X31" s="246">
        <v>0</v>
      </c>
      <c r="Y31" s="246">
        <v>0</v>
      </c>
      <c r="Z31" s="246">
        <v>0</v>
      </c>
      <c r="AA31" s="246">
        <v>0</v>
      </c>
      <c r="AB31" s="246">
        <v>0</v>
      </c>
      <c r="AC31" s="246">
        <v>0</v>
      </c>
      <c r="AD31" s="246">
        <v>0</v>
      </c>
      <c r="AE31" s="246">
        <f t="shared" si="0"/>
        <v>0</v>
      </c>
      <c r="AF31" s="351">
        <v>5642</v>
      </c>
      <c r="AG31" s="245">
        <v>5642</v>
      </c>
      <c r="AH31" s="247">
        <v>51983.578991476024</v>
      </c>
      <c r="AI31" s="248">
        <v>-4213.8722504629404</v>
      </c>
      <c r="AJ31" s="249">
        <v>0</v>
      </c>
      <c r="AK31" s="262">
        <v>18770.308506151494</v>
      </c>
      <c r="AL31" s="263">
        <v>14556.436255688554</v>
      </c>
      <c r="AM31" s="252"/>
      <c r="AN31" s="253">
        <v>4280.4094450000002</v>
      </c>
      <c r="AO31" s="254">
        <v>0</v>
      </c>
      <c r="AP31" s="255"/>
      <c r="AQ31" s="94">
        <v>-14556.436255688554</v>
      </c>
      <c r="AR31" s="256" t="s">
        <v>721</v>
      </c>
      <c r="AT31" s="246">
        <v>5642</v>
      </c>
      <c r="AV31" s="261">
        <v>2694.5789914760226</v>
      </c>
    </row>
    <row r="32" spans="1:48" ht="15.05" customHeight="1" x14ac:dyDescent="0.3">
      <c r="A32" s="238">
        <v>26</v>
      </c>
      <c r="B32" s="257" t="s">
        <v>126</v>
      </c>
      <c r="C32" s="240">
        <v>124782.11831934507</v>
      </c>
      <c r="D32" s="264">
        <v>3</v>
      </c>
      <c r="E32" s="259">
        <v>91534.040000000008</v>
      </c>
      <c r="F32" s="260">
        <v>5</v>
      </c>
      <c r="G32" s="260">
        <v>6665</v>
      </c>
      <c r="H32" s="260">
        <v>14.5</v>
      </c>
      <c r="I32" s="260">
        <v>0</v>
      </c>
      <c r="J32" s="260">
        <v>0</v>
      </c>
      <c r="K32" s="260">
        <v>0</v>
      </c>
      <c r="L32" s="260">
        <v>0</v>
      </c>
      <c r="M32" s="260">
        <v>8640</v>
      </c>
      <c r="N32" s="260">
        <v>0</v>
      </c>
      <c r="O32" s="260">
        <v>0</v>
      </c>
      <c r="P32" s="260">
        <v>0</v>
      </c>
      <c r="Q32" s="260">
        <v>405</v>
      </c>
      <c r="R32" s="260">
        <v>0</v>
      </c>
      <c r="S32" s="260">
        <f t="shared" si="1"/>
        <v>11280.49455073633</v>
      </c>
      <c r="T32" s="362">
        <v>0</v>
      </c>
      <c r="U32" s="369">
        <v>6202</v>
      </c>
      <c r="V32" s="245">
        <v>124726.53455073634</v>
      </c>
      <c r="W32" s="246">
        <v>4673</v>
      </c>
      <c r="X32" s="246">
        <v>0</v>
      </c>
      <c r="Y32" s="246">
        <v>0</v>
      </c>
      <c r="Z32" s="246">
        <v>0</v>
      </c>
      <c r="AA32" s="246">
        <v>0</v>
      </c>
      <c r="AB32" s="246">
        <v>0</v>
      </c>
      <c r="AC32" s="246">
        <v>0</v>
      </c>
      <c r="AD32" s="246">
        <v>0</v>
      </c>
      <c r="AE32" s="246">
        <f t="shared" si="0"/>
        <v>0</v>
      </c>
      <c r="AF32" s="351">
        <v>3255</v>
      </c>
      <c r="AG32" s="245">
        <v>7928</v>
      </c>
      <c r="AH32" s="247">
        <v>132654.53455073634</v>
      </c>
      <c r="AI32" s="248">
        <v>0</v>
      </c>
      <c r="AJ32" s="249">
        <v>7872.4162313912675</v>
      </c>
      <c r="AK32" s="262">
        <v>51063.549309021619</v>
      </c>
      <c r="AL32" s="263">
        <v>58935.965540412886</v>
      </c>
      <c r="AM32" s="252"/>
      <c r="AN32" s="253">
        <v>9517.1264800000008</v>
      </c>
      <c r="AO32" s="254">
        <v>0</v>
      </c>
      <c r="AP32" s="255"/>
      <c r="AQ32" s="94">
        <v>-58935.965540412886</v>
      </c>
      <c r="AR32" s="256" t="s">
        <v>721</v>
      </c>
      <c r="AT32" s="246">
        <v>3255</v>
      </c>
      <c r="AV32" s="261">
        <v>17482.49455073633</v>
      </c>
    </row>
    <row r="33" spans="1:48" ht="15.05" customHeight="1" x14ac:dyDescent="0.3">
      <c r="A33" s="238">
        <v>27</v>
      </c>
      <c r="B33" s="257" t="s">
        <v>127</v>
      </c>
      <c r="C33" s="240">
        <v>111021.01335260076</v>
      </c>
      <c r="D33" s="264">
        <v>3</v>
      </c>
      <c r="E33" s="259">
        <v>5064.3899999999994</v>
      </c>
      <c r="F33" s="260">
        <v>0</v>
      </c>
      <c r="G33" s="260">
        <v>4494</v>
      </c>
      <c r="H33" s="260">
        <v>25.5</v>
      </c>
      <c r="I33" s="260">
        <v>0</v>
      </c>
      <c r="J33" s="260">
        <v>0</v>
      </c>
      <c r="K33" s="260">
        <v>1558</v>
      </c>
      <c r="L33" s="260">
        <v>12</v>
      </c>
      <c r="M33" s="260">
        <v>6240</v>
      </c>
      <c r="N33" s="260">
        <v>0</v>
      </c>
      <c r="O33" s="260">
        <v>0</v>
      </c>
      <c r="P33" s="260">
        <v>0</v>
      </c>
      <c r="Q33" s="260">
        <v>1361.41</v>
      </c>
      <c r="R33" s="260">
        <v>5</v>
      </c>
      <c r="S33" s="260">
        <f t="shared" si="1"/>
        <v>4622.5211509910541</v>
      </c>
      <c r="T33" s="362">
        <v>0</v>
      </c>
      <c r="U33" s="369">
        <v>826</v>
      </c>
      <c r="V33" s="245">
        <v>24166.321150991054</v>
      </c>
      <c r="W33" s="246">
        <v>2208</v>
      </c>
      <c r="X33" s="246">
        <v>0</v>
      </c>
      <c r="Y33" s="246">
        <v>0</v>
      </c>
      <c r="Z33" s="246">
        <v>0</v>
      </c>
      <c r="AA33" s="246">
        <v>0</v>
      </c>
      <c r="AB33" s="246">
        <v>0</v>
      </c>
      <c r="AC33" s="246">
        <v>41070</v>
      </c>
      <c r="AD33" s="246">
        <v>252</v>
      </c>
      <c r="AE33" s="246">
        <f t="shared" si="0"/>
        <v>0</v>
      </c>
      <c r="AF33" s="351">
        <v>680</v>
      </c>
      <c r="AG33" s="245">
        <v>43958</v>
      </c>
      <c r="AH33" s="247">
        <v>68124.321150991047</v>
      </c>
      <c r="AI33" s="248">
        <v>-42896.692201609709</v>
      </c>
      <c r="AJ33" s="249">
        <v>0</v>
      </c>
      <c r="AK33" s="262">
        <v>41770.051537642968</v>
      </c>
      <c r="AL33" s="263">
        <v>-1126.6406639667402</v>
      </c>
      <c r="AM33" s="252"/>
      <c r="AN33" s="253">
        <v>8358.9751500000002</v>
      </c>
      <c r="AO33" s="254">
        <v>0</v>
      </c>
      <c r="AP33" s="255"/>
      <c r="AQ33" s="94" t="s">
        <v>721</v>
      </c>
      <c r="AR33" s="256">
        <v>1126.6406639667402</v>
      </c>
      <c r="AT33" s="246">
        <v>680</v>
      </c>
      <c r="AV33" s="261">
        <v>5448.5211509910541</v>
      </c>
    </row>
    <row r="34" spans="1:48" ht="15.05" customHeight="1" x14ac:dyDescent="0.3">
      <c r="A34" s="238">
        <v>28</v>
      </c>
      <c r="B34" s="257" t="s">
        <v>128</v>
      </c>
      <c r="C34" s="240">
        <v>39259.748009864641</v>
      </c>
      <c r="D34" s="264">
        <v>3</v>
      </c>
      <c r="E34" s="259">
        <v>3008</v>
      </c>
      <c r="F34" s="260">
        <v>0</v>
      </c>
      <c r="G34" s="260">
        <v>720</v>
      </c>
      <c r="H34" s="260">
        <v>10</v>
      </c>
      <c r="I34" s="260">
        <v>0</v>
      </c>
      <c r="J34" s="260">
        <v>0</v>
      </c>
      <c r="K34" s="260">
        <v>0</v>
      </c>
      <c r="L34" s="260">
        <v>0</v>
      </c>
      <c r="M34" s="260">
        <v>7009</v>
      </c>
      <c r="N34" s="260">
        <v>0</v>
      </c>
      <c r="O34" s="260">
        <v>0</v>
      </c>
      <c r="P34" s="260">
        <v>0</v>
      </c>
      <c r="Q34" s="260">
        <v>0</v>
      </c>
      <c r="R34" s="260">
        <v>0</v>
      </c>
      <c r="S34" s="260">
        <f t="shared" si="1"/>
        <v>13.443909102059934</v>
      </c>
      <c r="T34" s="362">
        <v>0</v>
      </c>
      <c r="U34" s="369"/>
      <c r="V34" s="245">
        <v>10750.443909102059</v>
      </c>
      <c r="W34" s="246">
        <v>174</v>
      </c>
      <c r="X34" s="246">
        <v>0</v>
      </c>
      <c r="Y34" s="246">
        <v>0</v>
      </c>
      <c r="Z34" s="246">
        <v>0</v>
      </c>
      <c r="AA34" s="246">
        <v>0</v>
      </c>
      <c r="AB34" s="246">
        <v>0</v>
      </c>
      <c r="AC34" s="246">
        <v>0</v>
      </c>
      <c r="AD34" s="246">
        <v>0</v>
      </c>
      <c r="AE34" s="246">
        <f t="shared" si="0"/>
        <v>2260</v>
      </c>
      <c r="AF34" s="351"/>
      <c r="AG34" s="245">
        <v>2434</v>
      </c>
      <c r="AH34" s="247">
        <v>13184.443909102059</v>
      </c>
      <c r="AI34" s="248">
        <v>-26075.30410076258</v>
      </c>
      <c r="AJ34" s="249">
        <v>0</v>
      </c>
      <c r="AK34" s="262">
        <v>11308.38446133455</v>
      </c>
      <c r="AL34" s="263">
        <v>-14766.91963942803</v>
      </c>
      <c r="AM34" s="252"/>
      <c r="AN34" s="253">
        <v>2935.9</v>
      </c>
      <c r="AO34" s="254">
        <v>0</v>
      </c>
      <c r="AP34" s="255"/>
      <c r="AQ34" s="94" t="s">
        <v>721</v>
      </c>
      <c r="AR34" s="256">
        <v>14766.91963942803</v>
      </c>
      <c r="AT34" s="246">
        <v>2260</v>
      </c>
      <c r="AV34" s="261">
        <v>13.443909102059934</v>
      </c>
    </row>
    <row r="35" spans="1:48" ht="15.05" customHeight="1" x14ac:dyDescent="0.3">
      <c r="A35" s="238">
        <v>29</v>
      </c>
      <c r="B35" s="257" t="s">
        <v>129</v>
      </c>
      <c r="C35" s="240">
        <v>33120.935039778233</v>
      </c>
      <c r="D35" s="264">
        <v>1</v>
      </c>
      <c r="E35" s="259">
        <v>3325</v>
      </c>
      <c r="F35" s="260">
        <v>0</v>
      </c>
      <c r="G35" s="260">
        <v>1319.08</v>
      </c>
      <c r="H35" s="260">
        <v>8.5</v>
      </c>
      <c r="I35" s="260">
        <v>0</v>
      </c>
      <c r="J35" s="260">
        <v>0</v>
      </c>
      <c r="K35" s="260">
        <v>0</v>
      </c>
      <c r="L35" s="260">
        <v>0</v>
      </c>
      <c r="M35" s="260">
        <v>2580</v>
      </c>
      <c r="N35" s="260">
        <v>0</v>
      </c>
      <c r="O35" s="260">
        <v>0</v>
      </c>
      <c r="P35" s="260">
        <v>0</v>
      </c>
      <c r="Q35" s="260">
        <v>0</v>
      </c>
      <c r="R35" s="260">
        <v>0</v>
      </c>
      <c r="S35" s="260">
        <f t="shared" si="1"/>
        <v>518.24820431498711</v>
      </c>
      <c r="T35" s="362">
        <v>0</v>
      </c>
      <c r="U35" s="369">
        <v>845</v>
      </c>
      <c r="V35" s="245">
        <v>8587.3282043149866</v>
      </c>
      <c r="W35" s="246">
        <v>160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0</v>
      </c>
      <c r="AD35" s="246">
        <v>0</v>
      </c>
      <c r="AE35" s="246">
        <f t="shared" si="0"/>
        <v>0</v>
      </c>
      <c r="AF35" s="351"/>
      <c r="AG35" s="245">
        <v>160</v>
      </c>
      <c r="AH35" s="247">
        <v>8747.3282043149866</v>
      </c>
      <c r="AI35" s="248">
        <v>-24373.606835463244</v>
      </c>
      <c r="AJ35" s="249">
        <v>0</v>
      </c>
      <c r="AK35" s="262">
        <v>1831.628246454793</v>
      </c>
      <c r="AL35" s="263">
        <v>-22541.978589008453</v>
      </c>
      <c r="AM35" s="252"/>
      <c r="AN35" s="253">
        <v>2480.4014999999999</v>
      </c>
      <c r="AO35" s="254">
        <v>0</v>
      </c>
      <c r="AP35" s="255"/>
      <c r="AQ35" s="94" t="s">
        <v>721</v>
      </c>
      <c r="AR35" s="256">
        <v>22541.978589008453</v>
      </c>
      <c r="AT35" s="246">
        <v>0</v>
      </c>
      <c r="AV35" s="261">
        <v>1363.2482043149871</v>
      </c>
    </row>
    <row r="36" spans="1:48" ht="15.05" customHeight="1" x14ac:dyDescent="0.3">
      <c r="A36" s="238">
        <v>30</v>
      </c>
      <c r="B36" s="257" t="s">
        <v>130</v>
      </c>
      <c r="C36" s="240">
        <v>17136.435343082005</v>
      </c>
      <c r="D36" s="264">
        <v>1</v>
      </c>
      <c r="E36" s="259">
        <v>781</v>
      </c>
      <c r="F36" s="260">
        <v>0</v>
      </c>
      <c r="G36" s="260">
        <v>2151.5100000000002</v>
      </c>
      <c r="H36" s="260">
        <v>21</v>
      </c>
      <c r="I36" s="260">
        <v>0</v>
      </c>
      <c r="J36" s="260">
        <v>0</v>
      </c>
      <c r="K36" s="260">
        <v>0</v>
      </c>
      <c r="L36" s="260">
        <v>0</v>
      </c>
      <c r="M36" s="260">
        <v>13047</v>
      </c>
      <c r="N36" s="260">
        <v>0</v>
      </c>
      <c r="O36" s="260">
        <v>0</v>
      </c>
      <c r="P36" s="260">
        <v>0</v>
      </c>
      <c r="Q36" s="260">
        <v>0</v>
      </c>
      <c r="R36" s="260">
        <v>0</v>
      </c>
      <c r="S36" s="260">
        <f t="shared" si="1"/>
        <v>2809.2176222845974</v>
      </c>
      <c r="T36" s="362">
        <v>0</v>
      </c>
      <c r="U36" s="369">
        <v>119</v>
      </c>
      <c r="V36" s="245">
        <v>18907.727622284598</v>
      </c>
      <c r="W36" s="246">
        <v>0</v>
      </c>
      <c r="X36" s="246">
        <v>0</v>
      </c>
      <c r="Y36" s="246">
        <v>0</v>
      </c>
      <c r="Z36" s="246">
        <v>0</v>
      </c>
      <c r="AA36" s="246">
        <v>0</v>
      </c>
      <c r="AB36" s="246">
        <v>0</v>
      </c>
      <c r="AC36" s="246">
        <v>0</v>
      </c>
      <c r="AD36" s="246">
        <v>0</v>
      </c>
      <c r="AE36" s="246">
        <f t="shared" si="0"/>
        <v>0</v>
      </c>
      <c r="AF36" s="351"/>
      <c r="AG36" s="245">
        <v>0</v>
      </c>
      <c r="AH36" s="247">
        <v>18907.727622284598</v>
      </c>
      <c r="AI36" s="248">
        <v>0</v>
      </c>
      <c r="AJ36" s="249">
        <v>1771.2922792025929</v>
      </c>
      <c r="AK36" s="262">
        <v>3736.1215105237106</v>
      </c>
      <c r="AL36" s="263">
        <v>5507.4137897263035</v>
      </c>
      <c r="AM36" s="252"/>
      <c r="AN36" s="253">
        <v>1290.8293920000001</v>
      </c>
      <c r="AO36" s="254">
        <v>0</v>
      </c>
      <c r="AP36" s="255"/>
      <c r="AQ36" s="94">
        <v>-5507.4137897263035</v>
      </c>
      <c r="AR36" s="256" t="s">
        <v>721</v>
      </c>
      <c r="AT36" s="246">
        <v>0</v>
      </c>
      <c r="AV36" s="261">
        <v>2928.2176222845974</v>
      </c>
    </row>
    <row r="37" spans="1:48" ht="15.05" customHeight="1" x14ac:dyDescent="0.3">
      <c r="A37" s="238">
        <v>31</v>
      </c>
      <c r="B37" s="265" t="s">
        <v>131</v>
      </c>
      <c r="C37" s="240">
        <v>56219.533102496142</v>
      </c>
      <c r="D37" s="264">
        <v>1</v>
      </c>
      <c r="E37" s="259">
        <v>2408</v>
      </c>
      <c r="F37" s="260">
        <v>0</v>
      </c>
      <c r="G37" s="260">
        <v>1319.08</v>
      </c>
      <c r="H37" s="260">
        <v>8.5</v>
      </c>
      <c r="I37" s="260">
        <v>22232</v>
      </c>
      <c r="J37" s="260">
        <v>2</v>
      </c>
      <c r="K37" s="260">
        <v>689</v>
      </c>
      <c r="L37" s="260">
        <v>4</v>
      </c>
      <c r="M37" s="260">
        <v>2128</v>
      </c>
      <c r="N37" s="260">
        <v>0</v>
      </c>
      <c r="O37" s="260">
        <v>0</v>
      </c>
      <c r="P37" s="260">
        <v>0</v>
      </c>
      <c r="Q37" s="260">
        <v>0</v>
      </c>
      <c r="R37" s="260">
        <v>0</v>
      </c>
      <c r="S37" s="260">
        <f t="shared" si="1"/>
        <v>1117.0602571795389</v>
      </c>
      <c r="T37" s="362">
        <v>0</v>
      </c>
      <c r="U37" s="369"/>
      <c r="V37" s="245">
        <v>29893.140257179541</v>
      </c>
      <c r="W37" s="246">
        <v>470</v>
      </c>
      <c r="X37" s="246">
        <v>0</v>
      </c>
      <c r="Y37" s="246">
        <v>0</v>
      </c>
      <c r="Z37" s="246">
        <v>0</v>
      </c>
      <c r="AA37" s="246">
        <v>0</v>
      </c>
      <c r="AB37" s="246">
        <v>0</v>
      </c>
      <c r="AC37" s="246">
        <v>0</v>
      </c>
      <c r="AD37" s="246">
        <v>0</v>
      </c>
      <c r="AE37" s="246">
        <f t="shared" si="0"/>
        <v>0</v>
      </c>
      <c r="AF37" s="351"/>
      <c r="AG37" s="245">
        <v>470</v>
      </c>
      <c r="AH37" s="247">
        <v>30363.140257179541</v>
      </c>
      <c r="AI37" s="248">
        <v>-25856.392845316601</v>
      </c>
      <c r="AJ37" s="249">
        <v>0</v>
      </c>
      <c r="AK37" s="262">
        <v>-9818.5658000751901</v>
      </c>
      <c r="AL37" s="263">
        <v>-35674.958645391787</v>
      </c>
      <c r="AM37" s="252"/>
      <c r="AN37" s="253">
        <v>4190.0569800000003</v>
      </c>
      <c r="AO37" s="254">
        <v>0</v>
      </c>
      <c r="AP37" s="255"/>
      <c r="AQ37" s="94" t="s">
        <v>721</v>
      </c>
      <c r="AR37" s="256">
        <v>35674.958645391787</v>
      </c>
      <c r="AT37" s="246">
        <v>0</v>
      </c>
      <c r="AV37" s="261">
        <v>1117.0602571795389</v>
      </c>
    </row>
    <row r="38" spans="1:48" ht="15.05" customHeight="1" x14ac:dyDescent="0.3">
      <c r="A38" s="238">
        <v>32</v>
      </c>
      <c r="B38" s="257" t="s">
        <v>132</v>
      </c>
      <c r="C38" s="240">
        <v>24937.393160880092</v>
      </c>
      <c r="D38" s="264">
        <v>2</v>
      </c>
      <c r="E38" s="259">
        <v>3356</v>
      </c>
      <c r="F38" s="260">
        <v>0</v>
      </c>
      <c r="G38" s="260">
        <v>677</v>
      </c>
      <c r="H38" s="260">
        <v>2</v>
      </c>
      <c r="I38" s="260">
        <v>52348</v>
      </c>
      <c r="J38" s="260">
        <v>1</v>
      </c>
      <c r="K38" s="260">
        <v>0</v>
      </c>
      <c r="L38" s="260">
        <v>0</v>
      </c>
      <c r="M38" s="260">
        <v>0</v>
      </c>
      <c r="N38" s="260">
        <v>0</v>
      </c>
      <c r="O38" s="260">
        <v>0</v>
      </c>
      <c r="P38" s="260">
        <v>0</v>
      </c>
      <c r="Q38" s="260">
        <v>608.74</v>
      </c>
      <c r="R38" s="260">
        <v>2</v>
      </c>
      <c r="S38" s="260">
        <f t="shared" si="1"/>
        <v>5.5419595026876323</v>
      </c>
      <c r="T38" s="362">
        <v>0</v>
      </c>
      <c r="U38" s="369">
        <v>722</v>
      </c>
      <c r="V38" s="245">
        <v>57717.281959502689</v>
      </c>
      <c r="W38" s="246">
        <v>476</v>
      </c>
      <c r="X38" s="246">
        <v>0</v>
      </c>
      <c r="Y38" s="246">
        <v>0</v>
      </c>
      <c r="Z38" s="246">
        <v>0</v>
      </c>
      <c r="AA38" s="246">
        <v>0</v>
      </c>
      <c r="AB38" s="246">
        <v>0</v>
      </c>
      <c r="AC38" s="246">
        <v>0</v>
      </c>
      <c r="AD38" s="246">
        <v>0</v>
      </c>
      <c r="AE38" s="246">
        <f t="shared" si="0"/>
        <v>3171</v>
      </c>
      <c r="AF38" s="351"/>
      <c r="AG38" s="245">
        <v>3647</v>
      </c>
      <c r="AH38" s="247">
        <v>61364.281959502689</v>
      </c>
      <c r="AI38" s="248">
        <v>0</v>
      </c>
      <c r="AJ38" s="249">
        <v>36426.888798622596</v>
      </c>
      <c r="AK38" s="262">
        <v>20883.471980250928</v>
      </c>
      <c r="AL38" s="263">
        <v>57310.360778873524</v>
      </c>
      <c r="AM38" s="252"/>
      <c r="AN38" s="253">
        <v>1891.4984968000003</v>
      </c>
      <c r="AO38" s="254">
        <v>0</v>
      </c>
      <c r="AP38" s="255"/>
      <c r="AQ38" s="94">
        <v>-57310.360778873524</v>
      </c>
      <c r="AR38" s="256" t="s">
        <v>721</v>
      </c>
      <c r="AT38" s="246">
        <v>3171</v>
      </c>
      <c r="AV38" s="261">
        <v>727.54195950268763</v>
      </c>
    </row>
    <row r="39" spans="1:48" ht="15.05" customHeight="1" x14ac:dyDescent="0.3">
      <c r="A39" s="238">
        <v>33</v>
      </c>
      <c r="B39" s="257" t="s">
        <v>133</v>
      </c>
      <c r="C39" s="240">
        <v>33862.065303718438</v>
      </c>
      <c r="D39" s="264">
        <v>2</v>
      </c>
      <c r="E39" s="259">
        <v>7607</v>
      </c>
      <c r="F39" s="260">
        <v>0</v>
      </c>
      <c r="G39" s="260">
        <v>4720.21</v>
      </c>
      <c r="H39" s="260">
        <v>31</v>
      </c>
      <c r="I39" s="260">
        <v>0</v>
      </c>
      <c r="J39" s="260">
        <v>0</v>
      </c>
      <c r="K39" s="260">
        <v>0</v>
      </c>
      <c r="L39" s="260">
        <v>0</v>
      </c>
      <c r="M39" s="260">
        <v>1654</v>
      </c>
      <c r="N39" s="260">
        <v>0</v>
      </c>
      <c r="O39" s="260">
        <v>3851</v>
      </c>
      <c r="P39" s="260">
        <v>0</v>
      </c>
      <c r="Q39" s="260">
        <v>0</v>
      </c>
      <c r="R39" s="260">
        <v>0</v>
      </c>
      <c r="S39" s="260">
        <f t="shared" si="1"/>
        <v>843.59133180927529</v>
      </c>
      <c r="T39" s="362">
        <v>0</v>
      </c>
      <c r="U39" s="369">
        <v>66</v>
      </c>
      <c r="V39" s="245">
        <v>18741.801331809274</v>
      </c>
      <c r="W39" s="246">
        <v>1027</v>
      </c>
      <c r="X39" s="246">
        <v>0</v>
      </c>
      <c r="Y39" s="246">
        <v>0</v>
      </c>
      <c r="Z39" s="246">
        <v>0</v>
      </c>
      <c r="AA39" s="246">
        <v>0</v>
      </c>
      <c r="AB39" s="246">
        <v>0</v>
      </c>
      <c r="AC39" s="246">
        <v>0</v>
      </c>
      <c r="AD39" s="246">
        <v>0</v>
      </c>
      <c r="AE39" s="246">
        <f t="shared" si="0"/>
        <v>231</v>
      </c>
      <c r="AF39" s="351"/>
      <c r="AG39" s="245">
        <v>1258</v>
      </c>
      <c r="AH39" s="247">
        <v>19999.801331809274</v>
      </c>
      <c r="AI39" s="248">
        <v>-13862.263971909164</v>
      </c>
      <c r="AJ39" s="249">
        <v>0</v>
      </c>
      <c r="AK39" s="262">
        <v>68942.578838755202</v>
      </c>
      <c r="AL39" s="263">
        <v>55080.314866846034</v>
      </c>
      <c r="AM39" s="252"/>
      <c r="AN39" s="253">
        <v>2564.3140000000003</v>
      </c>
      <c r="AO39" s="254">
        <v>0</v>
      </c>
      <c r="AP39" s="255"/>
      <c r="AQ39" s="94">
        <v>-55080.314866846034</v>
      </c>
      <c r="AR39" s="256" t="s">
        <v>721</v>
      </c>
      <c r="AT39" s="246">
        <v>231</v>
      </c>
      <c r="AV39" s="261">
        <v>909.59133180927529</v>
      </c>
    </row>
    <row r="40" spans="1:48" ht="15.05" customHeight="1" x14ac:dyDescent="0.3">
      <c r="A40" s="238">
        <v>34</v>
      </c>
      <c r="B40" s="265" t="s">
        <v>134</v>
      </c>
      <c r="C40" s="240">
        <v>16601.475701680552</v>
      </c>
      <c r="D40" s="264">
        <v>2</v>
      </c>
      <c r="E40" s="259">
        <v>0</v>
      </c>
      <c r="F40" s="260">
        <v>0</v>
      </c>
      <c r="G40" s="260">
        <v>0</v>
      </c>
      <c r="H40" s="260">
        <v>0</v>
      </c>
      <c r="I40" s="260">
        <v>0</v>
      </c>
      <c r="J40" s="260">
        <v>0</v>
      </c>
      <c r="K40" s="260">
        <v>0</v>
      </c>
      <c r="L40" s="260">
        <v>0</v>
      </c>
      <c r="M40" s="260">
        <v>0</v>
      </c>
      <c r="N40" s="260">
        <v>0</v>
      </c>
      <c r="O40" s="260">
        <v>0</v>
      </c>
      <c r="P40" s="260">
        <v>0</v>
      </c>
      <c r="Q40" s="260">
        <v>0</v>
      </c>
      <c r="R40" s="260">
        <v>0</v>
      </c>
      <c r="S40" s="260">
        <f t="shared" si="1"/>
        <v>0</v>
      </c>
      <c r="T40" s="362">
        <v>0</v>
      </c>
      <c r="U40" s="369">
        <v>65</v>
      </c>
      <c r="V40" s="245">
        <v>65</v>
      </c>
      <c r="W40" s="246">
        <v>0</v>
      </c>
      <c r="X40" s="246">
        <v>0</v>
      </c>
      <c r="Y40" s="246">
        <v>0</v>
      </c>
      <c r="Z40" s="246">
        <v>0</v>
      </c>
      <c r="AA40" s="246">
        <v>0</v>
      </c>
      <c r="AB40" s="246">
        <v>0</v>
      </c>
      <c r="AC40" s="246">
        <v>0</v>
      </c>
      <c r="AD40" s="246">
        <v>0</v>
      </c>
      <c r="AE40" s="246">
        <f t="shared" si="0"/>
        <v>0</v>
      </c>
      <c r="AF40" s="351"/>
      <c r="AG40" s="245">
        <v>0</v>
      </c>
      <c r="AH40" s="247">
        <v>65</v>
      </c>
      <c r="AI40" s="248">
        <v>-16536.475701680552</v>
      </c>
      <c r="AJ40" s="249">
        <v>0</v>
      </c>
      <c r="AK40" s="262">
        <v>12882.258882801701</v>
      </c>
      <c r="AL40" s="263">
        <v>-3654.216818878851</v>
      </c>
      <c r="AM40" s="252"/>
      <c r="AN40" s="253">
        <v>1256.82294</v>
      </c>
      <c r="AO40" s="254">
        <v>0</v>
      </c>
      <c r="AP40" s="255"/>
      <c r="AQ40" s="94" t="s">
        <v>721</v>
      </c>
      <c r="AR40" s="256">
        <v>3654.216818878851</v>
      </c>
      <c r="AT40" s="246">
        <v>0</v>
      </c>
      <c r="AV40" s="261">
        <v>65</v>
      </c>
    </row>
    <row r="41" spans="1:48" ht="15.05" customHeight="1" x14ac:dyDescent="0.3">
      <c r="A41" s="238">
        <v>35</v>
      </c>
      <c r="B41" s="257" t="s">
        <v>135</v>
      </c>
      <c r="C41" s="240">
        <v>41173.524438530185</v>
      </c>
      <c r="D41" s="264">
        <v>2</v>
      </c>
      <c r="E41" s="259">
        <v>0</v>
      </c>
      <c r="F41" s="260">
        <v>0</v>
      </c>
      <c r="G41" s="260">
        <v>1731</v>
      </c>
      <c r="H41" s="260">
        <v>20</v>
      </c>
      <c r="I41" s="260">
        <v>0</v>
      </c>
      <c r="J41" s="260">
        <v>0</v>
      </c>
      <c r="K41" s="260">
        <v>0</v>
      </c>
      <c r="L41" s="260">
        <v>0</v>
      </c>
      <c r="M41" s="260">
        <v>4543.8</v>
      </c>
      <c r="N41" s="260">
        <v>0</v>
      </c>
      <c r="O41" s="260">
        <v>0</v>
      </c>
      <c r="P41" s="260">
        <v>0</v>
      </c>
      <c r="Q41" s="260">
        <v>0</v>
      </c>
      <c r="R41" s="260">
        <v>0</v>
      </c>
      <c r="S41" s="260">
        <f t="shared" si="1"/>
        <v>3727.9692443537288</v>
      </c>
      <c r="T41" s="362">
        <v>0</v>
      </c>
      <c r="U41" s="369"/>
      <c r="V41" s="245">
        <v>10002.769244353729</v>
      </c>
      <c r="W41" s="246">
        <v>0</v>
      </c>
      <c r="X41" s="246">
        <v>0</v>
      </c>
      <c r="Y41" s="246">
        <v>0</v>
      </c>
      <c r="Z41" s="246">
        <v>0</v>
      </c>
      <c r="AA41" s="246">
        <v>0</v>
      </c>
      <c r="AB41" s="246">
        <v>0</v>
      </c>
      <c r="AC41" s="246">
        <v>0</v>
      </c>
      <c r="AD41" s="246">
        <v>0</v>
      </c>
      <c r="AE41" s="246">
        <f t="shared" si="0"/>
        <v>0</v>
      </c>
      <c r="AF41" s="351"/>
      <c r="AG41" s="245">
        <v>0</v>
      </c>
      <c r="AH41" s="247">
        <v>10002.769244353729</v>
      </c>
      <c r="AI41" s="248">
        <v>-31170.755194176454</v>
      </c>
      <c r="AJ41" s="249">
        <v>0</v>
      </c>
      <c r="AK41" s="262">
        <v>-21639.773311518631</v>
      </c>
      <c r="AL41" s="263">
        <v>-52810.528505695082</v>
      </c>
      <c r="AM41" s="252"/>
      <c r="AN41" s="253">
        <v>3068.7592500000001</v>
      </c>
      <c r="AO41" s="254">
        <v>0</v>
      </c>
      <c r="AP41" s="255"/>
      <c r="AQ41" s="94" t="s">
        <v>721</v>
      </c>
      <c r="AR41" s="256">
        <v>52810.528505695082</v>
      </c>
      <c r="AT41" s="246">
        <v>0</v>
      </c>
      <c r="AV41" s="261">
        <v>3727.9692443537288</v>
      </c>
    </row>
    <row r="42" spans="1:48" ht="15.05" customHeight="1" x14ac:dyDescent="0.3">
      <c r="A42" s="238">
        <v>36</v>
      </c>
      <c r="B42" s="257" t="s">
        <v>136</v>
      </c>
      <c r="C42" s="240">
        <v>14499.195720026542</v>
      </c>
      <c r="D42" s="264">
        <v>2</v>
      </c>
      <c r="E42" s="259">
        <v>24860.33</v>
      </c>
      <c r="F42" s="260">
        <v>3.8</v>
      </c>
      <c r="G42" s="260">
        <v>0</v>
      </c>
      <c r="H42" s="260">
        <v>0</v>
      </c>
      <c r="I42" s="260">
        <v>0</v>
      </c>
      <c r="J42" s="260">
        <v>0</v>
      </c>
      <c r="K42" s="260">
        <v>0</v>
      </c>
      <c r="L42" s="260">
        <v>0</v>
      </c>
      <c r="M42" s="260">
        <v>4407</v>
      </c>
      <c r="N42" s="260">
        <v>0</v>
      </c>
      <c r="O42" s="260">
        <v>0</v>
      </c>
      <c r="P42" s="260">
        <v>0</v>
      </c>
      <c r="Q42" s="260">
        <v>0</v>
      </c>
      <c r="R42" s="260">
        <v>0</v>
      </c>
      <c r="S42" s="260">
        <f t="shared" si="1"/>
        <v>22.432362762783669</v>
      </c>
      <c r="T42" s="362">
        <v>0</v>
      </c>
      <c r="U42" s="369"/>
      <c r="V42" s="245">
        <v>29289.762362762784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f t="shared" si="0"/>
        <v>0</v>
      </c>
      <c r="AF42" s="351"/>
      <c r="AG42" s="245">
        <v>0</v>
      </c>
      <c r="AH42" s="247">
        <v>29289.762362762784</v>
      </c>
      <c r="AI42" s="248">
        <v>0</v>
      </c>
      <c r="AJ42" s="249">
        <v>14790.566642736241</v>
      </c>
      <c r="AK42" s="262">
        <v>-10393.700191572856</v>
      </c>
      <c r="AL42" s="263">
        <v>4396.8664511633851</v>
      </c>
      <c r="AM42" s="252"/>
      <c r="AN42" s="253">
        <v>1099.05411</v>
      </c>
      <c r="AO42" s="254">
        <v>0</v>
      </c>
      <c r="AP42" s="255"/>
      <c r="AQ42" s="94">
        <v>-4396.8664511633851</v>
      </c>
      <c r="AR42" s="256" t="s">
        <v>721</v>
      </c>
      <c r="AT42" s="246">
        <v>0</v>
      </c>
      <c r="AV42" s="261">
        <v>22.432362762783669</v>
      </c>
    </row>
    <row r="43" spans="1:48" ht="15.05" customHeight="1" x14ac:dyDescent="0.3">
      <c r="A43" s="238">
        <v>37</v>
      </c>
      <c r="B43" s="257" t="s">
        <v>137</v>
      </c>
      <c r="C43" s="240">
        <v>4261.2065599310545</v>
      </c>
      <c r="D43" s="264">
        <v>2</v>
      </c>
      <c r="E43" s="259">
        <v>0</v>
      </c>
      <c r="F43" s="260">
        <v>0</v>
      </c>
      <c r="G43" s="260">
        <v>0</v>
      </c>
      <c r="H43" s="260">
        <v>0</v>
      </c>
      <c r="I43" s="260">
        <v>0</v>
      </c>
      <c r="J43" s="260">
        <v>0</v>
      </c>
      <c r="K43" s="260">
        <v>0</v>
      </c>
      <c r="L43" s="260">
        <v>0</v>
      </c>
      <c r="M43" s="260">
        <v>0</v>
      </c>
      <c r="N43" s="260">
        <v>0</v>
      </c>
      <c r="O43" s="260">
        <v>0</v>
      </c>
      <c r="P43" s="260">
        <v>0</v>
      </c>
      <c r="Q43" s="260">
        <v>0</v>
      </c>
      <c r="R43" s="260">
        <v>0</v>
      </c>
      <c r="S43" s="260">
        <f t="shared" si="1"/>
        <v>0</v>
      </c>
      <c r="T43" s="362">
        <v>0</v>
      </c>
      <c r="U43" s="369"/>
      <c r="V43" s="245">
        <v>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f t="shared" si="0"/>
        <v>0</v>
      </c>
      <c r="AF43" s="351"/>
      <c r="AG43" s="245">
        <v>0</v>
      </c>
      <c r="AH43" s="247">
        <v>0</v>
      </c>
      <c r="AI43" s="248">
        <v>-4261.2065599310545</v>
      </c>
      <c r="AJ43" s="249">
        <v>0</v>
      </c>
      <c r="AK43" s="262">
        <v>-3838.8162070377698</v>
      </c>
      <c r="AL43" s="263">
        <v>-8100.0227669688247</v>
      </c>
      <c r="AM43" s="252"/>
      <c r="AN43" s="253">
        <v>320.70284999999996</v>
      </c>
      <c r="AO43" s="254">
        <v>0</v>
      </c>
      <c r="AP43" s="255"/>
      <c r="AQ43" s="94" t="s">
        <v>721</v>
      </c>
      <c r="AR43" s="256">
        <v>8100.0227669688247</v>
      </c>
      <c r="AT43" s="246">
        <v>0</v>
      </c>
      <c r="AV43" s="261">
        <v>0</v>
      </c>
    </row>
    <row r="44" spans="1:48" ht="15.05" customHeight="1" x14ac:dyDescent="0.3">
      <c r="A44" s="238">
        <v>38</v>
      </c>
      <c r="B44" s="257" t="s">
        <v>138</v>
      </c>
      <c r="C44" s="240">
        <v>17135.475842545198</v>
      </c>
      <c r="D44" s="264">
        <v>2</v>
      </c>
      <c r="E44" s="259">
        <v>287.47000000000003</v>
      </c>
      <c r="F44" s="260">
        <v>1</v>
      </c>
      <c r="G44" s="260">
        <v>145</v>
      </c>
      <c r="H44" s="260">
        <v>1</v>
      </c>
      <c r="I44" s="260">
        <v>0</v>
      </c>
      <c r="J44" s="260">
        <v>0</v>
      </c>
      <c r="K44" s="260">
        <v>0</v>
      </c>
      <c r="L44" s="260">
        <v>0</v>
      </c>
      <c r="M44" s="260">
        <v>0</v>
      </c>
      <c r="N44" s="260">
        <v>0</v>
      </c>
      <c r="O44" s="260">
        <v>0</v>
      </c>
      <c r="P44" s="260">
        <v>0</v>
      </c>
      <c r="Q44" s="260">
        <v>1549</v>
      </c>
      <c r="R44" s="260">
        <v>6</v>
      </c>
      <c r="S44" s="260">
        <f t="shared" si="1"/>
        <v>16.626956089747637</v>
      </c>
      <c r="T44" s="362">
        <v>0</v>
      </c>
      <c r="U44" s="369"/>
      <c r="V44" s="245">
        <v>1998.0969560897477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f t="shared" si="0"/>
        <v>3425</v>
      </c>
      <c r="AF44" s="351"/>
      <c r="AG44" s="245">
        <v>3425</v>
      </c>
      <c r="AH44" s="247">
        <v>5423.0969560897474</v>
      </c>
      <c r="AI44" s="248">
        <v>-11712.378886455452</v>
      </c>
      <c r="AJ44" s="249">
        <v>0</v>
      </c>
      <c r="AK44" s="262">
        <v>-6776.8804407353127</v>
      </c>
      <c r="AL44" s="263">
        <v>-18489.259327190764</v>
      </c>
      <c r="AM44" s="252"/>
      <c r="AN44" s="253">
        <v>1295.8018900000002</v>
      </c>
      <c r="AO44" s="254">
        <v>0</v>
      </c>
      <c r="AP44" s="255"/>
      <c r="AQ44" s="94" t="s">
        <v>721</v>
      </c>
      <c r="AR44" s="256">
        <v>18489.259327190764</v>
      </c>
      <c r="AT44" s="246">
        <v>3425</v>
      </c>
      <c r="AV44" s="261">
        <v>16.626956089747637</v>
      </c>
    </row>
    <row r="45" spans="1:48" ht="15.05" customHeight="1" x14ac:dyDescent="0.3">
      <c r="A45" s="238">
        <v>39</v>
      </c>
      <c r="B45" s="257" t="s">
        <v>139</v>
      </c>
      <c r="C45" s="240">
        <v>12182.584477070837</v>
      </c>
      <c r="D45" s="264">
        <v>2</v>
      </c>
      <c r="E45" s="259">
        <v>0</v>
      </c>
      <c r="F45" s="260">
        <v>0</v>
      </c>
      <c r="G45" s="260">
        <v>0</v>
      </c>
      <c r="H45" s="260">
        <v>0</v>
      </c>
      <c r="I45" s="260">
        <v>0</v>
      </c>
      <c r="J45" s="260">
        <v>0</v>
      </c>
      <c r="K45" s="260">
        <v>0</v>
      </c>
      <c r="L45" s="260">
        <v>0</v>
      </c>
      <c r="M45" s="260">
        <v>0</v>
      </c>
      <c r="N45" s="260">
        <v>0</v>
      </c>
      <c r="O45" s="260">
        <v>0</v>
      </c>
      <c r="P45" s="260">
        <v>0</v>
      </c>
      <c r="Q45" s="260">
        <v>0</v>
      </c>
      <c r="R45" s="260">
        <v>0</v>
      </c>
      <c r="S45" s="260">
        <f t="shared" si="1"/>
        <v>0</v>
      </c>
      <c r="T45" s="362">
        <v>0</v>
      </c>
      <c r="U45" s="369"/>
      <c r="V45" s="245">
        <v>0</v>
      </c>
      <c r="W45" s="246">
        <v>0</v>
      </c>
      <c r="X45" s="246">
        <v>0</v>
      </c>
      <c r="Y45" s="246">
        <v>0</v>
      </c>
      <c r="Z45" s="246">
        <v>0</v>
      </c>
      <c r="AA45" s="246">
        <v>0</v>
      </c>
      <c r="AB45" s="246">
        <v>0</v>
      </c>
      <c r="AC45" s="246">
        <v>0</v>
      </c>
      <c r="AD45" s="246">
        <v>0</v>
      </c>
      <c r="AE45" s="246">
        <f t="shared" si="0"/>
        <v>0</v>
      </c>
      <c r="AF45" s="351"/>
      <c r="AG45" s="245">
        <v>0</v>
      </c>
      <c r="AH45" s="247">
        <v>0</v>
      </c>
      <c r="AI45" s="248">
        <v>-12182.584477070837</v>
      </c>
      <c r="AJ45" s="249">
        <v>0</v>
      </c>
      <c r="AK45" s="262">
        <v>-10763.305467016366</v>
      </c>
      <c r="AL45" s="263">
        <v>-22945.889944087205</v>
      </c>
      <c r="AM45" s="252"/>
      <c r="AN45" s="253">
        <v>921.20853999999997</v>
      </c>
      <c r="AO45" s="254">
        <v>0</v>
      </c>
      <c r="AP45" s="255"/>
      <c r="AQ45" s="94" t="s">
        <v>721</v>
      </c>
      <c r="AR45" s="256">
        <v>22945.889944087205</v>
      </c>
      <c r="AT45" s="246">
        <v>0</v>
      </c>
      <c r="AV45" s="261">
        <v>0</v>
      </c>
    </row>
    <row r="46" spans="1:48" ht="15.05" customHeight="1" x14ac:dyDescent="0.3">
      <c r="A46" s="238">
        <v>40</v>
      </c>
      <c r="B46" s="257" t="s">
        <v>140</v>
      </c>
      <c r="C46" s="240">
        <v>31629.889967675168</v>
      </c>
      <c r="D46" s="264">
        <v>2</v>
      </c>
      <c r="E46" s="259">
        <v>893</v>
      </c>
      <c r="F46" s="260">
        <v>0</v>
      </c>
      <c r="G46" s="260">
        <v>0</v>
      </c>
      <c r="H46" s="260">
        <v>0</v>
      </c>
      <c r="I46" s="260">
        <v>0</v>
      </c>
      <c r="J46" s="260">
        <v>0</v>
      </c>
      <c r="K46" s="260">
        <v>0</v>
      </c>
      <c r="L46" s="260">
        <v>0</v>
      </c>
      <c r="M46" s="260">
        <v>7288</v>
      </c>
      <c r="N46" s="260">
        <v>0</v>
      </c>
      <c r="O46" s="260">
        <v>0</v>
      </c>
      <c r="P46" s="260">
        <v>0</v>
      </c>
      <c r="Q46" s="260">
        <v>0</v>
      </c>
      <c r="R46" s="260">
        <v>0</v>
      </c>
      <c r="S46" s="260">
        <f t="shared" si="1"/>
        <v>18.800437676981119</v>
      </c>
      <c r="T46" s="362">
        <v>0</v>
      </c>
      <c r="U46" s="369">
        <v>1563</v>
      </c>
      <c r="V46" s="245">
        <v>9762.8004376769823</v>
      </c>
      <c r="W46" s="246">
        <v>0</v>
      </c>
      <c r="X46" s="246">
        <v>0</v>
      </c>
      <c r="Y46" s="246">
        <v>0</v>
      </c>
      <c r="Z46" s="246">
        <v>0</v>
      </c>
      <c r="AA46" s="246">
        <v>0</v>
      </c>
      <c r="AB46" s="246">
        <v>0</v>
      </c>
      <c r="AC46" s="246">
        <v>0</v>
      </c>
      <c r="AD46" s="246">
        <v>0</v>
      </c>
      <c r="AE46" s="246">
        <f t="shared" si="0"/>
        <v>0</v>
      </c>
      <c r="AF46" s="351"/>
      <c r="AG46" s="245">
        <v>0</v>
      </c>
      <c r="AH46" s="247">
        <v>9762.8004376769823</v>
      </c>
      <c r="AI46" s="248">
        <v>-21867.089529998186</v>
      </c>
      <c r="AJ46" s="249">
        <v>0</v>
      </c>
      <c r="AK46" s="262">
        <v>-8780.965080766724</v>
      </c>
      <c r="AL46" s="263">
        <v>-30648.05461076491</v>
      </c>
      <c r="AM46" s="252"/>
      <c r="AN46" s="253">
        <v>2381.3393500000002</v>
      </c>
      <c r="AO46" s="254">
        <v>0</v>
      </c>
      <c r="AP46" s="255"/>
      <c r="AQ46" s="94" t="s">
        <v>721</v>
      </c>
      <c r="AR46" s="256">
        <v>30648.05461076491</v>
      </c>
      <c r="AT46" s="246">
        <v>0</v>
      </c>
      <c r="AV46" s="261">
        <v>1581.8004376769811</v>
      </c>
    </row>
    <row r="47" spans="1:48" ht="15.05" customHeight="1" x14ac:dyDescent="0.3">
      <c r="A47" s="238">
        <v>41</v>
      </c>
      <c r="B47" s="257" t="s">
        <v>141</v>
      </c>
      <c r="C47" s="240">
        <v>16055.476778501354</v>
      </c>
      <c r="D47" s="264">
        <v>2</v>
      </c>
      <c r="E47" s="259">
        <v>0</v>
      </c>
      <c r="F47" s="260">
        <v>0</v>
      </c>
      <c r="G47" s="260">
        <v>0</v>
      </c>
      <c r="H47" s="260">
        <v>0</v>
      </c>
      <c r="I47" s="260">
        <v>0</v>
      </c>
      <c r="J47" s="260">
        <v>0</v>
      </c>
      <c r="K47" s="260">
        <v>0</v>
      </c>
      <c r="L47" s="260">
        <v>0</v>
      </c>
      <c r="M47" s="260">
        <v>0</v>
      </c>
      <c r="N47" s="260">
        <v>0</v>
      </c>
      <c r="O47" s="260">
        <v>0</v>
      </c>
      <c r="P47" s="260">
        <v>0</v>
      </c>
      <c r="Q47" s="260">
        <v>0</v>
      </c>
      <c r="R47" s="260">
        <v>0</v>
      </c>
      <c r="S47" s="260">
        <f t="shared" si="1"/>
        <v>0</v>
      </c>
      <c r="T47" s="362">
        <v>0</v>
      </c>
      <c r="U47" s="369"/>
      <c r="V47" s="245">
        <v>0</v>
      </c>
      <c r="W47" s="246">
        <v>0</v>
      </c>
      <c r="X47" s="246">
        <v>0</v>
      </c>
      <c r="Y47" s="246">
        <v>0</v>
      </c>
      <c r="Z47" s="246">
        <v>0</v>
      </c>
      <c r="AA47" s="246">
        <v>0</v>
      </c>
      <c r="AB47" s="246">
        <v>0</v>
      </c>
      <c r="AC47" s="246">
        <v>0</v>
      </c>
      <c r="AD47" s="246">
        <v>0</v>
      </c>
      <c r="AE47" s="246">
        <f t="shared" si="0"/>
        <v>0</v>
      </c>
      <c r="AF47" s="351"/>
      <c r="AG47" s="245">
        <v>0</v>
      </c>
      <c r="AH47" s="247">
        <v>0</v>
      </c>
      <c r="AI47" s="248">
        <v>-16055.476778501354</v>
      </c>
      <c r="AJ47" s="249">
        <v>0</v>
      </c>
      <c r="AK47" s="262">
        <v>21131.083710058461</v>
      </c>
      <c r="AL47" s="263">
        <v>5075.6069315571076</v>
      </c>
      <c r="AM47" s="252"/>
      <c r="AN47" s="253">
        <v>1215.6161519999998</v>
      </c>
      <c r="AO47" s="254">
        <v>0</v>
      </c>
      <c r="AP47" s="255"/>
      <c r="AQ47" s="94">
        <v>-5075.6069315571076</v>
      </c>
      <c r="AR47" s="256" t="s">
        <v>721</v>
      </c>
      <c r="AT47" s="246">
        <v>0</v>
      </c>
      <c r="AV47" s="261">
        <v>0</v>
      </c>
    </row>
    <row r="48" spans="1:48" ht="15.05" customHeight="1" x14ac:dyDescent="0.3">
      <c r="A48" s="238">
        <v>42</v>
      </c>
      <c r="B48" s="265" t="s">
        <v>142</v>
      </c>
      <c r="C48" s="240">
        <v>126947.07672585272</v>
      </c>
      <c r="D48" s="264">
        <v>1</v>
      </c>
      <c r="E48" s="259">
        <v>9923</v>
      </c>
      <c r="F48" s="260">
        <v>0</v>
      </c>
      <c r="G48" s="260">
        <v>3670</v>
      </c>
      <c r="H48" s="260">
        <v>7.3</v>
      </c>
      <c r="I48" s="260">
        <v>0</v>
      </c>
      <c r="J48" s="260">
        <v>0</v>
      </c>
      <c r="K48" s="260">
        <v>0</v>
      </c>
      <c r="L48" s="260">
        <v>0</v>
      </c>
      <c r="M48" s="260">
        <v>7692.8600000000006</v>
      </c>
      <c r="N48" s="260">
        <v>0</v>
      </c>
      <c r="O48" s="260">
        <v>16982</v>
      </c>
      <c r="P48" s="260">
        <v>0</v>
      </c>
      <c r="Q48" s="260">
        <v>13237</v>
      </c>
      <c r="R48" s="260">
        <v>55</v>
      </c>
      <c r="S48" s="260">
        <f t="shared" si="1"/>
        <v>13784.253797592519</v>
      </c>
      <c r="T48" s="362">
        <v>0</v>
      </c>
      <c r="U48" s="369">
        <v>353</v>
      </c>
      <c r="V48" s="245">
        <v>65642.113797592523</v>
      </c>
      <c r="W48" s="246">
        <v>2506</v>
      </c>
      <c r="X48" s="246">
        <v>0</v>
      </c>
      <c r="Y48" s="246">
        <v>0</v>
      </c>
      <c r="Z48" s="246">
        <v>0</v>
      </c>
      <c r="AA48" s="246">
        <v>0</v>
      </c>
      <c r="AB48" s="246">
        <v>0</v>
      </c>
      <c r="AC48" s="246">
        <v>31506</v>
      </c>
      <c r="AD48" s="246">
        <v>182</v>
      </c>
      <c r="AE48" s="246">
        <f t="shared" si="0"/>
        <v>1693</v>
      </c>
      <c r="AF48" s="351">
        <v>1634</v>
      </c>
      <c r="AG48" s="245">
        <v>37339</v>
      </c>
      <c r="AH48" s="247">
        <v>102981.11379759252</v>
      </c>
      <c r="AI48" s="248">
        <v>-23965.962928260196</v>
      </c>
      <c r="AJ48" s="249">
        <v>0</v>
      </c>
      <c r="AK48" s="262">
        <v>-23472.669530102292</v>
      </c>
      <c r="AL48" s="263">
        <v>-47438.632458362488</v>
      </c>
      <c r="AM48" s="252"/>
      <c r="AN48" s="253">
        <v>9703.8455399999984</v>
      </c>
      <c r="AO48" s="254">
        <v>0</v>
      </c>
      <c r="AP48" s="255"/>
      <c r="AQ48" s="94" t="s">
        <v>721</v>
      </c>
      <c r="AR48" s="256">
        <v>47438.632458362488</v>
      </c>
      <c r="AT48" s="246">
        <v>3327</v>
      </c>
      <c r="AV48" s="261">
        <v>14137.253797592519</v>
      </c>
    </row>
    <row r="49" spans="1:48" ht="15.05" customHeight="1" x14ac:dyDescent="0.3">
      <c r="A49" s="238">
        <v>43</v>
      </c>
      <c r="B49" s="265" t="s">
        <v>143</v>
      </c>
      <c r="C49" s="240">
        <v>114572.43514779791</v>
      </c>
      <c r="D49" s="264">
        <v>1</v>
      </c>
      <c r="E49" s="259">
        <v>11248.02</v>
      </c>
      <c r="F49" s="260">
        <v>0</v>
      </c>
      <c r="G49" s="260">
        <v>7341</v>
      </c>
      <c r="H49" s="260">
        <v>31.7</v>
      </c>
      <c r="I49" s="260">
        <v>28995.1</v>
      </c>
      <c r="J49" s="260">
        <v>1.1000000000000001</v>
      </c>
      <c r="K49" s="260">
        <v>1976</v>
      </c>
      <c r="L49" s="260">
        <v>22</v>
      </c>
      <c r="M49" s="260">
        <v>3328</v>
      </c>
      <c r="N49" s="260">
        <v>0</v>
      </c>
      <c r="O49" s="260">
        <v>1220</v>
      </c>
      <c r="P49" s="260">
        <v>0</v>
      </c>
      <c r="Q49" s="260">
        <v>613</v>
      </c>
      <c r="R49" s="260">
        <v>3</v>
      </c>
      <c r="S49" s="260">
        <f t="shared" si="1"/>
        <v>10501.572057159727</v>
      </c>
      <c r="T49" s="362">
        <v>0</v>
      </c>
      <c r="U49" s="369">
        <v>10947</v>
      </c>
      <c r="V49" s="245">
        <v>76169.692057159729</v>
      </c>
      <c r="W49" s="246">
        <v>527</v>
      </c>
      <c r="X49" s="246">
        <v>0</v>
      </c>
      <c r="Y49" s="246">
        <v>0</v>
      </c>
      <c r="Z49" s="246">
        <v>0</v>
      </c>
      <c r="AA49" s="246">
        <v>0</v>
      </c>
      <c r="AB49" s="246">
        <v>0</v>
      </c>
      <c r="AC49" s="246">
        <v>0</v>
      </c>
      <c r="AD49" s="246">
        <v>0</v>
      </c>
      <c r="AE49" s="246">
        <f t="shared" si="0"/>
        <v>0</v>
      </c>
      <c r="AF49" s="351">
        <v>678</v>
      </c>
      <c r="AG49" s="245">
        <v>1205</v>
      </c>
      <c r="AH49" s="247">
        <v>77374.692057159729</v>
      </c>
      <c r="AI49" s="248">
        <v>-37197.743090638178</v>
      </c>
      <c r="AJ49" s="249">
        <v>0</v>
      </c>
      <c r="AK49" s="262">
        <v>-15769.38998937115</v>
      </c>
      <c r="AL49" s="263">
        <v>-52967.133080009327</v>
      </c>
      <c r="AM49" s="252"/>
      <c r="AN49" s="253">
        <v>8730.9612799999995</v>
      </c>
      <c r="AO49" s="254">
        <v>0</v>
      </c>
      <c r="AP49" s="255"/>
      <c r="AQ49" s="94" t="s">
        <v>721</v>
      </c>
      <c r="AR49" s="256">
        <v>52967.133080009327</v>
      </c>
      <c r="AT49" s="246">
        <v>678</v>
      </c>
      <c r="AV49" s="261">
        <v>21448.572057159727</v>
      </c>
    </row>
    <row r="50" spans="1:48" ht="15.05" customHeight="1" x14ac:dyDescent="0.3">
      <c r="A50" s="238">
        <v>44</v>
      </c>
      <c r="B50" s="257" t="s">
        <v>144</v>
      </c>
      <c r="C50" s="240">
        <v>33684.114624649141</v>
      </c>
      <c r="D50" s="264">
        <v>1</v>
      </c>
      <c r="E50" s="259">
        <v>0</v>
      </c>
      <c r="F50" s="260">
        <v>0</v>
      </c>
      <c r="G50" s="260">
        <v>46654.99</v>
      </c>
      <c r="H50" s="260">
        <v>229.9</v>
      </c>
      <c r="I50" s="260">
        <v>0</v>
      </c>
      <c r="J50" s="260">
        <v>0</v>
      </c>
      <c r="K50" s="260">
        <v>0</v>
      </c>
      <c r="L50" s="260">
        <v>0</v>
      </c>
      <c r="M50" s="260">
        <v>1243.0999999999999</v>
      </c>
      <c r="N50" s="260">
        <v>0</v>
      </c>
      <c r="O50" s="260">
        <v>0</v>
      </c>
      <c r="P50" s="260">
        <v>0</v>
      </c>
      <c r="Q50" s="260">
        <v>0</v>
      </c>
      <c r="R50" s="260">
        <v>0</v>
      </c>
      <c r="S50" s="260">
        <f t="shared" si="1"/>
        <v>631.60296503476275</v>
      </c>
      <c r="T50" s="362">
        <v>0</v>
      </c>
      <c r="U50" s="369">
        <v>138</v>
      </c>
      <c r="V50" s="245">
        <v>48667.692965034759</v>
      </c>
      <c r="W50" s="246">
        <v>0</v>
      </c>
      <c r="X50" s="246">
        <v>0</v>
      </c>
      <c r="Y50" s="246">
        <v>0</v>
      </c>
      <c r="Z50" s="246">
        <v>0</v>
      </c>
      <c r="AA50" s="246">
        <v>0</v>
      </c>
      <c r="AB50" s="246">
        <v>0</v>
      </c>
      <c r="AC50" s="246">
        <v>0</v>
      </c>
      <c r="AD50" s="246">
        <v>0</v>
      </c>
      <c r="AE50" s="246">
        <f t="shared" si="0"/>
        <v>0</v>
      </c>
      <c r="AF50" s="351"/>
      <c r="AG50" s="245">
        <v>0</v>
      </c>
      <c r="AH50" s="247">
        <v>48667.692965034759</v>
      </c>
      <c r="AI50" s="248">
        <v>0</v>
      </c>
      <c r="AJ50" s="249">
        <v>14983.578340385619</v>
      </c>
      <c r="AK50" s="262">
        <v>10455.104524938302</v>
      </c>
      <c r="AL50" s="263">
        <v>25438.682865323921</v>
      </c>
      <c r="AM50" s="252"/>
      <c r="AN50" s="253">
        <v>2521.5155000000004</v>
      </c>
      <c r="AO50" s="254">
        <v>0</v>
      </c>
      <c r="AP50" s="255"/>
      <c r="AQ50" s="94">
        <v>-25438.682865323921</v>
      </c>
      <c r="AR50" s="256" t="s">
        <v>721</v>
      </c>
      <c r="AT50" s="246">
        <v>0</v>
      </c>
      <c r="AV50" s="261">
        <v>769.60296503476275</v>
      </c>
    </row>
    <row r="51" spans="1:48" ht="15.05" customHeight="1" x14ac:dyDescent="0.3">
      <c r="A51" s="238">
        <v>45</v>
      </c>
      <c r="B51" s="257" t="s">
        <v>145</v>
      </c>
      <c r="C51" s="240">
        <v>185497.02824573664</v>
      </c>
      <c r="D51" s="264">
        <v>1</v>
      </c>
      <c r="E51" s="259">
        <v>7428</v>
      </c>
      <c r="F51" s="260">
        <v>4</v>
      </c>
      <c r="G51" s="260">
        <v>9552</v>
      </c>
      <c r="H51" s="260">
        <v>39.5</v>
      </c>
      <c r="I51" s="260">
        <v>7947</v>
      </c>
      <c r="J51" s="260">
        <v>0.2</v>
      </c>
      <c r="K51" s="260">
        <v>1899</v>
      </c>
      <c r="L51" s="260">
        <v>21</v>
      </c>
      <c r="M51" s="260">
        <v>8793</v>
      </c>
      <c r="N51" s="260">
        <v>0</v>
      </c>
      <c r="O51" s="260">
        <v>0</v>
      </c>
      <c r="P51" s="260">
        <v>0</v>
      </c>
      <c r="Q51" s="260">
        <v>18174</v>
      </c>
      <c r="R51" s="260">
        <v>75</v>
      </c>
      <c r="S51" s="260">
        <f t="shared" si="1"/>
        <v>6010.7304778785328</v>
      </c>
      <c r="T51" s="362">
        <v>3099</v>
      </c>
      <c r="U51" s="369">
        <v>3185</v>
      </c>
      <c r="V51" s="245">
        <v>66087.730477878533</v>
      </c>
      <c r="W51" s="246">
        <v>1245</v>
      </c>
      <c r="X51" s="246">
        <v>0</v>
      </c>
      <c r="Y51" s="246">
        <v>0</v>
      </c>
      <c r="Z51" s="246">
        <v>0</v>
      </c>
      <c r="AA51" s="246">
        <v>0</v>
      </c>
      <c r="AB51" s="246">
        <v>0</v>
      </c>
      <c r="AC51" s="246">
        <v>88277</v>
      </c>
      <c r="AD51" s="246">
        <v>517.5</v>
      </c>
      <c r="AE51" s="246">
        <f t="shared" si="0"/>
        <v>-0.37000000000261934</v>
      </c>
      <c r="AF51" s="351">
        <v>59410</v>
      </c>
      <c r="AG51" s="245">
        <v>148931.63</v>
      </c>
      <c r="AH51" s="247">
        <v>215019.36047787854</v>
      </c>
      <c r="AI51" s="248">
        <v>0</v>
      </c>
      <c r="AJ51" s="249">
        <v>29522.332232141896</v>
      </c>
      <c r="AK51" s="262">
        <v>-12092.49325810912</v>
      </c>
      <c r="AL51" s="263">
        <v>17429.838974032777</v>
      </c>
      <c r="AM51" s="252"/>
      <c r="AN51" s="253">
        <v>14238.380574999999</v>
      </c>
      <c r="AO51" s="254">
        <v>0</v>
      </c>
      <c r="AP51" s="255"/>
      <c r="AQ51" s="94">
        <v>-17429.838974032777</v>
      </c>
      <c r="AR51" s="256" t="s">
        <v>721</v>
      </c>
      <c r="AS51" s="20"/>
      <c r="AT51" s="246">
        <v>59409.63</v>
      </c>
      <c r="AV51" s="261">
        <v>12294.730477878533</v>
      </c>
    </row>
    <row r="52" spans="1:48" ht="15.05" customHeight="1" x14ac:dyDescent="0.3">
      <c r="A52" s="238">
        <v>46</v>
      </c>
      <c r="B52" s="257" t="s">
        <v>146</v>
      </c>
      <c r="C52" s="240">
        <v>34617.055710394176</v>
      </c>
      <c r="D52" s="264">
        <v>1</v>
      </c>
      <c r="E52" s="259">
        <v>513</v>
      </c>
      <c r="F52" s="260">
        <v>0</v>
      </c>
      <c r="G52" s="260">
        <v>1570</v>
      </c>
      <c r="H52" s="260">
        <v>9</v>
      </c>
      <c r="I52" s="260">
        <v>0</v>
      </c>
      <c r="J52" s="260">
        <v>0</v>
      </c>
      <c r="K52" s="260">
        <v>0</v>
      </c>
      <c r="L52" s="260">
        <v>0</v>
      </c>
      <c r="M52" s="260">
        <v>3140</v>
      </c>
      <c r="N52" s="260">
        <v>0</v>
      </c>
      <c r="O52" s="260">
        <v>0</v>
      </c>
      <c r="P52" s="260">
        <v>0</v>
      </c>
      <c r="Q52" s="260">
        <v>0</v>
      </c>
      <c r="R52" s="260">
        <v>0</v>
      </c>
      <c r="S52" s="260">
        <f t="shared" si="1"/>
        <v>704.2456424646598</v>
      </c>
      <c r="T52" s="362">
        <v>0</v>
      </c>
      <c r="U52" s="369">
        <v>484</v>
      </c>
      <c r="V52" s="245">
        <v>6411.2456424646598</v>
      </c>
      <c r="W52" s="246">
        <v>0</v>
      </c>
      <c r="X52" s="246">
        <v>0</v>
      </c>
      <c r="Y52" s="246">
        <v>0</v>
      </c>
      <c r="Z52" s="246">
        <v>0</v>
      </c>
      <c r="AA52" s="246">
        <v>0</v>
      </c>
      <c r="AB52" s="246">
        <v>0</v>
      </c>
      <c r="AC52" s="246">
        <v>0</v>
      </c>
      <c r="AD52" s="246">
        <v>0</v>
      </c>
      <c r="AE52" s="246">
        <f t="shared" si="0"/>
        <v>0</v>
      </c>
      <c r="AF52" s="351"/>
      <c r="AG52" s="245">
        <v>0</v>
      </c>
      <c r="AH52" s="247">
        <v>6411.2456424646598</v>
      </c>
      <c r="AI52" s="248">
        <v>-28205.810067929517</v>
      </c>
      <c r="AJ52" s="249">
        <v>0</v>
      </c>
      <c r="AK52" s="262">
        <v>-6407.6716680403861</v>
      </c>
      <c r="AL52" s="263">
        <v>-34613.481735969901</v>
      </c>
      <c r="AM52" s="252"/>
      <c r="AN52" s="253">
        <v>2591.8111940000003</v>
      </c>
      <c r="AO52" s="254">
        <v>0</v>
      </c>
      <c r="AP52" s="255"/>
      <c r="AQ52" s="94" t="s">
        <v>721</v>
      </c>
      <c r="AR52" s="256">
        <v>34613.481735969901</v>
      </c>
      <c r="AT52" s="246">
        <v>0</v>
      </c>
      <c r="AV52" s="261">
        <v>1188.2456424646598</v>
      </c>
    </row>
    <row r="53" spans="1:48" ht="15.05" customHeight="1" x14ac:dyDescent="0.3">
      <c r="A53" s="238">
        <v>47</v>
      </c>
      <c r="B53" s="266" t="s">
        <v>147</v>
      </c>
      <c r="C53" s="240">
        <v>189342.07616293494</v>
      </c>
      <c r="D53" s="264">
        <v>1</v>
      </c>
      <c r="E53" s="259">
        <v>8610.16</v>
      </c>
      <c r="F53" s="260">
        <v>5</v>
      </c>
      <c r="G53" s="260">
        <v>3956.2</v>
      </c>
      <c r="H53" s="260">
        <v>25.4</v>
      </c>
      <c r="I53" s="260">
        <v>0</v>
      </c>
      <c r="J53" s="260">
        <v>0</v>
      </c>
      <c r="K53" s="260">
        <v>4672</v>
      </c>
      <c r="L53" s="260">
        <v>27</v>
      </c>
      <c r="M53" s="260">
        <v>3886</v>
      </c>
      <c r="N53" s="260">
        <v>0</v>
      </c>
      <c r="O53" s="260">
        <v>653</v>
      </c>
      <c r="P53" s="260">
        <v>0</v>
      </c>
      <c r="Q53" s="260">
        <v>18622</v>
      </c>
      <c r="R53" s="260">
        <v>81</v>
      </c>
      <c r="S53" s="260">
        <f t="shared" si="1"/>
        <v>6076.4630644942099</v>
      </c>
      <c r="T53" s="362">
        <v>0</v>
      </c>
      <c r="U53" s="369">
        <v>9561</v>
      </c>
      <c r="V53" s="245">
        <v>56036.823064494209</v>
      </c>
      <c r="W53" s="246">
        <v>0</v>
      </c>
      <c r="X53" s="246">
        <v>0</v>
      </c>
      <c r="Y53" s="246">
        <v>0</v>
      </c>
      <c r="Z53" s="246">
        <v>0</v>
      </c>
      <c r="AA53" s="246">
        <v>0</v>
      </c>
      <c r="AB53" s="246">
        <v>0</v>
      </c>
      <c r="AC53" s="246">
        <v>32863</v>
      </c>
      <c r="AD53" s="246">
        <v>204</v>
      </c>
      <c r="AE53" s="246">
        <f t="shared" si="0"/>
        <v>-0.15999999999985448</v>
      </c>
      <c r="AF53" s="351">
        <v>10438</v>
      </c>
      <c r="AG53" s="245">
        <v>43300.84</v>
      </c>
      <c r="AH53" s="247">
        <v>99337.663064494205</v>
      </c>
      <c r="AI53" s="248">
        <v>-90004.413098440738</v>
      </c>
      <c r="AJ53" s="249">
        <v>0</v>
      </c>
      <c r="AK53" s="262">
        <v>-40616.475895502357</v>
      </c>
      <c r="AL53" s="263">
        <v>-130620.8889939431</v>
      </c>
      <c r="AM53" s="252"/>
      <c r="AN53" s="253">
        <v>14525.420595</v>
      </c>
      <c r="AO53" s="254">
        <v>0</v>
      </c>
      <c r="AP53" s="255"/>
      <c r="AQ53" s="94" t="s">
        <v>721</v>
      </c>
      <c r="AR53" s="267">
        <v>130620.8889939431</v>
      </c>
      <c r="AS53" s="20"/>
      <c r="AT53" s="246">
        <v>10437.84</v>
      </c>
      <c r="AV53" s="261">
        <v>15637.46306449421</v>
      </c>
    </row>
    <row r="54" spans="1:48" ht="15.05" customHeight="1" x14ac:dyDescent="0.3">
      <c r="A54" s="238">
        <v>48</v>
      </c>
      <c r="B54" s="257" t="s">
        <v>148</v>
      </c>
      <c r="C54" s="240">
        <v>3876.7392511587445</v>
      </c>
      <c r="D54" s="264">
        <v>1</v>
      </c>
      <c r="E54" s="259">
        <v>0</v>
      </c>
      <c r="F54" s="260">
        <v>0</v>
      </c>
      <c r="G54" s="260">
        <v>0</v>
      </c>
      <c r="H54" s="260">
        <v>0</v>
      </c>
      <c r="I54" s="260">
        <v>0</v>
      </c>
      <c r="J54" s="260">
        <v>0</v>
      </c>
      <c r="K54" s="260">
        <v>0</v>
      </c>
      <c r="L54" s="260">
        <v>0</v>
      </c>
      <c r="M54" s="260">
        <v>0</v>
      </c>
      <c r="N54" s="260">
        <v>0</v>
      </c>
      <c r="O54" s="260">
        <v>0</v>
      </c>
      <c r="P54" s="260">
        <v>0</v>
      </c>
      <c r="Q54" s="260">
        <v>0</v>
      </c>
      <c r="R54" s="260">
        <v>0</v>
      </c>
      <c r="S54" s="260">
        <f t="shared" si="1"/>
        <v>240.89387497185641</v>
      </c>
      <c r="T54" s="362">
        <v>0</v>
      </c>
      <c r="U54" s="369"/>
      <c r="V54" s="245">
        <v>240.89387497185641</v>
      </c>
      <c r="W54" s="246">
        <v>0</v>
      </c>
      <c r="X54" s="246">
        <v>0</v>
      </c>
      <c r="Y54" s="246">
        <v>0</v>
      </c>
      <c r="Z54" s="246">
        <v>0</v>
      </c>
      <c r="AA54" s="246">
        <v>0</v>
      </c>
      <c r="AB54" s="246">
        <v>0</v>
      </c>
      <c r="AC54" s="246">
        <v>0</v>
      </c>
      <c r="AD54" s="246">
        <v>0</v>
      </c>
      <c r="AE54" s="246">
        <f t="shared" si="0"/>
        <v>0</v>
      </c>
      <c r="AF54" s="351"/>
      <c r="AG54" s="245">
        <v>0</v>
      </c>
      <c r="AH54" s="247">
        <v>240.89387497185641</v>
      </c>
      <c r="AI54" s="248">
        <v>-3635.8453761868882</v>
      </c>
      <c r="AJ54" s="249">
        <v>0</v>
      </c>
      <c r="AK54" s="262"/>
      <c r="AL54" s="263">
        <v>-3635.8453761868882</v>
      </c>
      <c r="AM54" s="252"/>
      <c r="AN54" s="253">
        <v>0</v>
      </c>
      <c r="AO54" s="254">
        <v>0</v>
      </c>
      <c r="AP54" s="255"/>
      <c r="AQ54" s="94" t="s">
        <v>721</v>
      </c>
      <c r="AR54" s="256">
        <v>3635.8453761868882</v>
      </c>
      <c r="AT54" s="246">
        <v>0</v>
      </c>
      <c r="AV54" s="261">
        <v>240.89387497185641</v>
      </c>
    </row>
    <row r="55" spans="1:48" ht="15.05" customHeight="1" x14ac:dyDescent="0.3">
      <c r="A55" s="238">
        <v>49</v>
      </c>
      <c r="B55" s="257" t="s">
        <v>149</v>
      </c>
      <c r="C55" s="240">
        <v>3122.6787364541883</v>
      </c>
      <c r="D55" s="264">
        <v>1</v>
      </c>
      <c r="E55" s="259">
        <v>0</v>
      </c>
      <c r="F55" s="260">
        <v>0</v>
      </c>
      <c r="G55" s="260">
        <v>0</v>
      </c>
      <c r="H55" s="260">
        <v>0</v>
      </c>
      <c r="I55" s="260">
        <v>0</v>
      </c>
      <c r="J55" s="260">
        <v>0</v>
      </c>
      <c r="K55" s="260">
        <v>0</v>
      </c>
      <c r="L55" s="260">
        <v>0</v>
      </c>
      <c r="M55" s="260">
        <v>0</v>
      </c>
      <c r="N55" s="260">
        <v>0</v>
      </c>
      <c r="O55" s="260">
        <v>0</v>
      </c>
      <c r="P55" s="260">
        <v>0</v>
      </c>
      <c r="Q55" s="260">
        <v>0</v>
      </c>
      <c r="R55" s="260">
        <v>0</v>
      </c>
      <c r="S55" s="260">
        <f t="shared" si="1"/>
        <v>0</v>
      </c>
      <c r="T55" s="362">
        <v>0</v>
      </c>
      <c r="U55" s="369"/>
      <c r="V55" s="245">
        <v>0</v>
      </c>
      <c r="W55" s="246">
        <v>0</v>
      </c>
      <c r="X55" s="246">
        <v>0</v>
      </c>
      <c r="Y55" s="246">
        <v>0</v>
      </c>
      <c r="Z55" s="246">
        <v>0</v>
      </c>
      <c r="AA55" s="246">
        <v>0</v>
      </c>
      <c r="AB55" s="246">
        <v>0</v>
      </c>
      <c r="AC55" s="246">
        <v>0</v>
      </c>
      <c r="AD55" s="246">
        <v>0</v>
      </c>
      <c r="AE55" s="246">
        <f t="shared" si="0"/>
        <v>0</v>
      </c>
      <c r="AF55" s="351"/>
      <c r="AG55" s="245">
        <v>0</v>
      </c>
      <c r="AH55" s="247">
        <v>0</v>
      </c>
      <c r="AI55" s="248">
        <v>-3122.6787364541883</v>
      </c>
      <c r="AJ55" s="249">
        <v>0</v>
      </c>
      <c r="AK55" s="262">
        <v>-2915.5912752823215</v>
      </c>
      <c r="AL55" s="263">
        <v>-6038.2700117365093</v>
      </c>
      <c r="AM55" s="252"/>
      <c r="AN55" s="253">
        <v>235.14348000000001</v>
      </c>
      <c r="AO55" s="254">
        <v>0</v>
      </c>
      <c r="AP55" s="255"/>
      <c r="AQ55" s="94" t="s">
        <v>721</v>
      </c>
      <c r="AR55" s="256">
        <v>6038.2700117365093</v>
      </c>
      <c r="AT55" s="246">
        <v>0</v>
      </c>
      <c r="AV55" s="261">
        <v>0</v>
      </c>
    </row>
    <row r="56" spans="1:48" ht="15.05" customHeight="1" x14ac:dyDescent="0.3">
      <c r="A56" s="238">
        <v>50</v>
      </c>
      <c r="B56" s="257" t="s">
        <v>150</v>
      </c>
      <c r="C56" s="240">
        <v>72288.417979878155</v>
      </c>
      <c r="D56" s="264">
        <v>3</v>
      </c>
      <c r="E56" s="259">
        <v>9451</v>
      </c>
      <c r="F56" s="260">
        <v>0</v>
      </c>
      <c r="G56" s="260">
        <v>91</v>
      </c>
      <c r="H56" s="260">
        <v>1</v>
      </c>
      <c r="I56" s="260">
        <v>0</v>
      </c>
      <c r="J56" s="260">
        <v>0</v>
      </c>
      <c r="K56" s="260">
        <v>0</v>
      </c>
      <c r="L56" s="260">
        <v>0</v>
      </c>
      <c r="M56" s="260">
        <v>5128</v>
      </c>
      <c r="N56" s="260">
        <v>0</v>
      </c>
      <c r="O56" s="260">
        <v>0</v>
      </c>
      <c r="P56" s="260">
        <v>0</v>
      </c>
      <c r="Q56" s="260">
        <v>0</v>
      </c>
      <c r="R56" s="260">
        <v>0</v>
      </c>
      <c r="S56" s="260">
        <f t="shared" si="1"/>
        <v>5848.1379123770048</v>
      </c>
      <c r="T56" s="362">
        <v>0</v>
      </c>
      <c r="U56" s="369"/>
      <c r="V56" s="245">
        <v>20518.137912377006</v>
      </c>
      <c r="W56" s="246">
        <v>0</v>
      </c>
      <c r="X56" s="246">
        <v>0</v>
      </c>
      <c r="Y56" s="246">
        <v>0</v>
      </c>
      <c r="Z56" s="246">
        <v>0</v>
      </c>
      <c r="AA56" s="246">
        <v>0</v>
      </c>
      <c r="AB56" s="246">
        <v>0</v>
      </c>
      <c r="AC56" s="246">
        <v>0</v>
      </c>
      <c r="AD56" s="246">
        <v>0</v>
      </c>
      <c r="AE56" s="246">
        <f t="shared" si="0"/>
        <v>0</v>
      </c>
      <c r="AF56" s="351">
        <v>1456</v>
      </c>
      <c r="AG56" s="245">
        <v>1456</v>
      </c>
      <c r="AH56" s="247">
        <v>21974.137912377006</v>
      </c>
      <c r="AI56" s="248">
        <v>-50314.280067501153</v>
      </c>
      <c r="AJ56" s="249">
        <v>0</v>
      </c>
      <c r="AK56" s="262">
        <v>-23725.201678199988</v>
      </c>
      <c r="AL56" s="263">
        <v>-74039.481745701138</v>
      </c>
      <c r="AM56" s="252"/>
      <c r="AN56" s="253">
        <v>5500.4497000000001</v>
      </c>
      <c r="AO56" s="254">
        <v>0</v>
      </c>
      <c r="AP56" s="255"/>
      <c r="AQ56" s="94" t="s">
        <v>721</v>
      </c>
      <c r="AR56" s="256">
        <v>74039.481745701138</v>
      </c>
      <c r="AT56" s="246">
        <v>1456</v>
      </c>
      <c r="AV56" s="261">
        <v>5848.1379123770048</v>
      </c>
    </row>
    <row r="57" spans="1:48" ht="15.05" customHeight="1" x14ac:dyDescent="0.3">
      <c r="A57" s="238">
        <v>51</v>
      </c>
      <c r="B57" s="257" t="s">
        <v>151</v>
      </c>
      <c r="C57" s="240">
        <v>32095.407060048343</v>
      </c>
      <c r="D57" s="264">
        <v>3</v>
      </c>
      <c r="E57" s="259">
        <v>1308</v>
      </c>
      <c r="F57" s="260">
        <v>0</v>
      </c>
      <c r="G57" s="260">
        <v>647</v>
      </c>
      <c r="H57" s="260">
        <v>5.9</v>
      </c>
      <c r="I57" s="260">
        <v>0</v>
      </c>
      <c r="J57" s="260">
        <v>0</v>
      </c>
      <c r="K57" s="260">
        <v>0</v>
      </c>
      <c r="L57" s="260">
        <v>0</v>
      </c>
      <c r="M57" s="260">
        <v>3757</v>
      </c>
      <c r="N57" s="260">
        <v>0</v>
      </c>
      <c r="O57" s="260">
        <v>0</v>
      </c>
      <c r="P57" s="260">
        <v>0</v>
      </c>
      <c r="Q57" s="260">
        <v>0</v>
      </c>
      <c r="R57" s="260">
        <v>0</v>
      </c>
      <c r="S57" s="260">
        <f t="shared" si="1"/>
        <v>7715.8403878247</v>
      </c>
      <c r="T57" s="362">
        <v>0</v>
      </c>
      <c r="U57" s="369"/>
      <c r="V57" s="245">
        <v>13427.840387824701</v>
      </c>
      <c r="W57" s="246">
        <v>4205</v>
      </c>
      <c r="X57" s="246">
        <v>0</v>
      </c>
      <c r="Y57" s="246">
        <v>18284</v>
      </c>
      <c r="Z57" s="246">
        <v>36.4</v>
      </c>
      <c r="AA57" s="246">
        <v>0</v>
      </c>
      <c r="AB57" s="246">
        <v>0</v>
      </c>
      <c r="AC57" s="246">
        <v>0</v>
      </c>
      <c r="AD57" s="246">
        <v>0</v>
      </c>
      <c r="AE57" s="246">
        <f t="shared" si="0"/>
        <v>0</v>
      </c>
      <c r="AF57" s="351">
        <v>2803</v>
      </c>
      <c r="AG57" s="245">
        <v>25292</v>
      </c>
      <c r="AH57" s="247">
        <v>38719.840387824705</v>
      </c>
      <c r="AI57" s="248">
        <v>0</v>
      </c>
      <c r="AJ57" s="249">
        <v>6624.4333277763617</v>
      </c>
      <c r="AK57" s="262">
        <v>-16121.578466674038</v>
      </c>
      <c r="AL57" s="263">
        <v>-9497.1451388976766</v>
      </c>
      <c r="AM57" s="252"/>
      <c r="AN57" s="253">
        <v>2417.2504999999996</v>
      </c>
      <c r="AO57" s="254">
        <v>0</v>
      </c>
      <c r="AP57" s="255"/>
      <c r="AQ57" s="94" t="s">
        <v>721</v>
      </c>
      <c r="AR57" s="256">
        <v>9497.1451388976766</v>
      </c>
      <c r="AT57" s="246">
        <v>2803</v>
      </c>
      <c r="AV57" s="261">
        <v>7715.8403878247</v>
      </c>
    </row>
    <row r="58" spans="1:48" ht="15.05" customHeight="1" x14ac:dyDescent="0.3">
      <c r="A58" s="238">
        <v>52</v>
      </c>
      <c r="B58" s="265" t="s">
        <v>152</v>
      </c>
      <c r="C58" s="240">
        <v>58119.396713350114</v>
      </c>
      <c r="D58" s="264">
        <v>3</v>
      </c>
      <c r="E58" s="259">
        <v>4206</v>
      </c>
      <c r="F58" s="260">
        <v>0</v>
      </c>
      <c r="G58" s="260">
        <v>0</v>
      </c>
      <c r="H58" s="260">
        <v>0</v>
      </c>
      <c r="I58" s="260">
        <v>0</v>
      </c>
      <c r="J58" s="260">
        <v>0</v>
      </c>
      <c r="K58" s="260">
        <v>0</v>
      </c>
      <c r="L58" s="260">
        <v>0</v>
      </c>
      <c r="M58" s="260">
        <v>2745</v>
      </c>
      <c r="N58" s="260">
        <v>0</v>
      </c>
      <c r="O58" s="260">
        <v>0</v>
      </c>
      <c r="P58" s="260">
        <v>0</v>
      </c>
      <c r="Q58" s="260">
        <v>0</v>
      </c>
      <c r="R58" s="260">
        <v>0</v>
      </c>
      <c r="S58" s="260">
        <f t="shared" si="1"/>
        <v>4866.0429605925201</v>
      </c>
      <c r="T58" s="362">
        <v>0</v>
      </c>
      <c r="U58" s="369">
        <v>3151</v>
      </c>
      <c r="V58" s="245">
        <v>14968.04296059252</v>
      </c>
      <c r="W58" s="246">
        <v>685</v>
      </c>
      <c r="X58" s="246">
        <v>0</v>
      </c>
      <c r="Y58" s="246">
        <v>36141</v>
      </c>
      <c r="Z58" s="246">
        <v>72.900000000000006</v>
      </c>
      <c r="AA58" s="246">
        <v>0</v>
      </c>
      <c r="AB58" s="246">
        <v>0</v>
      </c>
      <c r="AC58" s="246">
        <v>0</v>
      </c>
      <c r="AD58" s="246">
        <v>0</v>
      </c>
      <c r="AE58" s="246">
        <f t="shared" si="0"/>
        <v>0</v>
      </c>
      <c r="AF58" s="351">
        <v>2185</v>
      </c>
      <c r="AG58" s="245">
        <v>39011</v>
      </c>
      <c r="AH58" s="247">
        <v>53979.042960592516</v>
      </c>
      <c r="AI58" s="248">
        <v>-4140.3537527575972</v>
      </c>
      <c r="AJ58" s="249">
        <v>0</v>
      </c>
      <c r="AK58" s="262">
        <v>-9370.0921563855009</v>
      </c>
      <c r="AL58" s="263">
        <v>-13510.445909143098</v>
      </c>
      <c r="AM58" s="252"/>
      <c r="AN58" s="253">
        <v>4397.6646000000001</v>
      </c>
      <c r="AO58" s="254">
        <v>0</v>
      </c>
      <c r="AP58" s="255"/>
      <c r="AQ58" s="94" t="s">
        <v>721</v>
      </c>
      <c r="AR58" s="256">
        <v>13510.445909143098</v>
      </c>
      <c r="AT58" s="246">
        <v>2185</v>
      </c>
      <c r="AV58" s="261">
        <v>8017.0429605925201</v>
      </c>
    </row>
    <row r="59" spans="1:48" ht="15.05" customHeight="1" x14ac:dyDescent="0.3">
      <c r="A59" s="238">
        <v>53</v>
      </c>
      <c r="B59" s="257" t="s">
        <v>153</v>
      </c>
      <c r="C59" s="240">
        <v>5749.7917243641186</v>
      </c>
      <c r="D59" s="264">
        <v>1</v>
      </c>
      <c r="E59" s="259">
        <v>5913</v>
      </c>
      <c r="F59" s="260">
        <v>0</v>
      </c>
      <c r="G59" s="260">
        <v>0</v>
      </c>
      <c r="H59" s="260">
        <v>0</v>
      </c>
      <c r="I59" s="260">
        <v>0</v>
      </c>
      <c r="J59" s="260">
        <v>0</v>
      </c>
      <c r="K59" s="260">
        <v>0</v>
      </c>
      <c r="L59" s="260">
        <v>0</v>
      </c>
      <c r="M59" s="260">
        <v>0</v>
      </c>
      <c r="N59" s="260">
        <v>0</v>
      </c>
      <c r="O59" s="260">
        <v>0</v>
      </c>
      <c r="P59" s="260">
        <v>0</v>
      </c>
      <c r="Q59" s="260">
        <v>0</v>
      </c>
      <c r="R59" s="260">
        <v>0</v>
      </c>
      <c r="S59" s="260">
        <f t="shared" si="1"/>
        <v>742.17822760456306</v>
      </c>
      <c r="T59" s="362">
        <v>0</v>
      </c>
      <c r="U59" s="369"/>
      <c r="V59" s="245">
        <v>6655.1782276045633</v>
      </c>
      <c r="W59" s="246">
        <v>0</v>
      </c>
      <c r="X59" s="246">
        <v>0</v>
      </c>
      <c r="Y59" s="246">
        <v>0</v>
      </c>
      <c r="Z59" s="246">
        <v>0</v>
      </c>
      <c r="AA59" s="246">
        <v>0</v>
      </c>
      <c r="AB59" s="246">
        <v>0</v>
      </c>
      <c r="AC59" s="246">
        <v>0</v>
      </c>
      <c r="AD59" s="246">
        <v>0</v>
      </c>
      <c r="AE59" s="246">
        <f t="shared" si="0"/>
        <v>0</v>
      </c>
      <c r="AF59" s="351"/>
      <c r="AG59" s="245">
        <v>0</v>
      </c>
      <c r="AH59" s="247">
        <v>6655.1782276045633</v>
      </c>
      <c r="AI59" s="248">
        <v>0</v>
      </c>
      <c r="AJ59" s="249">
        <v>905.38650324044465</v>
      </c>
      <c r="AK59" s="262">
        <v>-5197.6187090809171</v>
      </c>
      <c r="AL59" s="263">
        <v>-4292.2322058404725</v>
      </c>
      <c r="AM59" s="252"/>
      <c r="AN59" s="253">
        <v>436.65533099999999</v>
      </c>
      <c r="AO59" s="254">
        <v>0</v>
      </c>
      <c r="AP59" s="255"/>
      <c r="AQ59" s="94" t="s">
        <v>721</v>
      </c>
      <c r="AR59" s="256">
        <v>4292.2322058404725</v>
      </c>
      <c r="AT59" s="246">
        <v>0</v>
      </c>
      <c r="AV59" s="261">
        <v>742.17822760456306</v>
      </c>
    </row>
    <row r="60" spans="1:48" ht="15.05" customHeight="1" x14ac:dyDescent="0.3">
      <c r="A60" s="268">
        <v>54</v>
      </c>
      <c r="B60" s="265" t="s">
        <v>154</v>
      </c>
      <c r="C60" s="240">
        <v>80750.299285155663</v>
      </c>
      <c r="D60" s="264">
        <v>1</v>
      </c>
      <c r="E60" s="259">
        <v>21450</v>
      </c>
      <c r="F60" s="260">
        <v>0</v>
      </c>
      <c r="G60" s="260">
        <v>11871</v>
      </c>
      <c r="H60" s="260">
        <v>51.1</v>
      </c>
      <c r="I60" s="260">
        <v>200795</v>
      </c>
      <c r="J60" s="260">
        <v>5</v>
      </c>
      <c r="K60" s="260">
        <v>0</v>
      </c>
      <c r="L60" s="260">
        <v>0</v>
      </c>
      <c r="M60" s="260">
        <v>4278</v>
      </c>
      <c r="N60" s="260">
        <v>0</v>
      </c>
      <c r="O60" s="260">
        <v>1412</v>
      </c>
      <c r="P60" s="260">
        <v>0</v>
      </c>
      <c r="Q60" s="260">
        <v>0</v>
      </c>
      <c r="R60" s="260">
        <v>0</v>
      </c>
      <c r="S60" s="260">
        <f t="shared" si="1"/>
        <v>9745.1670154402382</v>
      </c>
      <c r="T60" s="362">
        <v>0</v>
      </c>
      <c r="U60" s="369">
        <v>16007</v>
      </c>
      <c r="V60" s="245">
        <v>265558.16701544024</v>
      </c>
      <c r="W60" s="246">
        <v>0</v>
      </c>
      <c r="X60" s="246">
        <v>0</v>
      </c>
      <c r="Y60" s="246">
        <v>0</v>
      </c>
      <c r="Z60" s="246">
        <v>0</v>
      </c>
      <c r="AA60" s="246">
        <v>0</v>
      </c>
      <c r="AB60" s="246">
        <v>0</v>
      </c>
      <c r="AC60" s="246">
        <v>0</v>
      </c>
      <c r="AD60" s="246">
        <v>0</v>
      </c>
      <c r="AE60" s="246">
        <f t="shared" si="0"/>
        <v>0</v>
      </c>
      <c r="AF60" s="351">
        <v>1037</v>
      </c>
      <c r="AG60" s="269">
        <v>1037</v>
      </c>
      <c r="AH60" s="247">
        <v>266595.16701544024</v>
      </c>
      <c r="AI60" s="248">
        <v>0</v>
      </c>
      <c r="AJ60" s="249">
        <v>185844.86773028458</v>
      </c>
      <c r="AK60" s="262">
        <v>-18830.369697793903</v>
      </c>
      <c r="AL60" s="263">
        <v>167014.49803249066</v>
      </c>
      <c r="AM60" s="252"/>
      <c r="AN60" s="253">
        <v>6117.5105999999996</v>
      </c>
      <c r="AO60" s="254">
        <v>0</v>
      </c>
      <c r="AP60" s="255"/>
      <c r="AQ60" s="94">
        <v>-167014.49803249066</v>
      </c>
      <c r="AR60" s="256" t="s">
        <v>721</v>
      </c>
      <c r="AT60" s="246">
        <v>1037</v>
      </c>
      <c r="AV60" s="261">
        <v>25752.167015440238</v>
      </c>
    </row>
    <row r="61" spans="1:48" ht="15.05" customHeight="1" x14ac:dyDescent="0.3">
      <c r="A61" s="238">
        <v>55</v>
      </c>
      <c r="B61" s="265" t="s">
        <v>155</v>
      </c>
      <c r="C61" s="240">
        <v>151935.20805691939</v>
      </c>
      <c r="D61" s="264">
        <v>1</v>
      </c>
      <c r="E61" s="259">
        <v>62208.539999999994</v>
      </c>
      <c r="F61" s="260">
        <v>0</v>
      </c>
      <c r="G61" s="260">
        <v>0</v>
      </c>
      <c r="H61" s="260">
        <v>0</v>
      </c>
      <c r="I61" s="260">
        <v>61</v>
      </c>
      <c r="J61" s="260">
        <v>0.1</v>
      </c>
      <c r="K61" s="260">
        <v>1404</v>
      </c>
      <c r="L61" s="260">
        <v>7</v>
      </c>
      <c r="M61" s="260">
        <v>2560</v>
      </c>
      <c r="N61" s="260">
        <v>0</v>
      </c>
      <c r="O61" s="260">
        <v>11665.43</v>
      </c>
      <c r="P61" s="260">
        <v>0</v>
      </c>
      <c r="Q61" s="260">
        <v>1126</v>
      </c>
      <c r="R61" s="260">
        <v>2</v>
      </c>
      <c r="S61" s="260">
        <f t="shared" si="1"/>
        <v>20802.504922299682</v>
      </c>
      <c r="T61" s="362">
        <v>0</v>
      </c>
      <c r="U61" s="369">
        <v>1839</v>
      </c>
      <c r="V61" s="245">
        <v>101666.47492229968</v>
      </c>
      <c r="W61" s="246">
        <v>0</v>
      </c>
      <c r="X61" s="246">
        <v>0</v>
      </c>
      <c r="Y61" s="246">
        <v>0</v>
      </c>
      <c r="Z61" s="246">
        <v>0</v>
      </c>
      <c r="AA61" s="246">
        <v>0</v>
      </c>
      <c r="AB61" s="246">
        <v>0</v>
      </c>
      <c r="AC61" s="246">
        <v>48665</v>
      </c>
      <c r="AD61" s="246">
        <v>280</v>
      </c>
      <c r="AE61" s="246">
        <f t="shared" si="0"/>
        <v>77</v>
      </c>
      <c r="AF61" s="351">
        <v>3732</v>
      </c>
      <c r="AG61" s="245">
        <v>52474</v>
      </c>
      <c r="AH61" s="247">
        <v>154140.47492229968</v>
      </c>
      <c r="AI61" s="248">
        <v>0</v>
      </c>
      <c r="AJ61" s="249">
        <v>2205.266865380283</v>
      </c>
      <c r="AK61" s="262">
        <v>-30265.125126645671</v>
      </c>
      <c r="AL61" s="263">
        <v>-28059.858261265388</v>
      </c>
      <c r="AM61" s="252"/>
      <c r="AN61" s="253">
        <v>11606.225105000001</v>
      </c>
      <c r="AO61" s="254">
        <v>0</v>
      </c>
      <c r="AP61" s="255"/>
      <c r="AQ61" s="94" t="s">
        <v>721</v>
      </c>
      <c r="AR61" s="256">
        <v>28059.858261265388</v>
      </c>
      <c r="AS61" s="20"/>
      <c r="AT61" s="246">
        <v>3809</v>
      </c>
      <c r="AV61" s="261">
        <v>22641.504922299682</v>
      </c>
    </row>
    <row r="62" spans="1:48" ht="15.05" customHeight="1" x14ac:dyDescent="0.3">
      <c r="A62" s="238">
        <v>56</v>
      </c>
      <c r="B62" s="257" t="s">
        <v>156</v>
      </c>
      <c r="C62" s="240">
        <v>17075.476350094854</v>
      </c>
      <c r="D62" s="264">
        <v>1</v>
      </c>
      <c r="E62" s="259">
        <v>0</v>
      </c>
      <c r="F62" s="260">
        <v>0</v>
      </c>
      <c r="G62" s="260">
        <v>425.47</v>
      </c>
      <c r="H62" s="260">
        <v>5</v>
      </c>
      <c r="I62" s="260">
        <v>3985</v>
      </c>
      <c r="J62" s="260">
        <v>0</v>
      </c>
      <c r="K62" s="260">
        <v>0</v>
      </c>
      <c r="L62" s="260">
        <v>0</v>
      </c>
      <c r="M62" s="260">
        <v>887.5</v>
      </c>
      <c r="N62" s="260">
        <v>0</v>
      </c>
      <c r="O62" s="260">
        <v>1389</v>
      </c>
      <c r="P62" s="260">
        <v>0</v>
      </c>
      <c r="Q62" s="260">
        <v>53</v>
      </c>
      <c r="R62" s="260">
        <v>0.1</v>
      </c>
      <c r="S62" s="260">
        <f t="shared" si="1"/>
        <v>11.874820858897692</v>
      </c>
      <c r="T62" s="362">
        <v>0</v>
      </c>
      <c r="U62" s="369">
        <v>1007</v>
      </c>
      <c r="V62" s="245">
        <v>7758.8448208588979</v>
      </c>
      <c r="W62" s="246">
        <v>0</v>
      </c>
      <c r="X62" s="246">
        <v>0</v>
      </c>
      <c r="Y62" s="246">
        <v>0</v>
      </c>
      <c r="Z62" s="246">
        <v>0</v>
      </c>
      <c r="AA62" s="246">
        <v>0</v>
      </c>
      <c r="AB62" s="246">
        <v>0</v>
      </c>
      <c r="AC62" s="246">
        <v>0</v>
      </c>
      <c r="AD62" s="246">
        <v>0</v>
      </c>
      <c r="AE62" s="246">
        <f t="shared" si="0"/>
        <v>0</v>
      </c>
      <c r="AF62" s="351"/>
      <c r="AG62" s="245">
        <v>0</v>
      </c>
      <c r="AH62" s="247">
        <v>7758.8448208588979</v>
      </c>
      <c r="AI62" s="248">
        <v>-9316.6315292359559</v>
      </c>
      <c r="AJ62" s="249">
        <v>0</v>
      </c>
      <c r="AK62" s="262">
        <v>-5713.4874764003071</v>
      </c>
      <c r="AL62" s="263">
        <v>-15030.119005636263</v>
      </c>
      <c r="AM62" s="252"/>
      <c r="AN62" s="253">
        <v>1292.56387</v>
      </c>
      <c r="AO62" s="254">
        <v>0</v>
      </c>
      <c r="AP62" s="255"/>
      <c r="AQ62" s="94" t="s">
        <v>721</v>
      </c>
      <c r="AR62" s="256">
        <v>15030.119005636263</v>
      </c>
      <c r="AT62" s="246">
        <v>0</v>
      </c>
      <c r="AV62" s="261">
        <v>1018.8748208588977</v>
      </c>
    </row>
    <row r="63" spans="1:48" ht="15.05" customHeight="1" x14ac:dyDescent="0.3">
      <c r="A63" s="238">
        <v>57</v>
      </c>
      <c r="B63" s="265" t="s">
        <v>157</v>
      </c>
      <c r="C63" s="240">
        <v>143340.88848099217</v>
      </c>
      <c r="D63" s="264">
        <v>1</v>
      </c>
      <c r="E63" s="259">
        <v>21147.46</v>
      </c>
      <c r="F63" s="260">
        <v>10</v>
      </c>
      <c r="G63" s="260">
        <v>3153</v>
      </c>
      <c r="H63" s="260">
        <v>20</v>
      </c>
      <c r="I63" s="260">
        <v>0</v>
      </c>
      <c r="J63" s="260">
        <v>0</v>
      </c>
      <c r="K63" s="260">
        <v>0</v>
      </c>
      <c r="L63" s="260">
        <v>0</v>
      </c>
      <c r="M63" s="260">
        <v>7549.4</v>
      </c>
      <c r="N63" s="260">
        <v>0</v>
      </c>
      <c r="O63" s="260">
        <v>0</v>
      </c>
      <c r="P63" s="260">
        <v>0</v>
      </c>
      <c r="Q63" s="260">
        <v>1528.52</v>
      </c>
      <c r="R63" s="260">
        <v>8</v>
      </c>
      <c r="S63" s="260">
        <f t="shared" si="1"/>
        <v>8296.4797566739544</v>
      </c>
      <c r="T63" s="362">
        <v>0</v>
      </c>
      <c r="U63" s="369">
        <v>18106</v>
      </c>
      <c r="V63" s="245">
        <v>59780.859756673948</v>
      </c>
      <c r="W63" s="246">
        <v>7765</v>
      </c>
      <c r="X63" s="246">
        <v>0</v>
      </c>
      <c r="Y63" s="246">
        <v>114832</v>
      </c>
      <c r="Z63" s="246">
        <v>300</v>
      </c>
      <c r="AA63" s="246">
        <v>0</v>
      </c>
      <c r="AB63" s="246">
        <v>0</v>
      </c>
      <c r="AC63" s="246">
        <v>51275</v>
      </c>
      <c r="AD63" s="246">
        <v>328</v>
      </c>
      <c r="AE63" s="246">
        <f t="shared" si="0"/>
        <v>154</v>
      </c>
      <c r="AF63" s="351">
        <v>3554</v>
      </c>
      <c r="AG63" s="245">
        <v>177580</v>
      </c>
      <c r="AH63" s="247">
        <v>237360.85975667395</v>
      </c>
      <c r="AI63" s="248">
        <v>0</v>
      </c>
      <c r="AJ63" s="249">
        <v>94019.971275681775</v>
      </c>
      <c r="AK63" s="262">
        <v>-16364.521598422012</v>
      </c>
      <c r="AL63" s="263">
        <v>77655.449677259763</v>
      </c>
      <c r="AM63" s="252"/>
      <c r="AN63" s="253">
        <v>10969.012079999999</v>
      </c>
      <c r="AO63" s="254">
        <v>0</v>
      </c>
      <c r="AP63" s="255"/>
      <c r="AQ63" s="94">
        <v>-77655.449677259763</v>
      </c>
      <c r="AR63" s="256" t="s">
        <v>721</v>
      </c>
      <c r="AT63" s="246">
        <v>3708</v>
      </c>
      <c r="AV63" s="261">
        <v>26402.479756673954</v>
      </c>
    </row>
    <row r="64" spans="1:48" ht="15.05" customHeight="1" x14ac:dyDescent="0.3">
      <c r="A64" s="238">
        <v>58</v>
      </c>
      <c r="B64" s="257" t="s">
        <v>158</v>
      </c>
      <c r="C64" s="240">
        <v>48605.824793797459</v>
      </c>
      <c r="D64" s="264">
        <v>1</v>
      </c>
      <c r="E64" s="259">
        <v>11189.72</v>
      </c>
      <c r="F64" s="260" t="e">
        <v>#VALUE!</v>
      </c>
      <c r="G64" s="260">
        <v>9373</v>
      </c>
      <c r="H64" s="260">
        <v>65.900000000000006</v>
      </c>
      <c r="I64" s="260">
        <v>3144.85</v>
      </c>
      <c r="J64" s="260">
        <v>0.1</v>
      </c>
      <c r="K64" s="260">
        <v>0</v>
      </c>
      <c r="L64" s="260">
        <v>0</v>
      </c>
      <c r="M64" s="260">
        <v>106</v>
      </c>
      <c r="N64" s="260">
        <v>0</v>
      </c>
      <c r="O64" s="260">
        <v>0</v>
      </c>
      <c r="P64" s="260">
        <v>0</v>
      </c>
      <c r="Q64" s="260">
        <v>0</v>
      </c>
      <c r="R64" s="260">
        <v>0</v>
      </c>
      <c r="S64" s="260">
        <f t="shared" si="1"/>
        <v>1101.2431409021337</v>
      </c>
      <c r="T64" s="362">
        <v>0</v>
      </c>
      <c r="U64" s="369">
        <v>2281</v>
      </c>
      <c r="V64" s="245">
        <v>27195.813140902133</v>
      </c>
      <c r="W64" s="246">
        <v>0</v>
      </c>
      <c r="X64" s="246">
        <v>0</v>
      </c>
      <c r="Y64" s="246">
        <v>0</v>
      </c>
      <c r="Z64" s="246">
        <v>0</v>
      </c>
      <c r="AA64" s="246">
        <v>0</v>
      </c>
      <c r="AB64" s="246">
        <v>0</v>
      </c>
      <c r="AC64" s="246">
        <v>0</v>
      </c>
      <c r="AD64" s="246">
        <v>0</v>
      </c>
      <c r="AE64" s="246">
        <f t="shared" si="0"/>
        <v>0</v>
      </c>
      <c r="AF64" s="351"/>
      <c r="AG64" s="245">
        <v>0</v>
      </c>
      <c r="AH64" s="247">
        <v>27195.813140902133</v>
      </c>
      <c r="AI64" s="248">
        <v>-21410.011652895326</v>
      </c>
      <c r="AJ64" s="249">
        <v>0</v>
      </c>
      <c r="AK64" s="262">
        <v>27715.26293133635</v>
      </c>
      <c r="AL64" s="263">
        <v>6305.2512784410246</v>
      </c>
      <c r="AM64" s="252"/>
      <c r="AN64" s="253">
        <v>3718.5978960000002</v>
      </c>
      <c r="AO64" s="254">
        <v>0</v>
      </c>
      <c r="AP64" s="255"/>
      <c r="AQ64" s="94">
        <v>-6305.2512784410246</v>
      </c>
      <c r="AR64" s="256" t="s">
        <v>721</v>
      </c>
      <c r="AT64" s="246">
        <v>0</v>
      </c>
      <c r="AV64" s="261">
        <v>3382.2431409021337</v>
      </c>
    </row>
    <row r="65" spans="1:48" ht="15.05" customHeight="1" x14ac:dyDescent="0.3">
      <c r="A65" s="238">
        <v>59</v>
      </c>
      <c r="B65" s="257" t="s">
        <v>159</v>
      </c>
      <c r="C65" s="240">
        <v>55027.095836469329</v>
      </c>
      <c r="D65" s="264">
        <v>1</v>
      </c>
      <c r="E65" s="259">
        <v>803</v>
      </c>
      <c r="F65" s="260">
        <v>2</v>
      </c>
      <c r="G65" s="260">
        <v>0</v>
      </c>
      <c r="H65" s="260">
        <v>0</v>
      </c>
      <c r="I65" s="260">
        <v>69291</v>
      </c>
      <c r="J65" s="260">
        <v>2</v>
      </c>
      <c r="K65" s="260">
        <v>0</v>
      </c>
      <c r="L65" s="260">
        <v>0</v>
      </c>
      <c r="M65" s="260">
        <v>2385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f t="shared" si="1"/>
        <v>1787.9685016756994</v>
      </c>
      <c r="T65" s="362">
        <v>0</v>
      </c>
      <c r="U65" s="369">
        <v>2844</v>
      </c>
      <c r="V65" s="245">
        <v>77110.968501675699</v>
      </c>
      <c r="W65" s="246">
        <v>0</v>
      </c>
      <c r="X65" s="246">
        <v>0</v>
      </c>
      <c r="Y65" s="246">
        <v>0</v>
      </c>
      <c r="Z65" s="246">
        <v>0</v>
      </c>
      <c r="AA65" s="246">
        <v>0</v>
      </c>
      <c r="AB65" s="246">
        <v>0</v>
      </c>
      <c r="AC65" s="246">
        <v>0</v>
      </c>
      <c r="AD65" s="246">
        <v>0</v>
      </c>
      <c r="AE65" s="246">
        <f t="shared" si="0"/>
        <v>0</v>
      </c>
      <c r="AF65" s="351">
        <v>575</v>
      </c>
      <c r="AG65" s="245">
        <v>575</v>
      </c>
      <c r="AH65" s="247">
        <v>77685.968501675699</v>
      </c>
      <c r="AI65" s="248">
        <v>0</v>
      </c>
      <c r="AJ65" s="249">
        <v>22658.872665206371</v>
      </c>
      <c r="AK65" s="262">
        <v>-2307.989569390098</v>
      </c>
      <c r="AL65" s="263">
        <v>20350.883095816273</v>
      </c>
      <c r="AM65" s="252"/>
      <c r="AN65" s="253">
        <v>4163.8416380000008</v>
      </c>
      <c r="AO65" s="254">
        <v>0</v>
      </c>
      <c r="AP65" s="255"/>
      <c r="AQ65" s="94">
        <v>-20350.883095816273</v>
      </c>
      <c r="AR65" s="256" t="s">
        <v>721</v>
      </c>
      <c r="AT65" s="246">
        <v>575</v>
      </c>
      <c r="AV65" s="261">
        <v>4631.9685016756994</v>
      </c>
    </row>
    <row r="66" spans="1:48" ht="15.05" customHeight="1" x14ac:dyDescent="0.3">
      <c r="A66" s="238">
        <v>60</v>
      </c>
      <c r="B66" s="265" t="s">
        <v>160</v>
      </c>
      <c r="C66" s="240">
        <v>59085.072035498539</v>
      </c>
      <c r="D66" s="264">
        <v>1</v>
      </c>
      <c r="E66" s="259">
        <v>5875</v>
      </c>
      <c r="F66" s="260">
        <v>0</v>
      </c>
      <c r="G66" s="260">
        <v>12810.57</v>
      </c>
      <c r="H66" s="260">
        <v>103.80000000000001</v>
      </c>
      <c r="I66" s="260">
        <v>0</v>
      </c>
      <c r="J66" s="260">
        <v>0</v>
      </c>
      <c r="K66" s="260">
        <v>0</v>
      </c>
      <c r="L66" s="260">
        <v>0</v>
      </c>
      <c r="M66" s="260">
        <v>3237</v>
      </c>
      <c r="N66" s="260">
        <v>0</v>
      </c>
      <c r="O66" s="260">
        <v>9000</v>
      </c>
      <c r="P66" s="260">
        <v>50</v>
      </c>
      <c r="Q66" s="260">
        <v>1520</v>
      </c>
      <c r="R66" s="260">
        <v>10</v>
      </c>
      <c r="S66" s="260">
        <f t="shared" si="1"/>
        <v>5191.2220847503304</v>
      </c>
      <c r="T66" s="362">
        <v>0</v>
      </c>
      <c r="U66" s="369">
        <v>14215</v>
      </c>
      <c r="V66" s="245">
        <v>51848.792084750326</v>
      </c>
      <c r="W66" s="246">
        <v>0</v>
      </c>
      <c r="X66" s="246">
        <v>0</v>
      </c>
      <c r="Y66" s="246">
        <v>0</v>
      </c>
      <c r="Z66" s="246">
        <v>0</v>
      </c>
      <c r="AA66" s="246">
        <v>0</v>
      </c>
      <c r="AB66" s="246">
        <v>0</v>
      </c>
      <c r="AC66" s="246">
        <v>0</v>
      </c>
      <c r="AD66" s="246">
        <v>0</v>
      </c>
      <c r="AE66" s="246">
        <f t="shared" si="0"/>
        <v>0</v>
      </c>
      <c r="AF66" s="351">
        <v>12705</v>
      </c>
      <c r="AG66" s="245">
        <v>12705</v>
      </c>
      <c r="AH66" s="247">
        <v>64553.792084750326</v>
      </c>
      <c r="AI66" s="248">
        <v>0</v>
      </c>
      <c r="AJ66" s="249">
        <v>5468.7200492517877</v>
      </c>
      <c r="AK66" s="262">
        <v>21530.628998863154</v>
      </c>
      <c r="AL66" s="263">
        <v>26999.349048114942</v>
      </c>
      <c r="AM66" s="252"/>
      <c r="AN66" s="253">
        <v>4474.9104600000001</v>
      </c>
      <c r="AO66" s="254">
        <v>0</v>
      </c>
      <c r="AP66" s="255"/>
      <c r="AQ66" s="94">
        <v>-26999.349048114942</v>
      </c>
      <c r="AR66" s="256" t="s">
        <v>721</v>
      </c>
      <c r="AT66" s="246">
        <v>12705</v>
      </c>
      <c r="AV66" s="261">
        <v>19406.22208475033</v>
      </c>
    </row>
    <row r="67" spans="1:48" ht="15.05" customHeight="1" x14ac:dyDescent="0.3">
      <c r="A67" s="238">
        <v>61</v>
      </c>
      <c r="B67" s="257" t="s">
        <v>161</v>
      </c>
      <c r="C67" s="240">
        <v>140087.25164803854</v>
      </c>
      <c r="D67" s="264">
        <v>1</v>
      </c>
      <c r="E67" s="259">
        <v>662</v>
      </c>
      <c r="F67" s="260">
        <v>0</v>
      </c>
      <c r="G67" s="260">
        <v>3265.48</v>
      </c>
      <c r="H67" s="260">
        <v>24</v>
      </c>
      <c r="I67" s="260">
        <v>4657</v>
      </c>
      <c r="J67" s="260">
        <v>0.2</v>
      </c>
      <c r="K67" s="260">
        <v>0</v>
      </c>
      <c r="L67" s="260">
        <v>0</v>
      </c>
      <c r="M67" s="260">
        <v>1389</v>
      </c>
      <c r="N67" s="260">
        <v>0</v>
      </c>
      <c r="O67" s="260">
        <v>0</v>
      </c>
      <c r="P67" s="260">
        <v>0</v>
      </c>
      <c r="Q67" s="260">
        <v>14379.95</v>
      </c>
      <c r="R67" s="260">
        <v>67</v>
      </c>
      <c r="S67" s="260">
        <f t="shared" si="1"/>
        <v>16127.737218407343</v>
      </c>
      <c r="T67" s="362">
        <v>0</v>
      </c>
      <c r="U67" s="369">
        <v>1224</v>
      </c>
      <c r="V67" s="245">
        <v>41705.16721840734</v>
      </c>
      <c r="W67" s="246">
        <v>3411</v>
      </c>
      <c r="X67" s="246">
        <v>0</v>
      </c>
      <c r="Y67" s="246">
        <v>150737</v>
      </c>
      <c r="Z67" s="246">
        <v>378</v>
      </c>
      <c r="AA67" s="246">
        <v>0</v>
      </c>
      <c r="AB67" s="246">
        <v>0</v>
      </c>
      <c r="AC67" s="246">
        <v>0</v>
      </c>
      <c r="AD67" s="246">
        <v>0</v>
      </c>
      <c r="AE67" s="246">
        <f t="shared" si="0"/>
        <v>0</v>
      </c>
      <c r="AF67" s="351">
        <v>8788</v>
      </c>
      <c r="AG67" s="245">
        <v>162936</v>
      </c>
      <c r="AH67" s="247">
        <v>204641.16721840732</v>
      </c>
      <c r="AI67" s="248">
        <v>0</v>
      </c>
      <c r="AJ67" s="249">
        <v>64553.915570368787</v>
      </c>
      <c r="AK67" s="262">
        <v>-36662.770894102447</v>
      </c>
      <c r="AL67" s="263">
        <v>27891.14467626634</v>
      </c>
      <c r="AM67" s="252"/>
      <c r="AN67" s="253">
        <v>10668.268876</v>
      </c>
      <c r="AO67" s="254">
        <v>0</v>
      </c>
      <c r="AP67" s="255"/>
      <c r="AQ67" s="94">
        <v>-27891.14467626634</v>
      </c>
      <c r="AR67" s="256" t="s">
        <v>721</v>
      </c>
      <c r="AT67" s="246">
        <v>8788</v>
      </c>
      <c r="AV67" s="261">
        <v>17351.737218407343</v>
      </c>
    </row>
    <row r="68" spans="1:48" ht="15.05" customHeight="1" x14ac:dyDescent="0.3">
      <c r="A68" s="238">
        <v>62</v>
      </c>
      <c r="B68" s="265" t="s">
        <v>162</v>
      </c>
      <c r="C68" s="240">
        <v>100250.47687904439</v>
      </c>
      <c r="D68" s="264">
        <v>1</v>
      </c>
      <c r="E68" s="259">
        <v>39757</v>
      </c>
      <c r="F68" s="260">
        <v>0</v>
      </c>
      <c r="G68" s="260">
        <v>37973</v>
      </c>
      <c r="H68" s="260">
        <v>206.7</v>
      </c>
      <c r="I68" s="260">
        <v>46624</v>
      </c>
      <c r="J68" s="260">
        <v>1.5</v>
      </c>
      <c r="K68" s="260">
        <v>1944</v>
      </c>
      <c r="L68" s="260">
        <v>0</v>
      </c>
      <c r="M68" s="260">
        <v>8404.5299999999988</v>
      </c>
      <c r="N68" s="260">
        <v>0</v>
      </c>
      <c r="O68" s="260">
        <v>0</v>
      </c>
      <c r="P68" s="260">
        <v>0</v>
      </c>
      <c r="Q68" s="260">
        <v>4489</v>
      </c>
      <c r="R68" s="260">
        <v>31</v>
      </c>
      <c r="S68" s="260">
        <f t="shared" si="1"/>
        <v>11745.649932751556</v>
      </c>
      <c r="T68" s="362">
        <v>4623</v>
      </c>
      <c r="U68" s="369">
        <v>5363</v>
      </c>
      <c r="V68" s="245">
        <v>160923.17993275155</v>
      </c>
      <c r="W68" s="246">
        <v>4826</v>
      </c>
      <c r="X68" s="246">
        <v>0</v>
      </c>
      <c r="Y68" s="246">
        <v>0</v>
      </c>
      <c r="Z68" s="246">
        <v>0</v>
      </c>
      <c r="AA68" s="246">
        <v>0</v>
      </c>
      <c r="AB68" s="246">
        <v>0</v>
      </c>
      <c r="AC68" s="246">
        <v>25585</v>
      </c>
      <c r="AD68" s="246">
        <v>167</v>
      </c>
      <c r="AE68" s="246">
        <f t="shared" si="0"/>
        <v>242</v>
      </c>
      <c r="AF68" s="351">
        <v>8040</v>
      </c>
      <c r="AG68" s="245">
        <v>38693</v>
      </c>
      <c r="AH68" s="247">
        <v>199616.17993275155</v>
      </c>
      <c r="AI68" s="248">
        <v>0</v>
      </c>
      <c r="AJ68" s="249">
        <v>99365.703053707155</v>
      </c>
      <c r="AK68" s="262">
        <v>-10828.161392446593</v>
      </c>
      <c r="AL68" s="263">
        <v>88537.541661260562</v>
      </c>
      <c r="AM68" s="252"/>
      <c r="AN68" s="253">
        <v>7733.2735340000008</v>
      </c>
      <c r="AO68" s="254">
        <v>0</v>
      </c>
      <c r="AP68" s="255"/>
      <c r="AQ68" s="94">
        <v>-88537.541661260562</v>
      </c>
      <c r="AR68" s="256" t="s">
        <v>721</v>
      </c>
      <c r="AT68" s="246">
        <v>8282</v>
      </c>
      <c r="AV68" s="261">
        <v>21731.649932751556</v>
      </c>
    </row>
    <row r="69" spans="1:48" ht="15.05" customHeight="1" x14ac:dyDescent="0.3">
      <c r="A69" s="238">
        <v>63</v>
      </c>
      <c r="B69" s="257" t="s">
        <v>163</v>
      </c>
      <c r="C69" s="240">
        <v>7152.4794866305738</v>
      </c>
      <c r="D69" s="264">
        <v>2</v>
      </c>
      <c r="E69" s="259">
        <v>2380.63</v>
      </c>
      <c r="F69" s="260">
        <v>4</v>
      </c>
      <c r="G69" s="260">
        <v>0</v>
      </c>
      <c r="H69" s="260">
        <v>0</v>
      </c>
      <c r="I69" s="260">
        <v>0</v>
      </c>
      <c r="J69" s="260">
        <v>0</v>
      </c>
      <c r="K69" s="260">
        <v>0</v>
      </c>
      <c r="L69" s="260">
        <v>0</v>
      </c>
      <c r="M69" s="260">
        <v>0</v>
      </c>
      <c r="N69" s="260">
        <v>0</v>
      </c>
      <c r="O69" s="260">
        <v>0</v>
      </c>
      <c r="P69" s="260">
        <v>0</v>
      </c>
      <c r="Q69" s="260">
        <v>0</v>
      </c>
      <c r="R69" s="260">
        <v>0</v>
      </c>
      <c r="S69" s="260">
        <f t="shared" si="1"/>
        <v>484.77854494480607</v>
      </c>
      <c r="T69" s="362">
        <v>0</v>
      </c>
      <c r="U69" s="369"/>
      <c r="V69" s="245">
        <v>2865.4085449448062</v>
      </c>
      <c r="W69" s="246">
        <v>0</v>
      </c>
      <c r="X69" s="246">
        <v>0</v>
      </c>
      <c r="Y69" s="246">
        <v>0</v>
      </c>
      <c r="Z69" s="246">
        <v>0</v>
      </c>
      <c r="AA69" s="246">
        <v>0</v>
      </c>
      <c r="AB69" s="246">
        <v>0</v>
      </c>
      <c r="AC69" s="246">
        <v>0</v>
      </c>
      <c r="AD69" s="246">
        <v>0</v>
      </c>
      <c r="AE69" s="246">
        <f t="shared" si="0"/>
        <v>0</v>
      </c>
      <c r="AF69" s="351"/>
      <c r="AG69" s="245">
        <v>0</v>
      </c>
      <c r="AH69" s="247">
        <v>2865.4085449448062</v>
      </c>
      <c r="AI69" s="248">
        <v>-4287.070941685768</v>
      </c>
      <c r="AJ69" s="249">
        <v>0</v>
      </c>
      <c r="AK69" s="262">
        <v>-7125.502569788252</v>
      </c>
      <c r="AL69" s="263">
        <v>-11412.57351147402</v>
      </c>
      <c r="AM69" s="252"/>
      <c r="AN69" s="253">
        <v>542.33231000000001</v>
      </c>
      <c r="AO69" s="254">
        <v>0</v>
      </c>
      <c r="AP69" s="255"/>
      <c r="AQ69" s="94" t="s">
        <v>721</v>
      </c>
      <c r="AR69" s="256">
        <v>11412.57351147402</v>
      </c>
      <c r="AT69" s="246">
        <v>0</v>
      </c>
      <c r="AV69" s="261">
        <v>484.77854494480607</v>
      </c>
    </row>
    <row r="70" spans="1:48" ht="15.05" customHeight="1" x14ac:dyDescent="0.3">
      <c r="A70" s="238">
        <v>64</v>
      </c>
      <c r="B70" s="270" t="s">
        <v>722</v>
      </c>
      <c r="C70" s="240">
        <v>21359.20968</v>
      </c>
      <c r="D70" s="264"/>
      <c r="E70" s="259">
        <v>0</v>
      </c>
      <c r="F70" s="260">
        <v>0</v>
      </c>
      <c r="G70" s="260">
        <v>0</v>
      </c>
      <c r="H70" s="260">
        <v>0</v>
      </c>
      <c r="I70" s="260">
        <v>0</v>
      </c>
      <c r="J70" s="260">
        <v>0</v>
      </c>
      <c r="K70" s="260">
        <v>0</v>
      </c>
      <c r="L70" s="260">
        <v>0</v>
      </c>
      <c r="M70" s="260">
        <v>0</v>
      </c>
      <c r="N70" s="260">
        <v>0</v>
      </c>
      <c r="O70" s="260">
        <v>0</v>
      </c>
      <c r="P70" s="260">
        <v>0</v>
      </c>
      <c r="Q70" s="260">
        <v>0</v>
      </c>
      <c r="R70" s="260">
        <v>0</v>
      </c>
      <c r="S70" s="260">
        <f t="shared" si="1"/>
        <v>0</v>
      </c>
      <c r="T70" s="362">
        <v>0</v>
      </c>
      <c r="U70" s="369"/>
      <c r="V70" s="245">
        <v>0</v>
      </c>
      <c r="W70" s="246">
        <v>0</v>
      </c>
      <c r="X70" s="246">
        <v>0</v>
      </c>
      <c r="Y70" s="246">
        <v>0</v>
      </c>
      <c r="Z70" s="246">
        <v>0</v>
      </c>
      <c r="AA70" s="246">
        <v>0</v>
      </c>
      <c r="AB70" s="246">
        <v>0</v>
      </c>
      <c r="AC70" s="246">
        <v>0</v>
      </c>
      <c r="AD70" s="246">
        <v>0</v>
      </c>
      <c r="AE70" s="246">
        <f t="shared" si="0"/>
        <v>0</v>
      </c>
      <c r="AF70" s="351"/>
      <c r="AG70" s="245"/>
      <c r="AH70" s="247">
        <v>0</v>
      </c>
      <c r="AI70" s="248">
        <v>-21359.20968</v>
      </c>
      <c r="AJ70" s="249">
        <v>0</v>
      </c>
      <c r="AK70" s="262"/>
      <c r="AL70" s="263">
        <v>-21359.20968</v>
      </c>
      <c r="AM70" s="252"/>
      <c r="AN70" s="253">
        <v>2373.2455199999999</v>
      </c>
      <c r="AO70" s="254">
        <v>0</v>
      </c>
      <c r="AP70" s="255"/>
      <c r="AQ70" s="94" t="s">
        <v>721</v>
      </c>
      <c r="AR70" s="256">
        <v>21359.20968</v>
      </c>
      <c r="AT70" s="246">
        <v>0</v>
      </c>
      <c r="AV70" s="261">
        <v>0</v>
      </c>
    </row>
    <row r="71" spans="1:48" ht="15.05" customHeight="1" x14ac:dyDescent="0.3">
      <c r="A71" s="238">
        <v>65</v>
      </c>
      <c r="B71" s="257" t="s">
        <v>165</v>
      </c>
      <c r="C71" s="240">
        <v>6792.9546910009431</v>
      </c>
      <c r="D71" s="264">
        <v>2</v>
      </c>
      <c r="E71" s="259">
        <v>823</v>
      </c>
      <c r="F71" s="260">
        <v>0</v>
      </c>
      <c r="G71" s="260">
        <v>0</v>
      </c>
      <c r="H71" s="260">
        <v>0</v>
      </c>
      <c r="I71" s="260">
        <v>0</v>
      </c>
      <c r="J71" s="260">
        <v>0</v>
      </c>
      <c r="K71" s="260">
        <v>0</v>
      </c>
      <c r="L71" s="260">
        <v>0</v>
      </c>
      <c r="M71" s="260">
        <v>0</v>
      </c>
      <c r="N71" s="260">
        <v>0</v>
      </c>
      <c r="O71" s="260">
        <v>0</v>
      </c>
      <c r="P71" s="260">
        <v>0</v>
      </c>
      <c r="Q71" s="260">
        <v>0</v>
      </c>
      <c r="R71" s="260">
        <v>0</v>
      </c>
      <c r="S71" s="260">
        <f t="shared" si="1"/>
        <v>571.76723815972002</v>
      </c>
      <c r="T71" s="362">
        <v>0</v>
      </c>
      <c r="U71" s="369"/>
      <c r="V71" s="245">
        <v>1394.7672381597199</v>
      </c>
      <c r="W71" s="246">
        <v>0</v>
      </c>
      <c r="X71" s="246">
        <v>0</v>
      </c>
      <c r="Y71" s="246">
        <v>0</v>
      </c>
      <c r="Z71" s="246">
        <v>0</v>
      </c>
      <c r="AA71" s="246">
        <v>0</v>
      </c>
      <c r="AB71" s="246">
        <v>0</v>
      </c>
      <c r="AC71" s="246">
        <v>0</v>
      </c>
      <c r="AD71" s="246">
        <v>0</v>
      </c>
      <c r="AE71" s="246">
        <f t="shared" si="0"/>
        <v>0</v>
      </c>
      <c r="AF71" s="351"/>
      <c r="AG71" s="245">
        <v>0</v>
      </c>
      <c r="AH71" s="247">
        <v>1394.7672381597199</v>
      </c>
      <c r="AI71" s="248">
        <v>-5398.1874528412227</v>
      </c>
      <c r="AJ71" s="249">
        <v>0</v>
      </c>
      <c r="AK71" s="262">
        <v>1609.2482741806466</v>
      </c>
      <c r="AL71" s="263">
        <v>-3788.9391786605761</v>
      </c>
      <c r="AM71" s="252"/>
      <c r="AN71" s="253">
        <v>514.28706</v>
      </c>
      <c r="AO71" s="254">
        <v>0</v>
      </c>
      <c r="AP71" s="255"/>
      <c r="AQ71" s="94" t="s">
        <v>721</v>
      </c>
      <c r="AR71" s="256">
        <v>3788.9391786605761</v>
      </c>
      <c r="AT71" s="246">
        <v>0</v>
      </c>
      <c r="AV71" s="261">
        <v>571.76723815972002</v>
      </c>
    </row>
    <row r="72" spans="1:48" ht="15.05" customHeight="1" x14ac:dyDescent="0.3">
      <c r="A72" s="238">
        <v>66</v>
      </c>
      <c r="B72" s="257" t="s">
        <v>166</v>
      </c>
      <c r="C72" s="240">
        <v>6097.4537306355678</v>
      </c>
      <c r="D72" s="264">
        <v>2</v>
      </c>
      <c r="E72" s="259">
        <v>0</v>
      </c>
      <c r="F72" s="260">
        <v>0</v>
      </c>
      <c r="G72" s="260">
        <v>0</v>
      </c>
      <c r="H72" s="260">
        <v>0</v>
      </c>
      <c r="I72" s="260">
        <v>0</v>
      </c>
      <c r="J72" s="260">
        <v>0</v>
      </c>
      <c r="K72" s="260">
        <v>0</v>
      </c>
      <c r="L72" s="260">
        <v>0</v>
      </c>
      <c r="M72" s="260">
        <v>0</v>
      </c>
      <c r="N72" s="260">
        <v>0</v>
      </c>
      <c r="O72" s="260">
        <v>0</v>
      </c>
      <c r="P72" s="260">
        <v>0</v>
      </c>
      <c r="Q72" s="260">
        <v>0</v>
      </c>
      <c r="R72" s="260">
        <v>0</v>
      </c>
      <c r="S72" s="260">
        <f t="shared" si="1"/>
        <v>588.84051371429996</v>
      </c>
      <c r="T72" s="362">
        <v>0</v>
      </c>
      <c r="U72" s="369"/>
      <c r="V72" s="245">
        <v>588.84051371429996</v>
      </c>
      <c r="W72" s="246">
        <v>0</v>
      </c>
      <c r="X72" s="246">
        <v>0</v>
      </c>
      <c r="Y72" s="246">
        <v>0</v>
      </c>
      <c r="Z72" s="246">
        <v>0</v>
      </c>
      <c r="AA72" s="246">
        <v>0</v>
      </c>
      <c r="AB72" s="246">
        <v>0</v>
      </c>
      <c r="AC72" s="246">
        <v>0</v>
      </c>
      <c r="AD72" s="246">
        <v>0</v>
      </c>
      <c r="AE72" s="246">
        <f t="shared" ref="AE72:AE135" si="2">AT72-AF72</f>
        <v>0</v>
      </c>
      <c r="AF72" s="351"/>
      <c r="AG72" s="245">
        <v>0</v>
      </c>
      <c r="AH72" s="247">
        <v>588.84051371429996</v>
      </c>
      <c r="AI72" s="248">
        <v>-5508.6132169212678</v>
      </c>
      <c r="AJ72" s="249">
        <v>0</v>
      </c>
      <c r="AK72" s="262">
        <v>-3637.8709889557636</v>
      </c>
      <c r="AL72" s="263">
        <v>-9146.4842058770319</v>
      </c>
      <c r="AM72" s="252"/>
      <c r="AN72" s="253">
        <v>459.21590000000003</v>
      </c>
      <c r="AO72" s="254">
        <v>0</v>
      </c>
      <c r="AP72" s="255"/>
      <c r="AQ72" s="94" t="s">
        <v>721</v>
      </c>
      <c r="AR72" s="256">
        <v>9146.4842058770319</v>
      </c>
      <c r="AT72" s="246">
        <v>0</v>
      </c>
      <c r="AV72" s="261">
        <v>588.84051371429996</v>
      </c>
    </row>
    <row r="73" spans="1:48" ht="15.05" customHeight="1" x14ac:dyDescent="0.3">
      <c r="A73" s="238">
        <v>67</v>
      </c>
      <c r="B73" s="257" t="s">
        <v>167</v>
      </c>
      <c r="C73" s="240">
        <v>11839.720665284607</v>
      </c>
      <c r="D73" s="264">
        <v>2</v>
      </c>
      <c r="E73" s="259">
        <v>0</v>
      </c>
      <c r="F73" s="260">
        <v>0</v>
      </c>
      <c r="G73" s="260">
        <v>1386</v>
      </c>
      <c r="H73" s="260">
        <v>4.5</v>
      </c>
      <c r="I73" s="260">
        <v>0</v>
      </c>
      <c r="J73" s="260">
        <v>0</v>
      </c>
      <c r="K73" s="260">
        <v>0</v>
      </c>
      <c r="L73" s="260">
        <v>0</v>
      </c>
      <c r="M73" s="260">
        <v>0</v>
      </c>
      <c r="N73" s="260">
        <v>0</v>
      </c>
      <c r="O73" s="260">
        <v>0</v>
      </c>
      <c r="P73" s="260">
        <v>0</v>
      </c>
      <c r="Q73" s="260">
        <v>0</v>
      </c>
      <c r="R73" s="260">
        <v>0</v>
      </c>
      <c r="S73" s="260">
        <f t="shared" ref="S73:S136" si="3">AV73-T73-U73</f>
        <v>884.05600067705996</v>
      </c>
      <c r="T73" s="362">
        <v>0</v>
      </c>
      <c r="U73" s="369"/>
      <c r="V73" s="245">
        <v>2270.0560006770602</v>
      </c>
      <c r="W73" s="246">
        <v>0</v>
      </c>
      <c r="X73" s="246">
        <v>0</v>
      </c>
      <c r="Y73" s="246">
        <v>0</v>
      </c>
      <c r="Z73" s="246">
        <v>0</v>
      </c>
      <c r="AA73" s="246">
        <v>0</v>
      </c>
      <c r="AB73" s="246">
        <v>0</v>
      </c>
      <c r="AC73" s="246">
        <v>0</v>
      </c>
      <c r="AD73" s="246">
        <v>0</v>
      </c>
      <c r="AE73" s="246">
        <f t="shared" si="2"/>
        <v>0</v>
      </c>
      <c r="AF73" s="351"/>
      <c r="AG73" s="245">
        <v>0</v>
      </c>
      <c r="AH73" s="247">
        <v>2270.0560006770602</v>
      </c>
      <c r="AI73" s="248">
        <v>-9569.664664607546</v>
      </c>
      <c r="AJ73" s="249">
        <v>0</v>
      </c>
      <c r="AK73" s="262">
        <v>10246.457248907918</v>
      </c>
      <c r="AL73" s="263">
        <v>676.79258430037225</v>
      </c>
      <c r="AM73" s="252"/>
      <c r="AN73" s="253">
        <v>895.88132999999993</v>
      </c>
      <c r="AO73" s="254">
        <v>0</v>
      </c>
      <c r="AP73" s="255"/>
      <c r="AQ73" s="94">
        <v>-676.79258430037225</v>
      </c>
      <c r="AR73" s="256" t="s">
        <v>721</v>
      </c>
      <c r="AT73" s="246">
        <v>0</v>
      </c>
      <c r="AV73" s="261">
        <v>884.05600067705996</v>
      </c>
    </row>
    <row r="74" spans="1:48" ht="15.05" customHeight="1" x14ac:dyDescent="0.3">
      <c r="A74" s="238">
        <v>68</v>
      </c>
      <c r="B74" s="257" t="s">
        <v>168</v>
      </c>
      <c r="C74" s="240">
        <v>16025.503943949665</v>
      </c>
      <c r="D74" s="264">
        <v>2</v>
      </c>
      <c r="E74" s="259">
        <v>3539</v>
      </c>
      <c r="F74" s="260">
        <v>0</v>
      </c>
      <c r="G74" s="260">
        <v>0</v>
      </c>
      <c r="H74" s="260">
        <v>0</v>
      </c>
      <c r="I74" s="260">
        <v>0</v>
      </c>
      <c r="J74" s="260">
        <v>0</v>
      </c>
      <c r="K74" s="260">
        <v>0</v>
      </c>
      <c r="L74" s="260">
        <v>0</v>
      </c>
      <c r="M74" s="260">
        <v>0</v>
      </c>
      <c r="N74" s="260">
        <v>0</v>
      </c>
      <c r="O74" s="260">
        <v>0</v>
      </c>
      <c r="P74" s="260">
        <v>0</v>
      </c>
      <c r="Q74" s="260">
        <v>0</v>
      </c>
      <c r="R74" s="260">
        <v>0</v>
      </c>
      <c r="S74" s="260">
        <f t="shared" si="3"/>
        <v>1052.05597549914</v>
      </c>
      <c r="T74" s="362">
        <v>0</v>
      </c>
      <c r="U74" s="369"/>
      <c r="V74" s="245">
        <v>4591.05597549914</v>
      </c>
      <c r="W74" s="246">
        <v>0</v>
      </c>
      <c r="X74" s="246">
        <v>0</v>
      </c>
      <c r="Y74" s="246">
        <v>0</v>
      </c>
      <c r="Z74" s="246">
        <v>0</v>
      </c>
      <c r="AA74" s="246">
        <v>0</v>
      </c>
      <c r="AB74" s="246">
        <v>0</v>
      </c>
      <c r="AC74" s="246">
        <v>0</v>
      </c>
      <c r="AD74" s="246">
        <v>0</v>
      </c>
      <c r="AE74" s="246">
        <f t="shared" si="2"/>
        <v>0</v>
      </c>
      <c r="AF74" s="351"/>
      <c r="AG74" s="245">
        <v>0</v>
      </c>
      <c r="AH74" s="247">
        <v>4591.05597549914</v>
      </c>
      <c r="AI74" s="248">
        <v>-11434.447968450524</v>
      </c>
      <c r="AJ74" s="249">
        <v>0</v>
      </c>
      <c r="AK74" s="262">
        <v>-147.73003886308106</v>
      </c>
      <c r="AL74" s="263">
        <v>-11582.178007313605</v>
      </c>
      <c r="AM74" s="252"/>
      <c r="AN74" s="253">
        <v>1210.8326999999999</v>
      </c>
      <c r="AO74" s="254">
        <v>0</v>
      </c>
      <c r="AP74" s="255"/>
      <c r="AQ74" s="94" t="s">
        <v>721</v>
      </c>
      <c r="AR74" s="256">
        <v>11582.178007313605</v>
      </c>
      <c r="AT74" s="246">
        <v>0</v>
      </c>
      <c r="AV74" s="261">
        <v>1052.05597549914</v>
      </c>
    </row>
    <row r="75" spans="1:48" ht="15.05" customHeight="1" x14ac:dyDescent="0.3">
      <c r="A75" s="238">
        <v>69</v>
      </c>
      <c r="B75" s="257" t="s">
        <v>169</v>
      </c>
      <c r="C75" s="240">
        <v>11137.319823290341</v>
      </c>
      <c r="D75" s="264">
        <v>2</v>
      </c>
      <c r="E75" s="259">
        <v>1442.92</v>
      </c>
      <c r="F75" s="260" t="e">
        <v>#VALUE!</v>
      </c>
      <c r="G75" s="260">
        <v>14738</v>
      </c>
      <c r="H75" s="260">
        <v>45</v>
      </c>
      <c r="I75" s="260">
        <v>0</v>
      </c>
      <c r="J75" s="260">
        <v>0</v>
      </c>
      <c r="K75" s="260">
        <v>0</v>
      </c>
      <c r="L75" s="260">
        <v>0</v>
      </c>
      <c r="M75" s="260">
        <v>0</v>
      </c>
      <c r="N75" s="260">
        <v>0</v>
      </c>
      <c r="O75" s="260">
        <v>0</v>
      </c>
      <c r="P75" s="260">
        <v>0</v>
      </c>
      <c r="Q75" s="260">
        <v>0</v>
      </c>
      <c r="R75" s="260">
        <v>0</v>
      </c>
      <c r="S75" s="260">
        <f t="shared" si="3"/>
        <v>462.74505215380123</v>
      </c>
      <c r="T75" s="362">
        <v>0</v>
      </c>
      <c r="U75" s="369"/>
      <c r="V75" s="245">
        <v>16643.665052153803</v>
      </c>
      <c r="W75" s="246">
        <v>0</v>
      </c>
      <c r="X75" s="246">
        <v>0</v>
      </c>
      <c r="Y75" s="246">
        <v>0</v>
      </c>
      <c r="Z75" s="246">
        <v>0</v>
      </c>
      <c r="AA75" s="246">
        <v>0</v>
      </c>
      <c r="AB75" s="246">
        <v>0</v>
      </c>
      <c r="AC75" s="246">
        <v>0</v>
      </c>
      <c r="AD75" s="246">
        <v>0</v>
      </c>
      <c r="AE75" s="246">
        <f t="shared" si="2"/>
        <v>0</v>
      </c>
      <c r="AF75" s="351"/>
      <c r="AG75" s="245">
        <v>0</v>
      </c>
      <c r="AH75" s="247">
        <v>16643.665052153803</v>
      </c>
      <c r="AI75" s="248">
        <v>0</v>
      </c>
      <c r="AJ75" s="249">
        <v>5506.3452288634617</v>
      </c>
      <c r="AK75" s="262">
        <v>12186.674517598061</v>
      </c>
      <c r="AL75" s="263">
        <v>17693.019746461523</v>
      </c>
      <c r="AM75" s="252"/>
      <c r="AN75" s="253">
        <v>839.42892999999992</v>
      </c>
      <c r="AO75" s="254">
        <v>0</v>
      </c>
      <c r="AP75" s="255"/>
      <c r="AQ75" s="94">
        <v>-17693.019746461523</v>
      </c>
      <c r="AR75" s="256" t="s">
        <v>721</v>
      </c>
      <c r="AT75" s="246">
        <v>0</v>
      </c>
      <c r="AV75" s="261">
        <v>462.74505215380123</v>
      </c>
    </row>
    <row r="76" spans="1:48" ht="15.05" customHeight="1" x14ac:dyDescent="0.3">
      <c r="A76" s="238">
        <v>70</v>
      </c>
      <c r="B76" s="257" t="s">
        <v>170</v>
      </c>
      <c r="C76" s="240">
        <v>8946.9858532313101</v>
      </c>
      <c r="D76" s="264">
        <v>2</v>
      </c>
      <c r="E76" s="259">
        <v>0</v>
      </c>
      <c r="F76" s="260">
        <v>0</v>
      </c>
      <c r="G76" s="260">
        <v>0</v>
      </c>
      <c r="H76" s="260">
        <v>0</v>
      </c>
      <c r="I76" s="260">
        <v>0</v>
      </c>
      <c r="J76" s="260">
        <v>0</v>
      </c>
      <c r="K76" s="260">
        <v>0</v>
      </c>
      <c r="L76" s="260">
        <v>0</v>
      </c>
      <c r="M76" s="260">
        <v>0</v>
      </c>
      <c r="N76" s="260">
        <v>0</v>
      </c>
      <c r="O76" s="260">
        <v>0</v>
      </c>
      <c r="P76" s="260">
        <v>0</v>
      </c>
      <c r="Q76" s="260">
        <v>0</v>
      </c>
      <c r="R76" s="260">
        <v>0</v>
      </c>
      <c r="S76" s="260">
        <f t="shared" si="3"/>
        <v>393</v>
      </c>
      <c r="T76" s="362">
        <v>0</v>
      </c>
      <c r="U76" s="369"/>
      <c r="V76" s="245">
        <v>393</v>
      </c>
      <c r="W76" s="246">
        <v>0</v>
      </c>
      <c r="X76" s="246">
        <v>0</v>
      </c>
      <c r="Y76" s="246">
        <v>0</v>
      </c>
      <c r="Z76" s="246">
        <v>0</v>
      </c>
      <c r="AA76" s="246">
        <v>0</v>
      </c>
      <c r="AB76" s="246">
        <v>0</v>
      </c>
      <c r="AC76" s="246">
        <v>0</v>
      </c>
      <c r="AD76" s="246">
        <v>0</v>
      </c>
      <c r="AE76" s="246">
        <f t="shared" si="2"/>
        <v>0</v>
      </c>
      <c r="AF76" s="351"/>
      <c r="AG76" s="245">
        <v>0</v>
      </c>
      <c r="AH76" s="247">
        <v>393</v>
      </c>
      <c r="AI76" s="248">
        <v>-8553.9858532313101</v>
      </c>
      <c r="AJ76" s="249">
        <v>0</v>
      </c>
      <c r="AK76" s="262">
        <v>-2281.9046727288232</v>
      </c>
      <c r="AL76" s="263">
        <v>-10835.890525960134</v>
      </c>
      <c r="AM76" s="252"/>
      <c r="AN76" s="253">
        <v>674.73544000000004</v>
      </c>
      <c r="AO76" s="254">
        <v>0</v>
      </c>
      <c r="AP76" s="255"/>
      <c r="AQ76" s="94" t="s">
        <v>721</v>
      </c>
      <c r="AR76" s="256">
        <v>10835.890525960134</v>
      </c>
      <c r="AT76" s="246">
        <v>0</v>
      </c>
      <c r="AV76" s="261">
        <v>393</v>
      </c>
    </row>
    <row r="77" spans="1:48" ht="15.05" customHeight="1" x14ac:dyDescent="0.3">
      <c r="A77" s="238">
        <v>71</v>
      </c>
      <c r="B77" s="257" t="s">
        <v>171</v>
      </c>
      <c r="C77" s="240">
        <v>8616.4846059808078</v>
      </c>
      <c r="D77" s="264">
        <v>2</v>
      </c>
      <c r="E77" s="259">
        <v>0</v>
      </c>
      <c r="F77" s="260">
        <v>0</v>
      </c>
      <c r="G77" s="260">
        <v>0</v>
      </c>
      <c r="H77" s="260">
        <v>0</v>
      </c>
      <c r="I77" s="260">
        <v>0</v>
      </c>
      <c r="J77" s="260">
        <v>0</v>
      </c>
      <c r="K77" s="260">
        <v>0</v>
      </c>
      <c r="L77" s="260">
        <v>0</v>
      </c>
      <c r="M77" s="260">
        <v>0</v>
      </c>
      <c r="N77" s="260">
        <v>0</v>
      </c>
      <c r="O77" s="260">
        <v>0</v>
      </c>
      <c r="P77" s="260">
        <v>0</v>
      </c>
      <c r="Q77" s="260">
        <v>0</v>
      </c>
      <c r="R77" s="260">
        <v>0</v>
      </c>
      <c r="S77" s="260">
        <f t="shared" si="3"/>
        <v>0</v>
      </c>
      <c r="T77" s="362">
        <v>0</v>
      </c>
      <c r="U77" s="369"/>
      <c r="V77" s="245">
        <v>0</v>
      </c>
      <c r="W77" s="246">
        <v>0</v>
      </c>
      <c r="X77" s="246">
        <v>0</v>
      </c>
      <c r="Y77" s="246">
        <v>0</v>
      </c>
      <c r="Z77" s="246">
        <v>0</v>
      </c>
      <c r="AA77" s="246">
        <v>0</v>
      </c>
      <c r="AB77" s="246">
        <v>0</v>
      </c>
      <c r="AC77" s="246">
        <v>0</v>
      </c>
      <c r="AD77" s="246">
        <v>0</v>
      </c>
      <c r="AE77" s="246">
        <f t="shared" si="2"/>
        <v>0</v>
      </c>
      <c r="AF77" s="351"/>
      <c r="AG77" s="245">
        <v>0</v>
      </c>
      <c r="AH77" s="247">
        <v>0</v>
      </c>
      <c r="AI77" s="248">
        <v>-8616.4846059808078</v>
      </c>
      <c r="AJ77" s="249">
        <v>0</v>
      </c>
      <c r="AK77" s="262">
        <v>-8395.0997277583447</v>
      </c>
      <c r="AL77" s="263">
        <v>-17011.584333739152</v>
      </c>
      <c r="AM77" s="252"/>
      <c r="AN77" s="253">
        <v>651.54671999999994</v>
      </c>
      <c r="AO77" s="254">
        <v>0</v>
      </c>
      <c r="AP77" s="255"/>
      <c r="AQ77" s="94" t="s">
        <v>721</v>
      </c>
      <c r="AR77" s="256">
        <v>17011.584333739152</v>
      </c>
      <c r="AT77" s="246">
        <v>0</v>
      </c>
      <c r="AV77" s="261">
        <v>0</v>
      </c>
    </row>
    <row r="78" spans="1:48" ht="15.05" customHeight="1" x14ac:dyDescent="0.3">
      <c r="A78" s="238">
        <v>72</v>
      </c>
      <c r="B78" s="257" t="s">
        <v>172</v>
      </c>
      <c r="C78" s="240">
        <v>13896.507946613845</v>
      </c>
      <c r="D78" s="264">
        <v>2</v>
      </c>
      <c r="E78" s="259">
        <v>2430.35</v>
      </c>
      <c r="F78" s="260">
        <v>0</v>
      </c>
      <c r="G78" s="260">
        <v>0</v>
      </c>
      <c r="H78" s="260">
        <v>0</v>
      </c>
      <c r="I78" s="260">
        <v>31953.58</v>
      </c>
      <c r="J78" s="260">
        <v>1</v>
      </c>
      <c r="K78" s="260">
        <v>0</v>
      </c>
      <c r="L78" s="260">
        <v>0</v>
      </c>
      <c r="M78" s="260">
        <v>0</v>
      </c>
      <c r="N78" s="260">
        <v>0</v>
      </c>
      <c r="O78" s="260">
        <v>0</v>
      </c>
      <c r="P78" s="260">
        <v>0</v>
      </c>
      <c r="Q78" s="260">
        <v>1539.2</v>
      </c>
      <c r="R78" s="260">
        <v>5</v>
      </c>
      <c r="S78" s="260">
        <f t="shared" si="3"/>
        <v>4844.9207013121977</v>
      </c>
      <c r="T78" s="362">
        <v>0</v>
      </c>
      <c r="U78" s="369">
        <v>469</v>
      </c>
      <c r="V78" s="245">
        <v>41237.050701312197</v>
      </c>
      <c r="W78" s="246">
        <v>0</v>
      </c>
      <c r="X78" s="246">
        <v>0</v>
      </c>
      <c r="Y78" s="246">
        <v>0</v>
      </c>
      <c r="Z78" s="246">
        <v>0</v>
      </c>
      <c r="AA78" s="246">
        <v>0</v>
      </c>
      <c r="AB78" s="246">
        <v>0</v>
      </c>
      <c r="AC78" s="246">
        <v>0</v>
      </c>
      <c r="AD78" s="246">
        <v>0</v>
      </c>
      <c r="AE78" s="246">
        <f t="shared" si="2"/>
        <v>0</v>
      </c>
      <c r="AF78" s="351"/>
      <c r="AG78" s="245">
        <v>0</v>
      </c>
      <c r="AH78" s="247">
        <v>41237.050701312197</v>
      </c>
      <c r="AI78" s="248">
        <v>0</v>
      </c>
      <c r="AJ78" s="249">
        <v>27340.542754698352</v>
      </c>
      <c r="AK78" s="262">
        <v>-1334.9557983220484</v>
      </c>
      <c r="AL78" s="263">
        <v>26005.586956376304</v>
      </c>
      <c r="AM78" s="252"/>
      <c r="AN78" s="253">
        <v>1050.4609700000001</v>
      </c>
      <c r="AO78" s="254">
        <v>0</v>
      </c>
      <c r="AP78" s="255"/>
      <c r="AQ78" s="94">
        <v>-26005.586956376304</v>
      </c>
      <c r="AR78" s="256" t="s">
        <v>721</v>
      </c>
      <c r="AT78" s="246">
        <v>0</v>
      </c>
      <c r="AV78" s="261">
        <v>5313.9207013121977</v>
      </c>
    </row>
    <row r="79" spans="1:48" ht="15.05" customHeight="1" x14ac:dyDescent="0.3">
      <c r="A79" s="238">
        <v>73</v>
      </c>
      <c r="B79" s="257" t="s">
        <v>173</v>
      </c>
      <c r="C79" s="240">
        <v>15006.417010946938</v>
      </c>
      <c r="D79" s="264">
        <v>2</v>
      </c>
      <c r="E79" s="259">
        <v>0</v>
      </c>
      <c r="F79" s="260">
        <v>0</v>
      </c>
      <c r="G79" s="260">
        <v>0</v>
      </c>
      <c r="H79" s="260">
        <v>0</v>
      </c>
      <c r="I79" s="260">
        <v>0</v>
      </c>
      <c r="J79" s="260">
        <v>0</v>
      </c>
      <c r="K79" s="260">
        <v>0</v>
      </c>
      <c r="L79" s="260">
        <v>0</v>
      </c>
      <c r="M79" s="260">
        <v>0</v>
      </c>
      <c r="N79" s="260">
        <v>0</v>
      </c>
      <c r="O79" s="260">
        <v>0</v>
      </c>
      <c r="P79" s="260">
        <v>0</v>
      </c>
      <c r="Q79" s="260">
        <v>0</v>
      </c>
      <c r="R79" s="260">
        <v>0</v>
      </c>
      <c r="S79" s="260">
        <f t="shared" si="3"/>
        <v>393</v>
      </c>
      <c r="T79" s="362">
        <v>0</v>
      </c>
      <c r="U79" s="369"/>
      <c r="V79" s="245">
        <v>393</v>
      </c>
      <c r="W79" s="246">
        <v>0</v>
      </c>
      <c r="X79" s="246">
        <v>0</v>
      </c>
      <c r="Y79" s="246">
        <v>0</v>
      </c>
      <c r="Z79" s="246">
        <v>0</v>
      </c>
      <c r="AA79" s="246">
        <v>0</v>
      </c>
      <c r="AB79" s="246">
        <v>0</v>
      </c>
      <c r="AC79" s="246">
        <v>0</v>
      </c>
      <c r="AD79" s="246">
        <v>0</v>
      </c>
      <c r="AE79" s="246">
        <f t="shared" si="2"/>
        <v>0</v>
      </c>
      <c r="AF79" s="351"/>
      <c r="AG79" s="245">
        <v>0</v>
      </c>
      <c r="AH79" s="247">
        <v>393</v>
      </c>
      <c r="AI79" s="248">
        <v>-14613.417010946938</v>
      </c>
      <c r="AJ79" s="249">
        <v>0</v>
      </c>
      <c r="AK79" s="262">
        <v>-1619.5605633259338</v>
      </c>
      <c r="AL79" s="263">
        <v>-16232.977574272871</v>
      </c>
      <c r="AM79" s="252"/>
      <c r="AN79" s="253">
        <v>1136.0266799999999</v>
      </c>
      <c r="AO79" s="254">
        <v>0</v>
      </c>
      <c r="AP79" s="255"/>
      <c r="AQ79" s="94" t="s">
        <v>721</v>
      </c>
      <c r="AR79" s="256">
        <v>16232.977574272871</v>
      </c>
      <c r="AT79" s="246">
        <v>0</v>
      </c>
      <c r="AV79" s="261">
        <v>393</v>
      </c>
    </row>
    <row r="80" spans="1:48" ht="15.05" customHeight="1" x14ac:dyDescent="0.3">
      <c r="A80" s="238">
        <v>74</v>
      </c>
      <c r="B80" s="257" t="s">
        <v>174</v>
      </c>
      <c r="C80" s="240">
        <v>8777.3515745165405</v>
      </c>
      <c r="D80" s="264">
        <v>2</v>
      </c>
      <c r="E80" s="259">
        <v>886</v>
      </c>
      <c r="F80" s="260">
        <v>0</v>
      </c>
      <c r="G80" s="260">
        <v>0</v>
      </c>
      <c r="H80" s="260">
        <v>0</v>
      </c>
      <c r="I80" s="260">
        <v>0</v>
      </c>
      <c r="J80" s="260">
        <v>0</v>
      </c>
      <c r="K80" s="260">
        <v>0</v>
      </c>
      <c r="L80" s="260">
        <v>0</v>
      </c>
      <c r="M80" s="260">
        <v>0</v>
      </c>
      <c r="N80" s="260">
        <v>0</v>
      </c>
      <c r="O80" s="260">
        <v>0</v>
      </c>
      <c r="P80" s="260">
        <v>0</v>
      </c>
      <c r="Q80" s="260">
        <v>0</v>
      </c>
      <c r="R80" s="260">
        <v>0</v>
      </c>
      <c r="S80" s="260">
        <f t="shared" si="3"/>
        <v>571.76723815972002</v>
      </c>
      <c r="T80" s="362">
        <v>0</v>
      </c>
      <c r="U80" s="369"/>
      <c r="V80" s="245">
        <v>1457.7672381597199</v>
      </c>
      <c r="W80" s="246">
        <v>0</v>
      </c>
      <c r="X80" s="246">
        <v>0</v>
      </c>
      <c r="Y80" s="246">
        <v>0</v>
      </c>
      <c r="Z80" s="246">
        <v>0</v>
      </c>
      <c r="AA80" s="246">
        <v>0</v>
      </c>
      <c r="AB80" s="246">
        <v>0</v>
      </c>
      <c r="AC80" s="246">
        <v>0</v>
      </c>
      <c r="AD80" s="246">
        <v>0</v>
      </c>
      <c r="AE80" s="246">
        <f t="shared" si="2"/>
        <v>0</v>
      </c>
      <c r="AF80" s="351"/>
      <c r="AG80" s="245">
        <v>0</v>
      </c>
      <c r="AH80" s="247">
        <v>1457.7672381597199</v>
      </c>
      <c r="AI80" s="248">
        <v>-7319.5843363568201</v>
      </c>
      <c r="AJ80" s="249">
        <v>0</v>
      </c>
      <c r="AK80" s="262">
        <v>5277.701148687318</v>
      </c>
      <c r="AL80" s="263">
        <v>-2041.8831876695021</v>
      </c>
      <c r="AM80" s="252"/>
      <c r="AN80" s="253">
        <v>661.1827679999999</v>
      </c>
      <c r="AO80" s="254">
        <v>0</v>
      </c>
      <c r="AP80" s="255"/>
      <c r="AQ80" s="94" t="s">
        <v>721</v>
      </c>
      <c r="AR80" s="256">
        <v>2041.8831876695021</v>
      </c>
      <c r="AT80" s="246">
        <v>0</v>
      </c>
      <c r="AV80" s="261">
        <v>571.76723815972002</v>
      </c>
    </row>
    <row r="81" spans="1:48" ht="15.05" customHeight="1" x14ac:dyDescent="0.3">
      <c r="A81" s="238">
        <v>75</v>
      </c>
      <c r="B81" s="257" t="s">
        <v>175</v>
      </c>
      <c r="C81" s="240">
        <v>15863.469164785021</v>
      </c>
      <c r="D81" s="264">
        <v>2</v>
      </c>
      <c r="E81" s="259">
        <v>922</v>
      </c>
      <c r="F81" s="260">
        <v>0</v>
      </c>
      <c r="G81" s="260">
        <v>2013</v>
      </c>
      <c r="H81" s="260">
        <v>8.5</v>
      </c>
      <c r="I81" s="260">
        <v>0</v>
      </c>
      <c r="J81" s="260">
        <v>0</v>
      </c>
      <c r="K81" s="260">
        <v>0</v>
      </c>
      <c r="L81" s="260">
        <v>0</v>
      </c>
      <c r="M81" s="260">
        <v>1340.17</v>
      </c>
      <c r="N81" s="260">
        <v>0</v>
      </c>
      <c r="O81" s="260">
        <v>0</v>
      </c>
      <c r="P81" s="260">
        <v>0</v>
      </c>
      <c r="Q81" s="260">
        <v>0</v>
      </c>
      <c r="R81" s="260">
        <v>0</v>
      </c>
      <c r="S81" s="260">
        <f t="shared" si="3"/>
        <v>14.453258314765662</v>
      </c>
      <c r="T81" s="362">
        <v>0</v>
      </c>
      <c r="U81" s="369"/>
      <c r="V81" s="245">
        <v>4289.6232583147657</v>
      </c>
      <c r="W81" s="246">
        <v>0</v>
      </c>
      <c r="X81" s="246">
        <v>0</v>
      </c>
      <c r="Y81" s="246">
        <v>0</v>
      </c>
      <c r="Z81" s="246">
        <v>0</v>
      </c>
      <c r="AA81" s="246">
        <v>0</v>
      </c>
      <c r="AB81" s="246">
        <v>0</v>
      </c>
      <c r="AC81" s="246">
        <v>0</v>
      </c>
      <c r="AD81" s="246">
        <v>0</v>
      </c>
      <c r="AE81" s="246">
        <f t="shared" si="2"/>
        <v>0</v>
      </c>
      <c r="AF81" s="351"/>
      <c r="AG81" s="245">
        <v>0</v>
      </c>
      <c r="AH81" s="247">
        <v>4289.6232583147657</v>
      </c>
      <c r="AI81" s="248">
        <v>-11573.845906470255</v>
      </c>
      <c r="AJ81" s="249">
        <v>0</v>
      </c>
      <c r="AK81" s="262">
        <v>24409.47837875878</v>
      </c>
      <c r="AL81" s="263">
        <v>12835.632472288526</v>
      </c>
      <c r="AM81" s="252"/>
      <c r="AN81" s="253">
        <v>1200.741542</v>
      </c>
      <c r="AO81" s="254">
        <v>0</v>
      </c>
      <c r="AP81" s="255"/>
      <c r="AQ81" s="94">
        <v>-12835.632472288526</v>
      </c>
      <c r="AR81" s="256" t="s">
        <v>721</v>
      </c>
      <c r="AT81" s="246">
        <v>0</v>
      </c>
      <c r="AV81" s="261">
        <v>14.453258314765662</v>
      </c>
    </row>
    <row r="82" spans="1:48" ht="15.05" customHeight="1" x14ac:dyDescent="0.3">
      <c r="A82" s="238">
        <v>76</v>
      </c>
      <c r="B82" s="257" t="s">
        <v>176</v>
      </c>
      <c r="C82" s="240">
        <v>10459.250852497442</v>
      </c>
      <c r="D82" s="264">
        <v>2</v>
      </c>
      <c r="E82" s="259">
        <v>0</v>
      </c>
      <c r="F82" s="260">
        <v>0</v>
      </c>
      <c r="G82" s="260">
        <v>0</v>
      </c>
      <c r="H82" s="260">
        <v>0</v>
      </c>
      <c r="I82" s="260">
        <v>0</v>
      </c>
      <c r="J82" s="260">
        <v>0</v>
      </c>
      <c r="K82" s="260">
        <v>0</v>
      </c>
      <c r="L82" s="260">
        <v>0</v>
      </c>
      <c r="M82" s="260">
        <v>0</v>
      </c>
      <c r="N82" s="260">
        <v>0</v>
      </c>
      <c r="O82" s="260">
        <v>0</v>
      </c>
      <c r="P82" s="260">
        <v>0</v>
      </c>
      <c r="Q82" s="260">
        <v>0</v>
      </c>
      <c r="R82" s="260">
        <v>0</v>
      </c>
      <c r="S82" s="260">
        <f t="shared" si="3"/>
        <v>643.09479781404002</v>
      </c>
      <c r="T82" s="362">
        <v>0</v>
      </c>
      <c r="U82" s="369"/>
      <c r="V82" s="245">
        <v>643.09479781404002</v>
      </c>
      <c r="W82" s="246">
        <v>1403</v>
      </c>
      <c r="X82" s="246">
        <v>0</v>
      </c>
      <c r="Y82" s="246">
        <v>0</v>
      </c>
      <c r="Z82" s="246">
        <v>0</v>
      </c>
      <c r="AA82" s="246">
        <v>0</v>
      </c>
      <c r="AB82" s="246">
        <v>0</v>
      </c>
      <c r="AC82" s="246">
        <v>0</v>
      </c>
      <c r="AD82" s="246">
        <v>0</v>
      </c>
      <c r="AE82" s="246">
        <f t="shared" si="2"/>
        <v>0</v>
      </c>
      <c r="AF82" s="351"/>
      <c r="AG82" s="245">
        <v>1403</v>
      </c>
      <c r="AH82" s="247">
        <v>2046.09479781404</v>
      </c>
      <c r="AI82" s="248">
        <v>-8413.1560546834025</v>
      </c>
      <c r="AJ82" s="249">
        <v>0</v>
      </c>
      <c r="AK82" s="262">
        <v>13680.230150876298</v>
      </c>
      <c r="AL82" s="263">
        <v>5267.074096192895</v>
      </c>
      <c r="AM82" s="252"/>
      <c r="AN82" s="253">
        <v>793.14631999999995</v>
      </c>
      <c r="AO82" s="254">
        <v>0</v>
      </c>
      <c r="AP82" s="255"/>
      <c r="AQ82" s="94">
        <v>-5267.074096192895</v>
      </c>
      <c r="AR82" s="256" t="s">
        <v>721</v>
      </c>
      <c r="AT82" s="246">
        <v>0</v>
      </c>
      <c r="AV82" s="261">
        <v>643.09479781404002</v>
      </c>
    </row>
    <row r="83" spans="1:48" ht="15.05" customHeight="1" x14ac:dyDescent="0.3">
      <c r="A83" s="238">
        <v>77</v>
      </c>
      <c r="B83" s="257" t="s">
        <v>177</v>
      </c>
      <c r="C83" s="240">
        <v>25505.900849891808</v>
      </c>
      <c r="D83" s="264">
        <v>2</v>
      </c>
      <c r="E83" s="259">
        <v>2753</v>
      </c>
      <c r="F83" s="260">
        <v>0</v>
      </c>
      <c r="G83" s="260">
        <v>4299.1400000000003</v>
      </c>
      <c r="H83" s="260">
        <v>13</v>
      </c>
      <c r="I83" s="260">
        <v>73295</v>
      </c>
      <c r="J83" s="260">
        <v>3</v>
      </c>
      <c r="K83" s="260">
        <v>0</v>
      </c>
      <c r="L83" s="260">
        <v>0</v>
      </c>
      <c r="M83" s="260">
        <v>0</v>
      </c>
      <c r="N83" s="260">
        <v>0</v>
      </c>
      <c r="O83" s="260">
        <v>15347.57</v>
      </c>
      <c r="P83" s="260">
        <v>0</v>
      </c>
      <c r="Q83" s="260">
        <v>0</v>
      </c>
      <c r="R83" s="260">
        <v>0</v>
      </c>
      <c r="S83" s="260">
        <f t="shared" si="3"/>
        <v>3879.9380350378547</v>
      </c>
      <c r="T83" s="362">
        <v>0</v>
      </c>
      <c r="U83" s="369">
        <v>101</v>
      </c>
      <c r="V83" s="245">
        <v>99675.648035037855</v>
      </c>
      <c r="W83" s="246">
        <v>174</v>
      </c>
      <c r="X83" s="246">
        <v>0</v>
      </c>
      <c r="Y83" s="246">
        <v>0</v>
      </c>
      <c r="Z83" s="246">
        <v>0</v>
      </c>
      <c r="AA83" s="246">
        <v>0</v>
      </c>
      <c r="AB83" s="246">
        <v>0</v>
      </c>
      <c r="AC83" s="246">
        <v>0</v>
      </c>
      <c r="AD83" s="246">
        <v>0</v>
      </c>
      <c r="AE83" s="246">
        <f t="shared" si="2"/>
        <v>0</v>
      </c>
      <c r="AF83" s="351"/>
      <c r="AG83" s="245">
        <v>174</v>
      </c>
      <c r="AH83" s="247">
        <v>99849.648035037855</v>
      </c>
      <c r="AI83" s="248">
        <v>0</v>
      </c>
      <c r="AJ83" s="249">
        <v>74343.747185146043</v>
      </c>
      <c r="AK83" s="262">
        <v>-9778.8128376998757</v>
      </c>
      <c r="AL83" s="263">
        <v>64564.934347446164</v>
      </c>
      <c r="AM83" s="252"/>
      <c r="AN83" s="253">
        <v>1932.2178000000001</v>
      </c>
      <c r="AO83" s="254">
        <v>0</v>
      </c>
      <c r="AP83" s="255"/>
      <c r="AQ83" s="94">
        <v>-64564.934347446164</v>
      </c>
      <c r="AR83" s="256" t="s">
        <v>721</v>
      </c>
      <c r="AT83" s="246">
        <v>0</v>
      </c>
      <c r="AV83" s="261">
        <v>3980.9380350378547</v>
      </c>
    </row>
    <row r="84" spans="1:48" ht="15.05" customHeight="1" x14ac:dyDescent="0.3">
      <c r="A84" s="238">
        <v>78</v>
      </c>
      <c r="B84" s="257" t="s">
        <v>178</v>
      </c>
      <c r="C84" s="240">
        <v>17073.579103458706</v>
      </c>
      <c r="D84" s="264">
        <v>2</v>
      </c>
      <c r="E84" s="259">
        <v>770</v>
      </c>
      <c r="F84" s="260">
        <v>0</v>
      </c>
      <c r="G84" s="260">
        <v>856</v>
      </c>
      <c r="H84" s="260">
        <v>3</v>
      </c>
      <c r="I84" s="260">
        <v>0</v>
      </c>
      <c r="J84" s="260">
        <v>0</v>
      </c>
      <c r="K84" s="260">
        <v>0</v>
      </c>
      <c r="L84" s="260">
        <v>0</v>
      </c>
      <c r="M84" s="260">
        <v>0</v>
      </c>
      <c r="N84" s="260">
        <v>0</v>
      </c>
      <c r="O84" s="260">
        <v>0</v>
      </c>
      <c r="P84" s="260">
        <v>0</v>
      </c>
      <c r="Q84" s="260">
        <v>0</v>
      </c>
      <c r="R84" s="260">
        <v>0</v>
      </c>
      <c r="S84" s="260">
        <f t="shared" si="3"/>
        <v>721.92072960830581</v>
      </c>
      <c r="T84" s="362">
        <v>0</v>
      </c>
      <c r="U84" s="369">
        <v>174</v>
      </c>
      <c r="V84" s="245">
        <v>2521.9207296083059</v>
      </c>
      <c r="W84" s="246">
        <v>0</v>
      </c>
      <c r="X84" s="246">
        <v>0</v>
      </c>
      <c r="Y84" s="246">
        <v>0</v>
      </c>
      <c r="Z84" s="246">
        <v>0</v>
      </c>
      <c r="AA84" s="246">
        <v>0</v>
      </c>
      <c r="AB84" s="246">
        <v>0</v>
      </c>
      <c r="AC84" s="246">
        <v>0</v>
      </c>
      <c r="AD84" s="246">
        <v>0</v>
      </c>
      <c r="AE84" s="246">
        <f t="shared" si="2"/>
        <v>0</v>
      </c>
      <c r="AF84" s="351"/>
      <c r="AG84" s="245">
        <v>0</v>
      </c>
      <c r="AH84" s="247">
        <v>2521.9207296083059</v>
      </c>
      <c r="AI84" s="248">
        <v>-14551.6583738504</v>
      </c>
      <c r="AJ84" s="249">
        <v>0</v>
      </c>
      <c r="AK84" s="262">
        <v>19469.002660760681</v>
      </c>
      <c r="AL84" s="263">
        <v>4917.3442869102819</v>
      </c>
      <c r="AM84" s="252"/>
      <c r="AN84" s="253">
        <v>1292.944356</v>
      </c>
      <c r="AO84" s="254">
        <v>0</v>
      </c>
      <c r="AP84" s="255"/>
      <c r="AQ84" s="94">
        <v>-4917.3442869102819</v>
      </c>
      <c r="AR84" s="256" t="s">
        <v>721</v>
      </c>
      <c r="AT84" s="246">
        <v>0</v>
      </c>
      <c r="AV84" s="261">
        <v>895.92072960830581</v>
      </c>
    </row>
    <row r="85" spans="1:48" ht="15.05" customHeight="1" x14ac:dyDescent="0.3">
      <c r="A85" s="238">
        <v>79</v>
      </c>
      <c r="B85" s="257" t="s">
        <v>179</v>
      </c>
      <c r="C85" s="240">
        <v>62623.125644713611</v>
      </c>
      <c r="D85" s="264">
        <v>2</v>
      </c>
      <c r="E85" s="259">
        <v>6768.45</v>
      </c>
      <c r="F85" s="260">
        <v>0</v>
      </c>
      <c r="G85" s="260">
        <v>0</v>
      </c>
      <c r="H85" s="260">
        <v>0</v>
      </c>
      <c r="I85" s="260">
        <v>0</v>
      </c>
      <c r="J85" s="260">
        <v>0</v>
      </c>
      <c r="K85" s="260">
        <v>0</v>
      </c>
      <c r="L85" s="260">
        <v>0</v>
      </c>
      <c r="M85" s="260">
        <v>0</v>
      </c>
      <c r="N85" s="260">
        <v>0</v>
      </c>
      <c r="O85" s="260">
        <v>0</v>
      </c>
      <c r="P85" s="260">
        <v>0</v>
      </c>
      <c r="Q85" s="260">
        <v>0</v>
      </c>
      <c r="R85" s="260">
        <v>0</v>
      </c>
      <c r="S85" s="260">
        <f t="shared" si="3"/>
        <v>2483.9112005201418</v>
      </c>
      <c r="T85" s="362">
        <v>0</v>
      </c>
      <c r="U85" s="369">
        <v>288</v>
      </c>
      <c r="V85" s="245">
        <v>9540.3612005201412</v>
      </c>
      <c r="W85" s="246">
        <v>0</v>
      </c>
      <c r="X85" s="246">
        <v>0</v>
      </c>
      <c r="Y85" s="246">
        <v>0</v>
      </c>
      <c r="Z85" s="246">
        <v>0</v>
      </c>
      <c r="AA85" s="246">
        <v>0</v>
      </c>
      <c r="AB85" s="246">
        <v>0</v>
      </c>
      <c r="AC85" s="246">
        <v>0</v>
      </c>
      <c r="AD85" s="246">
        <v>0</v>
      </c>
      <c r="AE85" s="246">
        <f t="shared" si="2"/>
        <v>0</v>
      </c>
      <c r="AF85" s="351">
        <v>42144</v>
      </c>
      <c r="AG85" s="245">
        <v>42144</v>
      </c>
      <c r="AH85" s="247">
        <v>51684.361200520143</v>
      </c>
      <c r="AI85" s="248">
        <v>-10938.764444193468</v>
      </c>
      <c r="AJ85" s="249">
        <v>0</v>
      </c>
      <c r="AK85" s="262">
        <v>73040.892293344601</v>
      </c>
      <c r="AL85" s="263">
        <v>62102.127849151133</v>
      </c>
      <c r="AM85" s="252"/>
      <c r="AN85" s="253">
        <v>4720.8397000000004</v>
      </c>
      <c r="AO85" s="254">
        <v>0</v>
      </c>
      <c r="AP85" s="255"/>
      <c r="AQ85" s="94">
        <v>-62102.127849151133</v>
      </c>
      <c r="AR85" s="256" t="s">
        <v>721</v>
      </c>
      <c r="AT85" s="246">
        <v>42144</v>
      </c>
      <c r="AV85" s="261">
        <v>2771.9112005201418</v>
      </c>
    </row>
    <row r="86" spans="1:48" ht="15.05" customHeight="1" x14ac:dyDescent="0.3">
      <c r="A86" s="238">
        <v>80</v>
      </c>
      <c r="B86" s="257" t="s">
        <v>180</v>
      </c>
      <c r="C86" s="240">
        <v>30401.881971394589</v>
      </c>
      <c r="D86" s="264">
        <v>2</v>
      </c>
      <c r="E86" s="259">
        <v>329</v>
      </c>
      <c r="F86" s="260">
        <v>0</v>
      </c>
      <c r="G86" s="260">
        <v>0</v>
      </c>
      <c r="H86" s="260">
        <v>0</v>
      </c>
      <c r="I86" s="260">
        <v>96525</v>
      </c>
      <c r="J86" s="260">
        <v>1.7</v>
      </c>
      <c r="K86" s="260">
        <v>0</v>
      </c>
      <c r="L86" s="260">
        <v>0</v>
      </c>
      <c r="M86" s="260">
        <v>0</v>
      </c>
      <c r="N86" s="260">
        <v>0</v>
      </c>
      <c r="O86" s="260">
        <v>18426</v>
      </c>
      <c r="P86" s="260">
        <v>0</v>
      </c>
      <c r="Q86" s="260">
        <v>0</v>
      </c>
      <c r="R86" s="260">
        <v>0</v>
      </c>
      <c r="S86" s="260">
        <f t="shared" si="3"/>
        <v>1588.1262720115139</v>
      </c>
      <c r="T86" s="362">
        <v>0</v>
      </c>
      <c r="U86" s="369"/>
      <c r="V86" s="245">
        <v>116868.12627201152</v>
      </c>
      <c r="W86" s="246">
        <v>0</v>
      </c>
      <c r="X86" s="246">
        <v>0</v>
      </c>
      <c r="Y86" s="246">
        <v>0</v>
      </c>
      <c r="Z86" s="246">
        <v>0</v>
      </c>
      <c r="AA86" s="246">
        <v>0</v>
      </c>
      <c r="AB86" s="246">
        <v>0</v>
      </c>
      <c r="AC86" s="246">
        <v>0</v>
      </c>
      <c r="AD86" s="246">
        <v>0</v>
      </c>
      <c r="AE86" s="246">
        <f t="shared" si="2"/>
        <v>0</v>
      </c>
      <c r="AF86" s="351"/>
      <c r="AG86" s="245">
        <v>0</v>
      </c>
      <c r="AH86" s="247">
        <v>116868.12627201152</v>
      </c>
      <c r="AI86" s="248">
        <v>0</v>
      </c>
      <c r="AJ86" s="249">
        <v>86466.244300616934</v>
      </c>
      <c r="AK86" s="262">
        <v>-25438.546353698293</v>
      </c>
      <c r="AL86" s="263">
        <v>61027.697946918641</v>
      </c>
      <c r="AM86" s="252"/>
      <c r="AN86" s="253">
        <v>2287.7561700000001</v>
      </c>
      <c r="AO86" s="254">
        <v>0</v>
      </c>
      <c r="AP86" s="255"/>
      <c r="AQ86" s="94">
        <v>-61027.697946918641</v>
      </c>
      <c r="AR86" s="256" t="s">
        <v>721</v>
      </c>
      <c r="AT86" s="246">
        <v>0</v>
      </c>
      <c r="AV86" s="261">
        <v>1588.1262720115139</v>
      </c>
    </row>
    <row r="87" spans="1:48" ht="15.05" customHeight="1" x14ac:dyDescent="0.3">
      <c r="A87" s="238">
        <v>81</v>
      </c>
      <c r="B87" s="265" t="s">
        <v>181</v>
      </c>
      <c r="C87" s="240">
        <v>53163.539605075021</v>
      </c>
      <c r="D87" s="264">
        <v>2</v>
      </c>
      <c r="E87" s="259">
        <v>1742.45</v>
      </c>
      <c r="F87" s="260">
        <v>0</v>
      </c>
      <c r="G87" s="260">
        <v>1709</v>
      </c>
      <c r="H87" s="260">
        <v>10</v>
      </c>
      <c r="I87" s="260">
        <v>0</v>
      </c>
      <c r="J87" s="260">
        <v>0</v>
      </c>
      <c r="K87" s="260">
        <v>0</v>
      </c>
      <c r="L87" s="260">
        <v>0</v>
      </c>
      <c r="M87" s="260">
        <v>0</v>
      </c>
      <c r="N87" s="260">
        <v>0</v>
      </c>
      <c r="O87" s="260">
        <v>27749</v>
      </c>
      <c r="P87" s="260">
        <v>0</v>
      </c>
      <c r="Q87" s="260">
        <v>0</v>
      </c>
      <c r="R87" s="260">
        <v>0</v>
      </c>
      <c r="S87" s="260">
        <f t="shared" si="3"/>
        <v>3222.5238633778981</v>
      </c>
      <c r="T87" s="362">
        <v>0</v>
      </c>
      <c r="U87" s="369">
        <v>377</v>
      </c>
      <c r="V87" s="245">
        <v>34799.973863377898</v>
      </c>
      <c r="W87" s="246">
        <v>0</v>
      </c>
      <c r="X87" s="246">
        <v>0</v>
      </c>
      <c r="Y87" s="246">
        <v>53273.41</v>
      </c>
      <c r="Z87" s="246">
        <v>78.900000000000006</v>
      </c>
      <c r="AA87" s="246">
        <v>0</v>
      </c>
      <c r="AB87" s="246">
        <v>0</v>
      </c>
      <c r="AC87" s="246">
        <v>0</v>
      </c>
      <c r="AD87" s="246">
        <v>0</v>
      </c>
      <c r="AE87" s="246">
        <f t="shared" si="2"/>
        <v>9992</v>
      </c>
      <c r="AF87" s="351">
        <v>61785</v>
      </c>
      <c r="AG87" s="245">
        <v>125050.41</v>
      </c>
      <c r="AH87" s="247">
        <v>159850.38386337791</v>
      </c>
      <c r="AI87" s="248">
        <v>0</v>
      </c>
      <c r="AJ87" s="249">
        <v>106686.84425830288</v>
      </c>
      <c r="AK87" s="262">
        <v>-12756.585663175922</v>
      </c>
      <c r="AL87" s="263">
        <v>93930.258595126958</v>
      </c>
      <c r="AM87" s="252"/>
      <c r="AN87" s="253">
        <v>4026.3648600000001</v>
      </c>
      <c r="AO87" s="254">
        <v>0</v>
      </c>
      <c r="AP87" s="255"/>
      <c r="AQ87" s="94">
        <v>-93930.258595126958</v>
      </c>
      <c r="AR87" s="256" t="s">
        <v>721</v>
      </c>
      <c r="AT87" s="246">
        <v>71777</v>
      </c>
      <c r="AV87" s="261">
        <v>3599.5238633778981</v>
      </c>
    </row>
    <row r="88" spans="1:48" ht="15.05" customHeight="1" x14ac:dyDescent="0.3">
      <c r="A88" s="238">
        <v>82</v>
      </c>
      <c r="B88" s="265" t="s">
        <v>182</v>
      </c>
      <c r="C88" s="240">
        <v>33488.233738918017</v>
      </c>
      <c r="D88" s="264">
        <v>2</v>
      </c>
      <c r="E88" s="259">
        <v>1105</v>
      </c>
      <c r="F88" s="260">
        <v>0</v>
      </c>
      <c r="G88" s="260">
        <v>2945</v>
      </c>
      <c r="H88" s="260">
        <v>20</v>
      </c>
      <c r="I88" s="260">
        <v>0</v>
      </c>
      <c r="J88" s="260">
        <v>0</v>
      </c>
      <c r="K88" s="260">
        <v>0</v>
      </c>
      <c r="L88" s="260">
        <v>0</v>
      </c>
      <c r="M88" s="260">
        <v>2609</v>
      </c>
      <c r="N88" s="260">
        <v>0</v>
      </c>
      <c r="O88" s="260">
        <v>0</v>
      </c>
      <c r="P88" s="260">
        <v>0</v>
      </c>
      <c r="Q88" s="260">
        <v>0</v>
      </c>
      <c r="R88" s="260">
        <v>0</v>
      </c>
      <c r="S88" s="260">
        <f t="shared" si="3"/>
        <v>2493.3404192971002</v>
      </c>
      <c r="T88" s="362">
        <v>0</v>
      </c>
      <c r="U88" s="369">
        <v>991</v>
      </c>
      <c r="V88" s="245">
        <v>10143.340419297099</v>
      </c>
      <c r="W88" s="246">
        <v>0</v>
      </c>
      <c r="X88" s="246">
        <v>0</v>
      </c>
      <c r="Y88" s="246">
        <v>0</v>
      </c>
      <c r="Z88" s="246">
        <v>0</v>
      </c>
      <c r="AA88" s="246">
        <v>0</v>
      </c>
      <c r="AB88" s="246">
        <v>0</v>
      </c>
      <c r="AC88" s="246">
        <v>0</v>
      </c>
      <c r="AD88" s="246">
        <v>0</v>
      </c>
      <c r="AE88" s="246">
        <f t="shared" si="2"/>
        <v>0</v>
      </c>
      <c r="AF88" s="351"/>
      <c r="AG88" s="245">
        <v>0</v>
      </c>
      <c r="AH88" s="247">
        <v>10143.340419297099</v>
      </c>
      <c r="AI88" s="248">
        <v>-23344.893319620918</v>
      </c>
      <c r="AJ88" s="249">
        <v>0</v>
      </c>
      <c r="AK88" s="262">
        <v>92048.887967025352</v>
      </c>
      <c r="AL88" s="263">
        <v>68703.994647404441</v>
      </c>
      <c r="AM88" s="252"/>
      <c r="AN88" s="253">
        <v>2522.0200799999998</v>
      </c>
      <c r="AO88" s="254">
        <v>0</v>
      </c>
      <c r="AP88" s="255"/>
      <c r="AQ88" s="94">
        <v>-68703.994647404441</v>
      </c>
      <c r="AR88" s="256" t="s">
        <v>721</v>
      </c>
      <c r="AT88" s="246">
        <v>0</v>
      </c>
      <c r="AV88" s="261">
        <v>3484.3404192971002</v>
      </c>
    </row>
    <row r="89" spans="1:48" ht="15.05" customHeight="1" x14ac:dyDescent="0.3">
      <c r="A89" s="238">
        <v>83</v>
      </c>
      <c r="B89" s="257" t="s">
        <v>183</v>
      </c>
      <c r="C89" s="240">
        <v>5773.8123632142197</v>
      </c>
      <c r="D89" s="264">
        <v>3</v>
      </c>
      <c r="E89" s="259">
        <v>0</v>
      </c>
      <c r="F89" s="260">
        <v>0</v>
      </c>
      <c r="G89" s="260">
        <v>0</v>
      </c>
      <c r="H89" s="260">
        <v>0</v>
      </c>
      <c r="I89" s="260">
        <v>0</v>
      </c>
      <c r="J89" s="260">
        <v>0</v>
      </c>
      <c r="K89" s="260">
        <v>0</v>
      </c>
      <c r="L89" s="260">
        <v>0</v>
      </c>
      <c r="M89" s="260">
        <v>0</v>
      </c>
      <c r="N89" s="260">
        <v>0</v>
      </c>
      <c r="O89" s="260">
        <v>0</v>
      </c>
      <c r="P89" s="260">
        <v>0</v>
      </c>
      <c r="Q89" s="260">
        <v>0</v>
      </c>
      <c r="R89" s="260">
        <v>0</v>
      </c>
      <c r="S89" s="260">
        <f t="shared" si="3"/>
        <v>1989.639188304614</v>
      </c>
      <c r="T89" s="362">
        <v>0</v>
      </c>
      <c r="U89" s="369"/>
      <c r="V89" s="245">
        <v>1989.639188304614</v>
      </c>
      <c r="W89" s="246">
        <v>0</v>
      </c>
      <c r="X89" s="246">
        <v>0</v>
      </c>
      <c r="Y89" s="246">
        <v>0</v>
      </c>
      <c r="Z89" s="246">
        <v>0</v>
      </c>
      <c r="AA89" s="246">
        <v>0</v>
      </c>
      <c r="AB89" s="246">
        <v>0</v>
      </c>
      <c r="AC89" s="246">
        <v>0</v>
      </c>
      <c r="AD89" s="246">
        <v>0</v>
      </c>
      <c r="AE89" s="246">
        <f t="shared" si="2"/>
        <v>0</v>
      </c>
      <c r="AF89" s="351"/>
      <c r="AG89" s="245">
        <v>0</v>
      </c>
      <c r="AH89" s="247">
        <v>1989.639188304614</v>
      </c>
      <c r="AI89" s="248">
        <v>-3784.1731749096057</v>
      </c>
      <c r="AJ89" s="249">
        <v>0</v>
      </c>
      <c r="AK89" s="262">
        <v>6047.4586793682138</v>
      </c>
      <c r="AL89" s="263">
        <v>2263.2855044586081</v>
      </c>
      <c r="AM89" s="252"/>
      <c r="AN89" s="253">
        <v>436.89267000000001</v>
      </c>
      <c r="AO89" s="254">
        <v>0</v>
      </c>
      <c r="AP89" s="255"/>
      <c r="AQ89" s="94">
        <v>-2263.2855044586081</v>
      </c>
      <c r="AR89" s="256" t="s">
        <v>721</v>
      </c>
      <c r="AT89" s="246">
        <v>0</v>
      </c>
      <c r="AV89" s="261">
        <v>1989.639188304614</v>
      </c>
    </row>
    <row r="90" spans="1:48" ht="15.05" customHeight="1" x14ac:dyDescent="0.3">
      <c r="A90" s="238">
        <v>84</v>
      </c>
      <c r="B90" s="257" t="s">
        <v>184</v>
      </c>
      <c r="C90" s="240">
        <v>39177.355403449539</v>
      </c>
      <c r="D90" s="264">
        <v>3</v>
      </c>
      <c r="E90" s="259">
        <v>7048</v>
      </c>
      <c r="F90" s="260">
        <v>0</v>
      </c>
      <c r="G90" s="260">
        <v>0</v>
      </c>
      <c r="H90" s="260">
        <v>0</v>
      </c>
      <c r="I90" s="260">
        <v>0</v>
      </c>
      <c r="J90" s="260">
        <v>0</v>
      </c>
      <c r="K90" s="260">
        <v>0</v>
      </c>
      <c r="L90" s="260">
        <v>0</v>
      </c>
      <c r="M90" s="260">
        <v>1374</v>
      </c>
      <c r="N90" s="260">
        <v>0</v>
      </c>
      <c r="O90" s="260">
        <v>0</v>
      </c>
      <c r="P90" s="260">
        <v>0</v>
      </c>
      <c r="Q90" s="260">
        <v>0</v>
      </c>
      <c r="R90" s="260">
        <v>0</v>
      </c>
      <c r="S90" s="260">
        <f t="shared" si="3"/>
        <v>5064.7540931671792</v>
      </c>
      <c r="T90" s="362">
        <v>0</v>
      </c>
      <c r="U90" s="369">
        <v>486</v>
      </c>
      <c r="V90" s="245">
        <v>13972.754093167179</v>
      </c>
      <c r="W90" s="246">
        <v>0</v>
      </c>
      <c r="X90" s="246">
        <v>0</v>
      </c>
      <c r="Y90" s="246">
        <v>0</v>
      </c>
      <c r="Z90" s="246">
        <v>0</v>
      </c>
      <c r="AA90" s="246">
        <v>0</v>
      </c>
      <c r="AB90" s="246">
        <v>0</v>
      </c>
      <c r="AC90" s="246">
        <v>0</v>
      </c>
      <c r="AD90" s="246">
        <v>0</v>
      </c>
      <c r="AE90" s="246">
        <f t="shared" si="2"/>
        <v>0</v>
      </c>
      <c r="AF90" s="351"/>
      <c r="AG90" s="245">
        <v>0</v>
      </c>
      <c r="AH90" s="247">
        <v>13972.754093167179</v>
      </c>
      <c r="AI90" s="248">
        <v>-25204.60131028236</v>
      </c>
      <c r="AJ90" s="249">
        <v>0</v>
      </c>
      <c r="AK90" s="262">
        <v>-17562.297334598505</v>
      </c>
      <c r="AL90" s="263">
        <v>-42766.898644880865</v>
      </c>
      <c r="AM90" s="252"/>
      <c r="AN90" s="253">
        <v>2928.7791000000002</v>
      </c>
      <c r="AO90" s="254">
        <v>0</v>
      </c>
      <c r="AP90" s="255"/>
      <c r="AQ90" s="94" t="s">
        <v>721</v>
      </c>
      <c r="AR90" s="256">
        <v>42766.898644880865</v>
      </c>
      <c r="AT90" s="246">
        <v>0</v>
      </c>
      <c r="AV90" s="261">
        <v>5550.7540931671792</v>
      </c>
    </row>
    <row r="91" spans="1:48" ht="15.05" customHeight="1" x14ac:dyDescent="0.3">
      <c r="A91" s="238">
        <v>85</v>
      </c>
      <c r="B91" s="257" t="s">
        <v>185</v>
      </c>
      <c r="C91" s="240">
        <v>37609.38392533463</v>
      </c>
      <c r="D91" s="264">
        <v>3</v>
      </c>
      <c r="E91" s="259">
        <v>0</v>
      </c>
      <c r="F91" s="260">
        <v>0</v>
      </c>
      <c r="G91" s="260">
        <v>0</v>
      </c>
      <c r="H91" s="260">
        <v>0</v>
      </c>
      <c r="I91" s="260">
        <v>0</v>
      </c>
      <c r="J91" s="260">
        <v>0</v>
      </c>
      <c r="K91" s="260">
        <v>0</v>
      </c>
      <c r="L91" s="260">
        <v>0</v>
      </c>
      <c r="M91" s="260">
        <v>2643</v>
      </c>
      <c r="N91" s="260">
        <v>0</v>
      </c>
      <c r="O91" s="260">
        <v>0</v>
      </c>
      <c r="P91" s="260">
        <v>0</v>
      </c>
      <c r="Q91" s="260">
        <v>0</v>
      </c>
      <c r="R91" s="260">
        <v>0</v>
      </c>
      <c r="S91" s="260">
        <f t="shared" si="3"/>
        <v>14.246880415976079</v>
      </c>
      <c r="T91" s="362">
        <v>0</v>
      </c>
      <c r="U91" s="369">
        <v>632</v>
      </c>
      <c r="V91" s="245">
        <v>3289.2468804159762</v>
      </c>
      <c r="W91" s="246">
        <v>19737</v>
      </c>
      <c r="X91" s="246">
        <v>0</v>
      </c>
      <c r="Y91" s="246">
        <v>0</v>
      </c>
      <c r="Z91" s="246">
        <v>0</v>
      </c>
      <c r="AA91" s="246">
        <v>0</v>
      </c>
      <c r="AB91" s="246">
        <v>0</v>
      </c>
      <c r="AC91" s="246">
        <v>0</v>
      </c>
      <c r="AD91" s="246">
        <v>0</v>
      </c>
      <c r="AE91" s="246">
        <f t="shared" si="2"/>
        <v>0</v>
      </c>
      <c r="AF91" s="351"/>
      <c r="AG91" s="245">
        <v>19737</v>
      </c>
      <c r="AH91" s="247">
        <v>23026.246880415976</v>
      </c>
      <c r="AI91" s="248">
        <v>-14583.137044918654</v>
      </c>
      <c r="AJ91" s="249">
        <v>0</v>
      </c>
      <c r="AK91" s="262">
        <v>3856.5654286158569</v>
      </c>
      <c r="AL91" s="263">
        <v>-10726.571616302797</v>
      </c>
      <c r="AM91" s="252"/>
      <c r="AN91" s="253">
        <v>2814.86121</v>
      </c>
      <c r="AO91" s="254">
        <v>0</v>
      </c>
      <c r="AP91" s="255"/>
      <c r="AQ91" s="94" t="s">
        <v>721</v>
      </c>
      <c r="AR91" s="256">
        <v>10726.571616302797</v>
      </c>
      <c r="AT91" s="246">
        <v>0</v>
      </c>
      <c r="AV91" s="261">
        <v>646.24688041597608</v>
      </c>
    </row>
    <row r="92" spans="1:48" ht="15.05" customHeight="1" x14ac:dyDescent="0.3">
      <c r="A92" s="238">
        <v>86</v>
      </c>
      <c r="B92" s="265" t="s">
        <v>186</v>
      </c>
      <c r="C92" s="240">
        <v>86876.325156136227</v>
      </c>
      <c r="D92" s="264">
        <v>1</v>
      </c>
      <c r="E92" s="259">
        <v>1701.76</v>
      </c>
      <c r="F92" s="260">
        <v>3</v>
      </c>
      <c r="G92" s="260">
        <v>10782</v>
      </c>
      <c r="H92" s="260">
        <v>65.5</v>
      </c>
      <c r="I92" s="260">
        <v>0</v>
      </c>
      <c r="J92" s="260">
        <v>0</v>
      </c>
      <c r="K92" s="260">
        <v>0</v>
      </c>
      <c r="L92" s="260">
        <v>0</v>
      </c>
      <c r="M92" s="260">
        <v>4360</v>
      </c>
      <c r="N92" s="260">
        <v>0</v>
      </c>
      <c r="O92" s="260">
        <v>0</v>
      </c>
      <c r="P92" s="260">
        <v>0</v>
      </c>
      <c r="Q92" s="260">
        <v>1105</v>
      </c>
      <c r="R92" s="260">
        <v>7</v>
      </c>
      <c r="S92" s="260">
        <f t="shared" si="3"/>
        <v>2441.6065579354417</v>
      </c>
      <c r="T92" s="362">
        <v>0</v>
      </c>
      <c r="U92" s="369">
        <v>5418</v>
      </c>
      <c r="V92" s="245">
        <v>25808.366557935442</v>
      </c>
      <c r="W92" s="246">
        <v>0</v>
      </c>
      <c r="X92" s="246">
        <v>0</v>
      </c>
      <c r="Y92" s="246">
        <v>0</v>
      </c>
      <c r="Z92" s="246">
        <v>0</v>
      </c>
      <c r="AA92" s="246">
        <v>0</v>
      </c>
      <c r="AB92" s="246">
        <v>0</v>
      </c>
      <c r="AC92" s="246">
        <v>0</v>
      </c>
      <c r="AD92" s="246">
        <v>0</v>
      </c>
      <c r="AE92" s="246">
        <f t="shared" si="2"/>
        <v>0</v>
      </c>
      <c r="AF92" s="351">
        <v>5302</v>
      </c>
      <c r="AG92" s="245">
        <v>5302</v>
      </c>
      <c r="AH92" s="247">
        <v>31110.366557935442</v>
      </c>
      <c r="AI92" s="248">
        <v>-55765.958598200785</v>
      </c>
      <c r="AJ92" s="249">
        <v>0</v>
      </c>
      <c r="AK92" s="262">
        <v>18604.231745023411</v>
      </c>
      <c r="AL92" s="263">
        <v>-37161.726853177373</v>
      </c>
      <c r="AM92" s="252"/>
      <c r="AN92" s="253">
        <v>6606.2158799999997</v>
      </c>
      <c r="AO92" s="254">
        <v>0</v>
      </c>
      <c r="AP92" s="255"/>
      <c r="AQ92" s="94" t="s">
        <v>721</v>
      </c>
      <c r="AR92" s="256">
        <v>37161.726853177373</v>
      </c>
      <c r="AT92" s="246">
        <v>5302</v>
      </c>
      <c r="AV92" s="261">
        <v>7859.6065579354417</v>
      </c>
    </row>
    <row r="93" spans="1:48" ht="15.05" customHeight="1" x14ac:dyDescent="0.3">
      <c r="A93" s="238">
        <v>87</v>
      </c>
      <c r="B93" s="265" t="s">
        <v>187</v>
      </c>
      <c r="C93" s="240">
        <v>106888.03860348517</v>
      </c>
      <c r="D93" s="264">
        <v>1</v>
      </c>
      <c r="E93" s="259">
        <v>8357</v>
      </c>
      <c r="F93" s="260">
        <v>0</v>
      </c>
      <c r="G93" s="260">
        <v>8325</v>
      </c>
      <c r="H93" s="260">
        <v>42.2</v>
      </c>
      <c r="I93" s="260">
        <v>0</v>
      </c>
      <c r="J93" s="260">
        <v>0</v>
      </c>
      <c r="K93" s="260">
        <v>0</v>
      </c>
      <c r="L93" s="260">
        <v>0</v>
      </c>
      <c r="M93" s="260">
        <v>4501</v>
      </c>
      <c r="N93" s="260">
        <v>0</v>
      </c>
      <c r="O93" s="260">
        <v>0</v>
      </c>
      <c r="P93" s="260">
        <v>0</v>
      </c>
      <c r="Q93" s="260">
        <v>0</v>
      </c>
      <c r="R93" s="260">
        <v>0</v>
      </c>
      <c r="S93" s="260">
        <f t="shared" si="3"/>
        <v>8973.2110297648196</v>
      </c>
      <c r="T93" s="362">
        <v>0</v>
      </c>
      <c r="U93" s="369">
        <v>1979</v>
      </c>
      <c r="V93" s="245">
        <v>32135.211029764818</v>
      </c>
      <c r="W93" s="246">
        <v>0</v>
      </c>
      <c r="X93" s="246">
        <v>0</v>
      </c>
      <c r="Y93" s="246">
        <v>0</v>
      </c>
      <c r="Z93" s="246">
        <v>0</v>
      </c>
      <c r="AA93" s="246">
        <v>0</v>
      </c>
      <c r="AB93" s="246">
        <v>0</v>
      </c>
      <c r="AC93" s="246">
        <v>0</v>
      </c>
      <c r="AD93" s="246">
        <v>0</v>
      </c>
      <c r="AE93" s="246">
        <f t="shared" si="2"/>
        <v>230</v>
      </c>
      <c r="AF93" s="351"/>
      <c r="AG93" s="245">
        <v>230</v>
      </c>
      <c r="AH93" s="247">
        <v>32365.211029764818</v>
      </c>
      <c r="AI93" s="248">
        <v>-74522.827573720351</v>
      </c>
      <c r="AJ93" s="249">
        <v>0</v>
      </c>
      <c r="AK93" s="262">
        <v>-28323.464205384611</v>
      </c>
      <c r="AL93" s="263">
        <v>-102846.29177910497</v>
      </c>
      <c r="AM93" s="252"/>
      <c r="AN93" s="253">
        <v>8099.0293599999995</v>
      </c>
      <c r="AO93" s="254">
        <v>0</v>
      </c>
      <c r="AP93" s="255"/>
      <c r="AQ93" s="94" t="s">
        <v>721</v>
      </c>
      <c r="AR93" s="256">
        <v>102846.29177910497</v>
      </c>
      <c r="AS93" s="20"/>
      <c r="AT93" s="246">
        <v>230</v>
      </c>
      <c r="AV93" s="261">
        <v>10952.21102976482</v>
      </c>
    </row>
    <row r="94" spans="1:48" ht="15.05" customHeight="1" x14ac:dyDescent="0.3">
      <c r="A94" s="238">
        <v>88</v>
      </c>
      <c r="B94" s="257" t="s">
        <v>188</v>
      </c>
      <c r="C94" s="240">
        <v>36022.04971994165</v>
      </c>
      <c r="D94" s="264">
        <v>3</v>
      </c>
      <c r="E94" s="259">
        <v>0</v>
      </c>
      <c r="F94" s="260">
        <v>0</v>
      </c>
      <c r="G94" s="260">
        <v>0</v>
      </c>
      <c r="H94" s="260">
        <v>0</v>
      </c>
      <c r="I94" s="260">
        <v>0</v>
      </c>
      <c r="J94" s="260">
        <v>0</v>
      </c>
      <c r="K94" s="260">
        <v>0</v>
      </c>
      <c r="L94" s="260">
        <v>0</v>
      </c>
      <c r="M94" s="260">
        <v>0</v>
      </c>
      <c r="N94" s="260">
        <v>0</v>
      </c>
      <c r="O94" s="260">
        <v>0</v>
      </c>
      <c r="P94" s="260">
        <v>0</v>
      </c>
      <c r="Q94" s="260">
        <v>0</v>
      </c>
      <c r="R94" s="260">
        <v>0</v>
      </c>
      <c r="S94" s="260">
        <f t="shared" si="3"/>
        <v>0</v>
      </c>
      <c r="T94" s="362">
        <v>0</v>
      </c>
      <c r="U94" s="369">
        <v>436</v>
      </c>
      <c r="V94" s="245">
        <v>436</v>
      </c>
      <c r="W94" s="246">
        <v>0</v>
      </c>
      <c r="X94" s="246">
        <v>0</v>
      </c>
      <c r="Y94" s="246">
        <v>0</v>
      </c>
      <c r="Z94" s="246">
        <v>0</v>
      </c>
      <c r="AA94" s="246">
        <v>0</v>
      </c>
      <c r="AB94" s="246">
        <v>0</v>
      </c>
      <c r="AC94" s="246">
        <v>0</v>
      </c>
      <c r="AD94" s="246">
        <v>0</v>
      </c>
      <c r="AE94" s="246">
        <f t="shared" si="2"/>
        <v>0</v>
      </c>
      <c r="AF94" s="351"/>
      <c r="AG94" s="245">
        <v>0</v>
      </c>
      <c r="AH94" s="247">
        <v>436</v>
      </c>
      <c r="AI94" s="248">
        <v>-35586.04971994165</v>
      </c>
      <c r="AJ94" s="249">
        <v>0</v>
      </c>
      <c r="AK94" s="262">
        <v>-25969.758531646592</v>
      </c>
      <c r="AL94" s="263">
        <v>-61555.808251588242</v>
      </c>
      <c r="AM94" s="252"/>
      <c r="AN94" s="253">
        <v>2707.5585999999998</v>
      </c>
      <c r="AO94" s="254">
        <v>0</v>
      </c>
      <c r="AP94" s="255"/>
      <c r="AQ94" s="94" t="s">
        <v>721</v>
      </c>
      <c r="AR94" s="256">
        <v>61555.808251588242</v>
      </c>
      <c r="AT94" s="246">
        <v>0</v>
      </c>
      <c r="AV94" s="261">
        <v>436</v>
      </c>
    </row>
    <row r="95" spans="1:48" ht="15.05" customHeight="1" x14ac:dyDescent="0.3">
      <c r="A95" s="238">
        <v>89</v>
      </c>
      <c r="B95" s="257" t="s">
        <v>189</v>
      </c>
      <c r="C95" s="240">
        <v>14941.069632666473</v>
      </c>
      <c r="D95" s="264">
        <v>2</v>
      </c>
      <c r="E95" s="259">
        <v>0</v>
      </c>
      <c r="F95" s="260">
        <v>0</v>
      </c>
      <c r="G95" s="260">
        <v>0</v>
      </c>
      <c r="H95" s="260">
        <v>0</v>
      </c>
      <c r="I95" s="260">
        <v>0</v>
      </c>
      <c r="J95" s="260">
        <v>0</v>
      </c>
      <c r="K95" s="260">
        <v>0</v>
      </c>
      <c r="L95" s="260">
        <v>0</v>
      </c>
      <c r="M95" s="260">
        <v>0</v>
      </c>
      <c r="N95" s="260">
        <v>0</v>
      </c>
      <c r="O95" s="260">
        <v>350</v>
      </c>
      <c r="P95" s="260">
        <v>0</v>
      </c>
      <c r="Q95" s="260">
        <v>0</v>
      </c>
      <c r="R95" s="260">
        <v>0</v>
      </c>
      <c r="S95" s="260">
        <f t="shared" si="3"/>
        <v>2553.2280573386774</v>
      </c>
      <c r="T95" s="362">
        <v>0</v>
      </c>
      <c r="U95" s="369"/>
      <c r="V95" s="245">
        <v>2903.2280573386774</v>
      </c>
      <c r="W95" s="246">
        <v>0</v>
      </c>
      <c r="X95" s="246">
        <v>0</v>
      </c>
      <c r="Y95" s="246">
        <v>0</v>
      </c>
      <c r="Z95" s="246">
        <v>0</v>
      </c>
      <c r="AA95" s="246">
        <v>0</v>
      </c>
      <c r="AB95" s="246">
        <v>0</v>
      </c>
      <c r="AC95" s="246">
        <v>0</v>
      </c>
      <c r="AD95" s="246">
        <v>0</v>
      </c>
      <c r="AE95" s="246">
        <f t="shared" si="2"/>
        <v>0</v>
      </c>
      <c r="AF95" s="351"/>
      <c r="AG95" s="245">
        <v>0</v>
      </c>
      <c r="AH95" s="247">
        <v>2903.2280573386774</v>
      </c>
      <c r="AI95" s="248">
        <v>-12037.841575327795</v>
      </c>
      <c r="AJ95" s="249">
        <v>0</v>
      </c>
      <c r="AK95" s="262">
        <v>-2453.4386092238392</v>
      </c>
      <c r="AL95" s="263">
        <v>-14491.280184551633</v>
      </c>
      <c r="AM95" s="252"/>
      <c r="AN95" s="253">
        <v>1129.5597600000001</v>
      </c>
      <c r="AO95" s="254">
        <v>0</v>
      </c>
      <c r="AP95" s="255"/>
      <c r="AQ95" s="94" t="s">
        <v>721</v>
      </c>
      <c r="AR95" s="256">
        <v>14491.280184551633</v>
      </c>
      <c r="AT95" s="246">
        <v>0</v>
      </c>
      <c r="AV95" s="261">
        <v>2553.2280573386774</v>
      </c>
    </row>
    <row r="96" spans="1:48" ht="15.05" customHeight="1" x14ac:dyDescent="0.3">
      <c r="A96" s="238">
        <v>90</v>
      </c>
      <c r="B96" s="265" t="s">
        <v>190</v>
      </c>
      <c r="C96" s="240">
        <v>60396.068862369095</v>
      </c>
      <c r="D96" s="264">
        <v>1</v>
      </c>
      <c r="E96" s="259">
        <v>15108.61</v>
      </c>
      <c r="F96" s="260">
        <v>7</v>
      </c>
      <c r="G96" s="260">
        <v>5445</v>
      </c>
      <c r="H96" s="260">
        <v>31.2</v>
      </c>
      <c r="I96" s="260">
        <v>0</v>
      </c>
      <c r="J96" s="260">
        <v>0</v>
      </c>
      <c r="K96" s="260">
        <v>0</v>
      </c>
      <c r="L96" s="260">
        <v>0</v>
      </c>
      <c r="M96" s="260">
        <v>4685</v>
      </c>
      <c r="N96" s="260">
        <v>0</v>
      </c>
      <c r="O96" s="260">
        <v>0</v>
      </c>
      <c r="P96" s="260">
        <v>0</v>
      </c>
      <c r="Q96" s="260">
        <v>7652.05</v>
      </c>
      <c r="R96" s="260">
        <v>30</v>
      </c>
      <c r="S96" s="260">
        <f t="shared" si="3"/>
        <v>810.46335738402558</v>
      </c>
      <c r="T96" s="362">
        <v>0</v>
      </c>
      <c r="U96" s="369">
        <v>3774</v>
      </c>
      <c r="V96" s="245">
        <v>37475.123357384029</v>
      </c>
      <c r="W96" s="246">
        <v>2477</v>
      </c>
      <c r="X96" s="246">
        <v>0</v>
      </c>
      <c r="Y96" s="246">
        <v>9537</v>
      </c>
      <c r="Z96" s="246">
        <v>24.4</v>
      </c>
      <c r="AA96" s="246">
        <v>0</v>
      </c>
      <c r="AB96" s="246">
        <v>0</v>
      </c>
      <c r="AC96" s="246">
        <v>34734</v>
      </c>
      <c r="AD96" s="246">
        <v>200</v>
      </c>
      <c r="AE96" s="246">
        <f t="shared" si="2"/>
        <v>0</v>
      </c>
      <c r="AF96" s="351"/>
      <c r="AG96" s="245">
        <v>46748</v>
      </c>
      <c r="AH96" s="247">
        <v>84223.123357384029</v>
      </c>
      <c r="AI96" s="248">
        <v>0</v>
      </c>
      <c r="AJ96" s="249">
        <v>23827.054495014934</v>
      </c>
      <c r="AK96" s="262">
        <v>-18204.686329725104</v>
      </c>
      <c r="AL96" s="263">
        <v>5622.3681652898304</v>
      </c>
      <c r="AM96" s="252"/>
      <c r="AN96" s="253">
        <v>4602.8799599999993</v>
      </c>
      <c r="AO96" s="254">
        <v>0</v>
      </c>
      <c r="AP96" s="255"/>
      <c r="AQ96" s="94">
        <v>-5622.3681652898304</v>
      </c>
      <c r="AR96" s="256" t="s">
        <v>721</v>
      </c>
      <c r="AT96" s="246">
        <v>0</v>
      </c>
      <c r="AV96" s="261">
        <v>4584.4633573840256</v>
      </c>
    </row>
    <row r="97" spans="1:48" ht="15.05" customHeight="1" x14ac:dyDescent="0.3">
      <c r="A97" s="238">
        <v>91</v>
      </c>
      <c r="B97" s="257" t="s">
        <v>191</v>
      </c>
      <c r="C97" s="240">
        <v>15594.796120134341</v>
      </c>
      <c r="D97" s="264">
        <v>2</v>
      </c>
      <c r="E97" s="259">
        <v>0</v>
      </c>
      <c r="F97" s="260">
        <v>0</v>
      </c>
      <c r="G97" s="260">
        <v>0</v>
      </c>
      <c r="H97" s="260">
        <v>0</v>
      </c>
      <c r="I97" s="260">
        <v>0</v>
      </c>
      <c r="J97" s="260">
        <v>0</v>
      </c>
      <c r="K97" s="260">
        <v>0</v>
      </c>
      <c r="L97" s="260">
        <v>0</v>
      </c>
      <c r="M97" s="260">
        <v>0</v>
      </c>
      <c r="N97" s="260">
        <v>0</v>
      </c>
      <c r="O97" s="260">
        <v>0</v>
      </c>
      <c r="P97" s="260">
        <v>0</v>
      </c>
      <c r="Q97" s="260">
        <v>0</v>
      </c>
      <c r="R97" s="260">
        <v>0</v>
      </c>
      <c r="S97" s="260">
        <f t="shared" si="3"/>
        <v>1467.5645982507799</v>
      </c>
      <c r="T97" s="362">
        <v>0</v>
      </c>
      <c r="U97" s="369"/>
      <c r="V97" s="245">
        <v>1467.5645982507799</v>
      </c>
      <c r="W97" s="246">
        <v>2036</v>
      </c>
      <c r="X97" s="246">
        <v>0</v>
      </c>
      <c r="Y97" s="246">
        <v>0</v>
      </c>
      <c r="Z97" s="246">
        <v>0</v>
      </c>
      <c r="AA97" s="246">
        <v>0</v>
      </c>
      <c r="AB97" s="246">
        <v>0</v>
      </c>
      <c r="AC97" s="246">
        <v>0</v>
      </c>
      <c r="AD97" s="246">
        <v>0</v>
      </c>
      <c r="AE97" s="246">
        <f t="shared" si="2"/>
        <v>0</v>
      </c>
      <c r="AF97" s="351"/>
      <c r="AG97" s="245">
        <v>2036</v>
      </c>
      <c r="AH97" s="247">
        <v>3503.5645982507799</v>
      </c>
      <c r="AI97" s="248">
        <v>-12091.231521883561</v>
      </c>
      <c r="AJ97" s="249">
        <v>0</v>
      </c>
      <c r="AK97" s="262">
        <v>45295.892730919033</v>
      </c>
      <c r="AL97" s="263">
        <v>33204.661209035476</v>
      </c>
      <c r="AM97" s="252"/>
      <c r="AN97" s="253">
        <v>1180.5692999999999</v>
      </c>
      <c r="AO97" s="254">
        <v>0</v>
      </c>
      <c r="AP97" s="255"/>
      <c r="AQ97" s="94">
        <v>-33204.661209035476</v>
      </c>
      <c r="AR97" s="256" t="s">
        <v>721</v>
      </c>
      <c r="AT97" s="246">
        <v>0</v>
      </c>
      <c r="AV97" s="261">
        <v>1467.5645982507799</v>
      </c>
    </row>
    <row r="98" spans="1:48" ht="15.05" customHeight="1" x14ac:dyDescent="0.3">
      <c r="A98" s="238">
        <v>92</v>
      </c>
      <c r="B98" s="257" t="s">
        <v>192</v>
      </c>
      <c r="C98" s="240">
        <v>11043.451765358135</v>
      </c>
      <c r="D98" s="264">
        <v>2</v>
      </c>
      <c r="E98" s="259">
        <v>0</v>
      </c>
      <c r="F98" s="260">
        <v>0</v>
      </c>
      <c r="G98" s="260">
        <v>900</v>
      </c>
      <c r="H98" s="260">
        <v>1.5</v>
      </c>
      <c r="I98" s="260">
        <v>0</v>
      </c>
      <c r="J98" s="260">
        <v>0</v>
      </c>
      <c r="K98" s="260">
        <v>0</v>
      </c>
      <c r="L98" s="260">
        <v>0</v>
      </c>
      <c r="M98" s="260">
        <v>0</v>
      </c>
      <c r="N98" s="260">
        <v>0</v>
      </c>
      <c r="O98" s="260">
        <v>0</v>
      </c>
      <c r="P98" s="260">
        <v>0</v>
      </c>
      <c r="Q98" s="260">
        <v>0</v>
      </c>
      <c r="R98" s="260">
        <v>0</v>
      </c>
      <c r="S98" s="260">
        <f t="shared" si="3"/>
        <v>879.30171447915995</v>
      </c>
      <c r="T98" s="362">
        <v>0</v>
      </c>
      <c r="U98" s="369">
        <v>137</v>
      </c>
      <c r="V98" s="245">
        <v>1916.30171447916</v>
      </c>
      <c r="W98" s="246">
        <v>0</v>
      </c>
      <c r="X98" s="246">
        <v>0</v>
      </c>
      <c r="Y98" s="246">
        <v>0</v>
      </c>
      <c r="Z98" s="246">
        <v>0</v>
      </c>
      <c r="AA98" s="246">
        <v>0</v>
      </c>
      <c r="AB98" s="246">
        <v>0</v>
      </c>
      <c r="AC98" s="246">
        <v>0</v>
      </c>
      <c r="AD98" s="246">
        <v>0</v>
      </c>
      <c r="AE98" s="246">
        <f t="shared" si="2"/>
        <v>0</v>
      </c>
      <c r="AF98" s="351"/>
      <c r="AG98" s="245">
        <v>0</v>
      </c>
      <c r="AH98" s="247">
        <v>1916.30171447916</v>
      </c>
      <c r="AI98" s="248">
        <v>-9127.1500508789759</v>
      </c>
      <c r="AJ98" s="249">
        <v>0</v>
      </c>
      <c r="AK98" s="262">
        <v>-9642.852392528981</v>
      </c>
      <c r="AL98" s="263">
        <v>-18770.002443407957</v>
      </c>
      <c r="AM98" s="252"/>
      <c r="AN98" s="253">
        <v>837.16535999999996</v>
      </c>
      <c r="AO98" s="254">
        <v>0</v>
      </c>
      <c r="AP98" s="255"/>
      <c r="AQ98" s="94" t="s">
        <v>721</v>
      </c>
      <c r="AR98" s="256">
        <v>18770.002443407957</v>
      </c>
      <c r="AT98" s="246">
        <v>0</v>
      </c>
      <c r="AV98" s="261">
        <v>1016.30171447916</v>
      </c>
    </row>
    <row r="99" spans="1:48" ht="15.05" customHeight="1" x14ac:dyDescent="0.3">
      <c r="A99" s="238">
        <v>93</v>
      </c>
      <c r="B99" s="257" t="s">
        <v>193</v>
      </c>
      <c r="C99" s="240">
        <v>6359.179838935459</v>
      </c>
      <c r="D99" s="264">
        <v>2</v>
      </c>
      <c r="E99" s="259">
        <v>457</v>
      </c>
      <c r="F99" s="260">
        <v>0</v>
      </c>
      <c r="G99" s="260">
        <v>0</v>
      </c>
      <c r="H99" s="260">
        <v>0</v>
      </c>
      <c r="I99" s="260">
        <v>0</v>
      </c>
      <c r="J99" s="260">
        <v>0</v>
      </c>
      <c r="K99" s="260">
        <v>0</v>
      </c>
      <c r="L99" s="260">
        <v>0</v>
      </c>
      <c r="M99" s="260">
        <v>0</v>
      </c>
      <c r="N99" s="260">
        <v>0</v>
      </c>
      <c r="O99" s="260">
        <v>1962</v>
      </c>
      <c r="P99" s="260">
        <v>0</v>
      </c>
      <c r="Q99" s="260">
        <v>0</v>
      </c>
      <c r="R99" s="260">
        <v>0</v>
      </c>
      <c r="S99" s="260">
        <f t="shared" si="3"/>
        <v>722.03014291293994</v>
      </c>
      <c r="T99" s="362">
        <v>0</v>
      </c>
      <c r="U99" s="369"/>
      <c r="V99" s="245">
        <v>3141.0301429129399</v>
      </c>
      <c r="W99" s="246">
        <v>1309</v>
      </c>
      <c r="X99" s="246">
        <v>0</v>
      </c>
      <c r="Y99" s="246">
        <v>0</v>
      </c>
      <c r="Z99" s="246">
        <v>0</v>
      </c>
      <c r="AA99" s="246">
        <v>0</v>
      </c>
      <c r="AB99" s="246">
        <v>0</v>
      </c>
      <c r="AC99" s="246">
        <v>0</v>
      </c>
      <c r="AD99" s="246">
        <v>0</v>
      </c>
      <c r="AE99" s="246">
        <f t="shared" si="2"/>
        <v>0</v>
      </c>
      <c r="AF99" s="351"/>
      <c r="AG99" s="245">
        <v>1309</v>
      </c>
      <c r="AH99" s="247">
        <v>4450.0301429129395</v>
      </c>
      <c r="AI99" s="248">
        <v>-1909.1496960225195</v>
      </c>
      <c r="AJ99" s="249">
        <v>0</v>
      </c>
      <c r="AK99" s="262">
        <v>-2142.7336372360646</v>
      </c>
      <c r="AL99" s="263">
        <v>-4051.8833332585841</v>
      </c>
      <c r="AM99" s="252"/>
      <c r="AN99" s="253">
        <v>480.87958999999995</v>
      </c>
      <c r="AO99" s="254">
        <v>0</v>
      </c>
      <c r="AP99" s="255"/>
      <c r="AQ99" s="94" t="s">
        <v>721</v>
      </c>
      <c r="AR99" s="256">
        <v>4051.8833332585841</v>
      </c>
      <c r="AT99" s="246">
        <v>0</v>
      </c>
      <c r="AV99" s="261">
        <v>722.03014291293994</v>
      </c>
    </row>
    <row r="100" spans="1:48" ht="15.05" customHeight="1" x14ac:dyDescent="0.3">
      <c r="A100" s="238">
        <v>94</v>
      </c>
      <c r="B100" s="257" t="s">
        <v>194</v>
      </c>
      <c r="C100" s="240">
        <v>33370.915234548534</v>
      </c>
      <c r="D100" s="264">
        <v>2</v>
      </c>
      <c r="E100" s="259">
        <v>1115</v>
      </c>
      <c r="F100" s="260">
        <v>0</v>
      </c>
      <c r="G100" s="260">
        <v>0</v>
      </c>
      <c r="H100" s="260">
        <v>0</v>
      </c>
      <c r="I100" s="260">
        <v>0</v>
      </c>
      <c r="J100" s="260">
        <v>0</v>
      </c>
      <c r="K100" s="260">
        <v>0</v>
      </c>
      <c r="L100" s="260">
        <v>0</v>
      </c>
      <c r="M100" s="260">
        <v>0</v>
      </c>
      <c r="N100" s="260">
        <v>0</v>
      </c>
      <c r="O100" s="260">
        <v>0</v>
      </c>
      <c r="P100" s="260">
        <v>0</v>
      </c>
      <c r="Q100" s="260">
        <v>0</v>
      </c>
      <c r="R100" s="260">
        <v>0</v>
      </c>
      <c r="S100" s="260">
        <f t="shared" si="3"/>
        <v>77.331895158980004</v>
      </c>
      <c r="T100" s="362">
        <v>0</v>
      </c>
      <c r="U100" s="369"/>
      <c r="V100" s="245">
        <v>1192.3318951589799</v>
      </c>
      <c r="W100" s="246">
        <v>0</v>
      </c>
      <c r="X100" s="246">
        <v>0</v>
      </c>
      <c r="Y100" s="246">
        <v>63080</v>
      </c>
      <c r="Z100" s="246">
        <v>279</v>
      </c>
      <c r="AA100" s="246">
        <v>0</v>
      </c>
      <c r="AB100" s="246">
        <v>0</v>
      </c>
      <c r="AC100" s="246">
        <v>0</v>
      </c>
      <c r="AD100" s="246">
        <v>0</v>
      </c>
      <c r="AE100" s="246">
        <f t="shared" si="2"/>
        <v>0</v>
      </c>
      <c r="AF100" s="351"/>
      <c r="AG100" s="245">
        <v>63080</v>
      </c>
      <c r="AH100" s="247">
        <v>64272.331895158983</v>
      </c>
      <c r="AI100" s="248">
        <v>0</v>
      </c>
      <c r="AJ100" s="249">
        <v>30901.416660610448</v>
      </c>
      <c r="AK100" s="262">
        <v>-24788.855876769798</v>
      </c>
      <c r="AL100" s="263">
        <v>6112.5607838406504</v>
      </c>
      <c r="AM100" s="252"/>
      <c r="AN100" s="253">
        <v>2530.5082320000001</v>
      </c>
      <c r="AO100" s="254">
        <v>0</v>
      </c>
      <c r="AP100" s="255"/>
      <c r="AQ100" s="94">
        <v>-6112.5607838406504</v>
      </c>
      <c r="AR100" s="256" t="s">
        <v>721</v>
      </c>
      <c r="AT100" s="246">
        <v>0</v>
      </c>
      <c r="AV100" s="261">
        <v>77.331895158980004</v>
      </c>
    </row>
    <row r="101" spans="1:48" ht="15.05" customHeight="1" x14ac:dyDescent="0.3">
      <c r="A101" s="238">
        <v>95</v>
      </c>
      <c r="B101" s="257" t="s">
        <v>195</v>
      </c>
      <c r="C101" s="240">
        <v>5969.9662209843755</v>
      </c>
      <c r="D101" s="264">
        <v>2</v>
      </c>
      <c r="E101" s="259">
        <v>0</v>
      </c>
      <c r="F101" s="260">
        <v>0</v>
      </c>
      <c r="G101" s="260">
        <v>0</v>
      </c>
      <c r="H101" s="260">
        <v>0</v>
      </c>
      <c r="I101" s="260">
        <v>0</v>
      </c>
      <c r="J101" s="260">
        <v>0</v>
      </c>
      <c r="K101" s="260">
        <v>0</v>
      </c>
      <c r="L101" s="260">
        <v>0</v>
      </c>
      <c r="M101" s="260">
        <v>0</v>
      </c>
      <c r="N101" s="260">
        <v>0</v>
      </c>
      <c r="O101" s="260">
        <v>0</v>
      </c>
      <c r="P101" s="260">
        <v>0</v>
      </c>
      <c r="Q101" s="260">
        <v>0</v>
      </c>
      <c r="R101" s="260">
        <v>0</v>
      </c>
      <c r="S101" s="260">
        <f t="shared" si="3"/>
        <v>554.69396260513997</v>
      </c>
      <c r="T101" s="362">
        <v>0</v>
      </c>
      <c r="U101" s="369"/>
      <c r="V101" s="245">
        <v>554.69396260513997</v>
      </c>
      <c r="W101" s="246">
        <v>0</v>
      </c>
      <c r="X101" s="246">
        <v>0</v>
      </c>
      <c r="Y101" s="246">
        <v>0</v>
      </c>
      <c r="Z101" s="246">
        <v>0</v>
      </c>
      <c r="AA101" s="246">
        <v>0</v>
      </c>
      <c r="AB101" s="246">
        <v>0</v>
      </c>
      <c r="AC101" s="246">
        <v>0</v>
      </c>
      <c r="AD101" s="246">
        <v>0</v>
      </c>
      <c r="AE101" s="246">
        <f t="shared" si="2"/>
        <v>0</v>
      </c>
      <c r="AF101" s="351"/>
      <c r="AG101" s="245">
        <v>0</v>
      </c>
      <c r="AH101" s="247">
        <v>554.69396260513997</v>
      </c>
      <c r="AI101" s="248">
        <v>-5415.2722583792356</v>
      </c>
      <c r="AJ101" s="249">
        <v>0</v>
      </c>
      <c r="AK101" s="262">
        <v>14826.431016374368</v>
      </c>
      <c r="AL101" s="263">
        <v>9411.1587579951338</v>
      </c>
      <c r="AM101" s="252"/>
      <c r="AN101" s="253">
        <v>452.69406000000004</v>
      </c>
      <c r="AO101" s="254">
        <v>0</v>
      </c>
      <c r="AP101" s="255"/>
      <c r="AQ101" s="94">
        <v>-9411.1587579951338</v>
      </c>
      <c r="AR101" s="256" t="s">
        <v>721</v>
      </c>
      <c r="AT101" s="246">
        <v>0</v>
      </c>
      <c r="AV101" s="261">
        <v>554.69396260513997</v>
      </c>
    </row>
    <row r="102" spans="1:48" ht="15.05" customHeight="1" x14ac:dyDescent="0.3">
      <c r="A102" s="238">
        <v>96</v>
      </c>
      <c r="B102" s="257" t="s">
        <v>196</v>
      </c>
      <c r="C102" s="240">
        <v>40286.554439243067</v>
      </c>
      <c r="D102" s="264">
        <v>2</v>
      </c>
      <c r="E102" s="259">
        <v>5064</v>
      </c>
      <c r="F102" s="260">
        <v>0</v>
      </c>
      <c r="G102" s="260">
        <v>1479.01</v>
      </c>
      <c r="H102" s="260">
        <v>25</v>
      </c>
      <c r="I102" s="260">
        <v>0</v>
      </c>
      <c r="J102" s="260">
        <v>0</v>
      </c>
      <c r="K102" s="260">
        <v>0</v>
      </c>
      <c r="L102" s="260">
        <v>0</v>
      </c>
      <c r="M102" s="260">
        <v>0</v>
      </c>
      <c r="N102" s="260">
        <v>0</v>
      </c>
      <c r="O102" s="260">
        <v>0</v>
      </c>
      <c r="P102" s="260">
        <v>0</v>
      </c>
      <c r="Q102" s="260">
        <v>0</v>
      </c>
      <c r="R102" s="260">
        <v>0</v>
      </c>
      <c r="S102" s="260">
        <f t="shared" si="3"/>
        <v>1258.6796920736358</v>
      </c>
      <c r="T102" s="362">
        <v>0</v>
      </c>
      <c r="U102" s="369">
        <v>363</v>
      </c>
      <c r="V102" s="245">
        <v>8164.6896920736363</v>
      </c>
      <c r="W102" s="246">
        <v>0</v>
      </c>
      <c r="X102" s="246">
        <v>0</v>
      </c>
      <c r="Y102" s="246">
        <v>0</v>
      </c>
      <c r="Z102" s="246">
        <v>0</v>
      </c>
      <c r="AA102" s="246">
        <v>0</v>
      </c>
      <c r="AB102" s="246">
        <v>0</v>
      </c>
      <c r="AC102" s="246">
        <v>0</v>
      </c>
      <c r="AD102" s="246">
        <v>0</v>
      </c>
      <c r="AE102" s="246">
        <f t="shared" si="2"/>
        <v>0</v>
      </c>
      <c r="AF102" s="351"/>
      <c r="AG102" s="245">
        <v>0</v>
      </c>
      <c r="AH102" s="247">
        <v>8164.6896920736363</v>
      </c>
      <c r="AI102" s="248">
        <v>-32121.864747169431</v>
      </c>
      <c r="AJ102" s="249">
        <v>0</v>
      </c>
      <c r="AK102" s="262">
        <v>83876.711185687178</v>
      </c>
      <c r="AL102" s="263">
        <v>51754.84643851775</v>
      </c>
      <c r="AM102" s="252"/>
      <c r="AN102" s="253">
        <v>3009.785535</v>
      </c>
      <c r="AO102" s="254">
        <v>0</v>
      </c>
      <c r="AP102" s="255"/>
      <c r="AQ102" s="94">
        <v>-51754.84643851775</v>
      </c>
      <c r="AR102" s="256" t="s">
        <v>721</v>
      </c>
      <c r="AT102" s="246">
        <v>0</v>
      </c>
      <c r="AV102" s="261">
        <v>1621.6796920736358</v>
      </c>
    </row>
    <row r="103" spans="1:48" ht="15.05" customHeight="1" x14ac:dyDescent="0.3">
      <c r="A103" s="238">
        <v>97</v>
      </c>
      <c r="B103" s="265" t="s">
        <v>197</v>
      </c>
      <c r="C103" s="240">
        <v>22072.284872148597</v>
      </c>
      <c r="D103" s="264">
        <v>2</v>
      </c>
      <c r="E103" s="259">
        <v>0</v>
      </c>
      <c r="F103" s="260">
        <v>0</v>
      </c>
      <c r="G103" s="260">
        <v>4345.9799999999996</v>
      </c>
      <c r="H103" s="260">
        <v>7.5</v>
      </c>
      <c r="I103" s="260">
        <v>0</v>
      </c>
      <c r="J103" s="260">
        <v>0</v>
      </c>
      <c r="K103" s="260">
        <v>0</v>
      </c>
      <c r="L103" s="260">
        <v>0</v>
      </c>
      <c r="M103" s="260">
        <v>2138</v>
      </c>
      <c r="N103" s="260">
        <v>0</v>
      </c>
      <c r="O103" s="260">
        <v>0</v>
      </c>
      <c r="P103" s="260">
        <v>0</v>
      </c>
      <c r="Q103" s="260">
        <v>0</v>
      </c>
      <c r="R103" s="260">
        <v>0</v>
      </c>
      <c r="S103" s="260">
        <f t="shared" si="3"/>
        <v>27.948072375625088</v>
      </c>
      <c r="T103" s="362">
        <v>0</v>
      </c>
      <c r="U103" s="369"/>
      <c r="V103" s="245">
        <v>6511.9280723756247</v>
      </c>
      <c r="W103" s="246">
        <v>0</v>
      </c>
      <c r="X103" s="246">
        <v>0</v>
      </c>
      <c r="Y103" s="246">
        <v>37458</v>
      </c>
      <c r="Z103" s="246">
        <v>179.2</v>
      </c>
      <c r="AA103" s="246">
        <v>0</v>
      </c>
      <c r="AB103" s="246">
        <v>0</v>
      </c>
      <c r="AC103" s="246">
        <v>0</v>
      </c>
      <c r="AD103" s="246">
        <v>0</v>
      </c>
      <c r="AE103" s="246">
        <f t="shared" si="2"/>
        <v>0</v>
      </c>
      <c r="AF103" s="351"/>
      <c r="AG103" s="245">
        <v>37458</v>
      </c>
      <c r="AH103" s="247">
        <v>43969.928072375624</v>
      </c>
      <c r="AI103" s="248">
        <v>0</v>
      </c>
      <c r="AJ103" s="249">
        <v>21897.643200227027</v>
      </c>
      <c r="AK103" s="262">
        <v>-4769.6793689815859</v>
      </c>
      <c r="AL103" s="263">
        <v>17127.963831245441</v>
      </c>
      <c r="AM103" s="252"/>
      <c r="AN103" s="253">
        <v>1671.1695</v>
      </c>
      <c r="AO103" s="254">
        <v>0</v>
      </c>
      <c r="AP103" s="255"/>
      <c r="AQ103" s="94">
        <v>-17127.963831245441</v>
      </c>
      <c r="AR103" s="256" t="s">
        <v>721</v>
      </c>
      <c r="AT103" s="246">
        <v>0</v>
      </c>
      <c r="AV103" s="261">
        <v>27.948072375625088</v>
      </c>
    </row>
    <row r="104" spans="1:48" ht="15.05" customHeight="1" x14ac:dyDescent="0.3">
      <c r="A104" s="238">
        <v>98</v>
      </c>
      <c r="B104" s="257" t="s">
        <v>198</v>
      </c>
      <c r="C104" s="240">
        <v>31770.637283109601</v>
      </c>
      <c r="D104" s="264">
        <v>2</v>
      </c>
      <c r="E104" s="259">
        <v>738.9</v>
      </c>
      <c r="F104" s="260">
        <v>2</v>
      </c>
      <c r="G104" s="260">
        <v>0</v>
      </c>
      <c r="H104" s="260">
        <v>0</v>
      </c>
      <c r="I104" s="260">
        <v>0</v>
      </c>
      <c r="J104" s="260">
        <v>0</v>
      </c>
      <c r="K104" s="260">
        <v>0</v>
      </c>
      <c r="L104" s="260">
        <v>0</v>
      </c>
      <c r="M104" s="260">
        <v>0</v>
      </c>
      <c r="N104" s="260">
        <v>0</v>
      </c>
      <c r="O104" s="260">
        <v>0</v>
      </c>
      <c r="P104" s="260">
        <v>0</v>
      </c>
      <c r="Q104" s="260">
        <v>0</v>
      </c>
      <c r="R104" s="260">
        <v>0</v>
      </c>
      <c r="S104" s="260">
        <f t="shared" si="3"/>
        <v>3.1849004281859834</v>
      </c>
      <c r="T104" s="362">
        <v>0</v>
      </c>
      <c r="U104" s="369"/>
      <c r="V104" s="245">
        <v>742.08490042818596</v>
      </c>
      <c r="W104" s="246">
        <v>0</v>
      </c>
      <c r="X104" s="246">
        <v>0</v>
      </c>
      <c r="Y104" s="246">
        <v>0</v>
      </c>
      <c r="Z104" s="246">
        <v>0</v>
      </c>
      <c r="AA104" s="246">
        <v>0</v>
      </c>
      <c r="AB104" s="246">
        <v>0</v>
      </c>
      <c r="AC104" s="246">
        <v>0</v>
      </c>
      <c r="AD104" s="246">
        <v>0</v>
      </c>
      <c r="AE104" s="246">
        <f t="shared" si="2"/>
        <v>0</v>
      </c>
      <c r="AF104" s="351"/>
      <c r="AG104" s="245">
        <v>0</v>
      </c>
      <c r="AH104" s="247">
        <v>742.08490042818596</v>
      </c>
      <c r="AI104" s="248">
        <v>-31028.552382681417</v>
      </c>
      <c r="AJ104" s="249">
        <v>0</v>
      </c>
      <c r="AK104" s="262">
        <v>-21397.547414827197</v>
      </c>
      <c r="AL104" s="263">
        <v>-52426.099797508614</v>
      </c>
      <c r="AM104" s="252"/>
      <c r="AN104" s="253">
        <v>2405.6819500000001</v>
      </c>
      <c r="AO104" s="254">
        <v>0</v>
      </c>
      <c r="AP104" s="255"/>
      <c r="AQ104" s="94" t="s">
        <v>721</v>
      </c>
      <c r="AR104" s="256">
        <v>52426.099797508614</v>
      </c>
      <c r="AT104" s="246">
        <v>0</v>
      </c>
      <c r="AV104" s="261">
        <v>3.1849004281859834</v>
      </c>
    </row>
    <row r="105" spans="1:48" ht="15.05" customHeight="1" x14ac:dyDescent="0.3">
      <c r="A105" s="238">
        <v>99</v>
      </c>
      <c r="B105" s="257" t="s">
        <v>199</v>
      </c>
      <c r="C105" s="240">
        <v>87732.217814204108</v>
      </c>
      <c r="D105" s="264">
        <v>1</v>
      </c>
      <c r="E105" s="259">
        <v>38661.06</v>
      </c>
      <c r="F105" s="260">
        <v>0</v>
      </c>
      <c r="G105" s="260">
        <v>0</v>
      </c>
      <c r="H105" s="260">
        <v>0</v>
      </c>
      <c r="I105" s="260">
        <v>15086.71</v>
      </c>
      <c r="J105" s="260">
        <v>0.5</v>
      </c>
      <c r="K105" s="260">
        <v>0</v>
      </c>
      <c r="L105" s="260">
        <v>0</v>
      </c>
      <c r="M105" s="260">
        <v>0</v>
      </c>
      <c r="N105" s="260">
        <v>0</v>
      </c>
      <c r="O105" s="260">
        <v>574</v>
      </c>
      <c r="P105" s="260">
        <v>0</v>
      </c>
      <c r="Q105" s="260">
        <v>12571</v>
      </c>
      <c r="R105" s="260">
        <v>51</v>
      </c>
      <c r="S105" s="260">
        <f t="shared" si="3"/>
        <v>4541.054262356949</v>
      </c>
      <c r="T105" s="362">
        <v>0</v>
      </c>
      <c r="U105" s="369">
        <v>3112</v>
      </c>
      <c r="V105" s="245">
        <v>74545.824262356939</v>
      </c>
      <c r="W105" s="246">
        <v>1632</v>
      </c>
      <c r="X105" s="246">
        <v>0</v>
      </c>
      <c r="Y105" s="246">
        <v>0</v>
      </c>
      <c r="Z105" s="246">
        <v>0</v>
      </c>
      <c r="AA105" s="246">
        <v>0</v>
      </c>
      <c r="AB105" s="246">
        <v>0</v>
      </c>
      <c r="AC105" s="246">
        <v>0</v>
      </c>
      <c r="AD105" s="246">
        <v>0</v>
      </c>
      <c r="AE105" s="246">
        <f t="shared" si="2"/>
        <v>0</v>
      </c>
      <c r="AF105" s="351">
        <v>14855</v>
      </c>
      <c r="AG105" s="245">
        <v>16487</v>
      </c>
      <c r="AH105" s="247">
        <v>91032.824262356939</v>
      </c>
      <c r="AI105" s="248">
        <v>0</v>
      </c>
      <c r="AJ105" s="249">
        <v>3300.6064481528301</v>
      </c>
      <c r="AK105" s="262">
        <v>-10540.487859130935</v>
      </c>
      <c r="AL105" s="263">
        <v>-7239.8814109781051</v>
      </c>
      <c r="AM105" s="252"/>
      <c r="AN105" s="253">
        <v>6675.673240000001</v>
      </c>
      <c r="AO105" s="254">
        <v>0</v>
      </c>
      <c r="AP105" s="255"/>
      <c r="AQ105" s="94" t="s">
        <v>721</v>
      </c>
      <c r="AR105" s="256">
        <v>7239.8814109781051</v>
      </c>
      <c r="AT105" s="246">
        <v>14855</v>
      </c>
      <c r="AV105" s="261">
        <v>7653.054262356949</v>
      </c>
    </row>
    <row r="106" spans="1:48" ht="15.05" customHeight="1" x14ac:dyDescent="0.3">
      <c r="A106" s="238">
        <v>100</v>
      </c>
      <c r="B106" s="257" t="s">
        <v>200</v>
      </c>
      <c r="C106" s="240">
        <v>154645.58414114494</v>
      </c>
      <c r="D106" s="264">
        <v>1</v>
      </c>
      <c r="E106" s="259">
        <v>16488</v>
      </c>
      <c r="F106" s="260">
        <v>0</v>
      </c>
      <c r="G106" s="260">
        <v>46655.509999999995</v>
      </c>
      <c r="H106" s="260">
        <v>286.10000000000002</v>
      </c>
      <c r="I106" s="260">
        <v>86075.83</v>
      </c>
      <c r="J106" s="260">
        <v>1.5</v>
      </c>
      <c r="K106" s="260">
        <v>0</v>
      </c>
      <c r="L106" s="260">
        <v>0</v>
      </c>
      <c r="M106" s="260">
        <v>73.400000000000006</v>
      </c>
      <c r="N106" s="260">
        <v>0</v>
      </c>
      <c r="O106" s="260">
        <v>2913</v>
      </c>
      <c r="P106" s="260">
        <v>0</v>
      </c>
      <c r="Q106" s="260">
        <v>20869</v>
      </c>
      <c r="R106" s="260">
        <v>2</v>
      </c>
      <c r="S106" s="260">
        <f t="shared" si="3"/>
        <v>18460.202025710525</v>
      </c>
      <c r="T106" s="362">
        <v>0</v>
      </c>
      <c r="U106" s="369">
        <v>2977</v>
      </c>
      <c r="V106" s="245">
        <v>194511.94202571051</v>
      </c>
      <c r="W106" s="246">
        <v>642</v>
      </c>
      <c r="X106" s="246">
        <v>0</v>
      </c>
      <c r="Y106" s="246">
        <v>0</v>
      </c>
      <c r="Z106" s="246">
        <v>0</v>
      </c>
      <c r="AA106" s="246">
        <v>0</v>
      </c>
      <c r="AB106" s="246">
        <v>0</v>
      </c>
      <c r="AC106" s="246">
        <v>0</v>
      </c>
      <c r="AD106" s="246">
        <v>0</v>
      </c>
      <c r="AE106" s="246">
        <f t="shared" si="2"/>
        <v>0.26000000000203727</v>
      </c>
      <c r="AF106" s="351">
        <v>24332</v>
      </c>
      <c r="AG106" s="245">
        <v>24974.260000000002</v>
      </c>
      <c r="AH106" s="247">
        <v>219486.20202571052</v>
      </c>
      <c r="AI106" s="248">
        <v>0</v>
      </c>
      <c r="AJ106" s="249">
        <v>64840.617884565581</v>
      </c>
      <c r="AK106" s="262">
        <v>28052.20690043618</v>
      </c>
      <c r="AL106" s="263">
        <v>92892.824785001765</v>
      </c>
      <c r="AM106" s="252"/>
      <c r="AN106" s="253">
        <v>11783.51288</v>
      </c>
      <c r="AO106" s="254">
        <v>0</v>
      </c>
      <c r="AP106" s="255"/>
      <c r="AQ106" s="94">
        <v>-92892.824785001765</v>
      </c>
      <c r="AR106" s="256" t="s">
        <v>721</v>
      </c>
      <c r="AT106" s="246">
        <v>24332.260000000002</v>
      </c>
      <c r="AV106" s="261">
        <v>21437.202025710525</v>
      </c>
    </row>
    <row r="107" spans="1:48" ht="15.05" customHeight="1" x14ac:dyDescent="0.3">
      <c r="A107" s="238">
        <v>101</v>
      </c>
      <c r="B107" s="257" t="s">
        <v>201</v>
      </c>
      <c r="C107" s="240">
        <v>59456.047228629977</v>
      </c>
      <c r="D107" s="264">
        <v>1</v>
      </c>
      <c r="E107" s="259">
        <v>1841.3899999999999</v>
      </c>
      <c r="F107" s="260">
        <v>3</v>
      </c>
      <c r="G107" s="260">
        <v>18004.2</v>
      </c>
      <c r="H107" s="260">
        <v>112</v>
      </c>
      <c r="I107" s="260">
        <v>0</v>
      </c>
      <c r="J107" s="260">
        <v>0</v>
      </c>
      <c r="K107" s="260">
        <v>0</v>
      </c>
      <c r="L107" s="260">
        <v>0</v>
      </c>
      <c r="M107" s="260">
        <v>0</v>
      </c>
      <c r="N107" s="260">
        <v>0</v>
      </c>
      <c r="O107" s="260">
        <v>694</v>
      </c>
      <c r="P107" s="260">
        <v>0</v>
      </c>
      <c r="Q107" s="260">
        <v>6293</v>
      </c>
      <c r="R107" s="260">
        <v>0</v>
      </c>
      <c r="S107" s="260">
        <f t="shared" si="3"/>
        <v>16530.359549070912</v>
      </c>
      <c r="T107" s="362">
        <v>0</v>
      </c>
      <c r="U107" s="369"/>
      <c r="V107" s="245">
        <v>43362.949549070909</v>
      </c>
      <c r="W107" s="246">
        <v>0</v>
      </c>
      <c r="X107" s="246">
        <v>0</v>
      </c>
      <c r="Y107" s="246">
        <v>0</v>
      </c>
      <c r="Z107" s="246">
        <v>0</v>
      </c>
      <c r="AA107" s="246">
        <v>0</v>
      </c>
      <c r="AB107" s="246">
        <v>0</v>
      </c>
      <c r="AC107" s="246">
        <v>0</v>
      </c>
      <c r="AD107" s="246">
        <v>0</v>
      </c>
      <c r="AE107" s="246">
        <f t="shared" si="2"/>
        <v>0</v>
      </c>
      <c r="AF107" s="351"/>
      <c r="AG107" s="245">
        <v>0</v>
      </c>
      <c r="AH107" s="247">
        <v>43362.949549070909</v>
      </c>
      <c r="AI107" s="248">
        <v>-16093.097679559069</v>
      </c>
      <c r="AJ107" s="249">
        <v>0</v>
      </c>
      <c r="AK107" s="262">
        <v>-12960.969615566821</v>
      </c>
      <c r="AL107" s="263">
        <v>-29054.067295125889</v>
      </c>
      <c r="AM107" s="252"/>
      <c r="AN107" s="253">
        <v>4432.3098</v>
      </c>
      <c r="AO107" s="254">
        <v>0</v>
      </c>
      <c r="AP107" s="255"/>
      <c r="AQ107" s="94" t="s">
        <v>721</v>
      </c>
      <c r="AR107" s="256">
        <v>29054.067295125889</v>
      </c>
      <c r="AT107" s="246">
        <v>0</v>
      </c>
      <c r="AV107" s="261">
        <v>16530.359549070912</v>
      </c>
    </row>
    <row r="108" spans="1:48" ht="15.05" customHeight="1" x14ac:dyDescent="0.3">
      <c r="A108" s="238">
        <v>102</v>
      </c>
      <c r="B108" s="257" t="s">
        <v>202</v>
      </c>
      <c r="C108" s="240">
        <v>47151.442315111119</v>
      </c>
      <c r="D108" s="264">
        <v>1</v>
      </c>
      <c r="E108" s="259">
        <v>11831.84</v>
      </c>
      <c r="F108" s="260">
        <v>5</v>
      </c>
      <c r="G108" s="260">
        <v>0</v>
      </c>
      <c r="H108" s="260">
        <v>0</v>
      </c>
      <c r="I108" s="260">
        <v>0</v>
      </c>
      <c r="J108" s="260">
        <v>0</v>
      </c>
      <c r="K108" s="260">
        <v>0</v>
      </c>
      <c r="L108" s="260">
        <v>0</v>
      </c>
      <c r="M108" s="260">
        <v>0</v>
      </c>
      <c r="N108" s="260">
        <v>0</v>
      </c>
      <c r="O108" s="260">
        <v>5026</v>
      </c>
      <c r="P108" s="260">
        <v>0</v>
      </c>
      <c r="Q108" s="260">
        <v>9751</v>
      </c>
      <c r="R108" s="260">
        <v>30</v>
      </c>
      <c r="S108" s="260">
        <f t="shared" si="3"/>
        <v>11587.15400372988</v>
      </c>
      <c r="T108" s="362">
        <v>0</v>
      </c>
      <c r="U108" s="369">
        <v>1490</v>
      </c>
      <c r="V108" s="245">
        <v>39685.99400372988</v>
      </c>
      <c r="W108" s="246">
        <v>0</v>
      </c>
      <c r="X108" s="246">
        <v>0</v>
      </c>
      <c r="Y108" s="246">
        <v>0</v>
      </c>
      <c r="Z108" s="246">
        <v>0</v>
      </c>
      <c r="AA108" s="246">
        <v>0</v>
      </c>
      <c r="AB108" s="246">
        <v>0</v>
      </c>
      <c r="AC108" s="246">
        <v>0</v>
      </c>
      <c r="AD108" s="246">
        <v>0</v>
      </c>
      <c r="AE108" s="246">
        <f t="shared" si="2"/>
        <v>893</v>
      </c>
      <c r="AF108" s="351"/>
      <c r="AG108" s="245">
        <v>893</v>
      </c>
      <c r="AH108" s="247">
        <v>40578.99400372988</v>
      </c>
      <c r="AI108" s="248">
        <v>-6572.4483113812385</v>
      </c>
      <c r="AJ108" s="249">
        <v>0</v>
      </c>
      <c r="AK108" s="262">
        <v>-873.2221706260334</v>
      </c>
      <c r="AL108" s="263">
        <v>-7445.6704820072719</v>
      </c>
      <c r="AM108" s="252"/>
      <c r="AN108" s="253">
        <v>3579.5021769999998</v>
      </c>
      <c r="AO108" s="254">
        <v>0</v>
      </c>
      <c r="AP108" s="255"/>
      <c r="AQ108" s="94" t="s">
        <v>721</v>
      </c>
      <c r="AR108" s="256">
        <v>7445.6704820072719</v>
      </c>
      <c r="AT108" s="246">
        <v>893</v>
      </c>
      <c r="AV108" s="261">
        <v>13077.15400372988</v>
      </c>
    </row>
    <row r="109" spans="1:48" ht="15.05" customHeight="1" x14ac:dyDescent="0.3">
      <c r="A109" s="238">
        <v>103</v>
      </c>
      <c r="B109" s="265" t="s">
        <v>203</v>
      </c>
      <c r="C109" s="240">
        <v>49232.991051831297</v>
      </c>
      <c r="D109" s="264">
        <v>1</v>
      </c>
      <c r="E109" s="259">
        <v>2178</v>
      </c>
      <c r="F109" s="260">
        <v>0</v>
      </c>
      <c r="G109" s="260">
        <v>16313</v>
      </c>
      <c r="H109" s="260">
        <v>75.900000000000006</v>
      </c>
      <c r="I109" s="260">
        <v>2760</v>
      </c>
      <c r="J109" s="260">
        <v>0.2</v>
      </c>
      <c r="K109" s="260">
        <v>0</v>
      </c>
      <c r="L109" s="260">
        <v>0</v>
      </c>
      <c r="M109" s="260">
        <v>0</v>
      </c>
      <c r="N109" s="260">
        <v>0</v>
      </c>
      <c r="O109" s="260">
        <v>4334</v>
      </c>
      <c r="P109" s="260">
        <v>0</v>
      </c>
      <c r="Q109" s="260">
        <v>10746</v>
      </c>
      <c r="R109" s="260">
        <v>22</v>
      </c>
      <c r="S109" s="260">
        <f t="shared" si="3"/>
        <v>1130.2662499263606</v>
      </c>
      <c r="T109" s="362">
        <v>0</v>
      </c>
      <c r="U109" s="369">
        <v>649</v>
      </c>
      <c r="V109" s="245">
        <v>38110.266249926361</v>
      </c>
      <c r="W109" s="246">
        <v>0</v>
      </c>
      <c r="X109" s="246">
        <v>0</v>
      </c>
      <c r="Y109" s="246">
        <v>0</v>
      </c>
      <c r="Z109" s="246">
        <v>0</v>
      </c>
      <c r="AA109" s="246">
        <v>0</v>
      </c>
      <c r="AB109" s="246">
        <v>0</v>
      </c>
      <c r="AC109" s="246">
        <v>26070</v>
      </c>
      <c r="AD109" s="246">
        <v>175</v>
      </c>
      <c r="AE109" s="246">
        <f t="shared" si="2"/>
        <v>0</v>
      </c>
      <c r="AF109" s="351">
        <v>542</v>
      </c>
      <c r="AG109" s="245">
        <v>26612</v>
      </c>
      <c r="AH109" s="247">
        <v>64722.266249926361</v>
      </c>
      <c r="AI109" s="248">
        <v>0</v>
      </c>
      <c r="AJ109" s="249">
        <v>15489.275198095063</v>
      </c>
      <c r="AK109" s="262">
        <v>70.078408555593342</v>
      </c>
      <c r="AL109" s="263">
        <v>15559.353606650657</v>
      </c>
      <c r="AM109" s="252"/>
      <c r="AN109" s="253">
        <v>3745.6462559999995</v>
      </c>
      <c r="AO109" s="254">
        <v>0</v>
      </c>
      <c r="AP109" s="255"/>
      <c r="AQ109" s="94">
        <v>-15559.353606650657</v>
      </c>
      <c r="AR109" s="256" t="s">
        <v>721</v>
      </c>
      <c r="AT109" s="246">
        <v>542</v>
      </c>
      <c r="AV109" s="261">
        <v>1779.2662499263606</v>
      </c>
    </row>
    <row r="110" spans="1:48" ht="15.05" customHeight="1" x14ac:dyDescent="0.3">
      <c r="A110" s="238">
        <v>104</v>
      </c>
      <c r="B110" s="257" t="s">
        <v>204</v>
      </c>
      <c r="C110" s="240">
        <v>56169.517877818893</v>
      </c>
      <c r="D110" s="264">
        <v>1</v>
      </c>
      <c r="E110" s="259">
        <v>3234</v>
      </c>
      <c r="F110" s="260">
        <v>1</v>
      </c>
      <c r="G110" s="260">
        <v>2491</v>
      </c>
      <c r="H110" s="260">
        <v>6.9</v>
      </c>
      <c r="I110" s="260">
        <v>0</v>
      </c>
      <c r="J110" s="260">
        <v>0</v>
      </c>
      <c r="K110" s="260">
        <v>0</v>
      </c>
      <c r="L110" s="260">
        <v>0</v>
      </c>
      <c r="M110" s="260">
        <v>0</v>
      </c>
      <c r="N110" s="260">
        <v>0</v>
      </c>
      <c r="O110" s="260">
        <v>5050</v>
      </c>
      <c r="P110" s="260">
        <v>0</v>
      </c>
      <c r="Q110" s="260">
        <v>0</v>
      </c>
      <c r="R110" s="260">
        <v>0</v>
      </c>
      <c r="S110" s="260">
        <f t="shared" si="3"/>
        <v>17020.40689330695</v>
      </c>
      <c r="T110" s="362">
        <v>0</v>
      </c>
      <c r="U110" s="369">
        <v>25124</v>
      </c>
      <c r="V110" s="245">
        <v>52919.40689330695</v>
      </c>
      <c r="W110" s="246">
        <v>2032</v>
      </c>
      <c r="X110" s="246">
        <v>0</v>
      </c>
      <c r="Y110" s="246">
        <v>0</v>
      </c>
      <c r="Z110" s="246">
        <v>0</v>
      </c>
      <c r="AA110" s="246">
        <v>0</v>
      </c>
      <c r="AB110" s="246">
        <v>0</v>
      </c>
      <c r="AC110" s="246">
        <v>0</v>
      </c>
      <c r="AD110" s="246">
        <v>0</v>
      </c>
      <c r="AE110" s="246">
        <f t="shared" si="2"/>
        <v>0</v>
      </c>
      <c r="AF110" s="351"/>
      <c r="AG110" s="245">
        <v>2032</v>
      </c>
      <c r="AH110" s="247">
        <v>54951.40689330695</v>
      </c>
      <c r="AI110" s="248">
        <v>-1218.1109845119427</v>
      </c>
      <c r="AJ110" s="249">
        <v>0</v>
      </c>
      <c r="AK110" s="262">
        <v>-33287.325467340866</v>
      </c>
      <c r="AL110" s="263">
        <v>-34505.436451852809</v>
      </c>
      <c r="AM110" s="252"/>
      <c r="AN110" s="253">
        <v>4252.5993279999993</v>
      </c>
      <c r="AO110" s="254">
        <v>0</v>
      </c>
      <c r="AP110" s="255"/>
      <c r="AQ110" s="94" t="s">
        <v>721</v>
      </c>
      <c r="AR110" s="256">
        <v>34505.436451852809</v>
      </c>
      <c r="AT110" s="246">
        <v>0</v>
      </c>
      <c r="AV110" s="261">
        <v>42144.40689330695</v>
      </c>
    </row>
    <row r="111" spans="1:48" ht="15.05" customHeight="1" x14ac:dyDescent="0.3">
      <c r="A111" s="238">
        <v>105</v>
      </c>
      <c r="B111" s="257" t="s">
        <v>205</v>
      </c>
      <c r="C111" s="240">
        <v>65625.056860243232</v>
      </c>
      <c r="D111" s="264">
        <v>1</v>
      </c>
      <c r="E111" s="259">
        <v>874</v>
      </c>
      <c r="F111" s="260">
        <v>0</v>
      </c>
      <c r="G111" s="260">
        <v>1531</v>
      </c>
      <c r="H111" s="260">
        <v>5.7</v>
      </c>
      <c r="I111" s="260">
        <v>87198</v>
      </c>
      <c r="J111" s="260">
        <v>2</v>
      </c>
      <c r="K111" s="260">
        <v>0</v>
      </c>
      <c r="L111" s="260">
        <v>0</v>
      </c>
      <c r="M111" s="260">
        <v>795</v>
      </c>
      <c r="N111" s="260">
        <v>0</v>
      </c>
      <c r="O111" s="260">
        <v>1546</v>
      </c>
      <c r="P111" s="260">
        <v>0</v>
      </c>
      <c r="Q111" s="260">
        <v>0</v>
      </c>
      <c r="R111" s="260">
        <v>0</v>
      </c>
      <c r="S111" s="260">
        <f t="shared" si="3"/>
        <v>6528.7924329052767</v>
      </c>
      <c r="T111" s="362">
        <v>0</v>
      </c>
      <c r="U111" s="369">
        <v>29928</v>
      </c>
      <c r="V111" s="245">
        <v>128400.79243290528</v>
      </c>
      <c r="W111" s="246">
        <v>0</v>
      </c>
      <c r="X111" s="246">
        <v>0</v>
      </c>
      <c r="Y111" s="246">
        <v>0</v>
      </c>
      <c r="Z111" s="246">
        <v>0</v>
      </c>
      <c r="AA111" s="246">
        <v>0</v>
      </c>
      <c r="AB111" s="246">
        <v>0</v>
      </c>
      <c r="AC111" s="246">
        <v>0</v>
      </c>
      <c r="AD111" s="246">
        <v>0</v>
      </c>
      <c r="AE111" s="246">
        <f t="shared" si="2"/>
        <v>893</v>
      </c>
      <c r="AF111" s="351">
        <v>8049</v>
      </c>
      <c r="AG111" s="245">
        <v>8942</v>
      </c>
      <c r="AH111" s="247">
        <v>137342.79243290529</v>
      </c>
      <c r="AI111" s="248">
        <v>0</v>
      </c>
      <c r="AJ111" s="249">
        <v>71717.735572662059</v>
      </c>
      <c r="AK111" s="262">
        <v>-41319.474920406516</v>
      </c>
      <c r="AL111" s="263">
        <v>30398.260652255543</v>
      </c>
      <c r="AM111" s="252"/>
      <c r="AN111" s="253">
        <v>4964.3267800000003</v>
      </c>
      <c r="AO111" s="254">
        <v>0</v>
      </c>
      <c r="AP111" s="255"/>
      <c r="AQ111" s="94">
        <v>-30398.260652255543</v>
      </c>
      <c r="AR111" s="256" t="s">
        <v>721</v>
      </c>
      <c r="AT111" s="246">
        <v>8942</v>
      </c>
      <c r="AV111" s="261">
        <v>36456.792432905277</v>
      </c>
    </row>
    <row r="112" spans="1:48" ht="15.05" customHeight="1" x14ac:dyDescent="0.3">
      <c r="A112" s="238">
        <v>106</v>
      </c>
      <c r="B112" s="265" t="s">
        <v>206</v>
      </c>
      <c r="C112" s="240">
        <v>98615.099876611363</v>
      </c>
      <c r="D112" s="264">
        <v>1</v>
      </c>
      <c r="E112" s="259">
        <v>26839</v>
      </c>
      <c r="F112" s="260" t="e">
        <v>#VALUE!</v>
      </c>
      <c r="G112" s="260">
        <v>4734</v>
      </c>
      <c r="H112" s="260">
        <v>9</v>
      </c>
      <c r="I112" s="260">
        <v>0</v>
      </c>
      <c r="J112" s="260">
        <v>0</v>
      </c>
      <c r="K112" s="260">
        <v>1751.36</v>
      </c>
      <c r="L112" s="260">
        <v>12</v>
      </c>
      <c r="M112" s="260">
        <v>4683</v>
      </c>
      <c r="N112" s="260">
        <v>0</v>
      </c>
      <c r="O112" s="260">
        <v>408</v>
      </c>
      <c r="P112" s="260">
        <v>0</v>
      </c>
      <c r="Q112" s="260">
        <v>0</v>
      </c>
      <c r="R112" s="260">
        <v>0</v>
      </c>
      <c r="S112" s="260">
        <f t="shared" si="3"/>
        <v>6241.3298456252523</v>
      </c>
      <c r="T112" s="362">
        <f>517+4042</f>
        <v>4559</v>
      </c>
      <c r="U112" s="369">
        <v>10730</v>
      </c>
      <c r="V112" s="245">
        <v>59945.689845625253</v>
      </c>
      <c r="W112" s="246">
        <v>0</v>
      </c>
      <c r="X112" s="246">
        <v>0</v>
      </c>
      <c r="Y112" s="246">
        <v>0</v>
      </c>
      <c r="Z112" s="246">
        <v>0</v>
      </c>
      <c r="AA112" s="246">
        <v>0</v>
      </c>
      <c r="AB112" s="246">
        <v>0</v>
      </c>
      <c r="AC112" s="246">
        <v>0</v>
      </c>
      <c r="AD112" s="246">
        <v>0</v>
      </c>
      <c r="AE112" s="246">
        <f t="shared" si="2"/>
        <v>0</v>
      </c>
      <c r="AF112" s="351">
        <v>535</v>
      </c>
      <c r="AG112" s="245">
        <v>535</v>
      </c>
      <c r="AH112" s="247">
        <v>60480.689845625253</v>
      </c>
      <c r="AI112" s="248">
        <v>-38134.41003098611</v>
      </c>
      <c r="AJ112" s="249">
        <v>0</v>
      </c>
      <c r="AK112" s="262">
        <v>102972.1779688344</v>
      </c>
      <c r="AL112" s="263">
        <v>64837.767937848286</v>
      </c>
      <c r="AM112" s="252"/>
      <c r="AN112" s="253">
        <v>7566.2495040000003</v>
      </c>
      <c r="AO112" s="254">
        <v>0</v>
      </c>
      <c r="AP112" s="255"/>
      <c r="AQ112" s="94">
        <v>-64837.767937848286</v>
      </c>
      <c r="AR112" s="256" t="s">
        <v>721</v>
      </c>
      <c r="AT112" s="246">
        <v>535</v>
      </c>
      <c r="AV112" s="261">
        <v>21530.329845625252</v>
      </c>
    </row>
    <row r="113" spans="1:48" ht="15.05" customHeight="1" x14ac:dyDescent="0.3">
      <c r="A113" s="238">
        <v>107</v>
      </c>
      <c r="B113" s="265" t="s">
        <v>207</v>
      </c>
      <c r="C113" s="240">
        <v>154823.50925667735</v>
      </c>
      <c r="D113" s="264">
        <v>1</v>
      </c>
      <c r="E113" s="259">
        <v>25385.07</v>
      </c>
      <c r="F113" s="260" t="e">
        <v>#VALUE!</v>
      </c>
      <c r="G113" s="260">
        <v>0</v>
      </c>
      <c r="H113" s="260">
        <v>0</v>
      </c>
      <c r="I113" s="260">
        <v>0</v>
      </c>
      <c r="J113" s="260">
        <v>0</v>
      </c>
      <c r="K113" s="260">
        <v>0</v>
      </c>
      <c r="L113" s="260">
        <v>0</v>
      </c>
      <c r="M113" s="260">
        <v>5027</v>
      </c>
      <c r="N113" s="260">
        <v>0</v>
      </c>
      <c r="O113" s="260">
        <v>10754</v>
      </c>
      <c r="P113" s="260">
        <v>0</v>
      </c>
      <c r="Q113" s="260">
        <v>8053</v>
      </c>
      <c r="R113" s="260">
        <v>42</v>
      </c>
      <c r="S113" s="260">
        <f t="shared" si="3"/>
        <v>11130.303791951475</v>
      </c>
      <c r="T113" s="362">
        <v>0</v>
      </c>
      <c r="U113" s="369">
        <v>17708</v>
      </c>
      <c r="V113" s="245">
        <v>78057.373791951482</v>
      </c>
      <c r="W113" s="246">
        <v>31229</v>
      </c>
      <c r="X113" s="246">
        <v>0</v>
      </c>
      <c r="Y113" s="246">
        <v>30341</v>
      </c>
      <c r="Z113" s="246">
        <v>90</v>
      </c>
      <c r="AA113" s="246">
        <v>0</v>
      </c>
      <c r="AB113" s="246">
        <v>0</v>
      </c>
      <c r="AC113" s="246">
        <v>16120</v>
      </c>
      <c r="AD113" s="246">
        <v>93</v>
      </c>
      <c r="AE113" s="246">
        <f t="shared" si="2"/>
        <v>893</v>
      </c>
      <c r="AF113" s="351"/>
      <c r="AG113" s="245">
        <v>78583</v>
      </c>
      <c r="AH113" s="247">
        <v>156640.37379195148</v>
      </c>
      <c r="AI113" s="248">
        <v>0</v>
      </c>
      <c r="AJ113" s="249">
        <v>1816.8645352741296</v>
      </c>
      <c r="AK113" s="262">
        <v>6406.3407039971826</v>
      </c>
      <c r="AL113" s="263">
        <v>8223.2052392713122</v>
      </c>
      <c r="AM113" s="252"/>
      <c r="AN113" s="253">
        <v>11862.578914</v>
      </c>
      <c r="AO113" s="254">
        <v>0</v>
      </c>
      <c r="AP113" s="255"/>
      <c r="AQ113" s="94">
        <v>-8223.2052392713122</v>
      </c>
      <c r="AR113" s="256" t="s">
        <v>721</v>
      </c>
      <c r="AT113" s="246">
        <v>893</v>
      </c>
      <c r="AV113" s="261">
        <v>28838.303791951475</v>
      </c>
    </row>
    <row r="114" spans="1:48" ht="15.05" customHeight="1" x14ac:dyDescent="0.3">
      <c r="A114" s="238">
        <v>108</v>
      </c>
      <c r="B114" s="257" t="s">
        <v>208</v>
      </c>
      <c r="C114" s="240">
        <v>110300.02395436654</v>
      </c>
      <c r="D114" s="264">
        <v>1</v>
      </c>
      <c r="E114" s="259">
        <v>3927</v>
      </c>
      <c r="F114" s="260">
        <v>1.5</v>
      </c>
      <c r="G114" s="260">
        <v>29948</v>
      </c>
      <c r="H114" s="260">
        <v>150</v>
      </c>
      <c r="I114" s="260">
        <v>0</v>
      </c>
      <c r="J114" s="260">
        <v>0</v>
      </c>
      <c r="K114" s="260">
        <v>0</v>
      </c>
      <c r="L114" s="260">
        <v>0</v>
      </c>
      <c r="M114" s="260">
        <v>686</v>
      </c>
      <c r="N114" s="260">
        <v>0</v>
      </c>
      <c r="O114" s="260">
        <v>245</v>
      </c>
      <c r="P114" s="260">
        <v>0</v>
      </c>
      <c r="Q114" s="260">
        <v>0</v>
      </c>
      <c r="R114" s="260">
        <v>0</v>
      </c>
      <c r="S114" s="260">
        <f t="shared" si="3"/>
        <v>2392.774994929714</v>
      </c>
      <c r="T114" s="362">
        <v>4326</v>
      </c>
      <c r="U114" s="369">
        <v>215</v>
      </c>
      <c r="V114" s="245">
        <v>41739.774994929714</v>
      </c>
      <c r="W114" s="246">
        <v>0</v>
      </c>
      <c r="X114" s="246">
        <v>0</v>
      </c>
      <c r="Y114" s="246">
        <v>0</v>
      </c>
      <c r="Z114" s="246">
        <v>0</v>
      </c>
      <c r="AA114" s="246">
        <v>0</v>
      </c>
      <c r="AB114" s="246">
        <v>0</v>
      </c>
      <c r="AC114" s="246">
        <v>29226</v>
      </c>
      <c r="AD114" s="246">
        <v>154.30000000000001</v>
      </c>
      <c r="AE114" s="246">
        <f t="shared" si="2"/>
        <v>0</v>
      </c>
      <c r="AF114" s="351">
        <v>648</v>
      </c>
      <c r="AG114" s="245">
        <v>29874</v>
      </c>
      <c r="AH114" s="247">
        <v>71613.774994929714</v>
      </c>
      <c r="AI114" s="248">
        <v>-38686.248959436823</v>
      </c>
      <c r="AJ114" s="249">
        <v>0</v>
      </c>
      <c r="AK114" s="262">
        <v>13293.222038877986</v>
      </c>
      <c r="AL114" s="263">
        <v>-25393.026920558837</v>
      </c>
      <c r="AM114" s="252"/>
      <c r="AN114" s="253">
        <v>8407.0939799999996</v>
      </c>
      <c r="AO114" s="254">
        <v>0</v>
      </c>
      <c r="AP114" s="255"/>
      <c r="AQ114" s="94" t="s">
        <v>721</v>
      </c>
      <c r="AR114" s="256">
        <v>25393.026920558837</v>
      </c>
      <c r="AT114" s="246">
        <v>648</v>
      </c>
      <c r="AV114" s="261">
        <v>6933.774994929714</v>
      </c>
    </row>
    <row r="115" spans="1:48" ht="15.05" customHeight="1" x14ac:dyDescent="0.3">
      <c r="A115" s="238">
        <v>109</v>
      </c>
      <c r="B115" s="257" t="s">
        <v>209</v>
      </c>
      <c r="C115" s="240">
        <v>82774.192377234373</v>
      </c>
      <c r="D115" s="264">
        <v>1</v>
      </c>
      <c r="E115" s="259">
        <v>13058.28</v>
      </c>
      <c r="F115" s="260">
        <v>2.5</v>
      </c>
      <c r="G115" s="260">
        <v>1328</v>
      </c>
      <c r="H115" s="260">
        <v>0</v>
      </c>
      <c r="I115" s="260">
        <v>13313</v>
      </c>
      <c r="J115" s="260">
        <v>0.5</v>
      </c>
      <c r="K115" s="260">
        <v>0</v>
      </c>
      <c r="L115" s="260">
        <v>0</v>
      </c>
      <c r="M115" s="260">
        <v>245</v>
      </c>
      <c r="N115" s="260">
        <v>0</v>
      </c>
      <c r="O115" s="260">
        <v>11000</v>
      </c>
      <c r="P115" s="260">
        <v>0</v>
      </c>
      <c r="Q115" s="260">
        <v>1644</v>
      </c>
      <c r="R115" s="260">
        <v>8</v>
      </c>
      <c r="S115" s="260">
        <f t="shared" si="3"/>
        <v>14317.460288514747</v>
      </c>
      <c r="T115" s="362">
        <v>6295</v>
      </c>
      <c r="U115" s="369">
        <v>2364</v>
      </c>
      <c r="V115" s="245">
        <v>63564.740288514746</v>
      </c>
      <c r="W115" s="246">
        <v>0</v>
      </c>
      <c r="X115" s="246">
        <v>0</v>
      </c>
      <c r="Y115" s="246">
        <v>0</v>
      </c>
      <c r="Z115" s="246">
        <v>0</v>
      </c>
      <c r="AA115" s="246">
        <v>68512</v>
      </c>
      <c r="AB115" s="246">
        <v>1</v>
      </c>
      <c r="AC115" s="246">
        <v>20892</v>
      </c>
      <c r="AD115" s="246">
        <v>125</v>
      </c>
      <c r="AE115" s="246">
        <f t="shared" si="2"/>
        <v>893</v>
      </c>
      <c r="AF115" s="351"/>
      <c r="AG115" s="245">
        <v>90297</v>
      </c>
      <c r="AH115" s="247">
        <v>153861.74028851476</v>
      </c>
      <c r="AI115" s="248">
        <v>0</v>
      </c>
      <c r="AJ115" s="249">
        <v>71087.547911280388</v>
      </c>
      <c r="AK115" s="262">
        <v>-7752.4248204910946</v>
      </c>
      <c r="AL115" s="263">
        <v>63335.12309078929</v>
      </c>
      <c r="AM115" s="252"/>
      <c r="AN115" s="253">
        <v>6281.7184099999995</v>
      </c>
      <c r="AO115" s="254">
        <v>0</v>
      </c>
      <c r="AP115" s="255"/>
      <c r="AQ115" s="94">
        <v>-63335.12309078929</v>
      </c>
      <c r="AR115" s="256" t="s">
        <v>721</v>
      </c>
      <c r="AT115" s="246">
        <v>893</v>
      </c>
      <c r="AV115" s="261">
        <v>22976.460288514747</v>
      </c>
    </row>
    <row r="116" spans="1:48" ht="15.05" customHeight="1" x14ac:dyDescent="0.3">
      <c r="A116" s="238">
        <v>110</v>
      </c>
      <c r="B116" s="257" t="s">
        <v>210</v>
      </c>
      <c r="C116" s="240">
        <v>86174.335660142897</v>
      </c>
      <c r="D116" s="264">
        <v>1</v>
      </c>
      <c r="E116" s="259">
        <v>246</v>
      </c>
      <c r="F116" s="260">
        <v>0</v>
      </c>
      <c r="G116" s="260">
        <v>2115</v>
      </c>
      <c r="H116" s="260">
        <v>14</v>
      </c>
      <c r="I116" s="260">
        <v>0</v>
      </c>
      <c r="J116" s="260">
        <v>0</v>
      </c>
      <c r="K116" s="260">
        <v>4688</v>
      </c>
      <c r="L116" s="260">
        <v>43.7</v>
      </c>
      <c r="M116" s="260">
        <v>4719</v>
      </c>
      <c r="N116" s="260">
        <v>0</v>
      </c>
      <c r="O116" s="260">
        <v>1021</v>
      </c>
      <c r="P116" s="260">
        <v>0</v>
      </c>
      <c r="Q116" s="260">
        <v>9111</v>
      </c>
      <c r="R116" s="260">
        <v>49</v>
      </c>
      <c r="S116" s="260">
        <f t="shared" si="3"/>
        <v>14023.193419181698</v>
      </c>
      <c r="T116" s="362">
        <v>0</v>
      </c>
      <c r="U116" s="369">
        <v>5980</v>
      </c>
      <c r="V116" s="245">
        <v>41903.193419181698</v>
      </c>
      <c r="W116" s="246">
        <v>0</v>
      </c>
      <c r="X116" s="246">
        <v>0</v>
      </c>
      <c r="Y116" s="246">
        <v>0</v>
      </c>
      <c r="Z116" s="246">
        <v>0</v>
      </c>
      <c r="AA116" s="246">
        <v>0</v>
      </c>
      <c r="AB116" s="246">
        <v>0</v>
      </c>
      <c r="AC116" s="246">
        <v>16164</v>
      </c>
      <c r="AD116" s="246">
        <v>88</v>
      </c>
      <c r="AE116" s="246">
        <f t="shared" si="2"/>
        <v>0</v>
      </c>
      <c r="AF116" s="351"/>
      <c r="AG116" s="245">
        <v>16164</v>
      </c>
      <c r="AH116" s="247">
        <v>58067.193419181698</v>
      </c>
      <c r="AI116" s="248">
        <v>-28107.142240961199</v>
      </c>
      <c r="AJ116" s="249">
        <v>0</v>
      </c>
      <c r="AK116" s="262">
        <v>9115.5888716967675</v>
      </c>
      <c r="AL116" s="263">
        <v>-18991.553369264431</v>
      </c>
      <c r="AM116" s="252"/>
      <c r="AN116" s="253">
        <v>6608.5510000000004</v>
      </c>
      <c r="AO116" s="254">
        <v>0</v>
      </c>
      <c r="AP116" s="255"/>
      <c r="AQ116" s="94" t="s">
        <v>721</v>
      </c>
      <c r="AR116" s="256">
        <v>18991.553369264431</v>
      </c>
      <c r="AT116" s="246">
        <v>0</v>
      </c>
      <c r="AV116" s="261">
        <v>20003.193419181698</v>
      </c>
    </row>
    <row r="117" spans="1:48" ht="15.05" customHeight="1" x14ac:dyDescent="0.3">
      <c r="A117" s="238">
        <v>111</v>
      </c>
      <c r="B117" s="257" t="s">
        <v>211</v>
      </c>
      <c r="C117" s="240">
        <v>51403.953986857428</v>
      </c>
      <c r="D117" s="264">
        <v>2</v>
      </c>
      <c r="E117" s="259">
        <v>1929</v>
      </c>
      <c r="F117" s="260">
        <v>1</v>
      </c>
      <c r="G117" s="260">
        <v>1823</v>
      </c>
      <c r="H117" s="260">
        <v>6</v>
      </c>
      <c r="I117" s="260">
        <v>0</v>
      </c>
      <c r="J117" s="260">
        <v>0</v>
      </c>
      <c r="K117" s="260">
        <v>0</v>
      </c>
      <c r="L117" s="260">
        <v>0</v>
      </c>
      <c r="M117" s="260">
        <v>3002</v>
      </c>
      <c r="N117" s="260">
        <v>0</v>
      </c>
      <c r="O117" s="260">
        <v>0</v>
      </c>
      <c r="P117" s="260">
        <v>0</v>
      </c>
      <c r="Q117" s="260">
        <v>0</v>
      </c>
      <c r="R117" s="260">
        <v>0</v>
      </c>
      <c r="S117" s="260">
        <f t="shared" si="3"/>
        <v>22.462316008718631</v>
      </c>
      <c r="T117" s="362">
        <v>0</v>
      </c>
      <c r="U117" s="369">
        <v>345</v>
      </c>
      <c r="V117" s="245">
        <v>7121.4623160087185</v>
      </c>
      <c r="W117" s="246">
        <v>0</v>
      </c>
      <c r="X117" s="246">
        <v>0</v>
      </c>
      <c r="Y117" s="246">
        <v>0</v>
      </c>
      <c r="Z117" s="246">
        <v>0</v>
      </c>
      <c r="AA117" s="246">
        <v>0</v>
      </c>
      <c r="AB117" s="246">
        <v>0</v>
      </c>
      <c r="AC117" s="246">
        <v>0</v>
      </c>
      <c r="AD117" s="246">
        <v>0</v>
      </c>
      <c r="AE117" s="246">
        <f t="shared" si="2"/>
        <v>0</v>
      </c>
      <c r="AF117" s="351"/>
      <c r="AG117" s="245">
        <v>0</v>
      </c>
      <c r="AH117" s="247">
        <v>7121.4623160087185</v>
      </c>
      <c r="AI117" s="248">
        <v>-44282.491670848707</v>
      </c>
      <c r="AJ117" s="249">
        <v>0</v>
      </c>
      <c r="AK117" s="262">
        <v>19915.432539280569</v>
      </c>
      <c r="AL117" s="263">
        <v>-24367.059131568138</v>
      </c>
      <c r="AM117" s="252"/>
      <c r="AN117" s="253">
        <v>3903.4939690000001</v>
      </c>
      <c r="AO117" s="254">
        <v>0</v>
      </c>
      <c r="AP117" s="255"/>
      <c r="AQ117" s="94" t="s">
        <v>721</v>
      </c>
      <c r="AR117" s="256">
        <v>24367.059131568138</v>
      </c>
      <c r="AT117" s="246">
        <v>0</v>
      </c>
      <c r="AV117" s="261">
        <v>367.46231600871863</v>
      </c>
    </row>
    <row r="118" spans="1:48" ht="15.05" customHeight="1" x14ac:dyDescent="0.3">
      <c r="A118" s="238">
        <v>112</v>
      </c>
      <c r="B118" s="257" t="s">
        <v>212</v>
      </c>
      <c r="C118" s="240">
        <v>25112.022117977293</v>
      </c>
      <c r="D118" s="264">
        <v>3</v>
      </c>
      <c r="E118" s="259">
        <v>0</v>
      </c>
      <c r="F118" s="260">
        <v>0</v>
      </c>
      <c r="G118" s="260">
        <v>788</v>
      </c>
      <c r="H118" s="260">
        <v>5.7</v>
      </c>
      <c r="I118" s="260">
        <v>0</v>
      </c>
      <c r="J118" s="260">
        <v>0</v>
      </c>
      <c r="K118" s="260">
        <v>0</v>
      </c>
      <c r="L118" s="260">
        <v>0</v>
      </c>
      <c r="M118" s="260">
        <v>0</v>
      </c>
      <c r="N118" s="260">
        <v>0</v>
      </c>
      <c r="O118" s="260">
        <v>1549</v>
      </c>
      <c r="P118" s="260">
        <v>0</v>
      </c>
      <c r="Q118" s="260">
        <v>0</v>
      </c>
      <c r="R118" s="260">
        <v>0</v>
      </c>
      <c r="S118" s="260">
        <f t="shared" si="3"/>
        <v>569.49957407352122</v>
      </c>
      <c r="T118" s="362">
        <v>0</v>
      </c>
      <c r="U118" s="369">
        <v>381</v>
      </c>
      <c r="V118" s="245">
        <v>3287.4995740735212</v>
      </c>
      <c r="W118" s="246">
        <v>0</v>
      </c>
      <c r="X118" s="246">
        <v>0</v>
      </c>
      <c r="Y118" s="246">
        <v>0</v>
      </c>
      <c r="Z118" s="246">
        <v>0</v>
      </c>
      <c r="AA118" s="246">
        <v>23548</v>
      </c>
      <c r="AB118" s="246">
        <v>1</v>
      </c>
      <c r="AC118" s="246">
        <v>0</v>
      </c>
      <c r="AD118" s="246">
        <v>0</v>
      </c>
      <c r="AE118" s="246">
        <f t="shared" si="2"/>
        <v>0</v>
      </c>
      <c r="AF118" s="351"/>
      <c r="AG118" s="245">
        <v>23548</v>
      </c>
      <c r="AH118" s="247">
        <v>26835.499574073521</v>
      </c>
      <c r="AI118" s="248">
        <v>0</v>
      </c>
      <c r="AJ118" s="249">
        <v>1723.4774560962287</v>
      </c>
      <c r="AK118" s="262">
        <v>-17966.059095965185</v>
      </c>
      <c r="AL118" s="263">
        <v>-16242.581639868957</v>
      </c>
      <c r="AM118" s="252"/>
      <c r="AN118" s="253">
        <v>1898.6006650000002</v>
      </c>
      <c r="AO118" s="254">
        <v>0</v>
      </c>
      <c r="AP118" s="255"/>
      <c r="AQ118" s="94" t="s">
        <v>721</v>
      </c>
      <c r="AR118" s="256">
        <v>16242.581639868957</v>
      </c>
      <c r="AT118" s="246">
        <v>0</v>
      </c>
      <c r="AV118" s="261">
        <v>950.49957407352122</v>
      </c>
    </row>
    <row r="119" spans="1:48" ht="15.05" customHeight="1" x14ac:dyDescent="0.3">
      <c r="A119" s="238">
        <v>113</v>
      </c>
      <c r="B119" s="257" t="s">
        <v>213</v>
      </c>
      <c r="C119" s="240">
        <v>4724.0536791648801</v>
      </c>
      <c r="D119" s="264">
        <v>3</v>
      </c>
      <c r="E119" s="259">
        <v>3682</v>
      </c>
      <c r="F119" s="260">
        <v>0</v>
      </c>
      <c r="G119" s="260">
        <v>0</v>
      </c>
      <c r="H119" s="260">
        <v>0</v>
      </c>
      <c r="I119" s="260">
        <v>1966.7</v>
      </c>
      <c r="J119" s="260">
        <v>0</v>
      </c>
      <c r="K119" s="260">
        <v>0</v>
      </c>
      <c r="L119" s="260">
        <v>0</v>
      </c>
      <c r="M119" s="260">
        <v>0</v>
      </c>
      <c r="N119" s="260">
        <v>0</v>
      </c>
      <c r="O119" s="260">
        <v>349</v>
      </c>
      <c r="P119" s="260">
        <v>0</v>
      </c>
      <c r="Q119" s="260">
        <v>0</v>
      </c>
      <c r="R119" s="260">
        <v>0</v>
      </c>
      <c r="S119" s="260">
        <f t="shared" si="3"/>
        <v>18.623628745517635</v>
      </c>
      <c r="T119" s="362">
        <v>0</v>
      </c>
      <c r="U119" s="369"/>
      <c r="V119" s="245">
        <v>6016.3236287455175</v>
      </c>
      <c r="W119" s="246">
        <v>2354</v>
      </c>
      <c r="X119" s="246">
        <v>0</v>
      </c>
      <c r="Y119" s="246">
        <v>0</v>
      </c>
      <c r="Z119" s="246">
        <v>0</v>
      </c>
      <c r="AA119" s="246">
        <v>0</v>
      </c>
      <c r="AB119" s="246">
        <v>0</v>
      </c>
      <c r="AC119" s="246">
        <v>0</v>
      </c>
      <c r="AD119" s="246">
        <v>0</v>
      </c>
      <c r="AE119" s="246">
        <f t="shared" si="2"/>
        <v>0</v>
      </c>
      <c r="AF119" s="351"/>
      <c r="AG119" s="245">
        <v>2354</v>
      </c>
      <c r="AH119" s="247">
        <v>8370.3236287455184</v>
      </c>
      <c r="AI119" s="248">
        <v>0</v>
      </c>
      <c r="AJ119" s="249">
        <v>3646.2699495806382</v>
      </c>
      <c r="AK119" s="262">
        <v>665.57599322691749</v>
      </c>
      <c r="AL119" s="263">
        <v>4311.8459428075557</v>
      </c>
      <c r="AM119" s="252"/>
      <c r="AN119" s="253">
        <v>358.28729999999996</v>
      </c>
      <c r="AO119" s="254">
        <v>0</v>
      </c>
      <c r="AP119" s="255"/>
      <c r="AQ119" s="94">
        <v>-4311.8459428075557</v>
      </c>
      <c r="AR119" s="256" t="s">
        <v>721</v>
      </c>
      <c r="AT119" s="246">
        <v>0</v>
      </c>
      <c r="AV119" s="261">
        <v>18.623628745517635</v>
      </c>
    </row>
    <row r="120" spans="1:48" ht="15.05" customHeight="1" x14ac:dyDescent="0.3">
      <c r="A120" s="238">
        <v>114</v>
      </c>
      <c r="B120" s="257" t="s">
        <v>214</v>
      </c>
      <c r="C120" s="240">
        <v>5383.7335286285052</v>
      </c>
      <c r="D120" s="264">
        <v>3</v>
      </c>
      <c r="E120" s="259">
        <v>0</v>
      </c>
      <c r="F120" s="260">
        <v>0</v>
      </c>
      <c r="G120" s="260">
        <v>830</v>
      </c>
      <c r="H120" s="260">
        <v>5.7</v>
      </c>
      <c r="I120" s="260">
        <v>0</v>
      </c>
      <c r="J120" s="260">
        <v>0</v>
      </c>
      <c r="K120" s="260">
        <v>0</v>
      </c>
      <c r="L120" s="260">
        <v>0</v>
      </c>
      <c r="M120" s="260">
        <v>0</v>
      </c>
      <c r="N120" s="260">
        <v>0</v>
      </c>
      <c r="O120" s="260">
        <v>0</v>
      </c>
      <c r="P120" s="260">
        <v>0</v>
      </c>
      <c r="Q120" s="260">
        <v>0</v>
      </c>
      <c r="R120" s="260">
        <v>0</v>
      </c>
      <c r="S120" s="260">
        <f t="shared" si="3"/>
        <v>3.5775711942000044</v>
      </c>
      <c r="T120" s="362">
        <v>0</v>
      </c>
      <c r="U120" s="369"/>
      <c r="V120" s="245">
        <v>833.5775711942</v>
      </c>
      <c r="W120" s="246">
        <v>0</v>
      </c>
      <c r="X120" s="246">
        <v>0</v>
      </c>
      <c r="Y120" s="246">
        <v>0</v>
      </c>
      <c r="Z120" s="246">
        <v>0</v>
      </c>
      <c r="AA120" s="246">
        <v>0</v>
      </c>
      <c r="AB120" s="246">
        <v>0</v>
      </c>
      <c r="AC120" s="246">
        <v>0</v>
      </c>
      <c r="AD120" s="246">
        <v>0</v>
      </c>
      <c r="AE120" s="246">
        <f t="shared" si="2"/>
        <v>0</v>
      </c>
      <c r="AF120" s="351"/>
      <c r="AG120" s="245">
        <v>0</v>
      </c>
      <c r="AH120" s="247">
        <v>833.5775711942</v>
      </c>
      <c r="AI120" s="248">
        <v>-4550.1559574343055</v>
      </c>
      <c r="AJ120" s="249">
        <v>0</v>
      </c>
      <c r="AK120" s="262">
        <v>-4303.5583000334118</v>
      </c>
      <c r="AL120" s="263">
        <v>-8853.7142574677164</v>
      </c>
      <c r="AM120" s="252"/>
      <c r="AN120" s="253">
        <v>406.17455999999999</v>
      </c>
      <c r="AO120" s="254">
        <v>0</v>
      </c>
      <c r="AP120" s="255"/>
      <c r="AQ120" s="94" t="s">
        <v>721</v>
      </c>
      <c r="AR120" s="256">
        <v>8853.7142574677164</v>
      </c>
      <c r="AT120" s="246">
        <v>0</v>
      </c>
      <c r="AV120" s="261">
        <v>3.5775711942000044</v>
      </c>
    </row>
    <row r="121" spans="1:48" ht="15.05" customHeight="1" x14ac:dyDescent="0.3">
      <c r="A121" s="238">
        <v>115</v>
      </c>
      <c r="B121" s="257" t="s">
        <v>215</v>
      </c>
      <c r="C121" s="240">
        <v>61237.757385335659</v>
      </c>
      <c r="D121" s="264">
        <v>2</v>
      </c>
      <c r="E121" s="259">
        <v>2360</v>
      </c>
      <c r="F121" s="260">
        <v>0</v>
      </c>
      <c r="G121" s="260">
        <v>7777</v>
      </c>
      <c r="H121" s="260">
        <v>46</v>
      </c>
      <c r="I121" s="260">
        <v>89008</v>
      </c>
      <c r="J121" s="260">
        <v>2</v>
      </c>
      <c r="K121" s="260">
        <v>0</v>
      </c>
      <c r="L121" s="260">
        <v>0</v>
      </c>
      <c r="M121" s="260">
        <v>7979</v>
      </c>
      <c r="N121" s="260">
        <v>0</v>
      </c>
      <c r="O121" s="260">
        <v>0</v>
      </c>
      <c r="P121" s="260">
        <v>0</v>
      </c>
      <c r="Q121" s="260">
        <v>0</v>
      </c>
      <c r="R121" s="260">
        <v>0</v>
      </c>
      <c r="S121" s="260">
        <f t="shared" si="3"/>
        <v>337.5165594049613</v>
      </c>
      <c r="T121" s="362">
        <v>0</v>
      </c>
      <c r="U121" s="369">
        <v>1963</v>
      </c>
      <c r="V121" s="245">
        <v>109424.51655940496</v>
      </c>
      <c r="W121" s="246">
        <v>312</v>
      </c>
      <c r="X121" s="246">
        <v>0</v>
      </c>
      <c r="Y121" s="246">
        <v>77921</v>
      </c>
      <c r="Z121" s="246">
        <v>217</v>
      </c>
      <c r="AA121" s="246">
        <v>31912</v>
      </c>
      <c r="AB121" s="246">
        <v>1</v>
      </c>
      <c r="AC121" s="246">
        <v>0</v>
      </c>
      <c r="AD121" s="246">
        <v>0</v>
      </c>
      <c r="AE121" s="246">
        <f t="shared" si="2"/>
        <v>0</v>
      </c>
      <c r="AF121" s="351"/>
      <c r="AG121" s="245">
        <v>110145</v>
      </c>
      <c r="AH121" s="247">
        <v>219569.51655940496</v>
      </c>
      <c r="AI121" s="248">
        <v>0</v>
      </c>
      <c r="AJ121" s="249">
        <v>158331.7591740693</v>
      </c>
      <c r="AK121" s="262">
        <v>-30197.743071855453</v>
      </c>
      <c r="AL121" s="263">
        <v>128134.01610221385</v>
      </c>
      <c r="AM121" s="252"/>
      <c r="AN121" s="253">
        <v>4586.9793800000007</v>
      </c>
      <c r="AO121" s="254">
        <v>0</v>
      </c>
      <c r="AP121" s="255"/>
      <c r="AQ121" s="94">
        <v>-128134.01610221385</v>
      </c>
      <c r="AR121" s="256" t="s">
        <v>721</v>
      </c>
      <c r="AT121" s="246">
        <v>0</v>
      </c>
      <c r="AV121" s="261">
        <v>2300.5165594049613</v>
      </c>
    </row>
    <row r="122" spans="1:48" ht="15.05" customHeight="1" x14ac:dyDescent="0.3">
      <c r="A122" s="238">
        <v>116</v>
      </c>
      <c r="B122" s="265" t="s">
        <v>216</v>
      </c>
      <c r="C122" s="240">
        <v>89548.458358781165</v>
      </c>
      <c r="D122" s="264">
        <v>3</v>
      </c>
      <c r="E122" s="259">
        <v>4497.6399999999994</v>
      </c>
      <c r="F122" s="260">
        <v>0</v>
      </c>
      <c r="G122" s="260">
        <v>14262.64</v>
      </c>
      <c r="H122" s="260">
        <v>63.5</v>
      </c>
      <c r="I122" s="260">
        <v>0</v>
      </c>
      <c r="J122" s="260">
        <v>0</v>
      </c>
      <c r="K122" s="260">
        <v>0</v>
      </c>
      <c r="L122" s="260">
        <v>0</v>
      </c>
      <c r="M122" s="260">
        <v>10382.93</v>
      </c>
      <c r="N122" s="260">
        <v>0</v>
      </c>
      <c r="O122" s="260">
        <v>0</v>
      </c>
      <c r="P122" s="260">
        <v>0</v>
      </c>
      <c r="Q122" s="260">
        <v>0</v>
      </c>
      <c r="R122" s="260">
        <v>0</v>
      </c>
      <c r="S122" s="260">
        <f t="shared" si="3"/>
        <v>12873.185773721314</v>
      </c>
      <c r="T122" s="362">
        <v>0</v>
      </c>
      <c r="U122" s="369">
        <v>5955</v>
      </c>
      <c r="V122" s="245">
        <v>47971.395773721313</v>
      </c>
      <c r="W122" s="246">
        <v>0</v>
      </c>
      <c r="X122" s="246">
        <v>0</v>
      </c>
      <c r="Y122" s="246">
        <v>2540</v>
      </c>
      <c r="Z122" s="246">
        <v>8.8000000000000007</v>
      </c>
      <c r="AA122" s="246">
        <v>65836.639999999999</v>
      </c>
      <c r="AB122" s="246">
        <v>1</v>
      </c>
      <c r="AC122" s="246">
        <v>0</v>
      </c>
      <c r="AD122" s="246">
        <v>0</v>
      </c>
      <c r="AE122" s="246">
        <f t="shared" si="2"/>
        <v>0</v>
      </c>
      <c r="AF122" s="351">
        <v>2327</v>
      </c>
      <c r="AG122" s="245">
        <v>70703.64</v>
      </c>
      <c r="AH122" s="247">
        <v>118675.03577372132</v>
      </c>
      <c r="AI122" s="248">
        <v>0</v>
      </c>
      <c r="AJ122" s="249">
        <v>29126.577414940155</v>
      </c>
      <c r="AK122" s="262">
        <v>87559.178777637426</v>
      </c>
      <c r="AL122" s="263">
        <v>116685.75619257758</v>
      </c>
      <c r="AM122" s="252"/>
      <c r="AN122" s="253">
        <v>6852.3259159999989</v>
      </c>
      <c r="AO122" s="254">
        <v>0</v>
      </c>
      <c r="AP122" s="255"/>
      <c r="AQ122" s="94">
        <v>-116685.75619257758</v>
      </c>
      <c r="AR122" s="256" t="s">
        <v>721</v>
      </c>
      <c r="AT122" s="246">
        <v>2327</v>
      </c>
      <c r="AV122" s="261">
        <v>18828.185773721314</v>
      </c>
    </row>
    <row r="123" spans="1:48" ht="15.05" customHeight="1" x14ac:dyDescent="0.3">
      <c r="A123" s="238">
        <v>117</v>
      </c>
      <c r="B123" s="257" t="s">
        <v>217</v>
      </c>
      <c r="C123" s="240">
        <v>57108.320883457964</v>
      </c>
      <c r="D123" s="264">
        <v>3</v>
      </c>
      <c r="E123" s="259">
        <v>3175</v>
      </c>
      <c r="F123" s="260">
        <v>0</v>
      </c>
      <c r="G123" s="260">
        <v>1118</v>
      </c>
      <c r="H123" s="260">
        <v>8.6999999999999993</v>
      </c>
      <c r="I123" s="260">
        <v>0</v>
      </c>
      <c r="J123" s="260">
        <v>0</v>
      </c>
      <c r="K123" s="260">
        <v>0</v>
      </c>
      <c r="L123" s="260">
        <v>0</v>
      </c>
      <c r="M123" s="260">
        <v>4243</v>
      </c>
      <c r="N123" s="260">
        <v>0</v>
      </c>
      <c r="O123" s="260">
        <v>818</v>
      </c>
      <c r="P123" s="260">
        <v>0</v>
      </c>
      <c r="Q123" s="260">
        <v>0</v>
      </c>
      <c r="R123" s="260">
        <v>0</v>
      </c>
      <c r="S123" s="260">
        <f t="shared" si="3"/>
        <v>785.37713572048756</v>
      </c>
      <c r="T123" s="362">
        <v>0</v>
      </c>
      <c r="U123" s="369"/>
      <c r="V123" s="245">
        <v>10139.377135720488</v>
      </c>
      <c r="W123" s="246">
        <v>0</v>
      </c>
      <c r="X123" s="246">
        <v>0</v>
      </c>
      <c r="Y123" s="246">
        <v>0</v>
      </c>
      <c r="Z123" s="246">
        <v>0</v>
      </c>
      <c r="AA123" s="246">
        <v>0</v>
      </c>
      <c r="AB123" s="246">
        <v>0</v>
      </c>
      <c r="AC123" s="246">
        <v>0</v>
      </c>
      <c r="AD123" s="246">
        <v>0</v>
      </c>
      <c r="AE123" s="246">
        <f t="shared" si="2"/>
        <v>0</v>
      </c>
      <c r="AF123" s="351"/>
      <c r="AG123" s="245">
        <v>0</v>
      </c>
      <c r="AH123" s="247">
        <v>10139.377135720488</v>
      </c>
      <c r="AI123" s="248">
        <v>-46968.943747737474</v>
      </c>
      <c r="AJ123" s="249">
        <v>0</v>
      </c>
      <c r="AK123" s="262">
        <v>-25831.606191397583</v>
      </c>
      <c r="AL123" s="263">
        <v>-72800.54993913506</v>
      </c>
      <c r="AM123" s="252"/>
      <c r="AN123" s="253">
        <v>4258.0082400000001</v>
      </c>
      <c r="AO123" s="254">
        <v>0</v>
      </c>
      <c r="AP123" s="255"/>
      <c r="AQ123" s="94" t="s">
        <v>721</v>
      </c>
      <c r="AR123" s="256">
        <v>72800.54993913506</v>
      </c>
      <c r="AT123" s="246">
        <v>0</v>
      </c>
      <c r="AV123" s="261">
        <v>785.37713572048756</v>
      </c>
    </row>
    <row r="124" spans="1:48" ht="15.05" customHeight="1" x14ac:dyDescent="0.3">
      <c r="A124" s="238">
        <v>118</v>
      </c>
      <c r="B124" s="257" t="s">
        <v>218</v>
      </c>
      <c r="C124" s="240">
        <v>88532.442225047445</v>
      </c>
      <c r="D124" s="264">
        <v>3</v>
      </c>
      <c r="E124" s="259">
        <v>3352.6</v>
      </c>
      <c r="F124" s="260">
        <v>0</v>
      </c>
      <c r="G124" s="260">
        <v>441.61</v>
      </c>
      <c r="H124" s="260">
        <v>2.5</v>
      </c>
      <c r="I124" s="260">
        <v>0</v>
      </c>
      <c r="J124" s="260">
        <v>0</v>
      </c>
      <c r="K124" s="260">
        <v>0</v>
      </c>
      <c r="L124" s="260">
        <v>0</v>
      </c>
      <c r="M124" s="260">
        <v>8206</v>
      </c>
      <c r="N124" s="260">
        <v>0</v>
      </c>
      <c r="O124" s="260">
        <v>0</v>
      </c>
      <c r="P124" s="260">
        <v>0</v>
      </c>
      <c r="Q124" s="260">
        <v>926</v>
      </c>
      <c r="R124" s="260">
        <v>3</v>
      </c>
      <c r="S124" s="260">
        <f t="shared" si="3"/>
        <v>305.5125541730813</v>
      </c>
      <c r="T124" s="362">
        <v>0</v>
      </c>
      <c r="U124" s="369">
        <v>2774</v>
      </c>
      <c r="V124" s="245">
        <v>16005.72255417308</v>
      </c>
      <c r="W124" s="246">
        <v>474</v>
      </c>
      <c r="X124" s="246">
        <v>0</v>
      </c>
      <c r="Y124" s="246">
        <v>0</v>
      </c>
      <c r="Z124" s="246">
        <v>0</v>
      </c>
      <c r="AA124" s="246">
        <v>60307</v>
      </c>
      <c r="AB124" s="246">
        <v>1</v>
      </c>
      <c r="AC124" s="246">
        <v>0</v>
      </c>
      <c r="AD124" s="246">
        <v>0</v>
      </c>
      <c r="AE124" s="246">
        <f t="shared" si="2"/>
        <v>0</v>
      </c>
      <c r="AF124" s="351">
        <v>7206</v>
      </c>
      <c r="AG124" s="245">
        <v>67987</v>
      </c>
      <c r="AH124" s="247">
        <v>83992.722554173088</v>
      </c>
      <c r="AI124" s="248">
        <v>-4539.7196708743577</v>
      </c>
      <c r="AJ124" s="249">
        <v>0</v>
      </c>
      <c r="AK124" s="262">
        <v>-5184.9116866449658</v>
      </c>
      <c r="AL124" s="263">
        <v>-9724.6313575193235</v>
      </c>
      <c r="AM124" s="252"/>
      <c r="AN124" s="253">
        <v>6776.0033039999998</v>
      </c>
      <c r="AO124" s="254">
        <v>0</v>
      </c>
      <c r="AP124" s="255"/>
      <c r="AQ124" s="94" t="s">
        <v>721</v>
      </c>
      <c r="AR124" s="256">
        <v>9724.6313575193235</v>
      </c>
      <c r="AT124" s="246">
        <v>7206</v>
      </c>
      <c r="AV124" s="261">
        <v>3079.5125541730813</v>
      </c>
    </row>
    <row r="125" spans="1:48" ht="15.05" customHeight="1" x14ac:dyDescent="0.3">
      <c r="A125" s="238">
        <v>119</v>
      </c>
      <c r="B125" s="257" t="s">
        <v>219</v>
      </c>
      <c r="C125" s="240">
        <v>88850.793494635276</v>
      </c>
      <c r="D125" s="264">
        <v>3</v>
      </c>
      <c r="E125" s="259">
        <v>3340</v>
      </c>
      <c r="F125" s="260">
        <v>0</v>
      </c>
      <c r="G125" s="260">
        <v>2974</v>
      </c>
      <c r="H125" s="260">
        <v>9.9</v>
      </c>
      <c r="I125" s="260">
        <v>0</v>
      </c>
      <c r="J125" s="260">
        <v>0</v>
      </c>
      <c r="K125" s="260">
        <v>0</v>
      </c>
      <c r="L125" s="260">
        <v>0</v>
      </c>
      <c r="M125" s="260">
        <v>8497.93</v>
      </c>
      <c r="N125" s="260">
        <v>0</v>
      </c>
      <c r="O125" s="260">
        <v>1592</v>
      </c>
      <c r="P125" s="260">
        <v>0</v>
      </c>
      <c r="Q125" s="260">
        <v>5859</v>
      </c>
      <c r="R125" s="260">
        <v>38</v>
      </c>
      <c r="S125" s="260">
        <f t="shared" si="3"/>
        <v>2250.908778568868</v>
      </c>
      <c r="T125" s="362">
        <v>0</v>
      </c>
      <c r="U125" s="369">
        <v>5188</v>
      </c>
      <c r="V125" s="245">
        <v>29701.838778568868</v>
      </c>
      <c r="W125" s="246">
        <v>355</v>
      </c>
      <c r="X125" s="246">
        <v>0</v>
      </c>
      <c r="Y125" s="246">
        <v>0</v>
      </c>
      <c r="Z125" s="246">
        <v>0</v>
      </c>
      <c r="AA125" s="246">
        <v>0</v>
      </c>
      <c r="AB125" s="246">
        <v>0</v>
      </c>
      <c r="AC125" s="246">
        <v>29942</v>
      </c>
      <c r="AD125" s="246">
        <v>169</v>
      </c>
      <c r="AE125" s="246">
        <f t="shared" si="2"/>
        <v>0</v>
      </c>
      <c r="AF125" s="351">
        <v>4083</v>
      </c>
      <c r="AG125" s="245">
        <v>34380</v>
      </c>
      <c r="AH125" s="247">
        <v>64081.838778568868</v>
      </c>
      <c r="AI125" s="248">
        <v>-24768.954716066408</v>
      </c>
      <c r="AJ125" s="249">
        <v>0</v>
      </c>
      <c r="AK125" s="262">
        <v>50120.417728138127</v>
      </c>
      <c r="AL125" s="263">
        <v>25351.463012071719</v>
      </c>
      <c r="AM125" s="252"/>
      <c r="AN125" s="253">
        <v>6801.1850880000011</v>
      </c>
      <c r="AO125" s="254">
        <v>0</v>
      </c>
      <c r="AP125" s="255"/>
      <c r="AQ125" s="94">
        <v>-25351.463012071719</v>
      </c>
      <c r="AR125" s="256" t="s">
        <v>721</v>
      </c>
      <c r="AT125" s="246">
        <v>4083</v>
      </c>
      <c r="AV125" s="261">
        <v>7438.908778568868</v>
      </c>
    </row>
    <row r="126" spans="1:48" ht="15.05" customHeight="1" x14ac:dyDescent="0.3">
      <c r="A126" s="238">
        <v>120</v>
      </c>
      <c r="B126" s="257" t="s">
        <v>220</v>
      </c>
      <c r="C126" s="240">
        <v>45657.152791723187</v>
      </c>
      <c r="D126" s="264">
        <v>3</v>
      </c>
      <c r="E126" s="259">
        <v>13598.95</v>
      </c>
      <c r="F126" s="260">
        <v>0</v>
      </c>
      <c r="G126" s="260">
        <v>0</v>
      </c>
      <c r="H126" s="260">
        <v>0</v>
      </c>
      <c r="I126" s="260">
        <v>26288.57</v>
      </c>
      <c r="J126" s="260">
        <v>0.2</v>
      </c>
      <c r="K126" s="260">
        <v>0</v>
      </c>
      <c r="L126" s="260">
        <v>0</v>
      </c>
      <c r="M126" s="260">
        <v>4023</v>
      </c>
      <c r="N126" s="260">
        <v>0</v>
      </c>
      <c r="O126" s="260">
        <v>0</v>
      </c>
      <c r="P126" s="260">
        <v>0</v>
      </c>
      <c r="Q126" s="260">
        <v>0</v>
      </c>
      <c r="R126" s="260">
        <v>0</v>
      </c>
      <c r="S126" s="260">
        <f t="shared" si="3"/>
        <v>7752.7071604799803</v>
      </c>
      <c r="T126" s="362">
        <v>0</v>
      </c>
      <c r="U126" s="369">
        <v>2777</v>
      </c>
      <c r="V126" s="245">
        <v>54440.227160479983</v>
      </c>
      <c r="W126" s="246">
        <v>2442</v>
      </c>
      <c r="X126" s="246">
        <v>0</v>
      </c>
      <c r="Y126" s="246">
        <v>0</v>
      </c>
      <c r="Z126" s="246">
        <v>0</v>
      </c>
      <c r="AA126" s="246">
        <v>0</v>
      </c>
      <c r="AB126" s="246">
        <v>0</v>
      </c>
      <c r="AC126" s="246">
        <v>0</v>
      </c>
      <c r="AD126" s="246">
        <v>0</v>
      </c>
      <c r="AE126" s="246">
        <f t="shared" si="2"/>
        <v>0</v>
      </c>
      <c r="AF126" s="351">
        <v>1126</v>
      </c>
      <c r="AG126" s="245">
        <v>3568</v>
      </c>
      <c r="AH126" s="247">
        <v>58008.227160479983</v>
      </c>
      <c r="AI126" s="248">
        <v>0</v>
      </c>
      <c r="AJ126" s="249">
        <v>12351.074368756796</v>
      </c>
      <c r="AK126" s="262">
        <v>185748.6071084892</v>
      </c>
      <c r="AL126" s="263">
        <v>198099.68147724599</v>
      </c>
      <c r="AM126" s="252"/>
      <c r="AN126" s="253">
        <v>3430.7909999999997</v>
      </c>
      <c r="AO126" s="254">
        <v>0</v>
      </c>
      <c r="AP126" s="255"/>
      <c r="AQ126" s="94">
        <v>-198099.68147724599</v>
      </c>
      <c r="AR126" s="256" t="s">
        <v>721</v>
      </c>
      <c r="AT126" s="246">
        <v>1126</v>
      </c>
      <c r="AV126" s="261">
        <v>10529.70716047998</v>
      </c>
    </row>
    <row r="127" spans="1:48" ht="15.05" customHeight="1" x14ac:dyDescent="0.3">
      <c r="A127" s="238">
        <v>121</v>
      </c>
      <c r="B127" s="257" t="s">
        <v>221</v>
      </c>
      <c r="C127" s="240">
        <v>7764.0052189219368</v>
      </c>
      <c r="D127" s="264">
        <v>2</v>
      </c>
      <c r="E127" s="259">
        <v>687</v>
      </c>
      <c r="F127" s="260">
        <v>0</v>
      </c>
      <c r="G127" s="260">
        <v>0</v>
      </c>
      <c r="H127" s="260">
        <v>0</v>
      </c>
      <c r="I127" s="260">
        <v>29761</v>
      </c>
      <c r="J127" s="260">
        <v>2</v>
      </c>
      <c r="K127" s="260">
        <v>0</v>
      </c>
      <c r="L127" s="260">
        <v>0</v>
      </c>
      <c r="M127" s="260">
        <v>0</v>
      </c>
      <c r="N127" s="260">
        <v>0</v>
      </c>
      <c r="O127" s="260">
        <v>0</v>
      </c>
      <c r="P127" s="260">
        <v>0</v>
      </c>
      <c r="Q127" s="260">
        <v>311.3</v>
      </c>
      <c r="R127" s="260">
        <v>1</v>
      </c>
      <c r="S127" s="260">
        <f t="shared" si="3"/>
        <v>716.45333188412042</v>
      </c>
      <c r="T127" s="362">
        <v>0</v>
      </c>
      <c r="U127" s="369"/>
      <c r="V127" s="245">
        <v>31475.75333188412</v>
      </c>
      <c r="W127" s="246">
        <v>0</v>
      </c>
      <c r="X127" s="246">
        <v>0</v>
      </c>
      <c r="Y127" s="246">
        <v>0</v>
      </c>
      <c r="Z127" s="246">
        <v>0</v>
      </c>
      <c r="AA127" s="246">
        <v>0</v>
      </c>
      <c r="AB127" s="246">
        <v>0</v>
      </c>
      <c r="AC127" s="246">
        <v>0</v>
      </c>
      <c r="AD127" s="246">
        <v>0</v>
      </c>
      <c r="AE127" s="246">
        <f t="shared" si="2"/>
        <v>0</v>
      </c>
      <c r="AF127" s="351"/>
      <c r="AG127" s="245">
        <v>0</v>
      </c>
      <c r="AH127" s="247">
        <v>31475.75333188412</v>
      </c>
      <c r="AI127" s="248">
        <v>0</v>
      </c>
      <c r="AJ127" s="249">
        <v>23711.748112962181</v>
      </c>
      <c r="AK127" s="262">
        <v>-6789.535079049263</v>
      </c>
      <c r="AL127" s="263">
        <v>16922.213033912918</v>
      </c>
      <c r="AM127" s="252"/>
      <c r="AN127" s="253">
        <v>586.57235000000003</v>
      </c>
      <c r="AO127" s="254">
        <v>0</v>
      </c>
      <c r="AP127" s="255"/>
      <c r="AQ127" s="94">
        <v>-16922.213033912918</v>
      </c>
      <c r="AR127" s="256" t="s">
        <v>721</v>
      </c>
      <c r="AT127" s="246">
        <v>0</v>
      </c>
      <c r="AV127" s="261">
        <v>716.45333188412042</v>
      </c>
    </row>
    <row r="128" spans="1:48" ht="15.05" customHeight="1" x14ac:dyDescent="0.3">
      <c r="A128" s="238">
        <v>122</v>
      </c>
      <c r="B128" s="257" t="s">
        <v>222</v>
      </c>
      <c r="C128" s="240">
        <v>3999.3961114582908</v>
      </c>
      <c r="D128" s="264">
        <v>1</v>
      </c>
      <c r="E128" s="259">
        <v>599.1</v>
      </c>
      <c r="F128" s="260">
        <v>0</v>
      </c>
      <c r="G128" s="260">
        <v>1324.92</v>
      </c>
      <c r="H128" s="260">
        <v>8.6</v>
      </c>
      <c r="I128" s="260">
        <v>0</v>
      </c>
      <c r="J128" s="260">
        <v>0</v>
      </c>
      <c r="K128" s="260">
        <v>0</v>
      </c>
      <c r="L128" s="260">
        <v>0</v>
      </c>
      <c r="M128" s="260">
        <v>14084.869999999999</v>
      </c>
      <c r="N128" s="260">
        <v>0</v>
      </c>
      <c r="O128" s="260">
        <v>0</v>
      </c>
      <c r="P128" s="260">
        <v>0</v>
      </c>
      <c r="Q128" s="260">
        <v>0</v>
      </c>
      <c r="R128" s="260">
        <v>0</v>
      </c>
      <c r="S128" s="260">
        <f t="shared" si="3"/>
        <v>69.003546644718881</v>
      </c>
      <c r="T128" s="362">
        <v>0</v>
      </c>
      <c r="U128" s="369"/>
      <c r="V128" s="245">
        <v>16077.893546644718</v>
      </c>
      <c r="W128" s="246">
        <v>0</v>
      </c>
      <c r="X128" s="246">
        <v>0</v>
      </c>
      <c r="Y128" s="246">
        <v>0</v>
      </c>
      <c r="Z128" s="246">
        <v>0</v>
      </c>
      <c r="AA128" s="246">
        <v>0</v>
      </c>
      <c r="AB128" s="246">
        <v>0</v>
      </c>
      <c r="AC128" s="246">
        <v>0</v>
      </c>
      <c r="AD128" s="246">
        <v>0</v>
      </c>
      <c r="AE128" s="246">
        <f t="shared" si="2"/>
        <v>0</v>
      </c>
      <c r="AF128" s="351"/>
      <c r="AG128" s="245">
        <v>0</v>
      </c>
      <c r="AH128" s="247">
        <v>16077.893546644718</v>
      </c>
      <c r="AI128" s="248">
        <v>0</v>
      </c>
      <c r="AJ128" s="249">
        <v>12078.497435186428</v>
      </c>
      <c r="AK128" s="262">
        <v>3297.8827668676113</v>
      </c>
      <c r="AL128" s="263">
        <v>15376.380202054039</v>
      </c>
      <c r="AM128" s="252"/>
      <c r="AN128" s="253">
        <v>301.99554000000001</v>
      </c>
      <c r="AO128" s="254">
        <v>0</v>
      </c>
      <c r="AP128" s="255"/>
      <c r="AQ128" s="94">
        <v>-15376.380202054039</v>
      </c>
      <c r="AR128" s="256" t="s">
        <v>721</v>
      </c>
      <c r="AT128" s="246">
        <v>0</v>
      </c>
      <c r="AV128" s="261">
        <v>69.003546644718881</v>
      </c>
    </row>
    <row r="129" spans="1:48" ht="15.05" customHeight="1" x14ac:dyDescent="0.3">
      <c r="A129" s="238">
        <v>123</v>
      </c>
      <c r="B129" s="257" t="s">
        <v>223</v>
      </c>
      <c r="C129" s="240">
        <v>9259.8968889682037</v>
      </c>
      <c r="D129" s="264">
        <v>2</v>
      </c>
      <c r="E129" s="259">
        <v>0</v>
      </c>
      <c r="F129" s="260">
        <v>0</v>
      </c>
      <c r="G129" s="260">
        <v>0</v>
      </c>
      <c r="H129" s="260">
        <v>0</v>
      </c>
      <c r="I129" s="260">
        <v>0</v>
      </c>
      <c r="J129" s="260">
        <v>0</v>
      </c>
      <c r="K129" s="260">
        <v>0</v>
      </c>
      <c r="L129" s="260">
        <v>0</v>
      </c>
      <c r="M129" s="260">
        <v>0</v>
      </c>
      <c r="N129" s="260">
        <v>0</v>
      </c>
      <c r="O129" s="260">
        <v>0</v>
      </c>
      <c r="P129" s="260">
        <v>0</v>
      </c>
      <c r="Q129" s="260">
        <v>304.36</v>
      </c>
      <c r="R129" s="260">
        <v>1</v>
      </c>
      <c r="S129" s="260">
        <f t="shared" si="3"/>
        <v>588.14378410740642</v>
      </c>
      <c r="T129" s="362">
        <v>0</v>
      </c>
      <c r="U129" s="369"/>
      <c r="V129" s="245">
        <v>892.50378410740643</v>
      </c>
      <c r="W129" s="246">
        <v>0</v>
      </c>
      <c r="X129" s="246">
        <v>0</v>
      </c>
      <c r="Y129" s="246">
        <v>0</v>
      </c>
      <c r="Z129" s="246">
        <v>0</v>
      </c>
      <c r="AA129" s="246">
        <v>0</v>
      </c>
      <c r="AB129" s="246">
        <v>0</v>
      </c>
      <c r="AC129" s="246">
        <v>0</v>
      </c>
      <c r="AD129" s="246">
        <v>0</v>
      </c>
      <c r="AE129" s="246">
        <f t="shared" si="2"/>
        <v>0</v>
      </c>
      <c r="AF129" s="351"/>
      <c r="AG129" s="245">
        <v>0</v>
      </c>
      <c r="AH129" s="247">
        <v>892.50378410740643</v>
      </c>
      <c r="AI129" s="248">
        <v>-8367.3931048607974</v>
      </c>
      <c r="AJ129" s="249">
        <v>0</v>
      </c>
      <c r="AK129" s="262">
        <v>-4551.869001865176</v>
      </c>
      <c r="AL129" s="263">
        <v>-12919.262106725973</v>
      </c>
      <c r="AM129" s="252"/>
      <c r="AN129" s="253">
        <v>698.90815999999995</v>
      </c>
      <c r="AO129" s="254">
        <v>0</v>
      </c>
      <c r="AP129" s="255"/>
      <c r="AQ129" s="94" t="s">
        <v>721</v>
      </c>
      <c r="AR129" s="256">
        <v>12919.262106725973</v>
      </c>
      <c r="AT129" s="246">
        <v>0</v>
      </c>
      <c r="AV129" s="261">
        <v>588.14378410740642</v>
      </c>
    </row>
    <row r="130" spans="1:48" ht="15.05" customHeight="1" x14ac:dyDescent="0.3">
      <c r="A130" s="238">
        <v>124</v>
      </c>
      <c r="B130" s="257" t="s">
        <v>224</v>
      </c>
      <c r="C130" s="240">
        <v>6446.4380704711175</v>
      </c>
      <c r="D130" s="264">
        <v>2</v>
      </c>
      <c r="E130" s="259">
        <v>0</v>
      </c>
      <c r="F130" s="260">
        <v>0</v>
      </c>
      <c r="G130" s="260">
        <v>0</v>
      </c>
      <c r="H130" s="260">
        <v>0</v>
      </c>
      <c r="I130" s="260">
        <v>0</v>
      </c>
      <c r="J130" s="260">
        <v>0</v>
      </c>
      <c r="K130" s="260">
        <v>0</v>
      </c>
      <c r="L130" s="260">
        <v>0</v>
      </c>
      <c r="M130" s="260">
        <v>0</v>
      </c>
      <c r="N130" s="260">
        <v>0</v>
      </c>
      <c r="O130" s="260">
        <v>0</v>
      </c>
      <c r="P130" s="260">
        <v>0</v>
      </c>
      <c r="Q130" s="260">
        <v>0</v>
      </c>
      <c r="R130" s="260">
        <v>0</v>
      </c>
      <c r="S130" s="260">
        <f t="shared" si="3"/>
        <v>619.97413384324</v>
      </c>
      <c r="T130" s="362">
        <v>0</v>
      </c>
      <c r="U130" s="369"/>
      <c r="V130" s="245">
        <v>619.97413384324</v>
      </c>
      <c r="W130" s="246">
        <v>0</v>
      </c>
      <c r="X130" s="246">
        <v>0</v>
      </c>
      <c r="Y130" s="246">
        <v>0</v>
      </c>
      <c r="Z130" s="246">
        <v>0</v>
      </c>
      <c r="AA130" s="246">
        <v>0</v>
      </c>
      <c r="AB130" s="246">
        <v>0</v>
      </c>
      <c r="AC130" s="246">
        <v>0</v>
      </c>
      <c r="AD130" s="246">
        <v>0</v>
      </c>
      <c r="AE130" s="246">
        <f t="shared" si="2"/>
        <v>0</v>
      </c>
      <c r="AF130" s="351"/>
      <c r="AG130" s="245">
        <v>0</v>
      </c>
      <c r="AH130" s="247">
        <v>619.97413384324</v>
      </c>
      <c r="AI130" s="248">
        <v>-5826.463936627877</v>
      </c>
      <c r="AJ130" s="249">
        <v>0</v>
      </c>
      <c r="AK130" s="262">
        <v>1455.3291065114017</v>
      </c>
      <c r="AL130" s="263">
        <v>-4371.1348301164753</v>
      </c>
      <c r="AM130" s="252"/>
      <c r="AN130" s="253">
        <v>488.56979999999999</v>
      </c>
      <c r="AO130" s="254">
        <v>0</v>
      </c>
      <c r="AP130" s="255"/>
      <c r="AQ130" s="94" t="s">
        <v>721</v>
      </c>
      <c r="AR130" s="256">
        <v>4371.1348301164753</v>
      </c>
      <c r="AT130" s="246">
        <v>0</v>
      </c>
      <c r="AV130" s="261">
        <v>619.97413384324</v>
      </c>
    </row>
    <row r="131" spans="1:48" ht="15.05" customHeight="1" x14ac:dyDescent="0.3">
      <c r="A131" s="238">
        <v>125</v>
      </c>
      <c r="B131" s="257" t="s">
        <v>225</v>
      </c>
      <c r="C131" s="240">
        <v>34459.770860636097</v>
      </c>
      <c r="D131" s="264">
        <v>2</v>
      </c>
      <c r="E131" s="259">
        <v>1190</v>
      </c>
      <c r="F131" s="260">
        <v>0</v>
      </c>
      <c r="G131" s="260">
        <v>7364</v>
      </c>
      <c r="H131" s="260">
        <v>55</v>
      </c>
      <c r="I131" s="260">
        <v>0</v>
      </c>
      <c r="J131" s="260">
        <v>0</v>
      </c>
      <c r="K131" s="260">
        <v>0</v>
      </c>
      <c r="L131" s="260">
        <v>0</v>
      </c>
      <c r="M131" s="260">
        <v>0</v>
      </c>
      <c r="N131" s="260">
        <v>0</v>
      </c>
      <c r="O131" s="260">
        <v>0</v>
      </c>
      <c r="P131" s="260">
        <v>0</v>
      </c>
      <c r="Q131" s="260">
        <v>13425</v>
      </c>
      <c r="R131" s="260">
        <v>53</v>
      </c>
      <c r="S131" s="260">
        <f t="shared" si="3"/>
        <v>421.56021239027996</v>
      </c>
      <c r="T131" s="362">
        <v>0</v>
      </c>
      <c r="U131" s="369">
        <v>2197</v>
      </c>
      <c r="V131" s="245">
        <v>24597.560212390279</v>
      </c>
      <c r="W131" s="246">
        <v>0</v>
      </c>
      <c r="X131" s="246">
        <v>0</v>
      </c>
      <c r="Y131" s="246">
        <v>0</v>
      </c>
      <c r="Z131" s="246">
        <v>0</v>
      </c>
      <c r="AA131" s="246">
        <v>0</v>
      </c>
      <c r="AB131" s="246">
        <v>0</v>
      </c>
      <c r="AC131" s="246">
        <v>0</v>
      </c>
      <c r="AD131" s="246">
        <v>0</v>
      </c>
      <c r="AE131" s="246">
        <f t="shared" si="2"/>
        <v>0</v>
      </c>
      <c r="AF131" s="351"/>
      <c r="AG131" s="245">
        <v>0</v>
      </c>
      <c r="AH131" s="247">
        <v>24597.560212390279</v>
      </c>
      <c r="AI131" s="248">
        <v>-9862.2106482458184</v>
      </c>
      <c r="AJ131" s="249">
        <v>0</v>
      </c>
      <c r="AK131" s="262">
        <v>-17100.474984538429</v>
      </c>
      <c r="AL131" s="263">
        <v>-26962.685632784247</v>
      </c>
      <c r="AM131" s="252"/>
      <c r="AN131" s="253">
        <v>2582.3399289999998</v>
      </c>
      <c r="AO131" s="254">
        <v>0</v>
      </c>
      <c r="AP131" s="255"/>
      <c r="AQ131" s="94" t="s">
        <v>721</v>
      </c>
      <c r="AR131" s="256">
        <v>26962.685632784247</v>
      </c>
      <c r="AT131" s="246">
        <v>0</v>
      </c>
      <c r="AV131" s="261">
        <v>2618.56021239028</v>
      </c>
    </row>
    <row r="132" spans="1:48" ht="15.05" customHeight="1" x14ac:dyDescent="0.3">
      <c r="A132" s="238">
        <v>126</v>
      </c>
      <c r="B132" s="257" t="s">
        <v>226</v>
      </c>
      <c r="C132" s="240">
        <v>3809.7933525321364</v>
      </c>
      <c r="D132" s="264">
        <v>2</v>
      </c>
      <c r="E132" s="259">
        <v>0</v>
      </c>
      <c r="F132" s="260">
        <v>0</v>
      </c>
      <c r="G132" s="260">
        <v>0</v>
      </c>
      <c r="H132" s="260">
        <v>0</v>
      </c>
      <c r="I132" s="260">
        <v>0</v>
      </c>
      <c r="J132" s="260">
        <v>0</v>
      </c>
      <c r="K132" s="260">
        <v>0</v>
      </c>
      <c r="L132" s="260">
        <v>0</v>
      </c>
      <c r="M132" s="260">
        <v>0</v>
      </c>
      <c r="N132" s="260">
        <v>0</v>
      </c>
      <c r="O132" s="260">
        <v>9105</v>
      </c>
      <c r="P132" s="260">
        <v>0</v>
      </c>
      <c r="Q132" s="260">
        <v>0</v>
      </c>
      <c r="R132" s="260">
        <v>0</v>
      </c>
      <c r="S132" s="260">
        <f t="shared" si="3"/>
        <v>39.245524967700476</v>
      </c>
      <c r="T132" s="362">
        <v>0</v>
      </c>
      <c r="U132" s="369"/>
      <c r="V132" s="245">
        <v>9144.2455249677005</v>
      </c>
      <c r="W132" s="246">
        <v>0</v>
      </c>
      <c r="X132" s="246">
        <v>0</v>
      </c>
      <c r="Y132" s="246">
        <v>0</v>
      </c>
      <c r="Z132" s="246">
        <v>0</v>
      </c>
      <c r="AA132" s="246">
        <v>0</v>
      </c>
      <c r="AB132" s="246">
        <v>0</v>
      </c>
      <c r="AC132" s="246">
        <v>0</v>
      </c>
      <c r="AD132" s="246">
        <v>0</v>
      </c>
      <c r="AE132" s="246">
        <f t="shared" si="2"/>
        <v>0</v>
      </c>
      <c r="AF132" s="351"/>
      <c r="AG132" s="245">
        <v>0</v>
      </c>
      <c r="AH132" s="247">
        <v>9144.2455249677005</v>
      </c>
      <c r="AI132" s="248">
        <v>0</v>
      </c>
      <c r="AJ132" s="249">
        <v>5334.4521724355636</v>
      </c>
      <c r="AK132" s="262">
        <v>-3326.2166928476845</v>
      </c>
      <c r="AL132" s="263">
        <v>2008.2354795878791</v>
      </c>
      <c r="AM132" s="252"/>
      <c r="AN132" s="253">
        <v>289.56939</v>
      </c>
      <c r="AO132" s="254">
        <v>0</v>
      </c>
      <c r="AP132" s="255"/>
      <c r="AQ132" s="94">
        <v>-2008.2354795878791</v>
      </c>
      <c r="AR132" s="256" t="s">
        <v>721</v>
      </c>
      <c r="AT132" s="246">
        <v>0</v>
      </c>
      <c r="AV132" s="261">
        <v>39.245524967700476</v>
      </c>
    </row>
    <row r="133" spans="1:48" ht="15.05" customHeight="1" x14ac:dyDescent="0.3">
      <c r="A133" s="238">
        <v>127</v>
      </c>
      <c r="B133" s="257" t="s">
        <v>227</v>
      </c>
      <c r="C133" s="240">
        <v>7951.0135113567658</v>
      </c>
      <c r="D133" s="264">
        <v>2</v>
      </c>
      <c r="E133" s="259">
        <v>0</v>
      </c>
      <c r="F133" s="260">
        <v>0</v>
      </c>
      <c r="G133" s="260">
        <v>0</v>
      </c>
      <c r="H133" s="260">
        <v>0</v>
      </c>
      <c r="I133" s="260">
        <v>0</v>
      </c>
      <c r="J133" s="260">
        <v>0</v>
      </c>
      <c r="K133" s="260">
        <v>0</v>
      </c>
      <c r="L133" s="260">
        <v>0</v>
      </c>
      <c r="M133" s="260">
        <v>0</v>
      </c>
      <c r="N133" s="260">
        <v>0</v>
      </c>
      <c r="O133" s="260">
        <v>5176.03</v>
      </c>
      <c r="P133" s="260">
        <v>0</v>
      </c>
      <c r="Q133" s="260">
        <v>0</v>
      </c>
      <c r="R133" s="260">
        <v>0</v>
      </c>
      <c r="S133" s="260">
        <f t="shared" si="3"/>
        <v>433.32513250626835</v>
      </c>
      <c r="T133" s="362">
        <v>0</v>
      </c>
      <c r="U133" s="369"/>
      <c r="V133" s="245">
        <v>5609.3551325062681</v>
      </c>
      <c r="W133" s="246">
        <v>0</v>
      </c>
      <c r="X133" s="246">
        <v>0</v>
      </c>
      <c r="Y133" s="246">
        <v>4179.4399999999996</v>
      </c>
      <c r="Z133" s="246">
        <v>21.7</v>
      </c>
      <c r="AA133" s="246">
        <v>0</v>
      </c>
      <c r="AB133" s="246">
        <v>0</v>
      </c>
      <c r="AC133" s="246">
        <v>0</v>
      </c>
      <c r="AD133" s="246">
        <v>0</v>
      </c>
      <c r="AE133" s="246">
        <f t="shared" si="2"/>
        <v>0</v>
      </c>
      <c r="AF133" s="351"/>
      <c r="AG133" s="245">
        <v>4179.4399999999996</v>
      </c>
      <c r="AH133" s="247">
        <v>9788.7951325062677</v>
      </c>
      <c r="AI133" s="248">
        <v>0</v>
      </c>
      <c r="AJ133" s="249">
        <v>1837.7816211495019</v>
      </c>
      <c r="AK133" s="262">
        <v>-5449.1108954590527</v>
      </c>
      <c r="AL133" s="263">
        <v>-3611.3292743095508</v>
      </c>
      <c r="AM133" s="252"/>
      <c r="AN133" s="253">
        <v>600.60608999999999</v>
      </c>
      <c r="AO133" s="254">
        <v>0</v>
      </c>
      <c r="AP133" s="255"/>
      <c r="AQ133" s="94" t="s">
        <v>721</v>
      </c>
      <c r="AR133" s="256">
        <v>3611.3292743095508</v>
      </c>
      <c r="AT133" s="246">
        <v>0</v>
      </c>
      <c r="AV133" s="261">
        <v>433.32513250626835</v>
      </c>
    </row>
    <row r="134" spans="1:48" ht="15.05" customHeight="1" x14ac:dyDescent="0.3">
      <c r="A134" s="238">
        <v>128</v>
      </c>
      <c r="B134" s="257" t="s">
        <v>228</v>
      </c>
      <c r="C134" s="240">
        <v>59935.232284572339</v>
      </c>
      <c r="D134" s="264">
        <v>2</v>
      </c>
      <c r="E134" s="259">
        <v>0</v>
      </c>
      <c r="F134" s="260">
        <v>0</v>
      </c>
      <c r="G134" s="260">
        <v>58334</v>
      </c>
      <c r="H134" s="260">
        <v>404</v>
      </c>
      <c r="I134" s="260">
        <v>0</v>
      </c>
      <c r="J134" s="260">
        <v>0</v>
      </c>
      <c r="K134" s="260">
        <v>0</v>
      </c>
      <c r="L134" s="260">
        <v>0</v>
      </c>
      <c r="M134" s="260">
        <v>0</v>
      </c>
      <c r="N134" s="260">
        <v>0</v>
      </c>
      <c r="O134" s="260">
        <v>0</v>
      </c>
      <c r="P134" s="260">
        <v>0</v>
      </c>
      <c r="Q134" s="260">
        <v>25993</v>
      </c>
      <c r="R134" s="260">
        <v>241</v>
      </c>
      <c r="S134" s="260">
        <f t="shared" si="3"/>
        <v>1517.3420041468851</v>
      </c>
      <c r="T134" s="362">
        <v>0</v>
      </c>
      <c r="U134" s="369">
        <v>167</v>
      </c>
      <c r="V134" s="245">
        <v>86011.342004146893</v>
      </c>
      <c r="W134" s="246">
        <v>2892</v>
      </c>
      <c r="X134" s="246">
        <v>0</v>
      </c>
      <c r="Y134" s="246">
        <v>0</v>
      </c>
      <c r="Z134" s="246">
        <v>0</v>
      </c>
      <c r="AA134" s="246">
        <v>0</v>
      </c>
      <c r="AB134" s="246">
        <v>0</v>
      </c>
      <c r="AC134" s="246">
        <v>0</v>
      </c>
      <c r="AD134" s="246">
        <v>0</v>
      </c>
      <c r="AE134" s="246">
        <f t="shared" si="2"/>
        <v>0</v>
      </c>
      <c r="AF134" s="351"/>
      <c r="AG134" s="245">
        <v>2892</v>
      </c>
      <c r="AH134" s="247">
        <v>88903.342004146893</v>
      </c>
      <c r="AI134" s="248">
        <v>0</v>
      </c>
      <c r="AJ134" s="249">
        <v>28968.109719574553</v>
      </c>
      <c r="AK134" s="262">
        <v>-15044.240952051467</v>
      </c>
      <c r="AL134" s="263">
        <v>13923.868767523087</v>
      </c>
      <c r="AM134" s="252"/>
      <c r="AN134" s="253">
        <v>4538.5403349999997</v>
      </c>
      <c r="AO134" s="254">
        <v>0</v>
      </c>
      <c r="AP134" s="255"/>
      <c r="AQ134" s="94">
        <v>-13923.868767523087</v>
      </c>
      <c r="AR134" s="256" t="s">
        <v>721</v>
      </c>
      <c r="AT134" s="246">
        <v>0</v>
      </c>
      <c r="AV134" s="261">
        <v>1684.3420041468851</v>
      </c>
    </row>
    <row r="135" spans="1:48" ht="15.05" customHeight="1" x14ac:dyDescent="0.3">
      <c r="A135" s="238">
        <v>129</v>
      </c>
      <c r="B135" s="265" t="s">
        <v>229</v>
      </c>
      <c r="C135" s="240">
        <v>21004.484755655412</v>
      </c>
      <c r="D135" s="264">
        <v>2</v>
      </c>
      <c r="E135" s="259">
        <v>264</v>
      </c>
      <c r="F135" s="260">
        <v>2</v>
      </c>
      <c r="G135" s="260">
        <v>285</v>
      </c>
      <c r="H135" s="260">
        <v>1</v>
      </c>
      <c r="I135" s="260">
        <v>0</v>
      </c>
      <c r="J135" s="260">
        <v>0</v>
      </c>
      <c r="K135" s="260">
        <v>0</v>
      </c>
      <c r="L135" s="260">
        <v>0</v>
      </c>
      <c r="M135" s="260">
        <v>0</v>
      </c>
      <c r="N135" s="260">
        <v>0</v>
      </c>
      <c r="O135" s="260">
        <v>17120.66</v>
      </c>
      <c r="P135" s="260">
        <v>0</v>
      </c>
      <c r="Q135" s="260">
        <v>3966.08</v>
      </c>
      <c r="R135" s="260">
        <v>13</v>
      </c>
      <c r="S135" s="260">
        <f t="shared" si="3"/>
        <v>172.38824211797328</v>
      </c>
      <c r="T135" s="362">
        <v>0</v>
      </c>
      <c r="U135" s="369"/>
      <c r="V135" s="245">
        <v>21808.128242117971</v>
      </c>
      <c r="W135" s="246">
        <v>0</v>
      </c>
      <c r="X135" s="246">
        <v>0</v>
      </c>
      <c r="Y135" s="246">
        <v>10747.5</v>
      </c>
      <c r="Z135" s="246">
        <v>55.7</v>
      </c>
      <c r="AA135" s="246">
        <v>0</v>
      </c>
      <c r="AB135" s="246">
        <v>0</v>
      </c>
      <c r="AC135" s="246">
        <v>0</v>
      </c>
      <c r="AD135" s="246">
        <v>0</v>
      </c>
      <c r="AE135" s="246">
        <f t="shared" si="2"/>
        <v>9497</v>
      </c>
      <c r="AF135" s="351"/>
      <c r="AG135" s="245">
        <v>20244.5</v>
      </c>
      <c r="AH135" s="247">
        <v>42052.628242117971</v>
      </c>
      <c r="AI135" s="248">
        <v>0</v>
      </c>
      <c r="AJ135" s="249">
        <v>21048.143486462559</v>
      </c>
      <c r="AK135" s="262">
        <v>-8236.2587403669622</v>
      </c>
      <c r="AL135" s="263">
        <v>12811.884746095597</v>
      </c>
      <c r="AM135" s="252"/>
      <c r="AN135" s="253">
        <v>1594.9047029999999</v>
      </c>
      <c r="AO135" s="254">
        <v>0</v>
      </c>
      <c r="AP135" s="255"/>
      <c r="AQ135" s="94">
        <v>-12811.884746095597</v>
      </c>
      <c r="AR135" s="256" t="s">
        <v>721</v>
      </c>
      <c r="AT135" s="246">
        <v>9497</v>
      </c>
      <c r="AV135" s="261">
        <v>172.38824211797328</v>
      </c>
    </row>
    <row r="136" spans="1:48" ht="15.05" customHeight="1" x14ac:dyDescent="0.3">
      <c r="A136" s="238">
        <v>130</v>
      </c>
      <c r="B136" s="257" t="s">
        <v>230</v>
      </c>
      <c r="C136" s="240">
        <v>4526.8987154416309</v>
      </c>
      <c r="D136" s="264">
        <v>2</v>
      </c>
      <c r="E136" s="259">
        <v>0</v>
      </c>
      <c r="F136" s="260">
        <v>0</v>
      </c>
      <c r="G136" s="260">
        <v>0</v>
      </c>
      <c r="H136" s="260">
        <v>0</v>
      </c>
      <c r="I136" s="260">
        <v>0</v>
      </c>
      <c r="J136" s="260">
        <v>0</v>
      </c>
      <c r="K136" s="260">
        <v>0</v>
      </c>
      <c r="L136" s="260">
        <v>0</v>
      </c>
      <c r="M136" s="260">
        <v>0</v>
      </c>
      <c r="N136" s="260">
        <v>0</v>
      </c>
      <c r="O136" s="260">
        <v>0</v>
      </c>
      <c r="P136" s="260">
        <v>0</v>
      </c>
      <c r="Q136" s="260">
        <v>0</v>
      </c>
      <c r="R136" s="260">
        <v>0</v>
      </c>
      <c r="S136" s="260">
        <f t="shared" si="3"/>
        <v>393</v>
      </c>
      <c r="T136" s="362">
        <v>0</v>
      </c>
      <c r="U136" s="369"/>
      <c r="V136" s="245">
        <v>393</v>
      </c>
      <c r="W136" s="246">
        <v>0</v>
      </c>
      <c r="X136" s="246">
        <v>0</v>
      </c>
      <c r="Y136" s="246">
        <v>0</v>
      </c>
      <c r="Z136" s="246">
        <v>0</v>
      </c>
      <c r="AA136" s="246">
        <v>0</v>
      </c>
      <c r="AB136" s="246">
        <v>0</v>
      </c>
      <c r="AC136" s="246">
        <v>0</v>
      </c>
      <c r="AD136" s="246">
        <v>0</v>
      </c>
      <c r="AE136" s="246">
        <f t="shared" ref="AE136:AE199" si="4">AT136-AF136</f>
        <v>0</v>
      </c>
      <c r="AF136" s="351"/>
      <c r="AG136" s="245">
        <v>0</v>
      </c>
      <c r="AH136" s="247">
        <v>393</v>
      </c>
      <c r="AI136" s="248">
        <v>-4133.8987154416309</v>
      </c>
      <c r="AJ136" s="249">
        <v>0</v>
      </c>
      <c r="AK136" s="262">
        <v>-4550.5687075229253</v>
      </c>
      <c r="AL136" s="263">
        <v>-8684.467422964557</v>
      </c>
      <c r="AM136" s="252"/>
      <c r="AN136" s="253">
        <v>342.48579999999998</v>
      </c>
      <c r="AO136" s="254">
        <v>0</v>
      </c>
      <c r="AP136" s="255"/>
      <c r="AQ136" s="94" t="s">
        <v>721</v>
      </c>
      <c r="AR136" s="256">
        <v>8684.467422964557</v>
      </c>
      <c r="AT136" s="246">
        <v>0</v>
      </c>
      <c r="AV136" s="261">
        <v>393</v>
      </c>
    </row>
    <row r="137" spans="1:48" ht="15.05" customHeight="1" x14ac:dyDescent="0.3">
      <c r="A137" s="238">
        <v>131</v>
      </c>
      <c r="B137" s="265" t="s">
        <v>231</v>
      </c>
      <c r="C137" s="240">
        <v>47881.131127844157</v>
      </c>
      <c r="D137" s="264">
        <v>1</v>
      </c>
      <c r="E137" s="259">
        <v>15250.6</v>
      </c>
      <c r="F137" s="260" t="e">
        <v>#VALUE!</v>
      </c>
      <c r="G137" s="260">
        <v>1264</v>
      </c>
      <c r="H137" s="260">
        <v>8.5</v>
      </c>
      <c r="I137" s="260">
        <v>0</v>
      </c>
      <c r="J137" s="260">
        <v>0</v>
      </c>
      <c r="K137" s="260">
        <v>0</v>
      </c>
      <c r="L137" s="260">
        <v>0</v>
      </c>
      <c r="M137" s="260">
        <v>356</v>
      </c>
      <c r="N137" s="260">
        <v>0</v>
      </c>
      <c r="O137" s="260">
        <v>0</v>
      </c>
      <c r="P137" s="260">
        <v>0</v>
      </c>
      <c r="Q137" s="260">
        <v>0</v>
      </c>
      <c r="R137" s="260">
        <v>0</v>
      </c>
      <c r="S137" s="260">
        <f t="shared" ref="S137:S200" si="5">AV137-T137-U137</f>
        <v>1599.6318037165183</v>
      </c>
      <c r="T137" s="362">
        <v>0</v>
      </c>
      <c r="U137" s="369">
        <v>635</v>
      </c>
      <c r="V137" s="245">
        <v>19105.231803716517</v>
      </c>
      <c r="W137" s="246">
        <v>0</v>
      </c>
      <c r="X137" s="246">
        <v>0</v>
      </c>
      <c r="Y137" s="246">
        <v>0</v>
      </c>
      <c r="Z137" s="246">
        <v>0</v>
      </c>
      <c r="AA137" s="246">
        <v>0</v>
      </c>
      <c r="AB137" s="246">
        <v>0</v>
      </c>
      <c r="AC137" s="246">
        <v>0</v>
      </c>
      <c r="AD137" s="246">
        <v>0</v>
      </c>
      <c r="AE137" s="246">
        <f t="shared" si="4"/>
        <v>0.35000000000582077</v>
      </c>
      <c r="AF137" s="351">
        <v>80635</v>
      </c>
      <c r="AG137" s="245">
        <v>80635.350000000006</v>
      </c>
      <c r="AH137" s="247">
        <v>99740.581803716515</v>
      </c>
      <c r="AI137" s="248">
        <v>0</v>
      </c>
      <c r="AJ137" s="249">
        <v>51859.450675872358</v>
      </c>
      <c r="AK137" s="262">
        <v>19977.980596766582</v>
      </c>
      <c r="AL137" s="263">
        <v>71837.431272638933</v>
      </c>
      <c r="AM137" s="252"/>
      <c r="AN137" s="253">
        <v>3667.73146</v>
      </c>
      <c r="AO137" s="254">
        <v>0</v>
      </c>
      <c r="AP137" s="255"/>
      <c r="AQ137" s="94">
        <v>-71837.431272638933</v>
      </c>
      <c r="AR137" s="256" t="s">
        <v>721</v>
      </c>
      <c r="AT137" s="246">
        <v>80635.350000000006</v>
      </c>
      <c r="AV137" s="261">
        <v>2234.6318037165183</v>
      </c>
    </row>
    <row r="138" spans="1:48" ht="15.05" customHeight="1" x14ac:dyDescent="0.3">
      <c r="A138" s="238">
        <v>132</v>
      </c>
      <c r="B138" s="265" t="s">
        <v>232</v>
      </c>
      <c r="C138" s="240">
        <v>203248.07048508446</v>
      </c>
      <c r="D138" s="264">
        <v>1</v>
      </c>
      <c r="E138" s="259">
        <v>30221.800000000003</v>
      </c>
      <c r="F138" s="260">
        <v>14</v>
      </c>
      <c r="G138" s="260">
        <v>16365.41</v>
      </c>
      <c r="H138" s="260">
        <v>103.4</v>
      </c>
      <c r="I138" s="260">
        <v>364.97</v>
      </c>
      <c r="J138" s="260">
        <v>0.1</v>
      </c>
      <c r="K138" s="260">
        <v>0</v>
      </c>
      <c r="L138" s="260">
        <v>0</v>
      </c>
      <c r="M138" s="260">
        <v>3987.1</v>
      </c>
      <c r="N138" s="260">
        <v>0</v>
      </c>
      <c r="O138" s="260">
        <v>1148</v>
      </c>
      <c r="P138" s="260">
        <v>0</v>
      </c>
      <c r="Q138" s="260">
        <v>8553</v>
      </c>
      <c r="R138" s="260">
        <v>16</v>
      </c>
      <c r="S138" s="260">
        <f t="shared" si="5"/>
        <v>25830.689697888956</v>
      </c>
      <c r="T138" s="362">
        <v>0</v>
      </c>
      <c r="U138" s="369">
        <v>24938</v>
      </c>
      <c r="V138" s="245">
        <v>111408.96969788897</v>
      </c>
      <c r="W138" s="246">
        <v>1588</v>
      </c>
      <c r="X138" s="246">
        <v>0</v>
      </c>
      <c r="Y138" s="246">
        <v>0</v>
      </c>
      <c r="Z138" s="246">
        <v>0</v>
      </c>
      <c r="AA138" s="246">
        <v>0</v>
      </c>
      <c r="AB138" s="246">
        <v>0</v>
      </c>
      <c r="AC138" s="246">
        <v>0</v>
      </c>
      <c r="AD138" s="246">
        <v>0</v>
      </c>
      <c r="AE138" s="246">
        <f t="shared" si="4"/>
        <v>-0.26000000000203727</v>
      </c>
      <c r="AF138" s="351">
        <v>33729</v>
      </c>
      <c r="AG138" s="245">
        <v>35316.74</v>
      </c>
      <c r="AH138" s="247">
        <v>146725.70969788896</v>
      </c>
      <c r="AI138" s="248">
        <v>-56522.360787195503</v>
      </c>
      <c r="AJ138" s="249">
        <v>0</v>
      </c>
      <c r="AK138" s="262">
        <v>68927.641429117502</v>
      </c>
      <c r="AL138" s="263">
        <v>12405.280641922</v>
      </c>
      <c r="AM138" s="252"/>
      <c r="AN138" s="253">
        <v>15747.941264000001</v>
      </c>
      <c r="AO138" s="254">
        <v>0</v>
      </c>
      <c r="AP138" s="255"/>
      <c r="AQ138" s="94">
        <v>-12405.280641922</v>
      </c>
      <c r="AR138" s="256" t="s">
        <v>721</v>
      </c>
      <c r="AT138" s="246">
        <v>33728.74</v>
      </c>
      <c r="AV138" s="261">
        <v>50768.689697888956</v>
      </c>
    </row>
    <row r="139" spans="1:48" ht="15.05" customHeight="1" x14ac:dyDescent="0.3">
      <c r="A139" s="238">
        <v>133</v>
      </c>
      <c r="B139" s="257" t="s">
        <v>233</v>
      </c>
      <c r="C139" s="240">
        <v>8412.0859472846405</v>
      </c>
      <c r="D139" s="264">
        <v>2</v>
      </c>
      <c r="E139" s="259">
        <v>0</v>
      </c>
      <c r="F139" s="260">
        <v>0</v>
      </c>
      <c r="G139" s="260">
        <v>0</v>
      </c>
      <c r="H139" s="260">
        <v>0</v>
      </c>
      <c r="I139" s="260">
        <v>0</v>
      </c>
      <c r="J139" s="260">
        <v>0</v>
      </c>
      <c r="K139" s="260">
        <v>0</v>
      </c>
      <c r="L139" s="260">
        <v>0</v>
      </c>
      <c r="M139" s="260">
        <v>0</v>
      </c>
      <c r="N139" s="260">
        <v>0</v>
      </c>
      <c r="O139" s="260">
        <v>0</v>
      </c>
      <c r="P139" s="260">
        <v>0</v>
      </c>
      <c r="Q139" s="260">
        <v>0</v>
      </c>
      <c r="R139" s="260">
        <v>0</v>
      </c>
      <c r="S139" s="260">
        <f t="shared" si="5"/>
        <v>393</v>
      </c>
      <c r="T139" s="362">
        <v>0</v>
      </c>
      <c r="U139" s="369"/>
      <c r="V139" s="245">
        <v>393</v>
      </c>
      <c r="W139" s="246">
        <v>0</v>
      </c>
      <c r="X139" s="246">
        <v>0</v>
      </c>
      <c r="Y139" s="246">
        <v>0</v>
      </c>
      <c r="Z139" s="246">
        <v>0</v>
      </c>
      <c r="AA139" s="246">
        <v>0</v>
      </c>
      <c r="AB139" s="246">
        <v>0</v>
      </c>
      <c r="AC139" s="246">
        <v>0</v>
      </c>
      <c r="AD139" s="246">
        <v>0</v>
      </c>
      <c r="AE139" s="246">
        <f t="shared" si="4"/>
        <v>0</v>
      </c>
      <c r="AF139" s="351"/>
      <c r="AG139" s="245">
        <v>0</v>
      </c>
      <c r="AH139" s="247">
        <v>393</v>
      </c>
      <c r="AI139" s="248">
        <v>-8019.0859472846405</v>
      </c>
      <c r="AJ139" s="249">
        <v>0</v>
      </c>
      <c r="AK139" s="262">
        <v>14190.394818420857</v>
      </c>
      <c r="AL139" s="263">
        <v>6171.3088711362161</v>
      </c>
      <c r="AM139" s="252"/>
      <c r="AN139" s="253">
        <v>635.50080000000003</v>
      </c>
      <c r="AO139" s="254">
        <v>0</v>
      </c>
      <c r="AP139" s="255"/>
      <c r="AQ139" s="94">
        <v>-6171.3088711362161</v>
      </c>
      <c r="AR139" s="256" t="s">
        <v>721</v>
      </c>
      <c r="AT139" s="246">
        <v>0</v>
      </c>
      <c r="AV139" s="261">
        <v>393</v>
      </c>
    </row>
    <row r="140" spans="1:48" ht="15.05" customHeight="1" x14ac:dyDescent="0.3">
      <c r="A140" s="238">
        <v>134</v>
      </c>
      <c r="B140" s="257" t="s">
        <v>234</v>
      </c>
      <c r="C140" s="240">
        <v>70568.840087858611</v>
      </c>
      <c r="D140" s="264">
        <v>1</v>
      </c>
      <c r="E140" s="259">
        <v>21042</v>
      </c>
      <c r="F140" s="260">
        <v>0</v>
      </c>
      <c r="G140" s="260">
        <v>15388</v>
      </c>
      <c r="H140" s="260">
        <v>89.9</v>
      </c>
      <c r="I140" s="260">
        <v>0</v>
      </c>
      <c r="J140" s="260">
        <v>0</v>
      </c>
      <c r="K140" s="260">
        <v>0</v>
      </c>
      <c r="L140" s="260">
        <v>0</v>
      </c>
      <c r="M140" s="260">
        <v>5821</v>
      </c>
      <c r="N140" s="260">
        <v>0</v>
      </c>
      <c r="O140" s="260">
        <v>496.94</v>
      </c>
      <c r="P140" s="260">
        <v>0</v>
      </c>
      <c r="Q140" s="260">
        <v>0</v>
      </c>
      <c r="R140" s="260">
        <v>0</v>
      </c>
      <c r="S140" s="260">
        <f t="shared" si="5"/>
        <v>4074.6670992764557</v>
      </c>
      <c r="T140" s="362">
        <v>0</v>
      </c>
      <c r="U140" s="369">
        <v>366</v>
      </c>
      <c r="V140" s="245">
        <v>47188.607099276458</v>
      </c>
      <c r="W140" s="246">
        <v>352</v>
      </c>
      <c r="X140" s="246">
        <v>0</v>
      </c>
      <c r="Y140" s="246">
        <v>0</v>
      </c>
      <c r="Z140" s="246">
        <v>0</v>
      </c>
      <c r="AA140" s="246">
        <v>0</v>
      </c>
      <c r="AB140" s="246">
        <v>0</v>
      </c>
      <c r="AC140" s="246">
        <v>0</v>
      </c>
      <c r="AD140" s="246">
        <v>0</v>
      </c>
      <c r="AE140" s="246">
        <f t="shared" si="4"/>
        <v>0</v>
      </c>
      <c r="AF140" s="351">
        <v>30776</v>
      </c>
      <c r="AG140" s="245">
        <v>31128</v>
      </c>
      <c r="AH140" s="247">
        <v>78316.607099276458</v>
      </c>
      <c r="AI140" s="248">
        <v>0</v>
      </c>
      <c r="AJ140" s="249">
        <v>7747.7670114178472</v>
      </c>
      <c r="AK140" s="262">
        <v>-2247.8920231129996</v>
      </c>
      <c r="AL140" s="263">
        <v>5499.8749883048476</v>
      </c>
      <c r="AM140" s="252"/>
      <c r="AN140" s="253">
        <v>5325.1036400000003</v>
      </c>
      <c r="AO140" s="254">
        <v>0</v>
      </c>
      <c r="AP140" s="255"/>
      <c r="AQ140" s="94">
        <v>-5499.8749883048476</v>
      </c>
      <c r="AR140" s="256" t="s">
        <v>721</v>
      </c>
      <c r="AT140" s="246">
        <v>30776</v>
      </c>
      <c r="AV140" s="261">
        <v>4440.6670992764557</v>
      </c>
    </row>
    <row r="141" spans="1:48" ht="15.05" customHeight="1" x14ac:dyDescent="0.3">
      <c r="A141" s="238">
        <v>135</v>
      </c>
      <c r="B141" s="257" t="s">
        <v>235</v>
      </c>
      <c r="C141" s="240">
        <v>6882.115424315095</v>
      </c>
      <c r="D141" s="264">
        <v>2</v>
      </c>
      <c r="E141" s="259">
        <v>0</v>
      </c>
      <c r="F141" s="260">
        <v>0</v>
      </c>
      <c r="G141" s="260">
        <v>0</v>
      </c>
      <c r="H141" s="260">
        <v>0</v>
      </c>
      <c r="I141" s="260">
        <v>0</v>
      </c>
      <c r="J141" s="260">
        <v>0</v>
      </c>
      <c r="K141" s="260">
        <v>0</v>
      </c>
      <c r="L141" s="260">
        <v>0</v>
      </c>
      <c r="M141" s="260">
        <v>0</v>
      </c>
      <c r="N141" s="260">
        <v>0</v>
      </c>
      <c r="O141" s="260">
        <v>0</v>
      </c>
      <c r="P141" s="260">
        <v>0</v>
      </c>
      <c r="Q141" s="260">
        <v>0</v>
      </c>
      <c r="R141" s="260">
        <v>0</v>
      </c>
      <c r="S141" s="260">
        <f t="shared" si="5"/>
        <v>393</v>
      </c>
      <c r="T141" s="362">
        <v>0</v>
      </c>
      <c r="U141" s="369"/>
      <c r="V141" s="245">
        <v>393</v>
      </c>
      <c r="W141" s="246">
        <v>0</v>
      </c>
      <c r="X141" s="246">
        <v>0</v>
      </c>
      <c r="Y141" s="246">
        <v>0</v>
      </c>
      <c r="Z141" s="246">
        <v>0</v>
      </c>
      <c r="AA141" s="246">
        <v>0</v>
      </c>
      <c r="AB141" s="246">
        <v>0</v>
      </c>
      <c r="AC141" s="246">
        <v>0</v>
      </c>
      <c r="AD141" s="246">
        <v>0</v>
      </c>
      <c r="AE141" s="246">
        <f t="shared" si="4"/>
        <v>0</v>
      </c>
      <c r="AF141" s="351"/>
      <c r="AG141" s="245">
        <v>0</v>
      </c>
      <c r="AH141" s="247">
        <v>393</v>
      </c>
      <c r="AI141" s="248">
        <v>-6489.115424315095</v>
      </c>
      <c r="AJ141" s="249">
        <v>0</v>
      </c>
      <c r="AK141" s="262">
        <v>38910.8388435737</v>
      </c>
      <c r="AL141" s="263">
        <v>32421.723419258604</v>
      </c>
      <c r="AM141" s="252"/>
      <c r="AN141" s="253">
        <v>520.57992999999999</v>
      </c>
      <c r="AO141" s="254">
        <v>0</v>
      </c>
      <c r="AP141" s="255"/>
      <c r="AQ141" s="94">
        <v>-32421.723419258604</v>
      </c>
      <c r="AR141" s="256" t="s">
        <v>721</v>
      </c>
      <c r="AT141" s="246">
        <v>0</v>
      </c>
      <c r="AV141" s="261">
        <v>393</v>
      </c>
    </row>
    <row r="142" spans="1:48" ht="15.05" customHeight="1" x14ac:dyDescent="0.3">
      <c r="A142" s="238">
        <v>136</v>
      </c>
      <c r="B142" s="257" t="s">
        <v>236</v>
      </c>
      <c r="C142" s="240">
        <v>104614.02949645506</v>
      </c>
      <c r="D142" s="264">
        <v>1</v>
      </c>
      <c r="E142" s="259">
        <v>12462.68</v>
      </c>
      <c r="F142" s="260" t="e">
        <v>#VALUE!</v>
      </c>
      <c r="G142" s="260">
        <v>6977.32</v>
      </c>
      <c r="H142" s="260">
        <v>41.4</v>
      </c>
      <c r="I142" s="260">
        <v>0</v>
      </c>
      <c r="J142" s="260">
        <v>0</v>
      </c>
      <c r="K142" s="260">
        <v>0</v>
      </c>
      <c r="L142" s="260">
        <v>0</v>
      </c>
      <c r="M142" s="260">
        <v>146</v>
      </c>
      <c r="N142" s="260">
        <v>0</v>
      </c>
      <c r="O142" s="260">
        <v>0</v>
      </c>
      <c r="P142" s="260">
        <v>0</v>
      </c>
      <c r="Q142" s="260">
        <v>0</v>
      </c>
      <c r="R142" s="260">
        <v>0</v>
      </c>
      <c r="S142" s="260">
        <f t="shared" si="5"/>
        <v>3123.7149267540372</v>
      </c>
      <c r="T142" s="362">
        <v>10533</v>
      </c>
      <c r="U142" s="369">
        <v>3875</v>
      </c>
      <c r="V142" s="245">
        <v>37117.714926754037</v>
      </c>
      <c r="W142" s="246">
        <v>202</v>
      </c>
      <c r="X142" s="246">
        <v>0</v>
      </c>
      <c r="Y142" s="246">
        <v>0</v>
      </c>
      <c r="Z142" s="246">
        <v>0</v>
      </c>
      <c r="AA142" s="246">
        <v>0</v>
      </c>
      <c r="AB142" s="246">
        <v>0</v>
      </c>
      <c r="AC142" s="246">
        <v>0</v>
      </c>
      <c r="AD142" s="246">
        <v>0</v>
      </c>
      <c r="AE142" s="246">
        <f t="shared" si="4"/>
        <v>0</v>
      </c>
      <c r="AF142" s="351">
        <v>4342</v>
      </c>
      <c r="AG142" s="245">
        <v>4543</v>
      </c>
      <c r="AH142" s="247">
        <v>41660.714926754037</v>
      </c>
      <c r="AI142" s="248">
        <v>-62953.314569701019</v>
      </c>
      <c r="AJ142" s="249">
        <v>0</v>
      </c>
      <c r="AK142" s="262">
        <v>80220.705129536029</v>
      </c>
      <c r="AL142" s="263">
        <v>17267.39055983501</v>
      </c>
      <c r="AM142" s="252"/>
      <c r="AN142" s="253">
        <v>7983.511422999999</v>
      </c>
      <c r="AO142" s="254">
        <v>0</v>
      </c>
      <c r="AP142" s="255"/>
      <c r="AQ142" s="94">
        <v>-17267.39055983501</v>
      </c>
      <c r="AR142" s="256" t="s">
        <v>721</v>
      </c>
      <c r="AT142" s="246">
        <v>4342</v>
      </c>
      <c r="AV142" s="261">
        <v>17531.714926754037</v>
      </c>
    </row>
    <row r="143" spans="1:48" ht="15.05" customHeight="1" x14ac:dyDescent="0.3">
      <c r="A143" s="238">
        <v>137</v>
      </c>
      <c r="B143" s="265" t="s">
        <v>237</v>
      </c>
      <c r="C143" s="240">
        <v>84337.555706266969</v>
      </c>
      <c r="D143" s="264">
        <v>1</v>
      </c>
      <c r="E143" s="259">
        <v>20652.07</v>
      </c>
      <c r="F143" s="260">
        <v>10</v>
      </c>
      <c r="G143" s="260">
        <v>0</v>
      </c>
      <c r="H143" s="260">
        <v>0</v>
      </c>
      <c r="I143" s="260">
        <v>0</v>
      </c>
      <c r="J143" s="260">
        <v>0</v>
      </c>
      <c r="K143" s="260">
        <v>0</v>
      </c>
      <c r="L143" s="260">
        <v>0</v>
      </c>
      <c r="M143" s="260">
        <v>2343</v>
      </c>
      <c r="N143" s="260">
        <v>0</v>
      </c>
      <c r="O143" s="260">
        <v>0</v>
      </c>
      <c r="P143" s="260">
        <v>0</v>
      </c>
      <c r="Q143" s="260">
        <v>0</v>
      </c>
      <c r="R143" s="260">
        <v>0</v>
      </c>
      <c r="S143" s="260">
        <f t="shared" si="5"/>
        <v>4117.1114571133985</v>
      </c>
      <c r="T143" s="362">
        <f>8019+925</f>
        <v>8944</v>
      </c>
      <c r="U143" s="369">
        <v>10285</v>
      </c>
      <c r="V143" s="245">
        <v>46341.181457113402</v>
      </c>
      <c r="W143" s="246">
        <v>0</v>
      </c>
      <c r="X143" s="246">
        <v>0</v>
      </c>
      <c r="Y143" s="246">
        <v>0</v>
      </c>
      <c r="Z143" s="246">
        <v>0</v>
      </c>
      <c r="AA143" s="246">
        <v>0</v>
      </c>
      <c r="AB143" s="246">
        <v>0</v>
      </c>
      <c r="AC143" s="246">
        <v>27034</v>
      </c>
      <c r="AD143" s="246">
        <v>160</v>
      </c>
      <c r="AE143" s="246">
        <f t="shared" si="4"/>
        <v>0.48999999999978172</v>
      </c>
      <c r="AF143" s="351">
        <v>15176</v>
      </c>
      <c r="AG143" s="245">
        <v>42210.49</v>
      </c>
      <c r="AH143" s="247">
        <v>88551.671457113407</v>
      </c>
      <c r="AI143" s="248">
        <v>0</v>
      </c>
      <c r="AJ143" s="249">
        <v>4214.1157508464385</v>
      </c>
      <c r="AK143" s="262">
        <v>20322.306656276622</v>
      </c>
      <c r="AL143" s="263">
        <v>24536.42240712306</v>
      </c>
      <c r="AM143" s="252"/>
      <c r="AN143" s="253">
        <v>6400.1923999999999</v>
      </c>
      <c r="AO143" s="254">
        <v>0</v>
      </c>
      <c r="AP143" s="255"/>
      <c r="AQ143" s="94">
        <v>-24536.42240712306</v>
      </c>
      <c r="AR143" s="256" t="s">
        <v>721</v>
      </c>
      <c r="AT143" s="246">
        <v>15176.49</v>
      </c>
      <c r="AV143" s="261">
        <v>23346.111457113399</v>
      </c>
    </row>
    <row r="144" spans="1:48" ht="15.05" customHeight="1" x14ac:dyDescent="0.3">
      <c r="A144" s="238">
        <v>138</v>
      </c>
      <c r="B144" s="257" t="s">
        <v>238</v>
      </c>
      <c r="C144" s="240">
        <v>27072.537655330121</v>
      </c>
      <c r="D144" s="264">
        <v>1</v>
      </c>
      <c r="E144" s="259">
        <v>11953</v>
      </c>
      <c r="F144" s="260">
        <v>0</v>
      </c>
      <c r="G144" s="260">
        <v>2741</v>
      </c>
      <c r="H144" s="260">
        <v>18</v>
      </c>
      <c r="I144" s="260">
        <v>0</v>
      </c>
      <c r="J144" s="260">
        <v>0</v>
      </c>
      <c r="K144" s="260">
        <v>0</v>
      </c>
      <c r="L144" s="260">
        <v>0</v>
      </c>
      <c r="M144" s="260">
        <v>1759</v>
      </c>
      <c r="N144" s="260">
        <v>0</v>
      </c>
      <c r="O144" s="260">
        <v>579</v>
      </c>
      <c r="P144" s="260">
        <v>0</v>
      </c>
      <c r="Q144" s="260">
        <v>0</v>
      </c>
      <c r="R144" s="260">
        <v>0</v>
      </c>
      <c r="S144" s="260">
        <f t="shared" si="5"/>
        <v>6933.0122439375264</v>
      </c>
      <c r="T144" s="362">
        <v>0</v>
      </c>
      <c r="U144" s="369">
        <v>273</v>
      </c>
      <c r="V144" s="245">
        <v>24238.012243937526</v>
      </c>
      <c r="W144" s="246">
        <v>0</v>
      </c>
      <c r="X144" s="246">
        <v>0</v>
      </c>
      <c r="Y144" s="246">
        <v>0</v>
      </c>
      <c r="Z144" s="246">
        <v>0</v>
      </c>
      <c r="AA144" s="246">
        <v>0</v>
      </c>
      <c r="AB144" s="246">
        <v>0</v>
      </c>
      <c r="AC144" s="246">
        <v>0</v>
      </c>
      <c r="AD144" s="246">
        <v>0</v>
      </c>
      <c r="AE144" s="246">
        <f t="shared" si="4"/>
        <v>0</v>
      </c>
      <c r="AF144" s="351">
        <v>14832</v>
      </c>
      <c r="AG144" s="245">
        <v>14832</v>
      </c>
      <c r="AH144" s="247">
        <v>39070.012243937526</v>
      </c>
      <c r="AI144" s="248">
        <v>0</v>
      </c>
      <c r="AJ144" s="249">
        <v>11997.474588607405</v>
      </c>
      <c r="AK144" s="262">
        <v>-8176.7342521873661</v>
      </c>
      <c r="AL144" s="263">
        <v>3820.7403364200391</v>
      </c>
      <c r="AM144" s="252"/>
      <c r="AN144" s="253">
        <v>2040.0422000000001</v>
      </c>
      <c r="AO144" s="254">
        <v>0</v>
      </c>
      <c r="AP144" s="255"/>
      <c r="AQ144" s="94">
        <v>-3820.7403364200391</v>
      </c>
      <c r="AR144" s="256" t="s">
        <v>721</v>
      </c>
      <c r="AT144" s="246">
        <v>14832</v>
      </c>
      <c r="AV144" s="261">
        <v>7206.0122439375264</v>
      </c>
    </row>
    <row r="145" spans="1:48" ht="15.05" customHeight="1" x14ac:dyDescent="0.3">
      <c r="A145" s="238">
        <v>139</v>
      </c>
      <c r="B145" s="257" t="s">
        <v>239</v>
      </c>
      <c r="C145" s="240">
        <v>53755.455164773884</v>
      </c>
      <c r="D145" s="264">
        <v>1</v>
      </c>
      <c r="E145" s="259">
        <v>3648.0299999999997</v>
      </c>
      <c r="F145" s="260">
        <v>0</v>
      </c>
      <c r="G145" s="260">
        <v>0</v>
      </c>
      <c r="H145" s="260">
        <v>0</v>
      </c>
      <c r="I145" s="260">
        <v>0</v>
      </c>
      <c r="J145" s="260">
        <v>0</v>
      </c>
      <c r="K145" s="260">
        <v>0</v>
      </c>
      <c r="L145" s="260">
        <v>0</v>
      </c>
      <c r="M145" s="260">
        <v>2295</v>
      </c>
      <c r="N145" s="260">
        <v>0</v>
      </c>
      <c r="O145" s="260">
        <v>842.97</v>
      </c>
      <c r="P145" s="260">
        <v>0</v>
      </c>
      <c r="Q145" s="260">
        <v>0</v>
      </c>
      <c r="R145" s="260">
        <v>0</v>
      </c>
      <c r="S145" s="260">
        <f t="shared" si="5"/>
        <v>5130.7551829539025</v>
      </c>
      <c r="T145" s="362">
        <v>3124</v>
      </c>
      <c r="U145" s="369">
        <v>1159</v>
      </c>
      <c r="V145" s="245">
        <v>16199.755182953902</v>
      </c>
      <c r="W145" s="246">
        <v>30861</v>
      </c>
      <c r="X145" s="246">
        <v>16.5</v>
      </c>
      <c r="Y145" s="246">
        <v>0</v>
      </c>
      <c r="Z145" s="246">
        <v>0</v>
      </c>
      <c r="AA145" s="246">
        <v>0</v>
      </c>
      <c r="AB145" s="246">
        <v>0</v>
      </c>
      <c r="AC145" s="246">
        <v>0</v>
      </c>
      <c r="AD145" s="246">
        <v>0</v>
      </c>
      <c r="AE145" s="246">
        <f t="shared" si="4"/>
        <v>0</v>
      </c>
      <c r="AF145" s="351"/>
      <c r="AG145" s="245">
        <v>30861</v>
      </c>
      <c r="AH145" s="247">
        <v>47060.755182953901</v>
      </c>
      <c r="AI145" s="248">
        <v>-6694.6999818199838</v>
      </c>
      <c r="AJ145" s="249">
        <v>0</v>
      </c>
      <c r="AK145" s="262">
        <v>-39546.568887818597</v>
      </c>
      <c r="AL145" s="263">
        <v>-46241.268869638581</v>
      </c>
      <c r="AM145" s="252"/>
      <c r="AN145" s="253">
        <v>4071.7552000000001</v>
      </c>
      <c r="AO145" s="254">
        <v>0</v>
      </c>
      <c r="AP145" s="255"/>
      <c r="AQ145" s="94" t="s">
        <v>721</v>
      </c>
      <c r="AR145" s="256">
        <v>46241.268869638581</v>
      </c>
      <c r="AT145" s="246">
        <v>0</v>
      </c>
      <c r="AV145" s="261">
        <v>9413.7551829539025</v>
      </c>
    </row>
    <row r="146" spans="1:48" ht="15.05" customHeight="1" x14ac:dyDescent="0.3">
      <c r="A146" s="238">
        <v>140</v>
      </c>
      <c r="B146" s="257" t="s">
        <v>240</v>
      </c>
      <c r="C146" s="240">
        <v>26710.086812776819</v>
      </c>
      <c r="D146" s="264">
        <v>1</v>
      </c>
      <c r="E146" s="259">
        <v>3489</v>
      </c>
      <c r="F146" s="260">
        <v>0</v>
      </c>
      <c r="G146" s="260">
        <v>0</v>
      </c>
      <c r="H146" s="260">
        <v>0</v>
      </c>
      <c r="I146" s="260">
        <v>0</v>
      </c>
      <c r="J146" s="260">
        <v>0</v>
      </c>
      <c r="K146" s="260">
        <v>0</v>
      </c>
      <c r="L146" s="260">
        <v>0</v>
      </c>
      <c r="M146" s="260">
        <v>0</v>
      </c>
      <c r="N146" s="260">
        <v>0</v>
      </c>
      <c r="O146" s="260">
        <v>0</v>
      </c>
      <c r="P146" s="260">
        <v>0</v>
      </c>
      <c r="Q146" s="260">
        <v>0</v>
      </c>
      <c r="R146" s="260">
        <v>0</v>
      </c>
      <c r="S146" s="260">
        <f t="shared" si="5"/>
        <v>479.9828750362135</v>
      </c>
      <c r="T146" s="362">
        <v>0</v>
      </c>
      <c r="U146" s="369">
        <v>713</v>
      </c>
      <c r="V146" s="245">
        <v>4681.982875036214</v>
      </c>
      <c r="W146" s="246">
        <v>0</v>
      </c>
      <c r="X146" s="246">
        <v>0</v>
      </c>
      <c r="Y146" s="246">
        <v>0</v>
      </c>
      <c r="Z146" s="246">
        <v>0</v>
      </c>
      <c r="AA146" s="246">
        <v>0</v>
      </c>
      <c r="AB146" s="246">
        <v>0</v>
      </c>
      <c r="AC146" s="246">
        <v>0</v>
      </c>
      <c r="AD146" s="246">
        <v>0</v>
      </c>
      <c r="AE146" s="246">
        <f t="shared" si="4"/>
        <v>0</v>
      </c>
      <c r="AF146" s="351"/>
      <c r="AG146" s="245">
        <v>0</v>
      </c>
      <c r="AH146" s="247">
        <v>4681.982875036214</v>
      </c>
      <c r="AI146" s="248">
        <v>-22028.103937740605</v>
      </c>
      <c r="AJ146" s="249">
        <v>0</v>
      </c>
      <c r="AK146" s="262">
        <v>-20914.079802936601</v>
      </c>
      <c r="AL146" s="263">
        <v>-42942.18374067721</v>
      </c>
      <c r="AM146" s="252"/>
      <c r="AN146" s="253">
        <v>2013.0328039999999</v>
      </c>
      <c r="AO146" s="254">
        <v>0</v>
      </c>
      <c r="AP146" s="255"/>
      <c r="AQ146" s="94" t="s">
        <v>721</v>
      </c>
      <c r="AR146" s="256">
        <v>42942.18374067721</v>
      </c>
      <c r="AT146" s="246">
        <v>0</v>
      </c>
      <c r="AV146" s="261">
        <v>1192.9828750362135</v>
      </c>
    </row>
    <row r="147" spans="1:48" ht="15.05" customHeight="1" x14ac:dyDescent="0.3">
      <c r="A147" s="238">
        <v>141</v>
      </c>
      <c r="B147" s="257" t="s">
        <v>241</v>
      </c>
      <c r="C147" s="240">
        <v>10622.562658510025</v>
      </c>
      <c r="D147" s="264">
        <v>2</v>
      </c>
      <c r="E147" s="259">
        <v>613</v>
      </c>
      <c r="F147" s="260">
        <v>0</v>
      </c>
      <c r="G147" s="260">
        <v>0</v>
      </c>
      <c r="H147" s="260">
        <v>0</v>
      </c>
      <c r="I147" s="260">
        <v>0</v>
      </c>
      <c r="J147" s="260">
        <v>0</v>
      </c>
      <c r="K147" s="260">
        <v>0</v>
      </c>
      <c r="L147" s="260">
        <v>0</v>
      </c>
      <c r="M147" s="260">
        <v>0</v>
      </c>
      <c r="N147" s="260">
        <v>0</v>
      </c>
      <c r="O147" s="260">
        <v>0</v>
      </c>
      <c r="P147" s="260">
        <v>0</v>
      </c>
      <c r="Q147" s="260">
        <v>0</v>
      </c>
      <c r="R147" s="260">
        <v>0</v>
      </c>
      <c r="S147" s="260">
        <f t="shared" si="5"/>
        <v>6296.2499947546003</v>
      </c>
      <c r="T147" s="362">
        <v>0</v>
      </c>
      <c r="U147" s="369"/>
      <c r="V147" s="245">
        <v>6909.2499947546003</v>
      </c>
      <c r="W147" s="246">
        <v>0</v>
      </c>
      <c r="X147" s="246">
        <v>0</v>
      </c>
      <c r="Y147" s="246">
        <v>0</v>
      </c>
      <c r="Z147" s="246">
        <v>0</v>
      </c>
      <c r="AA147" s="246">
        <v>0</v>
      </c>
      <c r="AB147" s="246">
        <v>0</v>
      </c>
      <c r="AC147" s="246">
        <v>0</v>
      </c>
      <c r="AD147" s="246">
        <v>0</v>
      </c>
      <c r="AE147" s="246">
        <f t="shared" si="4"/>
        <v>0</v>
      </c>
      <c r="AF147" s="351"/>
      <c r="AG147" s="245">
        <v>0</v>
      </c>
      <c r="AH147" s="247">
        <v>6909.2499947546003</v>
      </c>
      <c r="AI147" s="248">
        <v>-3713.3126637554251</v>
      </c>
      <c r="AJ147" s="249">
        <v>0</v>
      </c>
      <c r="AK147" s="262">
        <v>-7575.6943830770133</v>
      </c>
      <c r="AL147" s="263">
        <v>-11289.007046832437</v>
      </c>
      <c r="AM147" s="252"/>
      <c r="AN147" s="253">
        <v>800.87348000000009</v>
      </c>
      <c r="AO147" s="254">
        <v>0</v>
      </c>
      <c r="AP147" s="255"/>
      <c r="AQ147" s="94" t="s">
        <v>721</v>
      </c>
      <c r="AR147" s="256">
        <v>11289.007046832437</v>
      </c>
      <c r="AT147" s="246">
        <v>0</v>
      </c>
      <c r="AV147" s="261">
        <v>6296.2499947546003</v>
      </c>
    </row>
    <row r="148" spans="1:48" ht="15.05" customHeight="1" x14ac:dyDescent="0.3">
      <c r="A148" s="238">
        <v>142</v>
      </c>
      <c r="B148" s="265" t="s">
        <v>242</v>
      </c>
      <c r="C148" s="240">
        <v>27131.993080582262</v>
      </c>
      <c r="D148" s="264">
        <v>1</v>
      </c>
      <c r="E148" s="259">
        <v>0</v>
      </c>
      <c r="F148" s="260">
        <v>0</v>
      </c>
      <c r="G148" s="260">
        <v>0</v>
      </c>
      <c r="H148" s="260">
        <v>0</v>
      </c>
      <c r="I148" s="260">
        <v>0</v>
      </c>
      <c r="J148" s="260">
        <v>0</v>
      </c>
      <c r="K148" s="260">
        <v>0</v>
      </c>
      <c r="L148" s="260">
        <v>0</v>
      </c>
      <c r="M148" s="260">
        <v>1859</v>
      </c>
      <c r="N148" s="260">
        <v>0</v>
      </c>
      <c r="O148" s="260">
        <v>676.58</v>
      </c>
      <c r="P148" s="260">
        <v>0</v>
      </c>
      <c r="Q148" s="260">
        <v>0</v>
      </c>
      <c r="R148" s="260">
        <v>0</v>
      </c>
      <c r="S148" s="260">
        <f t="shared" si="5"/>
        <v>-0.12419455692906922</v>
      </c>
      <c r="T148" s="362">
        <v>3711</v>
      </c>
      <c r="U148" s="369">
        <v>1847</v>
      </c>
      <c r="V148" s="245">
        <v>8093.4558054430709</v>
      </c>
      <c r="W148" s="246">
        <v>0</v>
      </c>
      <c r="X148" s="246">
        <v>0</v>
      </c>
      <c r="Y148" s="246">
        <v>0</v>
      </c>
      <c r="Z148" s="246">
        <v>0</v>
      </c>
      <c r="AA148" s="246">
        <v>0</v>
      </c>
      <c r="AB148" s="246">
        <v>0</v>
      </c>
      <c r="AC148" s="246">
        <v>0</v>
      </c>
      <c r="AD148" s="246">
        <v>0</v>
      </c>
      <c r="AE148" s="246">
        <f t="shared" si="4"/>
        <v>0</v>
      </c>
      <c r="AF148" s="351"/>
      <c r="AG148" s="245">
        <v>0</v>
      </c>
      <c r="AH148" s="247">
        <v>8093.4558054430709</v>
      </c>
      <c r="AI148" s="248">
        <v>-19038.537275139191</v>
      </c>
      <c r="AJ148" s="249">
        <v>0</v>
      </c>
      <c r="AK148" s="262">
        <v>60639.430065372828</v>
      </c>
      <c r="AL148" s="263">
        <v>41600.892790233636</v>
      </c>
      <c r="AM148" s="252"/>
      <c r="AN148" s="253">
        <v>2044.3912499999999</v>
      </c>
      <c r="AO148" s="254">
        <v>0</v>
      </c>
      <c r="AP148" s="255"/>
      <c r="AQ148" s="94">
        <v>-41600.892790233636</v>
      </c>
      <c r="AR148" s="256" t="s">
        <v>721</v>
      </c>
      <c r="AT148" s="246">
        <v>0</v>
      </c>
      <c r="AV148" s="261">
        <v>5557.8758054430709</v>
      </c>
    </row>
    <row r="149" spans="1:48" ht="15.05" customHeight="1" x14ac:dyDescent="0.3">
      <c r="A149" s="238">
        <v>143</v>
      </c>
      <c r="B149" s="257" t="s">
        <v>243</v>
      </c>
      <c r="C149" s="240">
        <v>54037.418232463147</v>
      </c>
      <c r="D149" s="264">
        <v>1</v>
      </c>
      <c r="E149" s="259">
        <v>3428</v>
      </c>
      <c r="F149" s="260">
        <v>0</v>
      </c>
      <c r="G149" s="260">
        <v>0</v>
      </c>
      <c r="H149" s="260">
        <v>0</v>
      </c>
      <c r="I149" s="260">
        <v>0</v>
      </c>
      <c r="J149" s="260">
        <v>0</v>
      </c>
      <c r="K149" s="260">
        <v>0</v>
      </c>
      <c r="L149" s="260">
        <v>0</v>
      </c>
      <c r="M149" s="260">
        <v>0</v>
      </c>
      <c r="N149" s="260">
        <v>0</v>
      </c>
      <c r="O149" s="260">
        <v>856.26</v>
      </c>
      <c r="P149" s="260">
        <v>0</v>
      </c>
      <c r="Q149" s="260">
        <v>0</v>
      </c>
      <c r="R149" s="260">
        <v>0</v>
      </c>
      <c r="S149" s="260">
        <f t="shared" si="5"/>
        <v>6283.9296352837082</v>
      </c>
      <c r="T149" s="362">
        <v>0</v>
      </c>
      <c r="U149" s="369">
        <v>3415</v>
      </c>
      <c r="V149" s="245">
        <v>13983.189635283708</v>
      </c>
      <c r="W149" s="246">
        <v>4369</v>
      </c>
      <c r="X149" s="246">
        <v>0</v>
      </c>
      <c r="Y149" s="246">
        <v>0</v>
      </c>
      <c r="Z149" s="246">
        <v>0</v>
      </c>
      <c r="AA149" s="246">
        <v>0</v>
      </c>
      <c r="AB149" s="246">
        <v>0</v>
      </c>
      <c r="AC149" s="246">
        <v>0</v>
      </c>
      <c r="AD149" s="246">
        <v>0</v>
      </c>
      <c r="AE149" s="246">
        <f t="shared" si="4"/>
        <v>0</v>
      </c>
      <c r="AF149" s="351"/>
      <c r="AG149" s="245">
        <v>4369</v>
      </c>
      <c r="AH149" s="247">
        <v>18352.189635283707</v>
      </c>
      <c r="AI149" s="248">
        <v>-35685.228597179441</v>
      </c>
      <c r="AJ149" s="249">
        <v>0</v>
      </c>
      <c r="AK149" s="262">
        <v>11099.107583381974</v>
      </c>
      <c r="AL149" s="263">
        <v>-24586.121013797467</v>
      </c>
      <c r="AM149" s="252"/>
      <c r="AN149" s="253">
        <v>4093.0196700000006</v>
      </c>
      <c r="AO149" s="254">
        <v>0</v>
      </c>
      <c r="AP149" s="255"/>
      <c r="AQ149" s="94" t="s">
        <v>721</v>
      </c>
      <c r="AR149" s="256">
        <v>24586.121013797467</v>
      </c>
      <c r="AT149" s="246">
        <v>0</v>
      </c>
      <c r="AV149" s="261">
        <v>9698.9296352837082</v>
      </c>
    </row>
    <row r="150" spans="1:48" ht="15.05" customHeight="1" x14ac:dyDescent="0.3">
      <c r="A150" s="238">
        <v>144</v>
      </c>
      <c r="B150" s="257" t="s">
        <v>244</v>
      </c>
      <c r="C150" s="240">
        <v>26907.006528340477</v>
      </c>
      <c r="D150" s="264">
        <v>1</v>
      </c>
      <c r="E150" s="259">
        <v>0</v>
      </c>
      <c r="F150" s="260">
        <v>0</v>
      </c>
      <c r="G150" s="260">
        <v>0</v>
      </c>
      <c r="H150" s="260">
        <v>0</v>
      </c>
      <c r="I150" s="260">
        <v>0</v>
      </c>
      <c r="J150" s="260">
        <v>0</v>
      </c>
      <c r="K150" s="260">
        <v>0</v>
      </c>
      <c r="L150" s="260">
        <v>0</v>
      </c>
      <c r="M150" s="260">
        <v>667</v>
      </c>
      <c r="N150" s="260">
        <v>0</v>
      </c>
      <c r="O150" s="260">
        <v>0</v>
      </c>
      <c r="P150" s="260">
        <v>0</v>
      </c>
      <c r="Q150" s="260">
        <v>0</v>
      </c>
      <c r="R150" s="260">
        <v>0</v>
      </c>
      <c r="S150" s="260">
        <f t="shared" si="5"/>
        <v>179.94434604488652</v>
      </c>
      <c r="T150" s="362">
        <v>3716</v>
      </c>
      <c r="U150" s="369"/>
      <c r="V150" s="245">
        <v>4562.9443460448865</v>
      </c>
      <c r="W150" s="246">
        <v>9966</v>
      </c>
      <c r="X150" s="246">
        <v>0</v>
      </c>
      <c r="Y150" s="246">
        <v>0</v>
      </c>
      <c r="Z150" s="246">
        <v>0</v>
      </c>
      <c r="AA150" s="246">
        <v>0</v>
      </c>
      <c r="AB150" s="246">
        <v>0</v>
      </c>
      <c r="AC150" s="246">
        <v>0</v>
      </c>
      <c r="AD150" s="246">
        <v>0</v>
      </c>
      <c r="AE150" s="246">
        <f t="shared" si="4"/>
        <v>0</v>
      </c>
      <c r="AF150" s="351">
        <v>242</v>
      </c>
      <c r="AG150" s="245">
        <v>10208</v>
      </c>
      <c r="AH150" s="247">
        <v>14770.944346044886</v>
      </c>
      <c r="AI150" s="248">
        <v>-12136.062182295591</v>
      </c>
      <c r="AJ150" s="249">
        <v>0</v>
      </c>
      <c r="AK150" s="262">
        <v>-20836.459392903151</v>
      </c>
      <c r="AL150" s="263">
        <v>-32972.521575198742</v>
      </c>
      <c r="AM150" s="252"/>
      <c r="AN150" s="253">
        <v>2027.9354199999998</v>
      </c>
      <c r="AO150" s="254">
        <v>0</v>
      </c>
      <c r="AP150" s="255"/>
      <c r="AQ150" s="94" t="s">
        <v>721</v>
      </c>
      <c r="AR150" s="256">
        <v>32972.521575198742</v>
      </c>
      <c r="AT150" s="246">
        <v>242</v>
      </c>
      <c r="AV150" s="261">
        <v>3895.9443460448865</v>
      </c>
    </row>
    <row r="151" spans="1:48" ht="15.05" customHeight="1" x14ac:dyDescent="0.3">
      <c r="A151" s="238">
        <v>145</v>
      </c>
      <c r="B151" s="257" t="s">
        <v>245</v>
      </c>
      <c r="C151" s="240">
        <v>27614.560663334505</v>
      </c>
      <c r="D151" s="264">
        <v>1</v>
      </c>
      <c r="E151" s="259">
        <v>7554.01</v>
      </c>
      <c r="F151" s="260">
        <v>0</v>
      </c>
      <c r="G151" s="260">
        <v>0</v>
      </c>
      <c r="H151" s="260">
        <v>0</v>
      </c>
      <c r="I151" s="260">
        <v>0</v>
      </c>
      <c r="J151" s="260">
        <v>0</v>
      </c>
      <c r="K151" s="260">
        <v>1480</v>
      </c>
      <c r="L151" s="260">
        <v>9</v>
      </c>
      <c r="M151" s="260">
        <v>2579</v>
      </c>
      <c r="N151" s="260">
        <v>0</v>
      </c>
      <c r="O151" s="260">
        <v>492</v>
      </c>
      <c r="P151" s="260">
        <v>0</v>
      </c>
      <c r="Q151" s="260">
        <v>0</v>
      </c>
      <c r="R151" s="260">
        <v>0</v>
      </c>
      <c r="S151" s="260">
        <f t="shared" si="5"/>
        <v>3219.2352471360109</v>
      </c>
      <c r="T151" s="362">
        <v>0</v>
      </c>
      <c r="U151" s="369">
        <v>4458</v>
      </c>
      <c r="V151" s="245">
        <v>19782.245247136012</v>
      </c>
      <c r="W151" s="246">
        <v>0</v>
      </c>
      <c r="X151" s="246">
        <v>0</v>
      </c>
      <c r="Y151" s="246">
        <v>0</v>
      </c>
      <c r="Z151" s="246">
        <v>0</v>
      </c>
      <c r="AA151" s="246">
        <v>0</v>
      </c>
      <c r="AB151" s="246">
        <v>0</v>
      </c>
      <c r="AC151" s="246">
        <v>0</v>
      </c>
      <c r="AD151" s="246">
        <v>0</v>
      </c>
      <c r="AE151" s="246">
        <f t="shared" si="4"/>
        <v>0</v>
      </c>
      <c r="AF151" s="351"/>
      <c r="AG151" s="245">
        <v>0</v>
      </c>
      <c r="AH151" s="247">
        <v>19782.245247136012</v>
      </c>
      <c r="AI151" s="248">
        <v>-7832.315416198493</v>
      </c>
      <c r="AJ151" s="249">
        <v>0</v>
      </c>
      <c r="AK151" s="262">
        <v>-17287.592135809249</v>
      </c>
      <c r="AL151" s="263">
        <v>-25119.907552007742</v>
      </c>
      <c r="AM151" s="252"/>
      <c r="AN151" s="253">
        <v>2080.87808</v>
      </c>
      <c r="AO151" s="254">
        <v>0</v>
      </c>
      <c r="AP151" s="255"/>
      <c r="AQ151" s="94" t="s">
        <v>721</v>
      </c>
      <c r="AR151" s="256">
        <v>25119.907552007742</v>
      </c>
      <c r="AT151" s="246">
        <v>0</v>
      </c>
      <c r="AV151" s="261">
        <v>7677.2352471360109</v>
      </c>
    </row>
    <row r="152" spans="1:48" ht="15.05" customHeight="1" x14ac:dyDescent="0.3">
      <c r="A152" s="238">
        <v>146</v>
      </c>
      <c r="B152" s="257" t="s">
        <v>246</v>
      </c>
      <c r="C152" s="240">
        <v>54220.078153480565</v>
      </c>
      <c r="D152" s="264">
        <v>1</v>
      </c>
      <c r="E152" s="259">
        <v>15495</v>
      </c>
      <c r="F152" s="260">
        <v>10</v>
      </c>
      <c r="G152" s="260">
        <v>21990</v>
      </c>
      <c r="H152" s="260">
        <v>116.5</v>
      </c>
      <c r="I152" s="260">
        <v>0</v>
      </c>
      <c r="J152" s="260">
        <v>0</v>
      </c>
      <c r="K152" s="260">
        <v>0</v>
      </c>
      <c r="L152" s="260">
        <v>0</v>
      </c>
      <c r="M152" s="260">
        <v>919</v>
      </c>
      <c r="N152" s="260">
        <v>0</v>
      </c>
      <c r="O152" s="260">
        <v>0</v>
      </c>
      <c r="P152" s="260">
        <v>0</v>
      </c>
      <c r="Q152" s="260">
        <v>5259.09</v>
      </c>
      <c r="R152" s="260">
        <v>29</v>
      </c>
      <c r="S152" s="260">
        <f t="shared" si="5"/>
        <v>10183.98928749311</v>
      </c>
      <c r="T152" s="362">
        <v>0</v>
      </c>
      <c r="U152" s="369">
        <v>1172</v>
      </c>
      <c r="V152" s="245">
        <v>55019.079287493107</v>
      </c>
      <c r="W152" s="246">
        <v>7448</v>
      </c>
      <c r="X152" s="246">
        <v>0</v>
      </c>
      <c r="Y152" s="246">
        <v>0</v>
      </c>
      <c r="Z152" s="246">
        <v>0</v>
      </c>
      <c r="AA152" s="246">
        <v>0</v>
      </c>
      <c r="AB152" s="246">
        <v>0</v>
      </c>
      <c r="AC152" s="246">
        <v>0</v>
      </c>
      <c r="AD152" s="246">
        <v>0</v>
      </c>
      <c r="AE152" s="246">
        <f t="shared" si="4"/>
        <v>0</v>
      </c>
      <c r="AF152" s="351"/>
      <c r="AG152" s="245">
        <v>7448</v>
      </c>
      <c r="AH152" s="247">
        <v>62467.079287493107</v>
      </c>
      <c r="AI152" s="248">
        <v>0</v>
      </c>
      <c r="AJ152" s="249">
        <v>8247.001134012542</v>
      </c>
      <c r="AK152" s="262">
        <v>-5986.8565218792901</v>
      </c>
      <c r="AL152" s="263">
        <v>2260.1446121332519</v>
      </c>
      <c r="AM152" s="252"/>
      <c r="AN152" s="253">
        <v>4109.8192950000002</v>
      </c>
      <c r="AO152" s="254">
        <v>0</v>
      </c>
      <c r="AP152" s="255"/>
      <c r="AQ152" s="94">
        <v>-2260.1446121332519</v>
      </c>
      <c r="AR152" s="256" t="s">
        <v>721</v>
      </c>
      <c r="AT152" s="246">
        <v>0</v>
      </c>
      <c r="AV152" s="261">
        <v>11355.98928749311</v>
      </c>
    </row>
    <row r="153" spans="1:48" ht="15.05" customHeight="1" x14ac:dyDescent="0.3">
      <c r="A153" s="238">
        <v>147</v>
      </c>
      <c r="B153" s="257" t="s">
        <v>247</v>
      </c>
      <c r="C153" s="240">
        <v>27393.498326610166</v>
      </c>
      <c r="D153" s="264">
        <v>1</v>
      </c>
      <c r="E153" s="259">
        <v>0</v>
      </c>
      <c r="F153" s="260">
        <v>0</v>
      </c>
      <c r="G153" s="260">
        <v>10910</v>
      </c>
      <c r="H153" s="260">
        <v>62.3</v>
      </c>
      <c r="I153" s="260">
        <v>407.55</v>
      </c>
      <c r="J153" s="260">
        <v>0.1</v>
      </c>
      <c r="K153" s="260">
        <v>0</v>
      </c>
      <c r="L153" s="260">
        <v>0</v>
      </c>
      <c r="M153" s="260">
        <v>0</v>
      </c>
      <c r="N153" s="260">
        <v>0</v>
      </c>
      <c r="O153" s="260">
        <v>0</v>
      </c>
      <c r="P153" s="260">
        <v>0</v>
      </c>
      <c r="Q153" s="260">
        <v>1861.3</v>
      </c>
      <c r="R153" s="260">
        <v>12</v>
      </c>
      <c r="S153" s="260">
        <f t="shared" si="5"/>
        <v>410.52893877892058</v>
      </c>
      <c r="T153" s="362">
        <v>0</v>
      </c>
      <c r="U153" s="369"/>
      <c r="V153" s="245">
        <v>13589.378938778918</v>
      </c>
      <c r="W153" s="246">
        <v>0</v>
      </c>
      <c r="X153" s="246">
        <v>0</v>
      </c>
      <c r="Y153" s="246">
        <v>0</v>
      </c>
      <c r="Z153" s="246">
        <v>0</v>
      </c>
      <c r="AA153" s="246">
        <v>54908</v>
      </c>
      <c r="AB153" s="246">
        <v>1</v>
      </c>
      <c r="AC153" s="246">
        <v>0</v>
      </c>
      <c r="AD153" s="246">
        <v>0</v>
      </c>
      <c r="AE153" s="246">
        <f t="shared" si="4"/>
        <v>0</v>
      </c>
      <c r="AF153" s="351"/>
      <c r="AG153" s="245">
        <v>54908</v>
      </c>
      <c r="AH153" s="247">
        <v>68497.378938778915</v>
      </c>
      <c r="AI153" s="248">
        <v>0</v>
      </c>
      <c r="AJ153" s="249">
        <v>41103.880612168752</v>
      </c>
      <c r="AK153" s="262">
        <v>-2126.9514995093205</v>
      </c>
      <c r="AL153" s="263">
        <v>38976.929112659433</v>
      </c>
      <c r="AM153" s="252"/>
      <c r="AN153" s="253">
        <v>2064.957664</v>
      </c>
      <c r="AO153" s="254">
        <v>0</v>
      </c>
      <c r="AP153" s="255"/>
      <c r="AQ153" s="94">
        <v>-38976.929112659433</v>
      </c>
      <c r="AR153" s="256" t="s">
        <v>721</v>
      </c>
      <c r="AT153" s="246">
        <v>0</v>
      </c>
      <c r="AV153" s="261">
        <v>410.52893877892058</v>
      </c>
    </row>
    <row r="154" spans="1:48" ht="15.05" customHeight="1" x14ac:dyDescent="0.3">
      <c r="A154" s="238">
        <v>148</v>
      </c>
      <c r="B154" s="257" t="s">
        <v>248</v>
      </c>
      <c r="C154" s="240">
        <v>26876.790733421152</v>
      </c>
      <c r="D154" s="264">
        <v>1</v>
      </c>
      <c r="E154" s="259">
        <v>0</v>
      </c>
      <c r="F154" s="260">
        <v>0</v>
      </c>
      <c r="G154" s="260">
        <v>20339</v>
      </c>
      <c r="H154" s="260">
        <v>99.1</v>
      </c>
      <c r="I154" s="260">
        <v>0</v>
      </c>
      <c r="J154" s="260">
        <v>0</v>
      </c>
      <c r="K154" s="260">
        <v>0</v>
      </c>
      <c r="L154" s="260">
        <v>0</v>
      </c>
      <c r="M154" s="260">
        <v>0</v>
      </c>
      <c r="N154" s="260">
        <v>0</v>
      </c>
      <c r="O154" s="260">
        <v>497</v>
      </c>
      <c r="P154" s="260">
        <v>0</v>
      </c>
      <c r="Q154" s="260">
        <v>0</v>
      </c>
      <c r="R154" s="260">
        <v>0</v>
      </c>
      <c r="S154" s="260">
        <f t="shared" si="5"/>
        <v>188.31458324953974</v>
      </c>
      <c r="T154" s="362">
        <v>0</v>
      </c>
      <c r="U154" s="369"/>
      <c r="V154" s="245">
        <v>21024.314583249539</v>
      </c>
      <c r="W154" s="246">
        <v>829</v>
      </c>
      <c r="X154" s="246">
        <v>0</v>
      </c>
      <c r="Y154" s="246">
        <v>0</v>
      </c>
      <c r="Z154" s="246">
        <v>0</v>
      </c>
      <c r="AA154" s="246">
        <v>0</v>
      </c>
      <c r="AB154" s="246">
        <v>0</v>
      </c>
      <c r="AC154" s="246">
        <v>0</v>
      </c>
      <c r="AD154" s="246">
        <v>0</v>
      </c>
      <c r="AE154" s="246">
        <f t="shared" si="4"/>
        <v>0</v>
      </c>
      <c r="AF154" s="351">
        <v>4509</v>
      </c>
      <c r="AG154" s="245">
        <v>5338</v>
      </c>
      <c r="AH154" s="247">
        <v>26362.314583249539</v>
      </c>
      <c r="AI154" s="248">
        <v>-514.47615017161297</v>
      </c>
      <c r="AJ154" s="249">
        <v>0</v>
      </c>
      <c r="AK154" s="262">
        <v>8406.7016028695689</v>
      </c>
      <c r="AL154" s="263">
        <v>7892.2254526979559</v>
      </c>
      <c r="AM154" s="252"/>
      <c r="AN154" s="253">
        <v>2026.4930399999998</v>
      </c>
      <c r="AO154" s="254">
        <v>0</v>
      </c>
      <c r="AP154" s="255"/>
      <c r="AQ154" s="94">
        <v>-7892.2254526979559</v>
      </c>
      <c r="AR154" s="256" t="s">
        <v>721</v>
      </c>
      <c r="AT154" s="246">
        <v>4509</v>
      </c>
      <c r="AV154" s="261">
        <v>188.31458324953974</v>
      </c>
    </row>
    <row r="155" spans="1:48" ht="15.05" customHeight="1" x14ac:dyDescent="0.3">
      <c r="A155" s="238">
        <v>149</v>
      </c>
      <c r="B155" s="257" t="s">
        <v>249</v>
      </c>
      <c r="C155" s="240">
        <v>86270.658711460972</v>
      </c>
      <c r="D155" s="264">
        <v>1</v>
      </c>
      <c r="E155" s="259">
        <v>7786</v>
      </c>
      <c r="F155" s="260">
        <v>0</v>
      </c>
      <c r="G155" s="260">
        <v>0</v>
      </c>
      <c r="H155" s="260">
        <v>0</v>
      </c>
      <c r="I155" s="260">
        <v>25041</v>
      </c>
      <c r="J155" s="260">
        <v>1</v>
      </c>
      <c r="K155" s="260">
        <v>0</v>
      </c>
      <c r="L155" s="260">
        <v>0</v>
      </c>
      <c r="M155" s="260">
        <v>5410</v>
      </c>
      <c r="N155" s="260">
        <v>0</v>
      </c>
      <c r="O155" s="260">
        <v>841</v>
      </c>
      <c r="P155" s="260">
        <v>0</v>
      </c>
      <c r="Q155" s="260">
        <v>1087.3699999999999</v>
      </c>
      <c r="R155" s="260">
        <v>39.9</v>
      </c>
      <c r="S155" s="260">
        <f t="shared" si="5"/>
        <v>2309.9246569126917</v>
      </c>
      <c r="T155" s="362">
        <f>1966+1619</f>
        <v>3585</v>
      </c>
      <c r="U155" s="369">
        <v>18712</v>
      </c>
      <c r="V155" s="245">
        <v>64772.294656912694</v>
      </c>
      <c r="W155" s="246">
        <v>21845</v>
      </c>
      <c r="X155" s="246">
        <v>0</v>
      </c>
      <c r="Y155" s="246">
        <v>0</v>
      </c>
      <c r="Z155" s="246">
        <v>0</v>
      </c>
      <c r="AA155" s="246">
        <v>71417</v>
      </c>
      <c r="AB155" s="246">
        <v>1</v>
      </c>
      <c r="AC155" s="246">
        <v>0</v>
      </c>
      <c r="AD155" s="246">
        <v>0</v>
      </c>
      <c r="AE155" s="246">
        <f t="shared" si="4"/>
        <v>0.36000000000058208</v>
      </c>
      <c r="AF155" s="351">
        <v>8806</v>
      </c>
      <c r="AG155" s="245">
        <v>102068.36</v>
      </c>
      <c r="AH155" s="247">
        <v>166840.65465691269</v>
      </c>
      <c r="AI155" s="248">
        <v>0</v>
      </c>
      <c r="AJ155" s="249">
        <v>80569.995945451723</v>
      </c>
      <c r="AK155" s="262">
        <v>-45500.845858424793</v>
      </c>
      <c r="AL155" s="263">
        <v>35069.15008702693</v>
      </c>
      <c r="AM155" s="252"/>
      <c r="AN155" s="253">
        <v>6565.0086940000001</v>
      </c>
      <c r="AO155" s="254">
        <v>0</v>
      </c>
      <c r="AP155" s="255"/>
      <c r="AQ155" s="94">
        <v>-35069.15008702693</v>
      </c>
      <c r="AR155" s="256" t="s">
        <v>721</v>
      </c>
      <c r="AT155" s="246">
        <v>8806.36</v>
      </c>
      <c r="AV155" s="261">
        <v>24606.924656912692</v>
      </c>
    </row>
    <row r="156" spans="1:48" ht="15.05" customHeight="1" x14ac:dyDescent="0.3">
      <c r="A156" s="238">
        <v>150</v>
      </c>
      <c r="B156" s="257" t="s">
        <v>250</v>
      </c>
      <c r="C156" s="240">
        <v>51506.866039020599</v>
      </c>
      <c r="D156" s="264">
        <v>1</v>
      </c>
      <c r="E156" s="259">
        <v>615</v>
      </c>
      <c r="F156" s="260">
        <v>0</v>
      </c>
      <c r="G156" s="260">
        <v>25009</v>
      </c>
      <c r="H156" s="260">
        <v>124.8</v>
      </c>
      <c r="I156" s="260">
        <v>0</v>
      </c>
      <c r="J156" s="260">
        <v>0</v>
      </c>
      <c r="K156" s="260">
        <v>0</v>
      </c>
      <c r="L156" s="260">
        <v>0</v>
      </c>
      <c r="M156" s="260">
        <v>2743</v>
      </c>
      <c r="N156" s="260">
        <v>0</v>
      </c>
      <c r="O156" s="260">
        <v>0</v>
      </c>
      <c r="P156" s="260">
        <v>0</v>
      </c>
      <c r="Q156" s="260">
        <v>2781</v>
      </c>
      <c r="R156" s="260">
        <v>0.2</v>
      </c>
      <c r="S156" s="260">
        <f t="shared" si="5"/>
        <v>744.69384091186021</v>
      </c>
      <c r="T156" s="362">
        <v>0</v>
      </c>
      <c r="U156" s="369">
        <v>6118</v>
      </c>
      <c r="V156" s="245">
        <v>38010.693840911859</v>
      </c>
      <c r="W156" s="246">
        <v>3366</v>
      </c>
      <c r="X156" s="246">
        <v>0</v>
      </c>
      <c r="Y156" s="246">
        <v>0</v>
      </c>
      <c r="Z156" s="246">
        <v>0</v>
      </c>
      <c r="AA156" s="246">
        <v>0</v>
      </c>
      <c r="AB156" s="246">
        <v>0</v>
      </c>
      <c r="AC156" s="246">
        <v>0</v>
      </c>
      <c r="AD156" s="246">
        <v>0</v>
      </c>
      <c r="AE156" s="246">
        <f t="shared" si="4"/>
        <v>0</v>
      </c>
      <c r="AF156" s="351"/>
      <c r="AG156" s="245">
        <v>3366</v>
      </c>
      <c r="AH156" s="247">
        <v>41376.693840911859</v>
      </c>
      <c r="AI156" s="248">
        <v>-10130.172198108739</v>
      </c>
      <c r="AJ156" s="249">
        <v>0</v>
      </c>
      <c r="AK156" s="262">
        <v>12236.136382824665</v>
      </c>
      <c r="AL156" s="263">
        <v>2105.9641847159255</v>
      </c>
      <c r="AM156" s="252"/>
      <c r="AN156" s="253">
        <v>3858.0193599999998</v>
      </c>
      <c r="AO156" s="254">
        <v>0</v>
      </c>
      <c r="AP156" s="255"/>
      <c r="AQ156" s="94">
        <v>-2105.9641847159255</v>
      </c>
      <c r="AR156" s="256" t="s">
        <v>721</v>
      </c>
      <c r="AT156" s="246">
        <v>0</v>
      </c>
      <c r="AV156" s="261">
        <v>6862.6938409118602</v>
      </c>
    </row>
    <row r="157" spans="1:48" ht="15.05" customHeight="1" x14ac:dyDescent="0.3">
      <c r="A157" s="238">
        <v>151</v>
      </c>
      <c r="B157" s="257" t="s">
        <v>251</v>
      </c>
      <c r="C157" s="240">
        <v>82337.011901856895</v>
      </c>
      <c r="D157" s="264">
        <v>1</v>
      </c>
      <c r="E157" s="259">
        <v>22225.85</v>
      </c>
      <c r="F157" s="260" t="e">
        <v>#VALUE!</v>
      </c>
      <c r="G157" s="260">
        <v>4633</v>
      </c>
      <c r="H157" s="260">
        <v>37.799999999999997</v>
      </c>
      <c r="I157" s="260">
        <v>42476</v>
      </c>
      <c r="J157" s="260">
        <v>1</v>
      </c>
      <c r="K157" s="260">
        <v>1883</v>
      </c>
      <c r="L157" s="260">
        <v>19</v>
      </c>
      <c r="M157" s="260">
        <v>540</v>
      </c>
      <c r="N157" s="260">
        <v>0</v>
      </c>
      <c r="O157" s="260">
        <v>1146</v>
      </c>
      <c r="P157" s="260">
        <v>0</v>
      </c>
      <c r="Q157" s="260">
        <v>0</v>
      </c>
      <c r="R157" s="260">
        <v>0</v>
      </c>
      <c r="S157" s="260">
        <f t="shared" si="5"/>
        <v>12052.675907374498</v>
      </c>
      <c r="T157" s="362">
        <v>11190</v>
      </c>
      <c r="U157" s="369">
        <v>2078</v>
      </c>
      <c r="V157" s="245">
        <v>98224.525907374511</v>
      </c>
      <c r="W157" s="246">
        <v>891</v>
      </c>
      <c r="X157" s="246">
        <v>0</v>
      </c>
      <c r="Y157" s="246">
        <v>0</v>
      </c>
      <c r="Z157" s="246">
        <v>0</v>
      </c>
      <c r="AA157" s="246">
        <v>0</v>
      </c>
      <c r="AB157" s="246">
        <v>0</v>
      </c>
      <c r="AC157" s="246">
        <v>0</v>
      </c>
      <c r="AD157" s="246">
        <v>0</v>
      </c>
      <c r="AE157" s="246">
        <f t="shared" si="4"/>
        <v>0.30999999999767169</v>
      </c>
      <c r="AF157" s="351">
        <v>18508</v>
      </c>
      <c r="AG157" s="245">
        <v>19399.309999999998</v>
      </c>
      <c r="AH157" s="247">
        <v>117623.83590737451</v>
      </c>
      <c r="AI157" s="248">
        <v>0</v>
      </c>
      <c r="AJ157" s="249">
        <v>35286.824005517614</v>
      </c>
      <c r="AK157" s="262">
        <v>-23744.407485062649</v>
      </c>
      <c r="AL157" s="263">
        <v>11542.416520454964</v>
      </c>
      <c r="AM157" s="252"/>
      <c r="AN157" s="253">
        <v>6317.4830999999995</v>
      </c>
      <c r="AO157" s="254">
        <v>0</v>
      </c>
      <c r="AP157" s="255"/>
      <c r="AQ157" s="94">
        <v>-11542.416520454964</v>
      </c>
      <c r="AR157" s="256" t="s">
        <v>721</v>
      </c>
      <c r="AT157" s="246">
        <v>18508.309999999998</v>
      </c>
      <c r="AV157" s="261">
        <v>25320.675907374498</v>
      </c>
    </row>
    <row r="158" spans="1:48" ht="15.05" customHeight="1" x14ac:dyDescent="0.3">
      <c r="A158" s="238">
        <v>152</v>
      </c>
      <c r="B158" s="265" t="s">
        <v>252</v>
      </c>
      <c r="C158" s="240">
        <v>129135.43973070003</v>
      </c>
      <c r="D158" s="264">
        <v>1</v>
      </c>
      <c r="E158" s="259">
        <v>13592</v>
      </c>
      <c r="F158" s="260">
        <v>1</v>
      </c>
      <c r="G158" s="260">
        <v>5301</v>
      </c>
      <c r="H158" s="260">
        <v>40.200000000000003</v>
      </c>
      <c r="I158" s="260">
        <v>2431</v>
      </c>
      <c r="J158" s="260">
        <v>0.1</v>
      </c>
      <c r="K158" s="260">
        <v>0</v>
      </c>
      <c r="L158" s="260">
        <v>0</v>
      </c>
      <c r="M158" s="260">
        <v>14558.65</v>
      </c>
      <c r="N158" s="260">
        <v>0</v>
      </c>
      <c r="O158" s="260">
        <v>0</v>
      </c>
      <c r="P158" s="260">
        <v>0</v>
      </c>
      <c r="Q158" s="260">
        <v>0</v>
      </c>
      <c r="R158" s="260">
        <v>0</v>
      </c>
      <c r="S158" s="260">
        <f t="shared" si="5"/>
        <v>9034.4945117313291</v>
      </c>
      <c r="T158" s="362">
        <v>0</v>
      </c>
      <c r="U158" s="369">
        <v>20727</v>
      </c>
      <c r="V158" s="245">
        <v>65644.144511731327</v>
      </c>
      <c r="W158" s="246">
        <v>1834</v>
      </c>
      <c r="X158" s="246">
        <v>0</v>
      </c>
      <c r="Y158" s="246">
        <v>0</v>
      </c>
      <c r="Z158" s="246">
        <v>0</v>
      </c>
      <c r="AA158" s="246">
        <v>0</v>
      </c>
      <c r="AB158" s="246">
        <v>0</v>
      </c>
      <c r="AC158" s="246">
        <v>39360</v>
      </c>
      <c r="AD158" s="246">
        <v>224</v>
      </c>
      <c r="AE158" s="246">
        <f t="shared" si="4"/>
        <v>0.2000000000007276</v>
      </c>
      <c r="AF158" s="351">
        <v>27128</v>
      </c>
      <c r="AG158" s="245">
        <v>68322.2</v>
      </c>
      <c r="AH158" s="247">
        <v>133966.34451173132</v>
      </c>
      <c r="AI158" s="248">
        <v>0</v>
      </c>
      <c r="AJ158" s="249">
        <v>4830.9047810312913</v>
      </c>
      <c r="AK158" s="262">
        <v>-16308.374138501949</v>
      </c>
      <c r="AL158" s="263">
        <v>-11477.469357470658</v>
      </c>
      <c r="AM158" s="252"/>
      <c r="AN158" s="253">
        <v>9966.434804999999</v>
      </c>
      <c r="AO158" s="254">
        <v>0</v>
      </c>
      <c r="AP158" s="255"/>
      <c r="AQ158" s="94" t="s">
        <v>721</v>
      </c>
      <c r="AR158" s="256">
        <v>11477.469357470658</v>
      </c>
      <c r="AT158" s="246">
        <v>27128.2</v>
      </c>
      <c r="AV158" s="261">
        <v>29761.494511731329</v>
      </c>
    </row>
    <row r="159" spans="1:48" ht="15.05" customHeight="1" x14ac:dyDescent="0.3">
      <c r="A159" s="238">
        <v>153</v>
      </c>
      <c r="B159" s="257" t="s">
        <v>253</v>
      </c>
      <c r="C159" s="240">
        <v>33096.837120338576</v>
      </c>
      <c r="D159" s="264">
        <v>2</v>
      </c>
      <c r="E159" s="259">
        <v>6298.55</v>
      </c>
      <c r="F159" s="260">
        <v>0</v>
      </c>
      <c r="G159" s="260">
        <v>0</v>
      </c>
      <c r="H159" s="260">
        <v>0</v>
      </c>
      <c r="I159" s="260">
        <v>84906</v>
      </c>
      <c r="J159" s="260">
        <v>2</v>
      </c>
      <c r="K159" s="260">
        <v>0</v>
      </c>
      <c r="L159" s="260">
        <v>0</v>
      </c>
      <c r="M159" s="260">
        <v>0</v>
      </c>
      <c r="N159" s="260">
        <v>0</v>
      </c>
      <c r="O159" s="260">
        <v>0</v>
      </c>
      <c r="P159" s="260">
        <v>0</v>
      </c>
      <c r="Q159" s="260">
        <v>0</v>
      </c>
      <c r="R159" s="260">
        <v>0</v>
      </c>
      <c r="S159" s="260">
        <f t="shared" si="5"/>
        <v>12.661800315087021</v>
      </c>
      <c r="T159" s="362">
        <v>0</v>
      </c>
      <c r="U159" s="369">
        <v>2823</v>
      </c>
      <c r="V159" s="245">
        <v>94040.211800315097</v>
      </c>
      <c r="W159" s="246">
        <v>4277</v>
      </c>
      <c r="X159" s="246">
        <v>0</v>
      </c>
      <c r="Y159" s="246">
        <v>0</v>
      </c>
      <c r="Z159" s="246">
        <v>0</v>
      </c>
      <c r="AA159" s="246">
        <v>0</v>
      </c>
      <c r="AB159" s="246">
        <v>0</v>
      </c>
      <c r="AC159" s="246">
        <v>0</v>
      </c>
      <c r="AD159" s="246">
        <v>0</v>
      </c>
      <c r="AE159" s="246">
        <f t="shared" si="4"/>
        <v>0</v>
      </c>
      <c r="AF159" s="351"/>
      <c r="AG159" s="245">
        <v>4277</v>
      </c>
      <c r="AH159" s="247">
        <v>98317.211800315097</v>
      </c>
      <c r="AI159" s="248">
        <v>0</v>
      </c>
      <c r="AJ159" s="249">
        <v>65220.374679976521</v>
      </c>
      <c r="AK159" s="262">
        <v>-13330.681747125593</v>
      </c>
      <c r="AL159" s="263">
        <v>51889.692932850929</v>
      </c>
      <c r="AM159" s="252"/>
      <c r="AN159" s="253">
        <v>2511.66356</v>
      </c>
      <c r="AO159" s="254">
        <v>0</v>
      </c>
      <c r="AP159" s="255"/>
      <c r="AQ159" s="94">
        <v>-51889.692932850929</v>
      </c>
      <c r="AR159" s="256" t="s">
        <v>721</v>
      </c>
      <c r="AT159" s="246">
        <v>0</v>
      </c>
      <c r="AV159" s="261">
        <v>2835.661800315087</v>
      </c>
    </row>
    <row r="160" spans="1:48" ht="15.05" customHeight="1" x14ac:dyDescent="0.3">
      <c r="A160" s="238">
        <v>154</v>
      </c>
      <c r="B160" s="257" t="s">
        <v>254</v>
      </c>
      <c r="C160" s="240">
        <v>55617.698438098931</v>
      </c>
      <c r="D160" s="264">
        <v>2</v>
      </c>
      <c r="E160" s="259">
        <v>548.94000000000005</v>
      </c>
      <c r="F160" s="260">
        <v>2</v>
      </c>
      <c r="G160" s="260">
        <v>2051</v>
      </c>
      <c r="H160" s="260">
        <v>12</v>
      </c>
      <c r="I160" s="260">
        <v>0</v>
      </c>
      <c r="J160" s="260">
        <v>0</v>
      </c>
      <c r="K160" s="260">
        <v>0</v>
      </c>
      <c r="L160" s="260">
        <v>0</v>
      </c>
      <c r="M160" s="260">
        <v>0</v>
      </c>
      <c r="N160" s="260">
        <v>0</v>
      </c>
      <c r="O160" s="260">
        <v>0</v>
      </c>
      <c r="P160" s="260">
        <v>0</v>
      </c>
      <c r="Q160" s="260">
        <v>0</v>
      </c>
      <c r="R160" s="260">
        <v>0</v>
      </c>
      <c r="S160" s="260">
        <f t="shared" si="5"/>
        <v>809.26266711521566</v>
      </c>
      <c r="T160" s="362">
        <v>0</v>
      </c>
      <c r="U160" s="369"/>
      <c r="V160" s="245">
        <v>3409.2026671152157</v>
      </c>
      <c r="W160" s="246">
        <v>1191</v>
      </c>
      <c r="X160" s="246">
        <v>0</v>
      </c>
      <c r="Y160" s="246">
        <v>0</v>
      </c>
      <c r="Z160" s="246">
        <v>0</v>
      </c>
      <c r="AA160" s="246">
        <v>0</v>
      </c>
      <c r="AB160" s="246">
        <v>0</v>
      </c>
      <c r="AC160" s="246">
        <v>0</v>
      </c>
      <c r="AD160" s="246">
        <v>0</v>
      </c>
      <c r="AE160" s="246">
        <f t="shared" si="4"/>
        <v>0</v>
      </c>
      <c r="AF160" s="351"/>
      <c r="AG160" s="245">
        <v>1191</v>
      </c>
      <c r="AH160" s="247">
        <v>4600.2026671152162</v>
      </c>
      <c r="AI160" s="248">
        <v>-51017.495770983718</v>
      </c>
      <c r="AJ160" s="249">
        <v>0</v>
      </c>
      <c r="AK160" s="262">
        <v>-10301.494673660569</v>
      </c>
      <c r="AL160" s="263">
        <v>-61318.990444644289</v>
      </c>
      <c r="AM160" s="252"/>
      <c r="AN160" s="253">
        <v>4138.0039999999999</v>
      </c>
      <c r="AO160" s="254">
        <v>0</v>
      </c>
      <c r="AP160" s="255"/>
      <c r="AQ160" s="94" t="s">
        <v>721</v>
      </c>
      <c r="AR160" s="256">
        <v>61318.990444644289</v>
      </c>
      <c r="AT160" s="246">
        <v>0</v>
      </c>
      <c r="AV160" s="261">
        <v>809.26266711521566</v>
      </c>
    </row>
    <row r="161" spans="1:48" ht="15.05" customHeight="1" x14ac:dyDescent="0.3">
      <c r="A161" s="238">
        <v>155</v>
      </c>
      <c r="B161" s="257" t="s">
        <v>255</v>
      </c>
      <c r="C161" s="240">
        <v>56273.774165644252</v>
      </c>
      <c r="D161" s="264">
        <v>2</v>
      </c>
      <c r="E161" s="259">
        <v>1379.94</v>
      </c>
      <c r="F161" s="260">
        <v>4.8</v>
      </c>
      <c r="G161" s="260">
        <v>3374</v>
      </c>
      <c r="H161" s="260">
        <v>20</v>
      </c>
      <c r="I161" s="260">
        <v>0</v>
      </c>
      <c r="J161" s="260">
        <v>0</v>
      </c>
      <c r="K161" s="260">
        <v>0</v>
      </c>
      <c r="L161" s="260">
        <v>0</v>
      </c>
      <c r="M161" s="260">
        <v>0</v>
      </c>
      <c r="N161" s="260">
        <v>0</v>
      </c>
      <c r="O161" s="260">
        <v>0</v>
      </c>
      <c r="P161" s="260">
        <v>0</v>
      </c>
      <c r="Q161" s="260">
        <v>0</v>
      </c>
      <c r="R161" s="260">
        <v>0</v>
      </c>
      <c r="S161" s="260">
        <f t="shared" si="5"/>
        <v>216.85316089699563</v>
      </c>
      <c r="T161" s="362">
        <v>0</v>
      </c>
      <c r="U161" s="369"/>
      <c r="V161" s="245">
        <v>4970.7931608969957</v>
      </c>
      <c r="W161" s="246">
        <v>0</v>
      </c>
      <c r="X161" s="246">
        <v>0</v>
      </c>
      <c r="Y161" s="246">
        <v>0</v>
      </c>
      <c r="Z161" s="246">
        <v>0</v>
      </c>
      <c r="AA161" s="246">
        <v>0</v>
      </c>
      <c r="AB161" s="246">
        <v>0</v>
      </c>
      <c r="AC161" s="246">
        <v>0</v>
      </c>
      <c r="AD161" s="246">
        <v>0</v>
      </c>
      <c r="AE161" s="246">
        <f t="shared" si="4"/>
        <v>0</v>
      </c>
      <c r="AF161" s="351"/>
      <c r="AG161" s="245">
        <v>0</v>
      </c>
      <c r="AH161" s="247">
        <v>4970.7931608969957</v>
      </c>
      <c r="AI161" s="248">
        <v>-51302.981004747257</v>
      </c>
      <c r="AJ161" s="249">
        <v>0</v>
      </c>
      <c r="AK161" s="262">
        <v>3746.9855363772931</v>
      </c>
      <c r="AL161" s="263">
        <v>-47555.995468369962</v>
      </c>
      <c r="AM161" s="252"/>
      <c r="AN161" s="253">
        <v>4185.88076</v>
      </c>
      <c r="AO161" s="254">
        <v>0</v>
      </c>
      <c r="AP161" s="255"/>
      <c r="AQ161" s="94" t="s">
        <v>721</v>
      </c>
      <c r="AR161" s="256">
        <v>47555.995468369962</v>
      </c>
      <c r="AT161" s="246">
        <v>0</v>
      </c>
      <c r="AV161" s="261">
        <v>216.85316089699563</v>
      </c>
    </row>
    <row r="162" spans="1:48" ht="15.05" customHeight="1" x14ac:dyDescent="0.3">
      <c r="A162" s="238">
        <v>156</v>
      </c>
      <c r="B162" s="257" t="s">
        <v>256</v>
      </c>
      <c r="C162" s="240">
        <v>25445.251243889514</v>
      </c>
      <c r="D162" s="264">
        <v>2</v>
      </c>
      <c r="E162" s="259">
        <v>5765.47</v>
      </c>
      <c r="F162" s="260">
        <v>1</v>
      </c>
      <c r="G162" s="260">
        <v>0</v>
      </c>
      <c r="H162" s="260">
        <v>0</v>
      </c>
      <c r="I162" s="260">
        <v>0</v>
      </c>
      <c r="J162" s="260">
        <v>0</v>
      </c>
      <c r="K162" s="260">
        <v>0</v>
      </c>
      <c r="L162" s="260">
        <v>0</v>
      </c>
      <c r="M162" s="260">
        <v>0</v>
      </c>
      <c r="N162" s="260">
        <v>0</v>
      </c>
      <c r="O162" s="260">
        <v>0</v>
      </c>
      <c r="P162" s="260">
        <v>0</v>
      </c>
      <c r="Q162" s="260">
        <v>0</v>
      </c>
      <c r="R162" s="260">
        <v>0</v>
      </c>
      <c r="S162" s="260">
        <f t="shared" si="5"/>
        <v>344.23908962794781</v>
      </c>
      <c r="T162" s="362">
        <v>0</v>
      </c>
      <c r="U162" s="369"/>
      <c r="V162" s="245">
        <v>6109.7090896279478</v>
      </c>
      <c r="W162" s="246">
        <v>696</v>
      </c>
      <c r="X162" s="246">
        <v>0</v>
      </c>
      <c r="Y162" s="246">
        <v>0</v>
      </c>
      <c r="Z162" s="246">
        <v>0</v>
      </c>
      <c r="AA162" s="246">
        <v>0</v>
      </c>
      <c r="AB162" s="246">
        <v>0</v>
      </c>
      <c r="AC162" s="246">
        <v>0</v>
      </c>
      <c r="AD162" s="246">
        <v>0</v>
      </c>
      <c r="AE162" s="246">
        <f t="shared" si="4"/>
        <v>0</v>
      </c>
      <c r="AF162" s="351"/>
      <c r="AG162" s="245">
        <v>696</v>
      </c>
      <c r="AH162" s="247">
        <v>6805.7090896279478</v>
      </c>
      <c r="AI162" s="248">
        <v>-18639.542154261566</v>
      </c>
      <c r="AJ162" s="249">
        <v>0</v>
      </c>
      <c r="AK162" s="262">
        <v>-3447.1865776878922</v>
      </c>
      <c r="AL162" s="263">
        <v>-22086.728731949457</v>
      </c>
      <c r="AM162" s="252"/>
      <c r="AN162" s="253">
        <v>1929.893746</v>
      </c>
      <c r="AO162" s="254">
        <v>0</v>
      </c>
      <c r="AP162" s="255"/>
      <c r="AQ162" s="94" t="s">
        <v>721</v>
      </c>
      <c r="AR162" s="256">
        <v>22086.728731949457</v>
      </c>
      <c r="AT162" s="246">
        <v>0</v>
      </c>
      <c r="AV162" s="261">
        <v>344.23908962794781</v>
      </c>
    </row>
    <row r="163" spans="1:48" ht="15.05" customHeight="1" x14ac:dyDescent="0.3">
      <c r="A163" s="238">
        <v>157</v>
      </c>
      <c r="B163" s="257" t="s">
        <v>257</v>
      </c>
      <c r="C163" s="240">
        <v>34216.578100275045</v>
      </c>
      <c r="D163" s="264">
        <v>2</v>
      </c>
      <c r="E163" s="259">
        <v>12063.39</v>
      </c>
      <c r="F163" s="260">
        <v>0</v>
      </c>
      <c r="G163" s="260">
        <v>1177.8800000000001</v>
      </c>
      <c r="H163" s="260">
        <v>4</v>
      </c>
      <c r="I163" s="260">
        <v>0</v>
      </c>
      <c r="J163" s="260">
        <v>0</v>
      </c>
      <c r="K163" s="260">
        <v>0</v>
      </c>
      <c r="L163" s="260">
        <v>0</v>
      </c>
      <c r="M163" s="260">
        <v>3248</v>
      </c>
      <c r="N163" s="260">
        <v>0</v>
      </c>
      <c r="O163" s="260">
        <v>0</v>
      </c>
      <c r="P163" s="260">
        <v>0</v>
      </c>
      <c r="Q163" s="260">
        <v>0</v>
      </c>
      <c r="R163" s="260">
        <v>0</v>
      </c>
      <c r="S163" s="260">
        <f t="shared" si="5"/>
        <v>7856.5931499242215</v>
      </c>
      <c r="T163" s="362">
        <v>0</v>
      </c>
      <c r="U163" s="369">
        <v>590</v>
      </c>
      <c r="V163" s="245">
        <v>24935.863149924222</v>
      </c>
      <c r="W163" s="246">
        <v>1294</v>
      </c>
      <c r="X163" s="246">
        <v>0</v>
      </c>
      <c r="Y163" s="246">
        <v>0</v>
      </c>
      <c r="Z163" s="246">
        <v>0</v>
      </c>
      <c r="AA163" s="246">
        <v>27444</v>
      </c>
      <c r="AB163" s="246">
        <v>1</v>
      </c>
      <c r="AC163" s="246">
        <v>0</v>
      </c>
      <c r="AD163" s="246">
        <v>0</v>
      </c>
      <c r="AE163" s="246">
        <f t="shared" si="4"/>
        <v>9489</v>
      </c>
      <c r="AF163" s="351"/>
      <c r="AG163" s="245">
        <v>38227</v>
      </c>
      <c r="AH163" s="247">
        <v>63162.863149924218</v>
      </c>
      <c r="AI163" s="248">
        <v>0</v>
      </c>
      <c r="AJ163" s="249">
        <v>28946.285049649174</v>
      </c>
      <c r="AK163" s="262">
        <v>-19738.796596369099</v>
      </c>
      <c r="AL163" s="263">
        <v>9207.4884532800752</v>
      </c>
      <c r="AM163" s="252"/>
      <c r="AN163" s="253">
        <v>2605.3825919999995</v>
      </c>
      <c r="AO163" s="254">
        <v>0</v>
      </c>
      <c r="AP163" s="255"/>
      <c r="AQ163" s="94">
        <v>-9207.4884532800752</v>
      </c>
      <c r="AR163" s="256" t="s">
        <v>721</v>
      </c>
      <c r="AT163" s="246">
        <v>9489</v>
      </c>
      <c r="AV163" s="261">
        <v>8446.5931499242215</v>
      </c>
    </row>
    <row r="164" spans="1:48" ht="15.05" customHeight="1" x14ac:dyDescent="0.3">
      <c r="A164" s="238">
        <v>158</v>
      </c>
      <c r="B164" s="257" t="s">
        <v>258</v>
      </c>
      <c r="C164" s="240">
        <v>6640.1908739082819</v>
      </c>
      <c r="D164" s="264">
        <v>2</v>
      </c>
      <c r="E164" s="259">
        <v>0</v>
      </c>
      <c r="F164" s="260">
        <v>0</v>
      </c>
      <c r="G164" s="260">
        <v>0</v>
      </c>
      <c r="H164" s="260">
        <v>0</v>
      </c>
      <c r="I164" s="260">
        <v>0</v>
      </c>
      <c r="J164" s="260">
        <v>0</v>
      </c>
      <c r="K164" s="260">
        <v>0</v>
      </c>
      <c r="L164" s="260">
        <v>0</v>
      </c>
      <c r="M164" s="260">
        <v>0</v>
      </c>
      <c r="N164" s="260">
        <v>0</v>
      </c>
      <c r="O164" s="260">
        <v>0</v>
      </c>
      <c r="P164" s="260">
        <v>0</v>
      </c>
      <c r="Q164" s="260">
        <v>0</v>
      </c>
      <c r="R164" s="260">
        <v>0</v>
      </c>
      <c r="S164" s="260">
        <f t="shared" si="5"/>
        <v>646.78853801421974</v>
      </c>
      <c r="T164" s="362">
        <v>0</v>
      </c>
      <c r="U164" s="369"/>
      <c r="V164" s="245">
        <v>646.78853801421974</v>
      </c>
      <c r="W164" s="246">
        <v>199</v>
      </c>
      <c r="X164" s="246">
        <v>0</v>
      </c>
      <c r="Y164" s="246">
        <v>0</v>
      </c>
      <c r="Z164" s="246">
        <v>0</v>
      </c>
      <c r="AA164" s="246">
        <v>13910</v>
      </c>
      <c r="AB164" s="246">
        <v>0.5</v>
      </c>
      <c r="AC164" s="246">
        <v>0</v>
      </c>
      <c r="AD164" s="246">
        <v>0</v>
      </c>
      <c r="AE164" s="246">
        <f t="shared" si="4"/>
        <v>12597</v>
      </c>
      <c r="AF164" s="351"/>
      <c r="AG164" s="245">
        <v>26706</v>
      </c>
      <c r="AH164" s="247">
        <v>27352.788538014218</v>
      </c>
      <c r="AI164" s="248">
        <v>0</v>
      </c>
      <c r="AJ164" s="249">
        <v>20712.597664105935</v>
      </c>
      <c r="AK164" s="262">
        <v>3039.7816758206163</v>
      </c>
      <c r="AL164" s="263">
        <v>23752.379339926552</v>
      </c>
      <c r="AM164" s="252"/>
      <c r="AN164" s="253">
        <v>500.28425160000006</v>
      </c>
      <c r="AO164" s="254">
        <v>0</v>
      </c>
      <c r="AP164" s="255"/>
      <c r="AQ164" s="94">
        <v>-23752.379339926552</v>
      </c>
      <c r="AR164" s="256" t="s">
        <v>721</v>
      </c>
      <c r="AT164" s="246">
        <v>12597</v>
      </c>
      <c r="AV164" s="261">
        <v>646.78853801421974</v>
      </c>
    </row>
    <row r="165" spans="1:48" ht="15.05" customHeight="1" x14ac:dyDescent="0.3">
      <c r="A165" s="238">
        <v>159</v>
      </c>
      <c r="B165" s="257" t="s">
        <v>259</v>
      </c>
      <c r="C165" s="240">
        <v>3865.2623444943179</v>
      </c>
      <c r="D165" s="264">
        <v>2</v>
      </c>
      <c r="E165" s="259">
        <v>1801.19</v>
      </c>
      <c r="F165" s="260">
        <v>0</v>
      </c>
      <c r="G165" s="260">
        <v>526</v>
      </c>
      <c r="H165" s="260">
        <v>3</v>
      </c>
      <c r="I165" s="260">
        <v>0</v>
      </c>
      <c r="J165" s="260">
        <v>0</v>
      </c>
      <c r="K165" s="260">
        <v>0</v>
      </c>
      <c r="L165" s="260">
        <v>0</v>
      </c>
      <c r="M165" s="260">
        <v>0</v>
      </c>
      <c r="N165" s="260">
        <v>0</v>
      </c>
      <c r="O165" s="260">
        <v>0</v>
      </c>
      <c r="P165" s="260">
        <v>0</v>
      </c>
      <c r="Q165" s="260">
        <v>885</v>
      </c>
      <c r="R165" s="260">
        <v>3</v>
      </c>
      <c r="S165" s="260">
        <f t="shared" si="5"/>
        <v>656.6602485974604</v>
      </c>
      <c r="T165" s="362">
        <v>0</v>
      </c>
      <c r="U165" s="369"/>
      <c r="V165" s="245">
        <v>3868.8502485974604</v>
      </c>
      <c r="W165" s="246">
        <v>0</v>
      </c>
      <c r="X165" s="246">
        <v>0</v>
      </c>
      <c r="Y165" s="246">
        <v>0</v>
      </c>
      <c r="Z165" s="246">
        <v>0</v>
      </c>
      <c r="AA165" s="246">
        <v>0</v>
      </c>
      <c r="AB165" s="246">
        <v>0</v>
      </c>
      <c r="AC165" s="246">
        <v>0</v>
      </c>
      <c r="AD165" s="246">
        <v>0</v>
      </c>
      <c r="AE165" s="246">
        <f t="shared" si="4"/>
        <v>0</v>
      </c>
      <c r="AF165" s="351"/>
      <c r="AG165" s="245">
        <v>0</v>
      </c>
      <c r="AH165" s="247">
        <v>3868.8502485974604</v>
      </c>
      <c r="AI165" s="248">
        <v>0</v>
      </c>
      <c r="AJ165" s="249">
        <v>3.5879041031425913</v>
      </c>
      <c r="AK165" s="262">
        <v>616.82481637773253</v>
      </c>
      <c r="AL165" s="263">
        <v>620.41272048087512</v>
      </c>
      <c r="AM165" s="252"/>
      <c r="AN165" s="253">
        <v>292.69368999999995</v>
      </c>
      <c r="AO165" s="254">
        <v>0</v>
      </c>
      <c r="AP165" s="255"/>
      <c r="AQ165" s="94">
        <v>-620.41272048087512</v>
      </c>
      <c r="AR165" s="256" t="s">
        <v>721</v>
      </c>
      <c r="AT165" s="246">
        <v>0</v>
      </c>
      <c r="AV165" s="261">
        <v>656.6602485974604</v>
      </c>
    </row>
    <row r="166" spans="1:48" ht="15.05" customHeight="1" x14ac:dyDescent="0.3">
      <c r="A166" s="238">
        <v>160</v>
      </c>
      <c r="B166" s="257" t="s">
        <v>260</v>
      </c>
      <c r="C166" s="240">
        <v>6957.5787599944542</v>
      </c>
      <c r="D166" s="264">
        <v>2</v>
      </c>
      <c r="E166" s="259">
        <v>2969.37</v>
      </c>
      <c r="F166" s="260">
        <v>0</v>
      </c>
      <c r="G166" s="260">
        <v>9658.7000000000007</v>
      </c>
      <c r="H166" s="260">
        <v>30</v>
      </c>
      <c r="I166" s="260">
        <v>0</v>
      </c>
      <c r="J166" s="260">
        <v>0</v>
      </c>
      <c r="K166" s="260">
        <v>0</v>
      </c>
      <c r="L166" s="260">
        <v>0</v>
      </c>
      <c r="M166" s="260">
        <v>0</v>
      </c>
      <c r="N166" s="260">
        <v>0</v>
      </c>
      <c r="O166" s="260">
        <v>0</v>
      </c>
      <c r="P166" s="260">
        <v>0</v>
      </c>
      <c r="Q166" s="260">
        <v>0</v>
      </c>
      <c r="R166" s="260">
        <v>0</v>
      </c>
      <c r="S166" s="260">
        <f t="shared" si="5"/>
        <v>50.215608243872339</v>
      </c>
      <c r="T166" s="362">
        <v>0</v>
      </c>
      <c r="U166" s="369">
        <v>419</v>
      </c>
      <c r="V166" s="245">
        <v>13097.285608243872</v>
      </c>
      <c r="W166" s="246">
        <v>0</v>
      </c>
      <c r="X166" s="246">
        <v>0</v>
      </c>
      <c r="Y166" s="246">
        <v>0</v>
      </c>
      <c r="Z166" s="246">
        <v>0</v>
      </c>
      <c r="AA166" s="246">
        <v>0</v>
      </c>
      <c r="AB166" s="246">
        <v>0</v>
      </c>
      <c r="AC166" s="246">
        <v>0</v>
      </c>
      <c r="AD166" s="246">
        <v>0</v>
      </c>
      <c r="AE166" s="246">
        <f t="shared" si="4"/>
        <v>0</v>
      </c>
      <c r="AF166" s="351"/>
      <c r="AG166" s="245">
        <v>0</v>
      </c>
      <c r="AH166" s="247">
        <v>13097.285608243872</v>
      </c>
      <c r="AI166" s="248">
        <v>0</v>
      </c>
      <c r="AJ166" s="249">
        <v>6139.7068482494178</v>
      </c>
      <c r="AK166" s="262">
        <v>-6527.085697361139</v>
      </c>
      <c r="AL166" s="263">
        <v>-387.37884911172114</v>
      </c>
      <c r="AM166" s="252"/>
      <c r="AN166" s="253">
        <v>525.91301999999996</v>
      </c>
      <c r="AO166" s="254">
        <v>0</v>
      </c>
      <c r="AP166" s="255"/>
      <c r="AQ166" s="94" t="s">
        <v>721</v>
      </c>
      <c r="AR166" s="256">
        <v>387.37884911172114</v>
      </c>
      <c r="AT166" s="246">
        <v>0</v>
      </c>
      <c r="AV166" s="261">
        <v>469.21560824387234</v>
      </c>
    </row>
    <row r="167" spans="1:48" ht="15.05" customHeight="1" x14ac:dyDescent="0.3">
      <c r="A167" s="238">
        <v>161</v>
      </c>
      <c r="B167" s="257" t="s">
        <v>261</v>
      </c>
      <c r="C167" s="240">
        <v>6292.6564877269921</v>
      </c>
      <c r="D167" s="264">
        <v>2</v>
      </c>
      <c r="E167" s="259">
        <v>0</v>
      </c>
      <c r="F167" s="260">
        <v>0</v>
      </c>
      <c r="G167" s="260">
        <v>1511</v>
      </c>
      <c r="H167" s="260">
        <v>1.5</v>
      </c>
      <c r="I167" s="260">
        <v>0</v>
      </c>
      <c r="J167" s="260">
        <v>0</v>
      </c>
      <c r="K167" s="260">
        <v>0</v>
      </c>
      <c r="L167" s="260">
        <v>0</v>
      </c>
      <c r="M167" s="260">
        <v>651.52</v>
      </c>
      <c r="N167" s="260">
        <v>0</v>
      </c>
      <c r="O167" s="260">
        <v>0</v>
      </c>
      <c r="P167" s="260">
        <v>0</v>
      </c>
      <c r="Q167" s="260">
        <v>0</v>
      </c>
      <c r="R167" s="260">
        <v>0</v>
      </c>
      <c r="S167" s="260">
        <f t="shared" si="5"/>
        <v>9.3211677817848795</v>
      </c>
      <c r="T167" s="362">
        <v>0</v>
      </c>
      <c r="U167" s="369"/>
      <c r="V167" s="245">
        <v>2171.8411677817849</v>
      </c>
      <c r="W167" s="246">
        <v>0</v>
      </c>
      <c r="X167" s="246">
        <v>0</v>
      </c>
      <c r="Y167" s="246">
        <v>0</v>
      </c>
      <c r="Z167" s="246">
        <v>0</v>
      </c>
      <c r="AA167" s="246">
        <v>0</v>
      </c>
      <c r="AB167" s="246">
        <v>0</v>
      </c>
      <c r="AC167" s="246">
        <v>0</v>
      </c>
      <c r="AD167" s="246">
        <v>0</v>
      </c>
      <c r="AE167" s="246">
        <f t="shared" si="4"/>
        <v>0</v>
      </c>
      <c r="AF167" s="351"/>
      <c r="AG167" s="245">
        <v>0</v>
      </c>
      <c r="AH167" s="247">
        <v>2171.8411677817849</v>
      </c>
      <c r="AI167" s="248">
        <v>-4120.8153199452072</v>
      </c>
      <c r="AJ167" s="249">
        <v>0</v>
      </c>
      <c r="AK167" s="262">
        <v>-5259.7627310470398</v>
      </c>
      <c r="AL167" s="263">
        <v>-9380.5780509922479</v>
      </c>
      <c r="AM167" s="252"/>
      <c r="AN167" s="253">
        <v>474.47805</v>
      </c>
      <c r="AO167" s="254">
        <v>0</v>
      </c>
      <c r="AP167" s="255"/>
      <c r="AQ167" s="94" t="s">
        <v>721</v>
      </c>
      <c r="AR167" s="256">
        <v>9380.5780509922479</v>
      </c>
      <c r="AT167" s="246">
        <v>0</v>
      </c>
      <c r="AV167" s="261">
        <v>9.3211677817848795</v>
      </c>
    </row>
    <row r="168" spans="1:48" ht="15.05" customHeight="1" x14ac:dyDescent="0.3">
      <c r="A168" s="238">
        <v>162</v>
      </c>
      <c r="B168" s="257" t="s">
        <v>262</v>
      </c>
      <c r="C168" s="240">
        <v>13910.518629640668</v>
      </c>
      <c r="D168" s="264">
        <v>2</v>
      </c>
      <c r="E168" s="259">
        <v>687</v>
      </c>
      <c r="F168" s="260">
        <v>0</v>
      </c>
      <c r="G168" s="260">
        <v>0</v>
      </c>
      <c r="H168" s="260">
        <v>0</v>
      </c>
      <c r="I168" s="260">
        <v>0</v>
      </c>
      <c r="J168" s="260">
        <v>0</v>
      </c>
      <c r="K168" s="260">
        <v>0</v>
      </c>
      <c r="L168" s="260">
        <v>0</v>
      </c>
      <c r="M168" s="260">
        <v>0</v>
      </c>
      <c r="N168" s="260">
        <v>0</v>
      </c>
      <c r="O168" s="260">
        <v>0</v>
      </c>
      <c r="P168" s="260">
        <v>0</v>
      </c>
      <c r="Q168" s="260">
        <v>0</v>
      </c>
      <c r="R168" s="260">
        <v>0</v>
      </c>
      <c r="S168" s="260">
        <f t="shared" si="5"/>
        <v>393</v>
      </c>
      <c r="T168" s="362">
        <v>0</v>
      </c>
      <c r="U168" s="369"/>
      <c r="V168" s="245">
        <v>1080</v>
      </c>
      <c r="W168" s="246">
        <v>159</v>
      </c>
      <c r="X168" s="246">
        <v>0</v>
      </c>
      <c r="Y168" s="246">
        <v>0</v>
      </c>
      <c r="Z168" s="246">
        <v>0</v>
      </c>
      <c r="AA168" s="246">
        <v>0</v>
      </c>
      <c r="AB168" s="246">
        <v>0</v>
      </c>
      <c r="AC168" s="246">
        <v>0</v>
      </c>
      <c r="AD168" s="246">
        <v>0</v>
      </c>
      <c r="AE168" s="246">
        <f t="shared" si="4"/>
        <v>0</v>
      </c>
      <c r="AF168" s="351"/>
      <c r="AG168" s="245">
        <v>159</v>
      </c>
      <c r="AH168" s="247">
        <v>1239</v>
      </c>
      <c r="AI168" s="248">
        <v>-12671.518629640668</v>
      </c>
      <c r="AJ168" s="249">
        <v>0</v>
      </c>
      <c r="AK168" s="262">
        <v>-4516.5315191588898</v>
      </c>
      <c r="AL168" s="263">
        <v>-17188.050148799557</v>
      </c>
      <c r="AM168" s="252"/>
      <c r="AN168" s="253">
        <v>1053.8401799999999</v>
      </c>
      <c r="AO168" s="254">
        <v>0</v>
      </c>
      <c r="AP168" s="255"/>
      <c r="AQ168" s="94" t="s">
        <v>721</v>
      </c>
      <c r="AR168" s="256">
        <v>17188.050148799557</v>
      </c>
      <c r="AT168" s="246">
        <v>0</v>
      </c>
      <c r="AV168" s="261">
        <v>393</v>
      </c>
    </row>
    <row r="169" spans="1:48" ht="15.05" customHeight="1" x14ac:dyDescent="0.3">
      <c r="A169" s="238">
        <v>163</v>
      </c>
      <c r="B169" s="257" t="s">
        <v>263</v>
      </c>
      <c r="C169" s="240">
        <v>2972.8032006401813</v>
      </c>
      <c r="D169" s="264">
        <v>3</v>
      </c>
      <c r="E169" s="259">
        <v>0</v>
      </c>
      <c r="F169" s="260">
        <v>0</v>
      </c>
      <c r="G169" s="260">
        <v>0</v>
      </c>
      <c r="H169" s="260">
        <v>0</v>
      </c>
      <c r="I169" s="260">
        <v>0</v>
      </c>
      <c r="J169" s="260">
        <v>0</v>
      </c>
      <c r="K169" s="260">
        <v>0</v>
      </c>
      <c r="L169" s="260">
        <v>0</v>
      </c>
      <c r="M169" s="260">
        <v>0</v>
      </c>
      <c r="N169" s="260">
        <v>0</v>
      </c>
      <c r="O169" s="260">
        <v>0</v>
      </c>
      <c r="P169" s="260">
        <v>0</v>
      </c>
      <c r="Q169" s="260">
        <v>0</v>
      </c>
      <c r="R169" s="260">
        <v>0</v>
      </c>
      <c r="S169" s="260">
        <f t="shared" si="5"/>
        <v>0</v>
      </c>
      <c r="T169" s="362">
        <v>0</v>
      </c>
      <c r="U169" s="369"/>
      <c r="V169" s="245">
        <v>0</v>
      </c>
      <c r="W169" s="246">
        <v>0</v>
      </c>
      <c r="X169" s="246">
        <v>0</v>
      </c>
      <c r="Y169" s="246">
        <v>0</v>
      </c>
      <c r="Z169" s="246">
        <v>0</v>
      </c>
      <c r="AA169" s="246">
        <v>0</v>
      </c>
      <c r="AB169" s="246">
        <v>0</v>
      </c>
      <c r="AC169" s="246">
        <v>0</v>
      </c>
      <c r="AD169" s="246">
        <v>0</v>
      </c>
      <c r="AE169" s="246">
        <f t="shared" si="4"/>
        <v>0</v>
      </c>
      <c r="AF169" s="351"/>
      <c r="AG169" s="245">
        <v>0</v>
      </c>
      <c r="AH169" s="247">
        <v>0</v>
      </c>
      <c r="AI169" s="248">
        <v>-2972.8032006401813</v>
      </c>
      <c r="AJ169" s="249">
        <v>0</v>
      </c>
      <c r="AK169" s="262">
        <v>-3329.7855386849797</v>
      </c>
      <c r="AL169" s="263">
        <v>-6302.5887393251614</v>
      </c>
      <c r="AM169" s="252"/>
      <c r="AN169" s="253">
        <v>223.17188999999999</v>
      </c>
      <c r="AO169" s="254">
        <v>0</v>
      </c>
      <c r="AP169" s="255"/>
      <c r="AQ169" s="94" t="s">
        <v>721</v>
      </c>
      <c r="AR169" s="256">
        <v>6302.5887393251614</v>
      </c>
      <c r="AT169" s="246">
        <v>0</v>
      </c>
      <c r="AV169" s="261">
        <v>0</v>
      </c>
    </row>
    <row r="170" spans="1:48" ht="15.05" customHeight="1" x14ac:dyDescent="0.3">
      <c r="A170" s="238">
        <v>164</v>
      </c>
      <c r="B170" s="257" t="s">
        <v>264</v>
      </c>
      <c r="C170" s="240">
        <v>43045.646089682516</v>
      </c>
      <c r="D170" s="264">
        <v>2</v>
      </c>
      <c r="E170" s="259">
        <v>0</v>
      </c>
      <c r="F170" s="260">
        <v>0</v>
      </c>
      <c r="G170" s="260">
        <v>2062</v>
      </c>
      <c r="H170" s="260">
        <v>11</v>
      </c>
      <c r="I170" s="260">
        <v>0</v>
      </c>
      <c r="J170" s="260">
        <v>0</v>
      </c>
      <c r="K170" s="260">
        <v>0</v>
      </c>
      <c r="L170" s="260">
        <v>0</v>
      </c>
      <c r="M170" s="260">
        <v>993</v>
      </c>
      <c r="N170" s="260">
        <v>0</v>
      </c>
      <c r="O170" s="260">
        <v>10369</v>
      </c>
      <c r="P170" s="260">
        <v>57.6</v>
      </c>
      <c r="Q170" s="260">
        <v>0</v>
      </c>
      <c r="R170" s="260">
        <v>0</v>
      </c>
      <c r="S170" s="260">
        <f t="shared" si="5"/>
        <v>515.00378159041793</v>
      </c>
      <c r="T170" s="362">
        <v>0</v>
      </c>
      <c r="U170" s="369"/>
      <c r="V170" s="245">
        <v>13939.003781590418</v>
      </c>
      <c r="W170" s="246">
        <v>3146</v>
      </c>
      <c r="X170" s="246">
        <v>0</v>
      </c>
      <c r="Y170" s="246">
        <v>15173</v>
      </c>
      <c r="Z170" s="246">
        <v>58.6</v>
      </c>
      <c r="AA170" s="246">
        <v>0</v>
      </c>
      <c r="AB170" s="246">
        <v>0</v>
      </c>
      <c r="AC170" s="246">
        <v>0</v>
      </c>
      <c r="AD170" s="246">
        <v>0</v>
      </c>
      <c r="AE170" s="246">
        <f t="shared" si="4"/>
        <v>4813</v>
      </c>
      <c r="AF170" s="351"/>
      <c r="AG170" s="245">
        <v>23132</v>
      </c>
      <c r="AH170" s="247">
        <v>37071.003781590422</v>
      </c>
      <c r="AI170" s="248">
        <v>-5974.642308092094</v>
      </c>
      <c r="AJ170" s="249">
        <v>0</v>
      </c>
      <c r="AK170" s="262">
        <v>7407.3055276875293</v>
      </c>
      <c r="AL170" s="263">
        <v>1432.6632195954353</v>
      </c>
      <c r="AM170" s="252"/>
      <c r="AN170" s="253">
        <v>3279.9875599999996</v>
      </c>
      <c r="AO170" s="254">
        <v>0</v>
      </c>
      <c r="AP170" s="255"/>
      <c r="AQ170" s="94">
        <v>-1432.6632195954353</v>
      </c>
      <c r="AR170" s="256" t="s">
        <v>721</v>
      </c>
      <c r="AT170" s="246">
        <v>4813</v>
      </c>
      <c r="AV170" s="261">
        <v>515.00378159041793</v>
      </c>
    </row>
    <row r="171" spans="1:48" ht="15.05" customHeight="1" x14ac:dyDescent="0.3">
      <c r="A171" s="238">
        <v>165</v>
      </c>
      <c r="B171" s="257" t="s">
        <v>265</v>
      </c>
      <c r="C171" s="240">
        <v>20899.561562941555</v>
      </c>
      <c r="D171" s="264">
        <v>2</v>
      </c>
      <c r="E171" s="259">
        <v>687</v>
      </c>
      <c r="F171" s="260">
        <v>0</v>
      </c>
      <c r="G171" s="260">
        <v>0</v>
      </c>
      <c r="H171" s="260">
        <v>0</v>
      </c>
      <c r="I171" s="260">
        <v>0</v>
      </c>
      <c r="J171" s="260">
        <v>0</v>
      </c>
      <c r="K171" s="260">
        <v>0</v>
      </c>
      <c r="L171" s="260">
        <v>0</v>
      </c>
      <c r="M171" s="260">
        <v>0</v>
      </c>
      <c r="N171" s="260">
        <v>0</v>
      </c>
      <c r="O171" s="260">
        <v>0</v>
      </c>
      <c r="P171" s="260">
        <v>0</v>
      </c>
      <c r="Q171" s="260">
        <v>0</v>
      </c>
      <c r="R171" s="260">
        <v>0</v>
      </c>
      <c r="S171" s="260">
        <f t="shared" si="5"/>
        <v>3.7025706696599627</v>
      </c>
      <c r="T171" s="362">
        <v>0</v>
      </c>
      <c r="U171" s="369"/>
      <c r="V171" s="245">
        <v>690.70257066965996</v>
      </c>
      <c r="W171" s="246">
        <v>0</v>
      </c>
      <c r="X171" s="246">
        <v>0</v>
      </c>
      <c r="Y171" s="246">
        <v>0</v>
      </c>
      <c r="Z171" s="246">
        <v>0</v>
      </c>
      <c r="AA171" s="246">
        <v>0</v>
      </c>
      <c r="AB171" s="246">
        <v>0</v>
      </c>
      <c r="AC171" s="246">
        <v>0</v>
      </c>
      <c r="AD171" s="246">
        <v>0</v>
      </c>
      <c r="AE171" s="246">
        <f t="shared" si="4"/>
        <v>859</v>
      </c>
      <c r="AF171" s="351"/>
      <c r="AG171" s="245">
        <v>859</v>
      </c>
      <c r="AH171" s="247">
        <v>1549.70257066966</v>
      </c>
      <c r="AI171" s="248">
        <v>-19349.858992271897</v>
      </c>
      <c r="AJ171" s="249">
        <v>0</v>
      </c>
      <c r="AK171" s="262">
        <v>14806.894548599812</v>
      </c>
      <c r="AL171" s="263">
        <v>-4542.9644436720846</v>
      </c>
      <c r="AM171" s="252"/>
      <c r="AN171" s="253">
        <v>1571.6023050000003</v>
      </c>
      <c r="AO171" s="254">
        <v>0</v>
      </c>
      <c r="AP171" s="255"/>
      <c r="AQ171" s="94" t="s">
        <v>721</v>
      </c>
      <c r="AR171" s="256">
        <v>4542.9644436720846</v>
      </c>
      <c r="AT171" s="246">
        <v>859</v>
      </c>
      <c r="AV171" s="261">
        <v>3.7025706696599627</v>
      </c>
    </row>
    <row r="172" spans="1:48" ht="15.05" customHeight="1" x14ac:dyDescent="0.3">
      <c r="A172" s="238">
        <v>166</v>
      </c>
      <c r="B172" s="265" t="s">
        <v>266</v>
      </c>
      <c r="C172" s="240">
        <v>52071.917952538824</v>
      </c>
      <c r="D172" s="264">
        <v>2</v>
      </c>
      <c r="E172" s="259">
        <v>5449.45</v>
      </c>
      <c r="F172" s="260">
        <v>9</v>
      </c>
      <c r="G172" s="260">
        <v>3867</v>
      </c>
      <c r="H172" s="260">
        <v>2.9</v>
      </c>
      <c r="I172" s="260">
        <v>72745</v>
      </c>
      <c r="J172" s="260">
        <v>1</v>
      </c>
      <c r="K172" s="260">
        <v>0</v>
      </c>
      <c r="L172" s="260">
        <v>0</v>
      </c>
      <c r="M172" s="260">
        <f>1780+135807</f>
        <v>137587</v>
      </c>
      <c r="N172" s="260">
        <v>0</v>
      </c>
      <c r="O172" s="260">
        <v>3432</v>
      </c>
      <c r="P172" s="260">
        <v>43.9</v>
      </c>
      <c r="Q172" s="260">
        <v>0</v>
      </c>
      <c r="R172" s="260">
        <v>0</v>
      </c>
      <c r="S172" s="260">
        <f t="shared" si="5"/>
        <v>5739.5059783707766</v>
      </c>
      <c r="T172" s="362">
        <v>0</v>
      </c>
      <c r="U172" s="369">
        <v>3259</v>
      </c>
      <c r="V172" s="245">
        <v>96271.955978370766</v>
      </c>
      <c r="W172" s="246">
        <v>0</v>
      </c>
      <c r="X172" s="246">
        <v>0</v>
      </c>
      <c r="Y172" s="246">
        <v>0</v>
      </c>
      <c r="Z172" s="246">
        <v>0</v>
      </c>
      <c r="AA172" s="246">
        <v>0</v>
      </c>
      <c r="AB172" s="246">
        <v>0</v>
      </c>
      <c r="AC172" s="246">
        <v>0</v>
      </c>
      <c r="AD172" s="246">
        <v>0</v>
      </c>
      <c r="AE172" s="246">
        <v>0</v>
      </c>
      <c r="AF172" s="351"/>
      <c r="AG172" s="245">
        <v>135807</v>
      </c>
      <c r="AH172" s="247">
        <v>232078.95597837077</v>
      </c>
      <c r="AI172" s="248">
        <v>0</v>
      </c>
      <c r="AJ172" s="249">
        <v>180007.03802583195</v>
      </c>
      <c r="AK172" s="262">
        <v>119551.75429605144</v>
      </c>
      <c r="AL172" s="263">
        <v>299558.79232188337</v>
      </c>
      <c r="AM172" s="252"/>
      <c r="AN172" s="253">
        <v>3974.6665499999999</v>
      </c>
      <c r="AO172" s="254">
        <v>0</v>
      </c>
      <c r="AP172" s="255"/>
      <c r="AQ172" s="94">
        <v>-299558.79232188337</v>
      </c>
      <c r="AR172" s="256" t="s">
        <v>721</v>
      </c>
      <c r="AT172" s="246">
        <v>135807</v>
      </c>
      <c r="AV172" s="261">
        <v>8998.5059783707766</v>
      </c>
    </row>
    <row r="173" spans="1:48" ht="15.05" customHeight="1" x14ac:dyDescent="0.3">
      <c r="A173" s="238">
        <v>167</v>
      </c>
      <c r="B173" s="257" t="s">
        <v>267</v>
      </c>
      <c r="C173" s="240">
        <v>47146.553054090982</v>
      </c>
      <c r="D173" s="264">
        <v>2</v>
      </c>
      <c r="E173" s="259">
        <v>6381</v>
      </c>
      <c r="F173" s="260">
        <v>0</v>
      </c>
      <c r="G173" s="260">
        <v>1542</v>
      </c>
      <c r="H173" s="260">
        <v>6</v>
      </c>
      <c r="I173" s="260">
        <v>0</v>
      </c>
      <c r="J173" s="260">
        <v>0</v>
      </c>
      <c r="K173" s="260">
        <v>0</v>
      </c>
      <c r="L173" s="260">
        <v>0</v>
      </c>
      <c r="M173" s="260">
        <v>1294</v>
      </c>
      <c r="N173" s="260">
        <v>0</v>
      </c>
      <c r="O173" s="260">
        <v>0</v>
      </c>
      <c r="P173" s="260">
        <v>0</v>
      </c>
      <c r="Q173" s="260">
        <v>0</v>
      </c>
      <c r="R173" s="260">
        <v>0</v>
      </c>
      <c r="S173" s="260">
        <f t="shared" si="5"/>
        <v>33.823133928779498</v>
      </c>
      <c r="T173" s="362">
        <v>0</v>
      </c>
      <c r="U173" s="369"/>
      <c r="V173" s="245">
        <v>9250.8231339287795</v>
      </c>
      <c r="W173" s="246">
        <v>9210</v>
      </c>
      <c r="X173" s="246">
        <v>0</v>
      </c>
      <c r="Y173" s="246">
        <v>0</v>
      </c>
      <c r="Z173" s="246">
        <v>0</v>
      </c>
      <c r="AA173" s="246">
        <v>0</v>
      </c>
      <c r="AB173" s="246">
        <v>0</v>
      </c>
      <c r="AC173" s="246">
        <v>0</v>
      </c>
      <c r="AD173" s="246">
        <v>0</v>
      </c>
      <c r="AE173" s="246">
        <f t="shared" si="4"/>
        <v>1466</v>
      </c>
      <c r="AF173" s="351"/>
      <c r="AG173" s="245">
        <v>10676</v>
      </c>
      <c r="AH173" s="247">
        <v>19926.823133928781</v>
      </c>
      <c r="AI173" s="248">
        <v>-27219.729920162201</v>
      </c>
      <c r="AJ173" s="249">
        <v>0</v>
      </c>
      <c r="AK173" s="262">
        <v>39634.214309459872</v>
      </c>
      <c r="AL173" s="263">
        <v>12414.484389297671</v>
      </c>
      <c r="AM173" s="252"/>
      <c r="AN173" s="253">
        <v>3582.7080899999996</v>
      </c>
      <c r="AO173" s="254">
        <v>0</v>
      </c>
      <c r="AP173" s="255"/>
      <c r="AQ173" s="94">
        <v>-12414.484389297671</v>
      </c>
      <c r="AR173" s="256" t="s">
        <v>721</v>
      </c>
      <c r="AT173" s="246">
        <v>1466</v>
      </c>
      <c r="AV173" s="261">
        <v>33.823133928779498</v>
      </c>
    </row>
    <row r="174" spans="1:48" ht="15.05" customHeight="1" x14ac:dyDescent="0.3">
      <c r="A174" s="238">
        <v>168</v>
      </c>
      <c r="B174" s="257" t="s">
        <v>268</v>
      </c>
      <c r="C174" s="240">
        <v>47377.981651485738</v>
      </c>
      <c r="D174" s="264">
        <v>2</v>
      </c>
      <c r="E174" s="259">
        <v>0</v>
      </c>
      <c r="F174" s="260">
        <v>0</v>
      </c>
      <c r="G174" s="260">
        <v>2743</v>
      </c>
      <c r="H174" s="260">
        <v>20</v>
      </c>
      <c r="I174" s="260">
        <v>0</v>
      </c>
      <c r="J174" s="260">
        <v>0</v>
      </c>
      <c r="K174" s="260">
        <v>0</v>
      </c>
      <c r="L174" s="260">
        <v>0</v>
      </c>
      <c r="M174" s="260">
        <v>0</v>
      </c>
      <c r="N174" s="260">
        <v>0</v>
      </c>
      <c r="O174" s="260">
        <v>0</v>
      </c>
      <c r="P174" s="260">
        <v>0</v>
      </c>
      <c r="Q174" s="260">
        <v>6192</v>
      </c>
      <c r="R174" s="260">
        <v>40</v>
      </c>
      <c r="S174" s="260">
        <f t="shared" si="5"/>
        <v>2019.2615472765881</v>
      </c>
      <c r="T174" s="362">
        <v>0</v>
      </c>
      <c r="U174" s="369"/>
      <c r="V174" s="245">
        <v>10954.261547276588</v>
      </c>
      <c r="W174" s="246">
        <v>0</v>
      </c>
      <c r="X174" s="246">
        <v>0</v>
      </c>
      <c r="Y174" s="246">
        <v>68613</v>
      </c>
      <c r="Z174" s="246">
        <v>307</v>
      </c>
      <c r="AA174" s="246">
        <v>0</v>
      </c>
      <c r="AB174" s="246">
        <v>0</v>
      </c>
      <c r="AC174" s="246">
        <v>0</v>
      </c>
      <c r="AD174" s="246">
        <v>0</v>
      </c>
      <c r="AE174" s="246">
        <f t="shared" si="4"/>
        <v>1466</v>
      </c>
      <c r="AF174" s="351"/>
      <c r="AG174" s="245">
        <v>70079</v>
      </c>
      <c r="AH174" s="247">
        <v>81033.26154727659</v>
      </c>
      <c r="AI174" s="248">
        <v>0</v>
      </c>
      <c r="AJ174" s="249">
        <v>33655.279895790853</v>
      </c>
      <c r="AK174" s="262">
        <v>-22338.946970790417</v>
      </c>
      <c r="AL174" s="263">
        <v>11316.332925000435</v>
      </c>
      <c r="AM174" s="252"/>
      <c r="AN174" s="253">
        <v>3625.6703040000002</v>
      </c>
      <c r="AO174" s="254">
        <v>0</v>
      </c>
      <c r="AP174" s="255"/>
      <c r="AQ174" s="94">
        <v>-11316.332925000435</v>
      </c>
      <c r="AR174" s="256" t="s">
        <v>721</v>
      </c>
      <c r="AT174" s="246">
        <v>1466</v>
      </c>
      <c r="AV174" s="261">
        <v>2019.2615472765881</v>
      </c>
    </row>
    <row r="175" spans="1:48" ht="15.05" customHeight="1" x14ac:dyDescent="0.3">
      <c r="A175" s="238">
        <v>169</v>
      </c>
      <c r="B175" s="257" t="s">
        <v>269</v>
      </c>
      <c r="C175" s="240">
        <v>94131.396538879373</v>
      </c>
      <c r="D175" s="264">
        <v>2</v>
      </c>
      <c r="E175" s="259">
        <v>3767</v>
      </c>
      <c r="F175" s="260">
        <v>10</v>
      </c>
      <c r="G175" s="260">
        <v>7839.72</v>
      </c>
      <c r="H175" s="260">
        <v>16</v>
      </c>
      <c r="I175" s="260">
        <v>0</v>
      </c>
      <c r="J175" s="260">
        <v>0</v>
      </c>
      <c r="K175" s="260">
        <v>0</v>
      </c>
      <c r="L175" s="260">
        <v>0</v>
      </c>
      <c r="M175" s="260">
        <v>0</v>
      </c>
      <c r="N175" s="260">
        <v>0</v>
      </c>
      <c r="O175" s="260">
        <v>0</v>
      </c>
      <c r="P175" s="260">
        <v>0</v>
      </c>
      <c r="Q175" s="260">
        <v>0</v>
      </c>
      <c r="R175" s="260">
        <v>0</v>
      </c>
      <c r="S175" s="260">
        <f t="shared" si="5"/>
        <v>21886.852702427852</v>
      </c>
      <c r="T175" s="362">
        <v>0</v>
      </c>
      <c r="U175" s="369">
        <v>1352</v>
      </c>
      <c r="V175" s="245">
        <v>34845.572702427853</v>
      </c>
      <c r="W175" s="246">
        <v>0</v>
      </c>
      <c r="X175" s="246">
        <v>0</v>
      </c>
      <c r="Y175" s="246">
        <v>0</v>
      </c>
      <c r="Z175" s="246">
        <v>0</v>
      </c>
      <c r="AA175" s="246">
        <v>0</v>
      </c>
      <c r="AB175" s="246">
        <v>0</v>
      </c>
      <c r="AC175" s="246">
        <v>0</v>
      </c>
      <c r="AD175" s="246">
        <v>0</v>
      </c>
      <c r="AE175" s="246">
        <f t="shared" si="4"/>
        <v>8310.7099999999991</v>
      </c>
      <c r="AF175" s="351"/>
      <c r="AG175" s="245">
        <v>8310.7099999999991</v>
      </c>
      <c r="AH175" s="247">
        <v>43156.282702427852</v>
      </c>
      <c r="AI175" s="248">
        <v>-50975.113836451521</v>
      </c>
      <c r="AJ175" s="249">
        <v>0</v>
      </c>
      <c r="AK175" s="262">
        <v>122352.38523647316</v>
      </c>
      <c r="AL175" s="263">
        <v>71377.271400021637</v>
      </c>
      <c r="AM175" s="252"/>
      <c r="AN175" s="253">
        <v>7189.891036</v>
      </c>
      <c r="AO175" s="254">
        <v>0</v>
      </c>
      <c r="AP175" s="255"/>
      <c r="AQ175" s="94">
        <v>-71377.271400021637</v>
      </c>
      <c r="AR175" s="256" t="s">
        <v>721</v>
      </c>
      <c r="AT175" s="246">
        <v>8310.7099999999991</v>
      </c>
      <c r="AV175" s="261">
        <v>23238.852702427852</v>
      </c>
    </row>
    <row r="176" spans="1:48" ht="15.05" customHeight="1" x14ac:dyDescent="0.3">
      <c r="A176" s="238">
        <v>170</v>
      </c>
      <c r="B176" s="257" t="s">
        <v>270</v>
      </c>
      <c r="C176" s="240">
        <v>25159.894380928021</v>
      </c>
      <c r="D176" s="264">
        <v>2</v>
      </c>
      <c r="E176" s="259">
        <v>3002</v>
      </c>
      <c r="F176" s="260">
        <v>1</v>
      </c>
      <c r="G176" s="260">
        <v>3493</v>
      </c>
      <c r="H176" s="260">
        <v>27</v>
      </c>
      <c r="I176" s="260">
        <v>0</v>
      </c>
      <c r="J176" s="260">
        <v>0</v>
      </c>
      <c r="K176" s="260">
        <v>0</v>
      </c>
      <c r="L176" s="260">
        <v>0</v>
      </c>
      <c r="M176" s="260">
        <v>0</v>
      </c>
      <c r="N176" s="260">
        <v>0</v>
      </c>
      <c r="O176" s="260">
        <v>0</v>
      </c>
      <c r="P176" s="260">
        <v>0</v>
      </c>
      <c r="Q176" s="260">
        <v>3752</v>
      </c>
      <c r="R176" s="260">
        <v>8</v>
      </c>
      <c r="S176" s="260">
        <f t="shared" si="5"/>
        <v>2364.9222504621994</v>
      </c>
      <c r="T176" s="362">
        <v>0</v>
      </c>
      <c r="U176" s="369"/>
      <c r="V176" s="245">
        <v>12611.922250462199</v>
      </c>
      <c r="W176" s="246">
        <v>0</v>
      </c>
      <c r="X176" s="246">
        <v>0</v>
      </c>
      <c r="Y176" s="246">
        <v>0</v>
      </c>
      <c r="Z176" s="246">
        <v>0</v>
      </c>
      <c r="AA176" s="246">
        <v>0</v>
      </c>
      <c r="AB176" s="246">
        <v>0</v>
      </c>
      <c r="AC176" s="246">
        <v>0</v>
      </c>
      <c r="AD176" s="246">
        <v>0</v>
      </c>
      <c r="AE176" s="246">
        <f t="shared" si="4"/>
        <v>0</v>
      </c>
      <c r="AF176" s="351"/>
      <c r="AG176" s="245">
        <v>0</v>
      </c>
      <c r="AH176" s="247">
        <v>12611.922250462199</v>
      </c>
      <c r="AI176" s="248">
        <v>-12547.972130465821</v>
      </c>
      <c r="AJ176" s="249">
        <v>0</v>
      </c>
      <c r="AK176" s="262">
        <v>-19438.934794558492</v>
      </c>
      <c r="AL176" s="263">
        <v>-31986.906925024312</v>
      </c>
      <c r="AM176" s="252"/>
      <c r="AN176" s="253">
        <v>1906.35663</v>
      </c>
      <c r="AO176" s="254">
        <v>0</v>
      </c>
      <c r="AP176" s="255"/>
      <c r="AQ176" s="94" t="s">
        <v>721</v>
      </c>
      <c r="AR176" s="256">
        <v>31986.906925024312</v>
      </c>
      <c r="AT176" s="246">
        <v>0</v>
      </c>
      <c r="AV176" s="261">
        <v>2364.9222504621994</v>
      </c>
    </row>
    <row r="177" spans="1:48" ht="15.05" customHeight="1" x14ac:dyDescent="0.3">
      <c r="A177" s="238">
        <v>171</v>
      </c>
      <c r="B177" s="265" t="s">
        <v>271</v>
      </c>
      <c r="C177" s="240">
        <v>32061.604331170522</v>
      </c>
      <c r="D177" s="264">
        <v>2</v>
      </c>
      <c r="E177" s="259">
        <v>0</v>
      </c>
      <c r="F177" s="260">
        <v>0</v>
      </c>
      <c r="G177" s="260">
        <v>0</v>
      </c>
      <c r="H177" s="260">
        <v>0</v>
      </c>
      <c r="I177" s="260">
        <v>0</v>
      </c>
      <c r="J177" s="260">
        <v>0</v>
      </c>
      <c r="K177" s="260">
        <v>0</v>
      </c>
      <c r="L177" s="260">
        <v>0</v>
      </c>
      <c r="M177" s="260">
        <v>0</v>
      </c>
      <c r="N177" s="260">
        <v>0</v>
      </c>
      <c r="O177" s="260">
        <v>0</v>
      </c>
      <c r="P177" s="260">
        <v>0</v>
      </c>
      <c r="Q177" s="260">
        <v>12310</v>
      </c>
      <c r="R177" s="260">
        <v>42</v>
      </c>
      <c r="S177" s="260">
        <f t="shared" si="5"/>
        <v>53.060122169399619</v>
      </c>
      <c r="T177" s="362">
        <v>0</v>
      </c>
      <c r="U177" s="369"/>
      <c r="V177" s="245">
        <v>12363.0601221694</v>
      </c>
      <c r="W177" s="246">
        <v>0</v>
      </c>
      <c r="X177" s="246">
        <v>0</v>
      </c>
      <c r="Y177" s="246">
        <v>0</v>
      </c>
      <c r="Z177" s="246">
        <v>0</v>
      </c>
      <c r="AA177" s="246">
        <v>0</v>
      </c>
      <c r="AB177" s="246">
        <v>0</v>
      </c>
      <c r="AC177" s="246">
        <v>0</v>
      </c>
      <c r="AD177" s="246">
        <v>0</v>
      </c>
      <c r="AE177" s="246">
        <f t="shared" si="4"/>
        <v>0</v>
      </c>
      <c r="AF177" s="351"/>
      <c r="AG177" s="245">
        <v>0</v>
      </c>
      <c r="AH177" s="247">
        <v>12363.0601221694</v>
      </c>
      <c r="AI177" s="248">
        <v>-19698.54420900112</v>
      </c>
      <c r="AJ177" s="249">
        <v>0</v>
      </c>
      <c r="AK177" s="262">
        <v>14999.493250803807</v>
      </c>
      <c r="AL177" s="263">
        <v>-4699.0509581973129</v>
      </c>
      <c r="AM177" s="252"/>
      <c r="AN177" s="253">
        <v>2420.7694499999998</v>
      </c>
      <c r="AO177" s="254">
        <v>0</v>
      </c>
      <c r="AP177" s="255"/>
      <c r="AQ177" s="94" t="s">
        <v>721</v>
      </c>
      <c r="AR177" s="256">
        <v>4699.0509581973129</v>
      </c>
      <c r="AT177" s="246">
        <v>0</v>
      </c>
      <c r="AV177" s="261">
        <v>53.060122169399619</v>
      </c>
    </row>
    <row r="178" spans="1:48" ht="15.05" customHeight="1" x14ac:dyDescent="0.3">
      <c r="A178" s="238">
        <v>172</v>
      </c>
      <c r="B178" s="257" t="s">
        <v>272</v>
      </c>
      <c r="C178" s="240">
        <v>53983.208269442148</v>
      </c>
      <c r="D178" s="264">
        <v>1</v>
      </c>
      <c r="E178" s="259">
        <v>12515</v>
      </c>
      <c r="F178" s="260">
        <v>0</v>
      </c>
      <c r="G178" s="260">
        <v>5436.9000000000005</v>
      </c>
      <c r="H178" s="260">
        <v>36.200000000000003</v>
      </c>
      <c r="I178" s="260">
        <v>0</v>
      </c>
      <c r="J178" s="260">
        <v>0</v>
      </c>
      <c r="K178" s="260">
        <v>0</v>
      </c>
      <c r="L178" s="260">
        <v>0</v>
      </c>
      <c r="M178" s="260">
        <v>0</v>
      </c>
      <c r="N178" s="260">
        <v>0</v>
      </c>
      <c r="O178" s="260">
        <v>20408.93</v>
      </c>
      <c r="P178" s="260">
        <v>0</v>
      </c>
      <c r="Q178" s="260">
        <v>0</v>
      </c>
      <c r="R178" s="260">
        <v>0</v>
      </c>
      <c r="S178" s="260">
        <f t="shared" si="5"/>
        <v>11538.201277705393</v>
      </c>
      <c r="T178" s="362">
        <v>0</v>
      </c>
      <c r="U178" s="369"/>
      <c r="V178" s="245">
        <v>49899.031277705391</v>
      </c>
      <c r="W178" s="246">
        <v>0</v>
      </c>
      <c r="X178" s="246">
        <v>0</v>
      </c>
      <c r="Y178" s="246">
        <v>0</v>
      </c>
      <c r="Z178" s="246">
        <v>0</v>
      </c>
      <c r="AA178" s="246">
        <v>0</v>
      </c>
      <c r="AB178" s="246">
        <v>0</v>
      </c>
      <c r="AC178" s="246">
        <v>0</v>
      </c>
      <c r="AD178" s="246">
        <v>0</v>
      </c>
      <c r="AE178" s="246">
        <f t="shared" si="4"/>
        <v>2077</v>
      </c>
      <c r="AF178" s="351"/>
      <c r="AG178" s="245">
        <v>2077</v>
      </c>
      <c r="AH178" s="247">
        <v>51976.031277705391</v>
      </c>
      <c r="AI178" s="248">
        <v>-2007.1769917367565</v>
      </c>
      <c r="AJ178" s="249">
        <v>0</v>
      </c>
      <c r="AK178" s="262">
        <v>5048.8114166187552</v>
      </c>
      <c r="AL178" s="263">
        <v>3041.6344248819987</v>
      </c>
      <c r="AM178" s="252"/>
      <c r="AN178" s="253">
        <v>4104.2479320000002</v>
      </c>
      <c r="AO178" s="254">
        <v>0</v>
      </c>
      <c r="AP178" s="255"/>
      <c r="AQ178" s="94">
        <v>-3041.6344248819987</v>
      </c>
      <c r="AR178" s="256" t="s">
        <v>721</v>
      </c>
      <c r="AT178" s="246">
        <v>2077</v>
      </c>
      <c r="AV178" s="261">
        <v>11538.201277705393</v>
      </c>
    </row>
    <row r="179" spans="1:48" ht="15.05" customHeight="1" x14ac:dyDescent="0.3">
      <c r="A179" s="238">
        <v>173</v>
      </c>
      <c r="B179" s="265" t="s">
        <v>273</v>
      </c>
      <c r="C179" s="240">
        <v>24838.662667030043</v>
      </c>
      <c r="D179" s="264">
        <v>1</v>
      </c>
      <c r="E179" s="259">
        <v>6405</v>
      </c>
      <c r="F179" s="260">
        <v>0</v>
      </c>
      <c r="G179" s="260">
        <v>234</v>
      </c>
      <c r="H179" s="260">
        <v>3</v>
      </c>
      <c r="I179" s="260">
        <v>0</v>
      </c>
      <c r="J179" s="260">
        <v>0</v>
      </c>
      <c r="K179" s="260">
        <v>0</v>
      </c>
      <c r="L179" s="260">
        <v>0</v>
      </c>
      <c r="M179" s="260">
        <v>0</v>
      </c>
      <c r="N179" s="260">
        <v>0</v>
      </c>
      <c r="O179" s="260">
        <v>0</v>
      </c>
      <c r="P179" s="260">
        <v>0</v>
      </c>
      <c r="Q179" s="260">
        <v>0</v>
      </c>
      <c r="R179" s="260">
        <v>0</v>
      </c>
      <c r="S179" s="260">
        <f t="shared" si="5"/>
        <v>2807.9910688188302</v>
      </c>
      <c r="T179" s="362">
        <v>0</v>
      </c>
      <c r="U179" s="369">
        <f>8202+1113</f>
        <v>9315</v>
      </c>
      <c r="V179" s="245">
        <v>10559.991068818839</v>
      </c>
      <c r="W179" s="246">
        <v>0</v>
      </c>
      <c r="X179" s="246">
        <v>0</v>
      </c>
      <c r="Y179" s="246">
        <v>0</v>
      </c>
      <c r="Z179" s="246">
        <v>0</v>
      </c>
      <c r="AA179" s="246">
        <v>0</v>
      </c>
      <c r="AB179" s="246">
        <v>0</v>
      </c>
      <c r="AC179" s="246">
        <v>0</v>
      </c>
      <c r="AD179" s="246">
        <v>0</v>
      </c>
      <c r="AE179" s="246">
        <f t="shared" si="4"/>
        <v>1110</v>
      </c>
      <c r="AF179" s="351"/>
      <c r="AG179" s="245">
        <v>9312</v>
      </c>
      <c r="AH179" s="247">
        <v>19871.991068818839</v>
      </c>
      <c r="AI179" s="248">
        <v>-4966.6715982112037</v>
      </c>
      <c r="AJ179" s="249">
        <v>0</v>
      </c>
      <c r="AK179" s="262">
        <v>546.65286555877901</v>
      </c>
      <c r="AL179" s="263">
        <v>-4420.0187326524247</v>
      </c>
      <c r="AM179" s="252"/>
      <c r="AN179" s="253">
        <v>1881.7782500000001</v>
      </c>
      <c r="AO179" s="254">
        <v>0</v>
      </c>
      <c r="AP179" s="255"/>
      <c r="AQ179" s="94" t="s">
        <v>721</v>
      </c>
      <c r="AR179" s="256">
        <v>4420.0187326524247</v>
      </c>
      <c r="AT179" s="246">
        <f>9312-8202</f>
        <v>1110</v>
      </c>
      <c r="AV179" s="261">
        <f>3920.99106881883+8202</f>
        <v>12122.99106881883</v>
      </c>
    </row>
    <row r="180" spans="1:48" ht="15.05" customHeight="1" x14ac:dyDescent="0.3">
      <c r="A180" s="238">
        <v>174</v>
      </c>
      <c r="B180" s="257" t="s">
        <v>274</v>
      </c>
      <c r="C180" s="240">
        <v>32601.962082089092</v>
      </c>
      <c r="D180" s="264">
        <v>1</v>
      </c>
      <c r="E180" s="259">
        <v>772</v>
      </c>
      <c r="F180" s="260">
        <v>1</v>
      </c>
      <c r="G180" s="260">
        <v>0</v>
      </c>
      <c r="H180" s="260">
        <v>0</v>
      </c>
      <c r="I180" s="260">
        <v>6970.57</v>
      </c>
      <c r="J180" s="260">
        <v>0.3</v>
      </c>
      <c r="K180" s="260">
        <v>0</v>
      </c>
      <c r="L180" s="260">
        <v>0</v>
      </c>
      <c r="M180" s="260">
        <v>323</v>
      </c>
      <c r="N180" s="260">
        <v>0</v>
      </c>
      <c r="O180" s="260">
        <v>1887.62</v>
      </c>
      <c r="P180" s="260">
        <v>0</v>
      </c>
      <c r="Q180" s="260">
        <v>27580</v>
      </c>
      <c r="R180" s="260">
        <v>57.5</v>
      </c>
      <c r="S180" s="260">
        <f t="shared" si="5"/>
        <v>5168.2160171137184</v>
      </c>
      <c r="T180" s="362">
        <v>0</v>
      </c>
      <c r="U180" s="369">
        <v>6707</v>
      </c>
      <c r="V180" s="245">
        <v>49408.406017113717</v>
      </c>
      <c r="W180" s="246">
        <v>1721</v>
      </c>
      <c r="X180" s="246">
        <v>0</v>
      </c>
      <c r="Y180" s="246">
        <v>0</v>
      </c>
      <c r="Z180" s="246">
        <v>0</v>
      </c>
      <c r="AA180" s="246">
        <v>0</v>
      </c>
      <c r="AB180" s="246">
        <v>0</v>
      </c>
      <c r="AC180" s="246">
        <v>0</v>
      </c>
      <c r="AD180" s="246">
        <v>0</v>
      </c>
      <c r="AE180" s="246">
        <f t="shared" si="4"/>
        <v>0</v>
      </c>
      <c r="AF180" s="351"/>
      <c r="AG180" s="245">
        <v>1721</v>
      </c>
      <c r="AH180" s="247">
        <v>51129.406017113717</v>
      </c>
      <c r="AI180" s="248">
        <v>0</v>
      </c>
      <c r="AJ180" s="249">
        <v>18527.443935024625</v>
      </c>
      <c r="AK180" s="262">
        <v>-23945.091591591405</v>
      </c>
      <c r="AL180" s="263">
        <v>-5417.6476565667799</v>
      </c>
      <c r="AM180" s="252"/>
      <c r="AN180" s="253">
        <v>2470.7198400000002</v>
      </c>
      <c r="AO180" s="254">
        <v>0</v>
      </c>
      <c r="AP180" s="255"/>
      <c r="AQ180" s="94" t="s">
        <v>721</v>
      </c>
      <c r="AR180" s="256">
        <v>5417.6476565667799</v>
      </c>
      <c r="AT180" s="246">
        <v>0</v>
      </c>
      <c r="AV180" s="261">
        <v>11875.216017113718</v>
      </c>
    </row>
    <row r="181" spans="1:48" ht="15.05" customHeight="1" x14ac:dyDescent="0.3">
      <c r="A181" s="238">
        <v>175</v>
      </c>
      <c r="B181" s="257" t="s">
        <v>275</v>
      </c>
      <c r="C181" s="240">
        <v>89739.109129774835</v>
      </c>
      <c r="D181" s="264">
        <v>1</v>
      </c>
      <c r="E181" s="259">
        <v>4678.9799999999996</v>
      </c>
      <c r="F181" s="260" t="e">
        <v>#VALUE!</v>
      </c>
      <c r="G181" s="260">
        <v>0</v>
      </c>
      <c r="H181" s="260">
        <v>0</v>
      </c>
      <c r="I181" s="260">
        <v>28829</v>
      </c>
      <c r="J181" s="260">
        <v>2</v>
      </c>
      <c r="K181" s="260">
        <v>0</v>
      </c>
      <c r="L181" s="260">
        <v>0</v>
      </c>
      <c r="M181" s="260">
        <v>4690</v>
      </c>
      <c r="N181" s="260">
        <v>0</v>
      </c>
      <c r="O181" s="260">
        <v>0</v>
      </c>
      <c r="P181" s="260">
        <v>0</v>
      </c>
      <c r="Q181" s="260">
        <v>1956</v>
      </c>
      <c r="R181" s="260">
        <v>8.5</v>
      </c>
      <c r="S181" s="260">
        <f t="shared" si="5"/>
        <v>6741.9604914047995</v>
      </c>
      <c r="T181" s="362">
        <v>0</v>
      </c>
      <c r="U181" s="369">
        <v>22462</v>
      </c>
      <c r="V181" s="245">
        <v>46895.940491404799</v>
      </c>
      <c r="W181" s="246">
        <v>12088</v>
      </c>
      <c r="X181" s="246">
        <v>0</v>
      </c>
      <c r="Y181" s="246">
        <v>0</v>
      </c>
      <c r="Z181" s="246">
        <v>0</v>
      </c>
      <c r="AA181" s="246">
        <v>0</v>
      </c>
      <c r="AB181" s="246">
        <v>0</v>
      </c>
      <c r="AC181" s="246">
        <v>0</v>
      </c>
      <c r="AD181" s="246">
        <v>0</v>
      </c>
      <c r="AE181" s="246">
        <f t="shared" si="4"/>
        <v>0</v>
      </c>
      <c r="AF181" s="351"/>
      <c r="AG181" s="245">
        <v>34550</v>
      </c>
      <c r="AH181" s="247">
        <v>81445.940491404792</v>
      </c>
      <c r="AI181" s="248">
        <v>-8293.1686383700435</v>
      </c>
      <c r="AJ181" s="249">
        <v>0</v>
      </c>
      <c r="AK181" s="262">
        <v>8527.5836005512901</v>
      </c>
      <c r="AL181" s="263">
        <v>234.41496218124666</v>
      </c>
      <c r="AM181" s="252"/>
      <c r="AN181" s="253">
        <v>6745.6960589999999</v>
      </c>
      <c r="AO181" s="254">
        <v>0</v>
      </c>
      <c r="AP181" s="255"/>
      <c r="AQ181" s="94">
        <v>-234.41496218124666</v>
      </c>
      <c r="AR181" s="256" t="s">
        <v>721</v>
      </c>
      <c r="AT181" s="246">
        <v>0</v>
      </c>
      <c r="AV181" s="261">
        <f>6741.9604914048+22462</f>
        <v>29203.9604914048</v>
      </c>
    </row>
    <row r="182" spans="1:48" ht="15.05" customHeight="1" x14ac:dyDescent="0.3">
      <c r="A182" s="238">
        <v>176</v>
      </c>
      <c r="B182" s="265" t="s">
        <v>276</v>
      </c>
      <c r="C182" s="240">
        <v>34200.050720909632</v>
      </c>
      <c r="D182" s="264">
        <v>1</v>
      </c>
      <c r="E182" s="259">
        <v>12326.03</v>
      </c>
      <c r="F182" s="260">
        <v>0</v>
      </c>
      <c r="G182" s="260">
        <v>3482.2</v>
      </c>
      <c r="H182" s="260">
        <v>21.8</v>
      </c>
      <c r="I182" s="260">
        <v>2784</v>
      </c>
      <c r="J182" s="260">
        <v>0.2</v>
      </c>
      <c r="K182" s="260">
        <v>0</v>
      </c>
      <c r="L182" s="260">
        <v>0</v>
      </c>
      <c r="M182" s="260">
        <v>2555</v>
      </c>
      <c r="N182" s="260">
        <v>0</v>
      </c>
      <c r="O182" s="260">
        <v>5217</v>
      </c>
      <c r="P182" s="260">
        <v>0</v>
      </c>
      <c r="Q182" s="260">
        <v>0</v>
      </c>
      <c r="R182" s="260">
        <v>0</v>
      </c>
      <c r="S182" s="260">
        <f t="shared" si="5"/>
        <v>22654.821693392856</v>
      </c>
      <c r="T182" s="362">
        <v>0</v>
      </c>
      <c r="U182" s="369">
        <v>1150</v>
      </c>
      <c r="V182" s="245">
        <v>50169.051693392859</v>
      </c>
      <c r="W182" s="246">
        <v>1737</v>
      </c>
      <c r="X182" s="246">
        <v>0</v>
      </c>
      <c r="Y182" s="246">
        <v>0</v>
      </c>
      <c r="Z182" s="246">
        <v>0</v>
      </c>
      <c r="AA182" s="246">
        <v>27562</v>
      </c>
      <c r="AB182" s="246">
        <v>1</v>
      </c>
      <c r="AC182" s="246">
        <v>0</v>
      </c>
      <c r="AD182" s="246">
        <v>0</v>
      </c>
      <c r="AE182" s="246">
        <f t="shared" si="4"/>
        <v>0</v>
      </c>
      <c r="AF182" s="351"/>
      <c r="AG182" s="245">
        <v>29299</v>
      </c>
      <c r="AH182" s="247">
        <v>79468.051693392859</v>
      </c>
      <c r="AI182" s="248">
        <v>0</v>
      </c>
      <c r="AJ182" s="249">
        <v>45268.000972483227</v>
      </c>
      <c r="AK182" s="262">
        <v>14030.743204778251</v>
      </c>
      <c r="AL182" s="263">
        <v>59298.744177261477</v>
      </c>
      <c r="AM182" s="252"/>
      <c r="AN182" s="253">
        <v>2590.0936799999999</v>
      </c>
      <c r="AO182" s="254">
        <v>0</v>
      </c>
      <c r="AP182" s="255"/>
      <c r="AQ182" s="94">
        <v>-59298.744177261477</v>
      </c>
      <c r="AR182" s="256" t="s">
        <v>721</v>
      </c>
      <c r="AT182" s="246">
        <v>0</v>
      </c>
      <c r="AV182" s="261">
        <v>23804.821693392856</v>
      </c>
    </row>
    <row r="183" spans="1:48" ht="15.05" customHeight="1" x14ac:dyDescent="0.3">
      <c r="A183" s="238">
        <v>177</v>
      </c>
      <c r="B183" s="257" t="s">
        <v>277</v>
      </c>
      <c r="C183" s="240">
        <v>26469.494552683609</v>
      </c>
      <c r="D183" s="264">
        <v>2</v>
      </c>
      <c r="E183" s="259">
        <v>1937</v>
      </c>
      <c r="F183" s="260">
        <v>0</v>
      </c>
      <c r="G183" s="260">
        <v>0</v>
      </c>
      <c r="H183" s="260">
        <v>0</v>
      </c>
      <c r="I183" s="260">
        <v>0</v>
      </c>
      <c r="J183" s="260">
        <v>0</v>
      </c>
      <c r="K183" s="260">
        <v>0</v>
      </c>
      <c r="L183" s="260">
        <v>0</v>
      </c>
      <c r="M183" s="260">
        <v>0</v>
      </c>
      <c r="N183" s="260">
        <v>0</v>
      </c>
      <c r="O183" s="260">
        <v>0</v>
      </c>
      <c r="P183" s="260">
        <v>0</v>
      </c>
      <c r="Q183" s="260">
        <v>7923</v>
      </c>
      <c r="R183" s="260">
        <v>32</v>
      </c>
      <c r="S183" s="260">
        <f t="shared" si="5"/>
        <v>13.383564527699946</v>
      </c>
      <c r="T183" s="362">
        <v>0</v>
      </c>
      <c r="U183" s="369"/>
      <c r="V183" s="245">
        <v>9873.3835645276995</v>
      </c>
      <c r="W183" s="246">
        <v>3105</v>
      </c>
      <c r="X183" s="246">
        <v>0</v>
      </c>
      <c r="Y183" s="246">
        <v>0</v>
      </c>
      <c r="Z183" s="246">
        <v>0</v>
      </c>
      <c r="AA183" s="246">
        <v>0</v>
      </c>
      <c r="AB183" s="246">
        <v>0</v>
      </c>
      <c r="AC183" s="246">
        <v>0</v>
      </c>
      <c r="AD183" s="246">
        <v>0</v>
      </c>
      <c r="AE183" s="246">
        <f t="shared" si="4"/>
        <v>0</v>
      </c>
      <c r="AF183" s="351"/>
      <c r="AG183" s="245">
        <v>3105</v>
      </c>
      <c r="AH183" s="247">
        <v>12978.383564527699</v>
      </c>
      <c r="AI183" s="248">
        <v>-13491.11098815591</v>
      </c>
      <c r="AJ183" s="249">
        <v>0</v>
      </c>
      <c r="AK183" s="262">
        <v>-12107.019313966983</v>
      </c>
      <c r="AL183" s="263">
        <v>-25598.130302122892</v>
      </c>
      <c r="AM183" s="252"/>
      <c r="AN183" s="253">
        <v>1993.1312639999999</v>
      </c>
      <c r="AO183" s="254">
        <v>0</v>
      </c>
      <c r="AP183" s="255"/>
      <c r="AQ183" s="94" t="s">
        <v>721</v>
      </c>
      <c r="AR183" s="256">
        <v>25598.130302122892</v>
      </c>
      <c r="AT183" s="246">
        <v>0</v>
      </c>
      <c r="AV183" s="261">
        <v>13.383564527699946</v>
      </c>
    </row>
    <row r="184" spans="1:48" ht="15.05" customHeight="1" x14ac:dyDescent="0.3">
      <c r="A184" s="238">
        <v>178</v>
      </c>
      <c r="B184" s="257" t="s">
        <v>278</v>
      </c>
      <c r="C184" s="240">
        <v>83138.962820052751</v>
      </c>
      <c r="D184" s="264">
        <v>2</v>
      </c>
      <c r="E184" s="259">
        <v>8493</v>
      </c>
      <c r="F184" s="260">
        <v>0</v>
      </c>
      <c r="G184" s="260">
        <v>0</v>
      </c>
      <c r="H184" s="260">
        <v>0</v>
      </c>
      <c r="I184" s="260">
        <v>146719.85999999999</v>
      </c>
      <c r="J184" s="260">
        <v>2</v>
      </c>
      <c r="K184" s="260">
        <v>0</v>
      </c>
      <c r="L184" s="260">
        <v>0</v>
      </c>
      <c r="M184" s="260">
        <v>3965</v>
      </c>
      <c r="N184" s="260">
        <v>0</v>
      </c>
      <c r="O184" s="260">
        <v>0</v>
      </c>
      <c r="P184" s="260">
        <v>0</v>
      </c>
      <c r="Q184" s="260">
        <v>0</v>
      </c>
      <c r="R184" s="260">
        <v>0</v>
      </c>
      <c r="S184" s="260">
        <f t="shared" si="5"/>
        <v>645.20789593810332</v>
      </c>
      <c r="T184" s="362">
        <v>0</v>
      </c>
      <c r="U184" s="369"/>
      <c r="V184" s="245">
        <v>159823.06789593809</v>
      </c>
      <c r="W184" s="246">
        <v>0</v>
      </c>
      <c r="X184" s="246">
        <v>0</v>
      </c>
      <c r="Y184" s="246">
        <v>0</v>
      </c>
      <c r="Z184" s="246">
        <v>0</v>
      </c>
      <c r="AA184" s="246">
        <v>0</v>
      </c>
      <c r="AB184" s="246">
        <v>0</v>
      </c>
      <c r="AC184" s="246">
        <v>0</v>
      </c>
      <c r="AD184" s="246">
        <v>0</v>
      </c>
      <c r="AE184" s="246">
        <f t="shared" si="4"/>
        <v>3494</v>
      </c>
      <c r="AF184" s="351">
        <v>527</v>
      </c>
      <c r="AG184" s="245">
        <v>4021</v>
      </c>
      <c r="AH184" s="247">
        <v>163844.06789593809</v>
      </c>
      <c r="AI184" s="248">
        <v>0</v>
      </c>
      <c r="AJ184" s="249">
        <v>80705.105075885338</v>
      </c>
      <c r="AK184" s="262">
        <v>-53676.578586702373</v>
      </c>
      <c r="AL184" s="263">
        <v>27028.526489182965</v>
      </c>
      <c r="AM184" s="252"/>
      <c r="AN184" s="253">
        <v>6324.8209710000001</v>
      </c>
      <c r="AO184" s="254">
        <v>0</v>
      </c>
      <c r="AP184" s="255"/>
      <c r="AQ184" s="94">
        <v>-27028.526489182965</v>
      </c>
      <c r="AR184" s="256" t="s">
        <v>721</v>
      </c>
      <c r="AT184" s="246">
        <v>4021</v>
      </c>
      <c r="AV184" s="261">
        <v>645.20789593810332</v>
      </c>
    </row>
    <row r="185" spans="1:48" ht="15.05" customHeight="1" x14ac:dyDescent="0.3">
      <c r="A185" s="238">
        <v>179</v>
      </c>
      <c r="B185" s="257" t="s">
        <v>279</v>
      </c>
      <c r="C185" s="240">
        <v>33776.098087321501</v>
      </c>
      <c r="D185" s="264">
        <v>2</v>
      </c>
      <c r="E185" s="259">
        <v>951</v>
      </c>
      <c r="F185" s="260">
        <v>2</v>
      </c>
      <c r="G185" s="260">
        <v>0</v>
      </c>
      <c r="H185" s="260">
        <v>0</v>
      </c>
      <c r="I185" s="260">
        <v>66409</v>
      </c>
      <c r="J185" s="260">
        <v>3.2</v>
      </c>
      <c r="K185" s="260">
        <v>0</v>
      </c>
      <c r="L185" s="260">
        <v>0</v>
      </c>
      <c r="M185" s="260">
        <v>22580</v>
      </c>
      <c r="N185" s="260">
        <v>0</v>
      </c>
      <c r="O185" s="260">
        <v>0</v>
      </c>
      <c r="P185" s="260">
        <v>0</v>
      </c>
      <c r="Q185" s="260">
        <v>0</v>
      </c>
      <c r="R185" s="260">
        <v>0</v>
      </c>
      <c r="S185" s="260">
        <f t="shared" si="5"/>
        <v>276.01608312263852</v>
      </c>
      <c r="T185" s="362">
        <v>0</v>
      </c>
      <c r="U185" s="369"/>
      <c r="V185" s="245">
        <v>90216.016083122639</v>
      </c>
      <c r="W185" s="246">
        <v>0</v>
      </c>
      <c r="X185" s="246">
        <v>0</v>
      </c>
      <c r="Y185" s="246">
        <v>0</v>
      </c>
      <c r="Z185" s="246">
        <v>0</v>
      </c>
      <c r="AA185" s="246">
        <v>0</v>
      </c>
      <c r="AB185" s="246">
        <v>0</v>
      </c>
      <c r="AC185" s="246">
        <v>0</v>
      </c>
      <c r="AD185" s="246">
        <v>0</v>
      </c>
      <c r="AE185" s="246">
        <f t="shared" si="4"/>
        <v>0</v>
      </c>
      <c r="AF185" s="351"/>
      <c r="AG185" s="245">
        <v>0</v>
      </c>
      <c r="AH185" s="247">
        <v>90216.016083122639</v>
      </c>
      <c r="AI185" s="248">
        <v>0</v>
      </c>
      <c r="AJ185" s="249">
        <v>56439.917995801137</v>
      </c>
      <c r="AK185" s="262">
        <v>-22709.513887600173</v>
      </c>
      <c r="AL185" s="263">
        <v>33730.404108200964</v>
      </c>
      <c r="AM185" s="252"/>
      <c r="AN185" s="253">
        <v>2560.4773</v>
      </c>
      <c r="AO185" s="254">
        <v>0</v>
      </c>
      <c r="AP185" s="255"/>
      <c r="AQ185" s="94">
        <v>-33730.404108200964</v>
      </c>
      <c r="AR185" s="256" t="s">
        <v>721</v>
      </c>
      <c r="AT185" s="246">
        <v>0</v>
      </c>
      <c r="AV185" s="261">
        <v>276.01608312263852</v>
      </c>
    </row>
    <row r="186" spans="1:48" ht="15.05" customHeight="1" x14ac:dyDescent="0.3">
      <c r="A186" s="238">
        <v>180</v>
      </c>
      <c r="B186" s="257" t="s">
        <v>280</v>
      </c>
      <c r="C186" s="240">
        <v>64849.547160274073</v>
      </c>
      <c r="D186" s="264">
        <v>2</v>
      </c>
      <c r="E186" s="259">
        <v>11380</v>
      </c>
      <c r="F186" s="260">
        <v>3</v>
      </c>
      <c r="G186" s="260">
        <v>0</v>
      </c>
      <c r="H186" s="260">
        <v>0</v>
      </c>
      <c r="I186" s="260">
        <v>0</v>
      </c>
      <c r="J186" s="260">
        <v>0</v>
      </c>
      <c r="K186" s="260">
        <v>0</v>
      </c>
      <c r="L186" s="260">
        <v>0</v>
      </c>
      <c r="M186" s="260">
        <v>0</v>
      </c>
      <c r="N186" s="260">
        <v>0</v>
      </c>
      <c r="O186" s="260">
        <v>0</v>
      </c>
      <c r="P186" s="260">
        <v>0</v>
      </c>
      <c r="Q186" s="260">
        <v>3279</v>
      </c>
      <c r="R186" s="260">
        <v>33.5</v>
      </c>
      <c r="S186" s="260">
        <f t="shared" si="5"/>
        <v>333.31833514958669</v>
      </c>
      <c r="T186" s="362">
        <v>0</v>
      </c>
      <c r="U186" s="369"/>
      <c r="V186" s="245">
        <v>14992.318335149586</v>
      </c>
      <c r="W186" s="246">
        <v>0</v>
      </c>
      <c r="X186" s="246">
        <v>0</v>
      </c>
      <c r="Y186" s="246">
        <v>0</v>
      </c>
      <c r="Z186" s="246">
        <v>0</v>
      </c>
      <c r="AA186" s="246">
        <v>0</v>
      </c>
      <c r="AB186" s="246">
        <v>0</v>
      </c>
      <c r="AC186" s="246">
        <v>0</v>
      </c>
      <c r="AD186" s="246">
        <v>0</v>
      </c>
      <c r="AE186" s="246">
        <f t="shared" si="4"/>
        <v>0</v>
      </c>
      <c r="AF186" s="351"/>
      <c r="AG186" s="245">
        <v>0</v>
      </c>
      <c r="AH186" s="247">
        <v>14992.318335149586</v>
      </c>
      <c r="AI186" s="248">
        <v>-49857.22882512449</v>
      </c>
      <c r="AJ186" s="249">
        <v>0</v>
      </c>
      <c r="AK186" s="262">
        <v>62990.517844926158</v>
      </c>
      <c r="AL186" s="263">
        <v>13133.289019801668</v>
      </c>
      <c r="AM186" s="252"/>
      <c r="AN186" s="253">
        <v>4876.8589350000002</v>
      </c>
      <c r="AO186" s="254">
        <v>0</v>
      </c>
      <c r="AP186" s="255"/>
      <c r="AQ186" s="94">
        <v>-13133.289019801668</v>
      </c>
      <c r="AR186" s="256" t="s">
        <v>721</v>
      </c>
      <c r="AT186" s="246">
        <v>0</v>
      </c>
      <c r="AV186" s="261">
        <v>333.31833514958669</v>
      </c>
    </row>
    <row r="187" spans="1:48" ht="15.05" customHeight="1" x14ac:dyDescent="0.3">
      <c r="A187" s="238">
        <v>181</v>
      </c>
      <c r="B187" s="257" t="s">
        <v>281</v>
      </c>
      <c r="C187" s="240">
        <v>104295.57269864419</v>
      </c>
      <c r="D187" s="264">
        <v>2</v>
      </c>
      <c r="E187" s="259">
        <v>3736.45</v>
      </c>
      <c r="F187" s="260">
        <v>2</v>
      </c>
      <c r="G187" s="260">
        <v>5888</v>
      </c>
      <c r="H187" s="260">
        <v>35</v>
      </c>
      <c r="I187" s="260">
        <v>0</v>
      </c>
      <c r="J187" s="260">
        <v>0</v>
      </c>
      <c r="K187" s="260">
        <v>0</v>
      </c>
      <c r="L187" s="260">
        <v>0</v>
      </c>
      <c r="M187" s="260">
        <v>651</v>
      </c>
      <c r="N187" s="260">
        <v>0</v>
      </c>
      <c r="O187" s="260">
        <v>0</v>
      </c>
      <c r="P187" s="260">
        <v>0</v>
      </c>
      <c r="Q187" s="260">
        <v>0</v>
      </c>
      <c r="R187" s="260">
        <v>0</v>
      </c>
      <c r="S187" s="260">
        <f t="shared" si="5"/>
        <v>53.323182501384508</v>
      </c>
      <c r="T187" s="362">
        <v>0</v>
      </c>
      <c r="U187" s="369">
        <v>3826</v>
      </c>
      <c r="V187" s="245">
        <v>14154.773182501385</v>
      </c>
      <c r="W187" s="246">
        <v>2280</v>
      </c>
      <c r="X187" s="246">
        <v>0</v>
      </c>
      <c r="Y187" s="246">
        <v>0</v>
      </c>
      <c r="Z187" s="246">
        <v>0</v>
      </c>
      <c r="AA187" s="246">
        <v>0</v>
      </c>
      <c r="AB187" s="246">
        <v>0</v>
      </c>
      <c r="AC187" s="246">
        <v>0</v>
      </c>
      <c r="AD187" s="246">
        <v>0</v>
      </c>
      <c r="AE187" s="246">
        <f t="shared" si="4"/>
        <v>0</v>
      </c>
      <c r="AF187" s="351"/>
      <c r="AG187" s="245">
        <v>2280</v>
      </c>
      <c r="AH187" s="247">
        <v>16434.773182501383</v>
      </c>
      <c r="AI187" s="248">
        <v>-87860.799516142812</v>
      </c>
      <c r="AJ187" s="249">
        <v>0</v>
      </c>
      <c r="AK187" s="262">
        <v>106579.26790175823</v>
      </c>
      <c r="AL187" s="263">
        <v>18718.468385615415</v>
      </c>
      <c r="AM187" s="252"/>
      <c r="AN187" s="253">
        <v>7967.930445</v>
      </c>
      <c r="AO187" s="254">
        <v>0</v>
      </c>
      <c r="AP187" s="255"/>
      <c r="AQ187" s="94">
        <v>-18718.468385615415</v>
      </c>
      <c r="AR187" s="256" t="s">
        <v>721</v>
      </c>
      <c r="AT187" s="246">
        <v>0</v>
      </c>
      <c r="AV187" s="261">
        <v>3879.3231825013845</v>
      </c>
    </row>
    <row r="188" spans="1:48" ht="15.05" customHeight="1" x14ac:dyDescent="0.3">
      <c r="A188" s="238">
        <v>182</v>
      </c>
      <c r="B188" s="257" t="s">
        <v>282</v>
      </c>
      <c r="C188" s="240">
        <v>6761.8137987585569</v>
      </c>
      <c r="D188" s="264">
        <v>2</v>
      </c>
      <c r="E188" s="259">
        <v>0</v>
      </c>
      <c r="F188" s="260">
        <v>0</v>
      </c>
      <c r="G188" s="260">
        <v>542</v>
      </c>
      <c r="H188" s="260">
        <v>2</v>
      </c>
      <c r="I188" s="260">
        <v>0</v>
      </c>
      <c r="J188" s="260">
        <v>0</v>
      </c>
      <c r="K188" s="260">
        <v>0</v>
      </c>
      <c r="L188" s="260">
        <v>0</v>
      </c>
      <c r="M188" s="260">
        <v>0</v>
      </c>
      <c r="N188" s="260">
        <v>0</v>
      </c>
      <c r="O188" s="260">
        <v>1129</v>
      </c>
      <c r="P188" s="260">
        <v>0</v>
      </c>
      <c r="Q188" s="260">
        <v>0</v>
      </c>
      <c r="R188" s="260">
        <v>0</v>
      </c>
      <c r="S188" s="260">
        <f t="shared" si="5"/>
        <v>4.8663588894598888</v>
      </c>
      <c r="T188" s="362">
        <v>0</v>
      </c>
      <c r="U188" s="369"/>
      <c r="V188" s="245">
        <v>1675.8663588894599</v>
      </c>
      <c r="W188" s="246">
        <v>0</v>
      </c>
      <c r="X188" s="246">
        <v>0</v>
      </c>
      <c r="Y188" s="246">
        <v>0</v>
      </c>
      <c r="Z188" s="246">
        <v>0</v>
      </c>
      <c r="AA188" s="246">
        <v>0</v>
      </c>
      <c r="AB188" s="246">
        <v>0</v>
      </c>
      <c r="AC188" s="246">
        <v>0</v>
      </c>
      <c r="AD188" s="246">
        <v>0</v>
      </c>
      <c r="AE188" s="246">
        <f t="shared" si="4"/>
        <v>0</v>
      </c>
      <c r="AF188" s="351"/>
      <c r="AG188" s="245">
        <v>0</v>
      </c>
      <c r="AH188" s="247">
        <v>1675.8663588894599</v>
      </c>
      <c r="AI188" s="248">
        <v>-5085.9474398690973</v>
      </c>
      <c r="AJ188" s="249">
        <v>0</v>
      </c>
      <c r="AK188" s="262">
        <v>10646.00844879824</v>
      </c>
      <c r="AL188" s="263">
        <v>5560.0610089291431</v>
      </c>
      <c r="AM188" s="252"/>
      <c r="AN188" s="253">
        <v>515.12526400000002</v>
      </c>
      <c r="AO188" s="254">
        <v>0</v>
      </c>
      <c r="AP188" s="255"/>
      <c r="AQ188" s="94">
        <v>-5560.0610089291431</v>
      </c>
      <c r="AR188" s="256" t="s">
        <v>721</v>
      </c>
      <c r="AT188" s="246">
        <v>0</v>
      </c>
      <c r="AV188" s="261">
        <v>4.8663588894598888</v>
      </c>
    </row>
    <row r="189" spans="1:48" ht="15.05" customHeight="1" x14ac:dyDescent="0.3">
      <c r="A189" s="238">
        <v>183</v>
      </c>
      <c r="B189" s="257" t="s">
        <v>283</v>
      </c>
      <c r="C189" s="240">
        <v>44622.825272523878</v>
      </c>
      <c r="D189" s="264">
        <v>2</v>
      </c>
      <c r="E189" s="259">
        <v>0</v>
      </c>
      <c r="F189" s="260">
        <v>0</v>
      </c>
      <c r="G189" s="260">
        <v>0</v>
      </c>
      <c r="H189" s="260">
        <v>0</v>
      </c>
      <c r="I189" s="260">
        <v>0</v>
      </c>
      <c r="J189" s="260">
        <v>0</v>
      </c>
      <c r="K189" s="260">
        <v>0</v>
      </c>
      <c r="L189" s="260">
        <v>0</v>
      </c>
      <c r="M189" s="260">
        <v>6187</v>
      </c>
      <c r="N189" s="260">
        <v>0</v>
      </c>
      <c r="O189" s="260">
        <v>0</v>
      </c>
      <c r="P189" s="260">
        <v>0</v>
      </c>
      <c r="Q189" s="260">
        <v>0</v>
      </c>
      <c r="R189" s="260">
        <v>0</v>
      </c>
      <c r="S189" s="260">
        <f t="shared" si="5"/>
        <v>0.35343840003997684</v>
      </c>
      <c r="T189" s="362">
        <v>0</v>
      </c>
      <c r="U189" s="369">
        <v>548</v>
      </c>
      <c r="V189" s="245">
        <v>6735.3534384000395</v>
      </c>
      <c r="W189" s="246">
        <v>0</v>
      </c>
      <c r="X189" s="246">
        <v>0</v>
      </c>
      <c r="Y189" s="246">
        <v>0</v>
      </c>
      <c r="Z189" s="246">
        <v>0</v>
      </c>
      <c r="AA189" s="246">
        <v>0</v>
      </c>
      <c r="AB189" s="246">
        <v>0</v>
      </c>
      <c r="AC189" s="246">
        <v>0</v>
      </c>
      <c r="AD189" s="246">
        <v>0</v>
      </c>
      <c r="AE189" s="246">
        <f t="shared" si="4"/>
        <v>0</v>
      </c>
      <c r="AF189" s="351"/>
      <c r="AG189" s="245">
        <v>0</v>
      </c>
      <c r="AH189" s="247">
        <v>6735.3534384000395</v>
      </c>
      <c r="AI189" s="248">
        <v>-37887.47183412384</v>
      </c>
      <c r="AJ189" s="249">
        <v>0</v>
      </c>
      <c r="AK189" s="262">
        <v>-40638.95318811958</v>
      </c>
      <c r="AL189" s="263">
        <v>-78526.42502224342</v>
      </c>
      <c r="AM189" s="252"/>
      <c r="AN189" s="253">
        <v>3223.8045000000002</v>
      </c>
      <c r="AO189" s="254">
        <v>0</v>
      </c>
      <c r="AP189" s="255"/>
      <c r="AQ189" s="94" t="s">
        <v>721</v>
      </c>
      <c r="AR189" s="256">
        <v>78526.42502224342</v>
      </c>
      <c r="AT189" s="246">
        <v>0</v>
      </c>
      <c r="AV189" s="261">
        <v>548.35343840003998</v>
      </c>
    </row>
    <row r="190" spans="1:48" ht="15.05" customHeight="1" x14ac:dyDescent="0.3">
      <c r="A190" s="238">
        <v>184</v>
      </c>
      <c r="B190" s="257" t="s">
        <v>284</v>
      </c>
      <c r="C190" s="240">
        <v>30840.773574797917</v>
      </c>
      <c r="D190" s="264">
        <v>2</v>
      </c>
      <c r="E190" s="259">
        <v>0</v>
      </c>
      <c r="F190" s="260">
        <v>0</v>
      </c>
      <c r="G190" s="260">
        <v>0</v>
      </c>
      <c r="H190" s="260">
        <v>0</v>
      </c>
      <c r="I190" s="260">
        <v>0</v>
      </c>
      <c r="J190" s="260">
        <v>0</v>
      </c>
      <c r="K190" s="260">
        <v>0</v>
      </c>
      <c r="L190" s="260">
        <v>0</v>
      </c>
      <c r="M190" s="260">
        <v>1177</v>
      </c>
      <c r="N190" s="260">
        <v>0</v>
      </c>
      <c r="O190" s="260">
        <v>0</v>
      </c>
      <c r="P190" s="260">
        <v>0</v>
      </c>
      <c r="Q190" s="260">
        <v>0</v>
      </c>
      <c r="R190" s="260">
        <v>0</v>
      </c>
      <c r="S190" s="260">
        <f t="shared" si="5"/>
        <v>-1.7245503280037155E-2</v>
      </c>
      <c r="T190" s="362">
        <v>0</v>
      </c>
      <c r="U190" s="369">
        <v>704</v>
      </c>
      <c r="V190" s="245">
        <v>1880.98275449672</v>
      </c>
      <c r="W190" s="246">
        <v>0</v>
      </c>
      <c r="X190" s="246">
        <v>0</v>
      </c>
      <c r="Y190" s="246">
        <v>0</v>
      </c>
      <c r="Z190" s="246">
        <v>0</v>
      </c>
      <c r="AA190" s="246">
        <v>0</v>
      </c>
      <c r="AB190" s="246">
        <v>0</v>
      </c>
      <c r="AC190" s="246">
        <v>0</v>
      </c>
      <c r="AD190" s="246">
        <v>0</v>
      </c>
      <c r="AE190" s="246">
        <f t="shared" si="4"/>
        <v>0</v>
      </c>
      <c r="AF190" s="351"/>
      <c r="AG190" s="245">
        <v>0</v>
      </c>
      <c r="AH190" s="247">
        <v>1880.98275449672</v>
      </c>
      <c r="AI190" s="248">
        <v>-28959.790820301198</v>
      </c>
      <c r="AJ190" s="249">
        <v>0</v>
      </c>
      <c r="AK190" s="262">
        <v>-28863.915194476511</v>
      </c>
      <c r="AL190" s="263">
        <v>-57823.706014777708</v>
      </c>
      <c r="AM190" s="252"/>
      <c r="AN190" s="253">
        <v>2351.9567999999999</v>
      </c>
      <c r="AO190" s="254">
        <v>0</v>
      </c>
      <c r="AP190" s="255"/>
      <c r="AQ190" s="94" t="s">
        <v>721</v>
      </c>
      <c r="AR190" s="256">
        <v>57823.706014777708</v>
      </c>
      <c r="AT190" s="246">
        <v>0</v>
      </c>
      <c r="AV190" s="261">
        <v>703.98275449671996</v>
      </c>
    </row>
    <row r="191" spans="1:48" ht="15.05" customHeight="1" x14ac:dyDescent="0.3">
      <c r="A191" s="238">
        <v>185</v>
      </c>
      <c r="B191" s="270" t="s">
        <v>285</v>
      </c>
      <c r="C191" s="240">
        <v>20979.3024</v>
      </c>
      <c r="D191" s="264"/>
      <c r="E191" s="259">
        <v>0</v>
      </c>
      <c r="F191" s="260">
        <v>0</v>
      </c>
      <c r="G191" s="260">
        <v>0</v>
      </c>
      <c r="H191" s="260">
        <v>0</v>
      </c>
      <c r="I191" s="260">
        <v>0</v>
      </c>
      <c r="J191" s="260">
        <v>0</v>
      </c>
      <c r="K191" s="260">
        <v>0</v>
      </c>
      <c r="L191" s="260">
        <v>0</v>
      </c>
      <c r="M191" s="260">
        <v>0</v>
      </c>
      <c r="N191" s="260">
        <v>0</v>
      </c>
      <c r="O191" s="260">
        <v>0</v>
      </c>
      <c r="P191" s="260">
        <v>0</v>
      </c>
      <c r="Q191" s="260">
        <v>0</v>
      </c>
      <c r="R191" s="260">
        <v>0</v>
      </c>
      <c r="S191" s="260">
        <f t="shared" si="5"/>
        <v>1382</v>
      </c>
      <c r="T191" s="362">
        <v>0</v>
      </c>
      <c r="U191" s="369"/>
      <c r="V191" s="245">
        <v>1382</v>
      </c>
      <c r="W191" s="246">
        <v>0</v>
      </c>
      <c r="X191" s="246">
        <v>0</v>
      </c>
      <c r="Y191" s="246">
        <v>0</v>
      </c>
      <c r="Z191" s="246">
        <v>0</v>
      </c>
      <c r="AA191" s="246">
        <v>0</v>
      </c>
      <c r="AB191" s="246">
        <v>0</v>
      </c>
      <c r="AC191" s="246">
        <v>0</v>
      </c>
      <c r="AD191" s="246">
        <v>0</v>
      </c>
      <c r="AE191" s="246">
        <f t="shared" si="4"/>
        <v>0</v>
      </c>
      <c r="AF191" s="351"/>
      <c r="AG191" s="245"/>
      <c r="AH191" s="247">
        <v>1382</v>
      </c>
      <c r="AI191" s="248">
        <v>-19597.3024</v>
      </c>
      <c r="AJ191" s="249">
        <v>0</v>
      </c>
      <c r="AK191" s="262"/>
      <c r="AL191" s="263">
        <v>-19597.3024</v>
      </c>
      <c r="AM191" s="252"/>
      <c r="AN191" s="253">
        <v>2331.0336000000002</v>
      </c>
      <c r="AO191" s="254">
        <v>0</v>
      </c>
      <c r="AP191" s="255"/>
      <c r="AQ191" s="94" t="s">
        <v>721</v>
      </c>
      <c r="AR191" s="256">
        <v>19597.3024</v>
      </c>
      <c r="AT191" s="246">
        <v>0</v>
      </c>
      <c r="AV191" s="261">
        <v>1382</v>
      </c>
    </row>
    <row r="192" spans="1:48" ht="15.05" customHeight="1" x14ac:dyDescent="0.3">
      <c r="A192" s="238">
        <v>186</v>
      </c>
      <c r="B192" s="265" t="s">
        <v>286</v>
      </c>
      <c r="C192" s="240">
        <v>55032.6870964841</v>
      </c>
      <c r="D192" s="264">
        <v>3</v>
      </c>
      <c r="E192" s="259">
        <v>28933.57</v>
      </c>
      <c r="F192" s="260">
        <v>6.5</v>
      </c>
      <c r="G192" s="260">
        <v>0</v>
      </c>
      <c r="H192" s="260">
        <v>0</v>
      </c>
      <c r="I192" s="260">
        <v>0</v>
      </c>
      <c r="J192" s="260">
        <v>0</v>
      </c>
      <c r="K192" s="260">
        <v>0</v>
      </c>
      <c r="L192" s="260">
        <v>0</v>
      </c>
      <c r="M192" s="260">
        <v>2749.63</v>
      </c>
      <c r="N192" s="260">
        <v>0</v>
      </c>
      <c r="O192" s="260">
        <v>0</v>
      </c>
      <c r="P192" s="260">
        <v>0</v>
      </c>
      <c r="Q192" s="260">
        <v>16297.92</v>
      </c>
      <c r="R192" s="260">
        <v>45</v>
      </c>
      <c r="S192" s="260">
        <f t="shared" si="5"/>
        <v>9654.9749658433684</v>
      </c>
      <c r="T192" s="362">
        <v>0</v>
      </c>
      <c r="U192" s="369">
        <v>4104</v>
      </c>
      <c r="V192" s="245">
        <v>61740.09496584336</v>
      </c>
      <c r="W192" s="246">
        <v>0</v>
      </c>
      <c r="X192" s="246">
        <v>0</v>
      </c>
      <c r="Y192" s="246">
        <v>0</v>
      </c>
      <c r="Z192" s="246">
        <v>0</v>
      </c>
      <c r="AA192" s="246">
        <v>35080</v>
      </c>
      <c r="AB192" s="246">
        <v>1</v>
      </c>
      <c r="AC192" s="246">
        <v>0</v>
      </c>
      <c r="AD192" s="246">
        <v>0</v>
      </c>
      <c r="AE192" s="246">
        <f t="shared" si="4"/>
        <v>0</v>
      </c>
      <c r="AF192" s="351">
        <v>6159</v>
      </c>
      <c r="AG192" s="245">
        <v>41239</v>
      </c>
      <c r="AH192" s="247">
        <v>102979.09496584337</v>
      </c>
      <c r="AI192" s="248">
        <v>0</v>
      </c>
      <c r="AJ192" s="249">
        <v>47946.407869359267</v>
      </c>
      <c r="AK192" s="262">
        <v>-38198.172890611582</v>
      </c>
      <c r="AL192" s="263">
        <v>9748.2349787476851</v>
      </c>
      <c r="AM192" s="252"/>
      <c r="AN192" s="253">
        <v>4157.4868719999995</v>
      </c>
      <c r="AO192" s="254">
        <v>0</v>
      </c>
      <c r="AP192" s="255"/>
      <c r="AQ192" s="94">
        <v>-9748.2349787476851</v>
      </c>
      <c r="AR192" s="256" t="s">
        <v>721</v>
      </c>
      <c r="AT192" s="246">
        <v>6159</v>
      </c>
      <c r="AV192" s="261">
        <v>13758.974965843368</v>
      </c>
    </row>
    <row r="193" spans="1:48" ht="15.05" customHeight="1" x14ac:dyDescent="0.3">
      <c r="A193" s="238">
        <v>187</v>
      </c>
      <c r="B193" s="257" t="s">
        <v>287</v>
      </c>
      <c r="C193" s="240">
        <v>46422.543146972872</v>
      </c>
      <c r="D193" s="264">
        <v>3</v>
      </c>
      <c r="E193" s="259">
        <v>872</v>
      </c>
      <c r="F193" s="260">
        <v>0</v>
      </c>
      <c r="G193" s="260">
        <v>0</v>
      </c>
      <c r="H193" s="260">
        <v>0</v>
      </c>
      <c r="I193" s="260">
        <v>0</v>
      </c>
      <c r="J193" s="260">
        <v>0</v>
      </c>
      <c r="K193" s="260">
        <v>0</v>
      </c>
      <c r="L193" s="260">
        <v>0</v>
      </c>
      <c r="M193" s="260">
        <v>3021</v>
      </c>
      <c r="N193" s="260">
        <v>0</v>
      </c>
      <c r="O193" s="260">
        <v>453</v>
      </c>
      <c r="P193" s="260">
        <v>0</v>
      </c>
      <c r="Q193" s="260">
        <v>0</v>
      </c>
      <c r="R193" s="260">
        <v>0</v>
      </c>
      <c r="S193" s="260">
        <f t="shared" si="5"/>
        <v>2193.5473905143808</v>
      </c>
      <c r="T193" s="362">
        <v>0</v>
      </c>
      <c r="U193" s="369">
        <v>6460</v>
      </c>
      <c r="V193" s="245">
        <v>12999.547390514381</v>
      </c>
      <c r="W193" s="246">
        <v>0</v>
      </c>
      <c r="X193" s="246">
        <v>0</v>
      </c>
      <c r="Y193" s="246">
        <v>0</v>
      </c>
      <c r="Z193" s="246">
        <v>0</v>
      </c>
      <c r="AA193" s="246">
        <v>0</v>
      </c>
      <c r="AB193" s="246">
        <v>0</v>
      </c>
      <c r="AC193" s="246">
        <v>0</v>
      </c>
      <c r="AD193" s="246">
        <v>0</v>
      </c>
      <c r="AE193" s="246">
        <f t="shared" si="4"/>
        <v>0</v>
      </c>
      <c r="AF193" s="351"/>
      <c r="AG193" s="245">
        <v>0</v>
      </c>
      <c r="AH193" s="247">
        <v>12999.547390514381</v>
      </c>
      <c r="AI193" s="248">
        <v>-33422.995756458491</v>
      </c>
      <c r="AJ193" s="249">
        <v>0</v>
      </c>
      <c r="AK193" s="262">
        <v>-32437.792369165581</v>
      </c>
      <c r="AL193" s="263">
        <v>-65860.788125624065</v>
      </c>
      <c r="AM193" s="252"/>
      <c r="AN193" s="253">
        <v>3460.0029800000002</v>
      </c>
      <c r="AO193" s="254">
        <v>0</v>
      </c>
      <c r="AP193" s="255"/>
      <c r="AQ193" s="94" t="s">
        <v>721</v>
      </c>
      <c r="AR193" s="256">
        <v>65860.788125624065</v>
      </c>
      <c r="AT193" s="246">
        <v>0</v>
      </c>
      <c r="AV193" s="261">
        <v>8653.5473905143808</v>
      </c>
    </row>
    <row r="194" spans="1:48" ht="15.05" customHeight="1" x14ac:dyDescent="0.3">
      <c r="A194" s="238">
        <v>188</v>
      </c>
      <c r="B194" s="257" t="s">
        <v>288</v>
      </c>
      <c r="C194" s="240">
        <v>56228.93421279129</v>
      </c>
      <c r="D194" s="264">
        <v>3</v>
      </c>
      <c r="E194" s="259">
        <v>1377.6</v>
      </c>
      <c r="F194" s="260">
        <v>0</v>
      </c>
      <c r="G194" s="260">
        <v>0</v>
      </c>
      <c r="H194" s="260">
        <v>0</v>
      </c>
      <c r="I194" s="260">
        <v>0</v>
      </c>
      <c r="J194" s="260">
        <v>0</v>
      </c>
      <c r="K194" s="260">
        <v>0</v>
      </c>
      <c r="L194" s="260">
        <v>0</v>
      </c>
      <c r="M194" s="260">
        <v>3991</v>
      </c>
      <c r="N194" s="260">
        <v>0</v>
      </c>
      <c r="O194" s="260">
        <v>1395.21</v>
      </c>
      <c r="P194" s="260">
        <v>0</v>
      </c>
      <c r="Q194" s="260">
        <v>0</v>
      </c>
      <c r="R194" s="260">
        <v>0</v>
      </c>
      <c r="S194" s="260">
        <f t="shared" si="5"/>
        <v>1103.625542116527</v>
      </c>
      <c r="T194" s="362">
        <v>0</v>
      </c>
      <c r="U194" s="369">
        <v>3294</v>
      </c>
      <c r="V194" s="245">
        <v>11161.435542116527</v>
      </c>
      <c r="W194" s="246">
        <v>305</v>
      </c>
      <c r="X194" s="246">
        <v>0</v>
      </c>
      <c r="Y194" s="246">
        <v>0</v>
      </c>
      <c r="Z194" s="246">
        <v>0</v>
      </c>
      <c r="AA194" s="246">
        <v>0</v>
      </c>
      <c r="AB194" s="246">
        <v>0</v>
      </c>
      <c r="AC194" s="246">
        <v>0</v>
      </c>
      <c r="AD194" s="246">
        <v>0</v>
      </c>
      <c r="AE194" s="246">
        <f t="shared" si="4"/>
        <v>0</v>
      </c>
      <c r="AF194" s="351"/>
      <c r="AG194" s="245">
        <v>305</v>
      </c>
      <c r="AH194" s="247">
        <v>11466.435542116527</v>
      </c>
      <c r="AI194" s="248">
        <v>-44762.498670674759</v>
      </c>
      <c r="AJ194" s="249">
        <v>0</v>
      </c>
      <c r="AK194" s="262">
        <v>-36498.092694785882</v>
      </c>
      <c r="AL194" s="263">
        <v>-81260.591365460641</v>
      </c>
      <c r="AM194" s="252"/>
      <c r="AN194" s="253">
        <v>4224.6895599999998</v>
      </c>
      <c r="AO194" s="254">
        <v>0</v>
      </c>
      <c r="AP194" s="255"/>
      <c r="AQ194" s="94" t="s">
        <v>721</v>
      </c>
      <c r="AR194" s="256">
        <v>81260.591365460641</v>
      </c>
      <c r="AT194" s="246">
        <v>0</v>
      </c>
      <c r="AV194" s="261">
        <v>4397.625542116527</v>
      </c>
    </row>
    <row r="195" spans="1:48" ht="15.05" customHeight="1" x14ac:dyDescent="0.3">
      <c r="A195" s="238">
        <v>189</v>
      </c>
      <c r="B195" s="257" t="s">
        <v>289</v>
      </c>
      <c r="C195" s="240">
        <v>42429.399218969462</v>
      </c>
      <c r="D195" s="264">
        <v>3</v>
      </c>
      <c r="E195" s="259">
        <v>9762.9699999999993</v>
      </c>
      <c r="F195" s="260">
        <v>15.7</v>
      </c>
      <c r="G195" s="260">
        <v>1037</v>
      </c>
      <c r="H195" s="260">
        <v>2.2999999999999998</v>
      </c>
      <c r="I195" s="260">
        <v>1153</v>
      </c>
      <c r="J195" s="260">
        <v>0.2</v>
      </c>
      <c r="K195" s="260">
        <v>0</v>
      </c>
      <c r="L195" s="260">
        <v>0</v>
      </c>
      <c r="M195" s="260">
        <v>3756</v>
      </c>
      <c r="N195" s="260">
        <v>0</v>
      </c>
      <c r="O195" s="260">
        <v>0</v>
      </c>
      <c r="P195" s="260">
        <v>0</v>
      </c>
      <c r="Q195" s="260">
        <v>12657</v>
      </c>
      <c r="R195" s="260">
        <v>36</v>
      </c>
      <c r="S195" s="260">
        <f t="shared" si="5"/>
        <v>4783.1121255726548</v>
      </c>
      <c r="T195" s="362">
        <v>0</v>
      </c>
      <c r="U195" s="369">
        <v>2504</v>
      </c>
      <c r="V195" s="245">
        <v>35653.082125572655</v>
      </c>
      <c r="W195" s="246">
        <v>349</v>
      </c>
      <c r="X195" s="246">
        <v>0</v>
      </c>
      <c r="Y195" s="246">
        <v>0</v>
      </c>
      <c r="Z195" s="246">
        <v>0</v>
      </c>
      <c r="AA195" s="246">
        <v>0</v>
      </c>
      <c r="AB195" s="246">
        <v>0</v>
      </c>
      <c r="AC195" s="246">
        <v>0</v>
      </c>
      <c r="AD195" s="246">
        <v>0</v>
      </c>
      <c r="AE195" s="246">
        <f t="shared" si="4"/>
        <v>0</v>
      </c>
      <c r="AF195" s="351"/>
      <c r="AG195" s="245">
        <v>349</v>
      </c>
      <c r="AH195" s="247">
        <v>36002.082125572655</v>
      </c>
      <c r="AI195" s="248">
        <v>-6427.3170933968067</v>
      </c>
      <c r="AJ195" s="249">
        <v>0</v>
      </c>
      <c r="AK195" s="262">
        <v>-6710.138803584894</v>
      </c>
      <c r="AL195" s="263">
        <v>-13137.455896981701</v>
      </c>
      <c r="AM195" s="252"/>
      <c r="AN195" s="253">
        <v>3179.8749400000002</v>
      </c>
      <c r="AO195" s="254">
        <v>0</v>
      </c>
      <c r="AP195" s="255"/>
      <c r="AQ195" s="94" t="s">
        <v>721</v>
      </c>
      <c r="AR195" s="256">
        <v>13137.455896981701</v>
      </c>
      <c r="AT195" s="246">
        <v>0</v>
      </c>
      <c r="AV195" s="261">
        <v>7287.1121255726548</v>
      </c>
    </row>
    <row r="196" spans="1:48" ht="15.05" customHeight="1" x14ac:dyDescent="0.3">
      <c r="A196" s="238">
        <v>190</v>
      </c>
      <c r="B196" s="257" t="s">
        <v>290</v>
      </c>
      <c r="C196" s="240">
        <v>56161.266754763492</v>
      </c>
      <c r="D196" s="264">
        <v>3</v>
      </c>
      <c r="E196" s="259">
        <v>20403</v>
      </c>
      <c r="F196" s="260">
        <v>0</v>
      </c>
      <c r="G196" s="260">
        <v>0</v>
      </c>
      <c r="H196" s="260">
        <v>0</v>
      </c>
      <c r="I196" s="260">
        <v>0</v>
      </c>
      <c r="J196" s="260">
        <v>0</v>
      </c>
      <c r="K196" s="260">
        <v>0</v>
      </c>
      <c r="L196" s="260">
        <v>0</v>
      </c>
      <c r="M196" s="260">
        <v>0</v>
      </c>
      <c r="N196" s="260">
        <v>0</v>
      </c>
      <c r="O196" s="260">
        <v>5857</v>
      </c>
      <c r="P196" s="260">
        <v>0</v>
      </c>
      <c r="Q196" s="260">
        <v>11312</v>
      </c>
      <c r="R196" s="260">
        <v>31</v>
      </c>
      <c r="S196" s="260">
        <f t="shared" si="5"/>
        <v>1588.1162319507803</v>
      </c>
      <c r="T196" s="362">
        <v>0</v>
      </c>
      <c r="U196" s="369"/>
      <c r="V196" s="245">
        <v>39160.116231950778</v>
      </c>
      <c r="W196" s="246">
        <v>0</v>
      </c>
      <c r="X196" s="246">
        <v>0</v>
      </c>
      <c r="Y196" s="246">
        <v>0</v>
      </c>
      <c r="Z196" s="246">
        <v>0</v>
      </c>
      <c r="AA196" s="246">
        <v>0</v>
      </c>
      <c r="AB196" s="246">
        <v>0</v>
      </c>
      <c r="AC196" s="246">
        <v>0</v>
      </c>
      <c r="AD196" s="246">
        <v>0</v>
      </c>
      <c r="AE196" s="246">
        <f t="shared" si="4"/>
        <v>0</v>
      </c>
      <c r="AF196" s="351">
        <v>3818</v>
      </c>
      <c r="AG196" s="245">
        <v>3818</v>
      </c>
      <c r="AH196" s="247">
        <v>42978.116231950778</v>
      </c>
      <c r="AI196" s="248">
        <v>-13183.150522812713</v>
      </c>
      <c r="AJ196" s="249">
        <v>0</v>
      </c>
      <c r="AK196" s="262">
        <v>-7592.5893738087307</v>
      </c>
      <c r="AL196" s="263">
        <v>-20775.739896621446</v>
      </c>
      <c r="AM196" s="252"/>
      <c r="AN196" s="253">
        <v>4245.0573520000007</v>
      </c>
      <c r="AO196" s="254">
        <v>0</v>
      </c>
      <c r="AP196" s="255"/>
      <c r="AQ196" s="94" t="s">
        <v>721</v>
      </c>
      <c r="AR196" s="256">
        <v>20775.739896621446</v>
      </c>
      <c r="AT196" s="246">
        <v>3818</v>
      </c>
      <c r="AV196" s="261">
        <v>1588.1162319507803</v>
      </c>
    </row>
    <row r="197" spans="1:48" ht="15.05" customHeight="1" x14ac:dyDescent="0.3">
      <c r="A197" s="238">
        <v>191</v>
      </c>
      <c r="B197" s="257" t="s">
        <v>291</v>
      </c>
      <c r="C197" s="240">
        <v>42246.248424567944</v>
      </c>
      <c r="D197" s="264">
        <v>3</v>
      </c>
      <c r="E197" s="259">
        <v>1377.6</v>
      </c>
      <c r="F197" s="260">
        <v>2</v>
      </c>
      <c r="G197" s="260">
        <v>0</v>
      </c>
      <c r="H197" s="260">
        <v>0</v>
      </c>
      <c r="I197" s="260">
        <v>0</v>
      </c>
      <c r="J197" s="260">
        <v>0</v>
      </c>
      <c r="K197" s="260">
        <v>5067.57</v>
      </c>
      <c r="L197" s="260">
        <v>38</v>
      </c>
      <c r="M197" s="260">
        <v>3697</v>
      </c>
      <c r="N197" s="260">
        <v>0</v>
      </c>
      <c r="O197" s="260">
        <v>0</v>
      </c>
      <c r="P197" s="260">
        <v>0</v>
      </c>
      <c r="Q197" s="260">
        <v>16762.79</v>
      </c>
      <c r="R197" s="260">
        <v>51</v>
      </c>
      <c r="S197" s="260">
        <f t="shared" si="5"/>
        <v>2822.5484201744939</v>
      </c>
      <c r="T197" s="362">
        <v>0</v>
      </c>
      <c r="U197" s="369">
        <v>221</v>
      </c>
      <c r="V197" s="245">
        <v>29948.508420174494</v>
      </c>
      <c r="W197" s="246">
        <v>0</v>
      </c>
      <c r="X197" s="246">
        <v>0</v>
      </c>
      <c r="Y197" s="246">
        <v>0</v>
      </c>
      <c r="Z197" s="246">
        <v>0</v>
      </c>
      <c r="AA197" s="246">
        <v>0</v>
      </c>
      <c r="AB197" s="246">
        <v>0</v>
      </c>
      <c r="AC197" s="246">
        <v>0</v>
      </c>
      <c r="AD197" s="246">
        <v>0</v>
      </c>
      <c r="AE197" s="246">
        <f t="shared" si="4"/>
        <v>0</v>
      </c>
      <c r="AF197" s="351"/>
      <c r="AG197" s="245">
        <v>0</v>
      </c>
      <c r="AH197" s="247">
        <v>29948.508420174494</v>
      </c>
      <c r="AI197" s="248">
        <v>-12297.74000439345</v>
      </c>
      <c r="AJ197" s="249">
        <v>0</v>
      </c>
      <c r="AK197" s="262">
        <v>-34151.270471204793</v>
      </c>
      <c r="AL197" s="263">
        <v>-46449.010475598247</v>
      </c>
      <c r="AM197" s="252"/>
      <c r="AN197" s="253">
        <v>3165.4219800000001</v>
      </c>
      <c r="AO197" s="254">
        <v>0</v>
      </c>
      <c r="AP197" s="255"/>
      <c r="AQ197" s="94" t="s">
        <v>721</v>
      </c>
      <c r="AR197" s="256">
        <v>46449.010475598247</v>
      </c>
      <c r="AT197" s="246">
        <v>0</v>
      </c>
      <c r="AV197" s="261">
        <v>3043.5484201744939</v>
      </c>
    </row>
    <row r="198" spans="1:48" ht="15.05" customHeight="1" x14ac:dyDescent="0.3">
      <c r="A198" s="238">
        <v>192</v>
      </c>
      <c r="B198" s="257" t="s">
        <v>292</v>
      </c>
      <c r="C198" s="240">
        <v>8331.5084768199013</v>
      </c>
      <c r="D198" s="264">
        <v>3</v>
      </c>
      <c r="E198" s="259">
        <v>0</v>
      </c>
      <c r="F198" s="260">
        <v>0</v>
      </c>
      <c r="G198" s="260">
        <v>360</v>
      </c>
      <c r="H198" s="260">
        <v>1.4</v>
      </c>
      <c r="I198" s="260">
        <v>415</v>
      </c>
      <c r="J198" s="260">
        <v>0.1</v>
      </c>
      <c r="K198" s="260">
        <v>0</v>
      </c>
      <c r="L198" s="260">
        <v>0</v>
      </c>
      <c r="M198" s="260">
        <v>837.48</v>
      </c>
      <c r="N198" s="260">
        <v>0</v>
      </c>
      <c r="O198" s="260">
        <v>1732</v>
      </c>
      <c r="P198" s="260">
        <v>24</v>
      </c>
      <c r="Q198" s="260">
        <v>0</v>
      </c>
      <c r="R198" s="260">
        <v>0</v>
      </c>
      <c r="S198" s="260">
        <f t="shared" si="5"/>
        <v>3551.0493650540147</v>
      </c>
      <c r="T198" s="362">
        <v>0</v>
      </c>
      <c r="U198" s="369"/>
      <c r="V198" s="245">
        <v>6895.5293650540152</v>
      </c>
      <c r="W198" s="246">
        <v>0</v>
      </c>
      <c r="X198" s="246">
        <v>0</v>
      </c>
      <c r="Y198" s="246">
        <v>0</v>
      </c>
      <c r="Z198" s="246">
        <v>0</v>
      </c>
      <c r="AA198" s="246">
        <v>0</v>
      </c>
      <c r="AB198" s="246">
        <v>0</v>
      </c>
      <c r="AC198" s="246">
        <v>0</v>
      </c>
      <c r="AD198" s="246">
        <v>0</v>
      </c>
      <c r="AE198" s="246">
        <f t="shared" si="4"/>
        <v>0</v>
      </c>
      <c r="AF198" s="351"/>
      <c r="AG198" s="245">
        <v>0</v>
      </c>
      <c r="AH198" s="247">
        <v>6895.5293650540152</v>
      </c>
      <c r="AI198" s="248">
        <v>-1435.979111765886</v>
      </c>
      <c r="AJ198" s="249">
        <v>0</v>
      </c>
      <c r="AK198" s="262">
        <v>-7615.4272227843003</v>
      </c>
      <c r="AL198" s="263">
        <v>-9051.4063345501854</v>
      </c>
      <c r="AM198" s="252"/>
      <c r="AN198" s="253">
        <v>628.83225599999992</v>
      </c>
      <c r="AO198" s="254">
        <v>0</v>
      </c>
      <c r="AP198" s="255"/>
      <c r="AQ198" s="94" t="s">
        <v>721</v>
      </c>
      <c r="AR198" s="256">
        <v>9051.4063345501854</v>
      </c>
      <c r="AT198" s="246">
        <v>0</v>
      </c>
      <c r="AV198" s="261">
        <v>3551.0493650540147</v>
      </c>
    </row>
    <row r="199" spans="1:48" ht="15.05" customHeight="1" x14ac:dyDescent="0.3">
      <c r="A199" s="238">
        <v>193</v>
      </c>
      <c r="B199" s="257" t="s">
        <v>293</v>
      </c>
      <c r="C199" s="240">
        <v>82648.679663406147</v>
      </c>
      <c r="D199" s="264">
        <v>3</v>
      </c>
      <c r="E199" s="259">
        <v>12352</v>
      </c>
      <c r="F199" s="260">
        <v>0</v>
      </c>
      <c r="G199" s="260">
        <v>30771</v>
      </c>
      <c r="H199" s="260">
        <v>167</v>
      </c>
      <c r="I199" s="260">
        <v>0</v>
      </c>
      <c r="J199" s="260">
        <v>0</v>
      </c>
      <c r="K199" s="260">
        <v>0</v>
      </c>
      <c r="L199" s="260">
        <v>0</v>
      </c>
      <c r="M199" s="260">
        <v>1557</v>
      </c>
      <c r="N199" s="260">
        <v>0</v>
      </c>
      <c r="O199" s="260">
        <v>10213</v>
      </c>
      <c r="P199" s="260">
        <v>0</v>
      </c>
      <c r="Q199" s="260">
        <v>2336.27</v>
      </c>
      <c r="R199" s="260">
        <v>8</v>
      </c>
      <c r="S199" s="260">
        <f t="shared" si="5"/>
        <v>2597.5136919915221</v>
      </c>
      <c r="T199" s="362">
        <v>0</v>
      </c>
      <c r="U199" s="369">
        <v>1548</v>
      </c>
      <c r="V199" s="245">
        <v>61374.783691991521</v>
      </c>
      <c r="W199" s="246">
        <v>4527</v>
      </c>
      <c r="X199" s="246">
        <v>0</v>
      </c>
      <c r="Y199" s="246">
        <v>122864</v>
      </c>
      <c r="Z199" s="246">
        <v>314.7</v>
      </c>
      <c r="AA199" s="246">
        <v>0</v>
      </c>
      <c r="AB199" s="246">
        <v>0</v>
      </c>
      <c r="AC199" s="246">
        <v>0</v>
      </c>
      <c r="AD199" s="246">
        <v>0</v>
      </c>
      <c r="AE199" s="246">
        <f t="shared" si="4"/>
        <v>0</v>
      </c>
      <c r="AF199" s="351">
        <v>7025</v>
      </c>
      <c r="AG199" s="245">
        <v>134416</v>
      </c>
      <c r="AH199" s="247">
        <v>195790.78369199153</v>
      </c>
      <c r="AI199" s="248">
        <v>0</v>
      </c>
      <c r="AJ199" s="249">
        <v>113142.10402858538</v>
      </c>
      <c r="AK199" s="262">
        <v>-7578.6594743551577</v>
      </c>
      <c r="AL199" s="263">
        <v>105563.44455423023</v>
      </c>
      <c r="AM199" s="252"/>
      <c r="AN199" s="253">
        <v>6283.0060800000001</v>
      </c>
      <c r="AO199" s="254">
        <v>0</v>
      </c>
      <c r="AP199" s="255"/>
      <c r="AQ199" s="94">
        <v>-105563.44455423023</v>
      </c>
      <c r="AR199" s="256" t="s">
        <v>721</v>
      </c>
      <c r="AT199" s="246">
        <v>7025</v>
      </c>
      <c r="AV199" s="261">
        <v>4145.5136919915221</v>
      </c>
    </row>
    <row r="200" spans="1:48" ht="15.05" customHeight="1" x14ac:dyDescent="0.3">
      <c r="A200" s="238">
        <v>194</v>
      </c>
      <c r="B200" s="257" t="s">
        <v>294</v>
      </c>
      <c r="C200" s="240">
        <v>49600.096499231586</v>
      </c>
      <c r="D200" s="264">
        <v>3</v>
      </c>
      <c r="E200" s="259">
        <v>4292</v>
      </c>
      <c r="F200" s="260">
        <v>0</v>
      </c>
      <c r="G200" s="260">
        <v>0</v>
      </c>
      <c r="H200" s="260">
        <v>0</v>
      </c>
      <c r="I200" s="260">
        <v>0</v>
      </c>
      <c r="J200" s="260">
        <v>0</v>
      </c>
      <c r="K200" s="260">
        <v>0</v>
      </c>
      <c r="L200" s="260">
        <v>0</v>
      </c>
      <c r="M200" s="260">
        <v>2188</v>
      </c>
      <c r="N200" s="260">
        <v>0</v>
      </c>
      <c r="O200" s="260">
        <v>0</v>
      </c>
      <c r="P200" s="260">
        <v>0</v>
      </c>
      <c r="Q200" s="260">
        <v>2542.0700000000002</v>
      </c>
      <c r="R200" s="260">
        <v>8.5</v>
      </c>
      <c r="S200" s="260">
        <f t="shared" si="5"/>
        <v>6593.4290658630562</v>
      </c>
      <c r="T200" s="362">
        <v>0</v>
      </c>
      <c r="U200" s="369">
        <v>17904</v>
      </c>
      <c r="V200" s="245">
        <v>33519.499065863056</v>
      </c>
      <c r="W200" s="246">
        <v>451</v>
      </c>
      <c r="X200" s="246">
        <v>0</v>
      </c>
      <c r="Y200" s="246">
        <v>0</v>
      </c>
      <c r="Z200" s="246">
        <v>0</v>
      </c>
      <c r="AA200" s="246">
        <v>16838</v>
      </c>
      <c r="AB200" s="246">
        <v>0</v>
      </c>
      <c r="AC200" s="246">
        <v>0</v>
      </c>
      <c r="AD200" s="246">
        <v>0</v>
      </c>
      <c r="AE200" s="246">
        <f t="shared" ref="AE200:AE263" si="6">AT200-AF200</f>
        <v>0</v>
      </c>
      <c r="AF200" s="351"/>
      <c r="AG200" s="245">
        <v>17289</v>
      </c>
      <c r="AH200" s="247">
        <v>50808.499065863056</v>
      </c>
      <c r="AI200" s="248">
        <v>0</v>
      </c>
      <c r="AJ200" s="249">
        <v>1208.4025666314701</v>
      </c>
      <c r="AK200" s="262">
        <v>-29112.901656694605</v>
      </c>
      <c r="AL200" s="263">
        <v>-27904.499090063135</v>
      </c>
      <c r="AM200" s="252"/>
      <c r="AN200" s="253">
        <v>3737.012682</v>
      </c>
      <c r="AO200" s="254">
        <v>0</v>
      </c>
      <c r="AP200" s="255"/>
      <c r="AQ200" s="94" t="s">
        <v>721</v>
      </c>
      <c r="AR200" s="256">
        <v>27904.499090063135</v>
      </c>
      <c r="AT200" s="246">
        <v>0</v>
      </c>
      <c r="AV200" s="261">
        <v>24497.429065863056</v>
      </c>
    </row>
    <row r="201" spans="1:48" ht="15.05" customHeight="1" x14ac:dyDescent="0.3">
      <c r="A201" s="238">
        <v>195</v>
      </c>
      <c r="B201" s="266" t="s">
        <v>295</v>
      </c>
      <c r="C201" s="240">
        <v>130933.03773481326</v>
      </c>
      <c r="D201" s="264">
        <v>3</v>
      </c>
      <c r="E201" s="259">
        <v>13520</v>
      </c>
      <c r="F201" s="260">
        <v>0</v>
      </c>
      <c r="G201" s="260">
        <v>1751</v>
      </c>
      <c r="H201" s="260">
        <v>13</v>
      </c>
      <c r="I201" s="260">
        <v>1035</v>
      </c>
      <c r="J201" s="260">
        <v>0.1</v>
      </c>
      <c r="K201" s="260">
        <v>0</v>
      </c>
      <c r="L201" s="260">
        <v>0</v>
      </c>
      <c r="M201" s="260">
        <v>6393</v>
      </c>
      <c r="N201" s="260">
        <v>0</v>
      </c>
      <c r="O201" s="260">
        <v>5010</v>
      </c>
      <c r="P201" s="260">
        <v>0</v>
      </c>
      <c r="Q201" s="260">
        <v>7694.29</v>
      </c>
      <c r="R201" s="260">
        <v>23</v>
      </c>
      <c r="S201" s="260">
        <f t="shared" ref="S201:S264" si="7">AV201-T201-U201</f>
        <v>6354.5305968304892</v>
      </c>
      <c r="T201" s="362">
        <v>8340</v>
      </c>
      <c r="U201" s="369">
        <v>18078</v>
      </c>
      <c r="V201" s="245">
        <v>68175.820596830483</v>
      </c>
      <c r="W201" s="246">
        <v>806</v>
      </c>
      <c r="X201" s="246">
        <v>0</v>
      </c>
      <c r="Y201" s="246">
        <v>0</v>
      </c>
      <c r="Z201" s="246">
        <v>0</v>
      </c>
      <c r="AA201" s="246">
        <v>0</v>
      </c>
      <c r="AB201" s="246">
        <v>0</v>
      </c>
      <c r="AC201" s="246">
        <v>0</v>
      </c>
      <c r="AD201" s="246">
        <v>0</v>
      </c>
      <c r="AE201" s="246">
        <f t="shared" si="6"/>
        <v>0</v>
      </c>
      <c r="AF201" s="351">
        <v>41464</v>
      </c>
      <c r="AG201" s="245">
        <v>42270</v>
      </c>
      <c r="AH201" s="247">
        <v>110445.82059683048</v>
      </c>
      <c r="AI201" s="248">
        <v>-20487.217137982778</v>
      </c>
      <c r="AJ201" s="249">
        <v>0</v>
      </c>
      <c r="AK201" s="262">
        <v>-89706.964082265811</v>
      </c>
      <c r="AL201" s="263">
        <v>-110194.18122024859</v>
      </c>
      <c r="AM201" s="252"/>
      <c r="AN201" s="253">
        <v>9961.3187049999979</v>
      </c>
      <c r="AO201" s="254">
        <v>0</v>
      </c>
      <c r="AP201" s="255"/>
      <c r="AQ201" s="94" t="s">
        <v>721</v>
      </c>
      <c r="AR201" s="267">
        <v>110194.18122024859</v>
      </c>
      <c r="AS201" s="20"/>
      <c r="AT201" s="246">
        <v>41464</v>
      </c>
      <c r="AV201" s="261">
        <v>32772.530596830489</v>
      </c>
    </row>
    <row r="202" spans="1:48" ht="15.05" customHeight="1" x14ac:dyDescent="0.3">
      <c r="A202" s="238">
        <v>196</v>
      </c>
      <c r="B202" s="265" t="s">
        <v>296</v>
      </c>
      <c r="C202" s="240">
        <v>56518.532455914552</v>
      </c>
      <c r="D202" s="264">
        <v>3</v>
      </c>
      <c r="E202" s="259">
        <v>16913.97</v>
      </c>
      <c r="F202" s="260">
        <v>0</v>
      </c>
      <c r="G202" s="260">
        <v>793</v>
      </c>
      <c r="H202" s="260">
        <v>4.4000000000000004</v>
      </c>
      <c r="I202" s="260">
        <v>2044</v>
      </c>
      <c r="J202" s="260">
        <v>0.2</v>
      </c>
      <c r="K202" s="260">
        <v>0</v>
      </c>
      <c r="L202" s="260">
        <v>0</v>
      </c>
      <c r="M202" s="260">
        <v>0</v>
      </c>
      <c r="N202" s="260">
        <v>0</v>
      </c>
      <c r="O202" s="260">
        <v>12970</v>
      </c>
      <c r="P202" s="260">
        <v>0</v>
      </c>
      <c r="Q202" s="260">
        <v>10389</v>
      </c>
      <c r="R202" s="260">
        <v>28</v>
      </c>
      <c r="S202" s="260">
        <f t="shared" si="7"/>
        <v>471.31685056642164</v>
      </c>
      <c r="T202" s="362">
        <v>0</v>
      </c>
      <c r="U202" s="369">
        <v>16571</v>
      </c>
      <c r="V202" s="245">
        <v>60152.286850566423</v>
      </c>
      <c r="W202" s="246">
        <v>305</v>
      </c>
      <c r="X202" s="246">
        <v>0</v>
      </c>
      <c r="Y202" s="246">
        <v>0</v>
      </c>
      <c r="Z202" s="246">
        <v>0</v>
      </c>
      <c r="AA202" s="246">
        <v>82713</v>
      </c>
      <c r="AB202" s="246">
        <v>1</v>
      </c>
      <c r="AC202" s="246">
        <v>0</v>
      </c>
      <c r="AD202" s="246">
        <v>0</v>
      </c>
      <c r="AE202" s="246">
        <f t="shared" si="6"/>
        <v>5712.6</v>
      </c>
      <c r="AF202" s="351"/>
      <c r="AG202" s="245">
        <v>88730.6</v>
      </c>
      <c r="AH202" s="247">
        <v>148882.88685056643</v>
      </c>
      <c r="AI202" s="248">
        <v>0</v>
      </c>
      <c r="AJ202" s="249">
        <v>92364.354394651877</v>
      </c>
      <c r="AK202" s="262">
        <v>124778.86141668679</v>
      </c>
      <c r="AL202" s="263">
        <v>217143.21581133868</v>
      </c>
      <c r="AM202" s="252"/>
      <c r="AN202" s="253">
        <v>4308.93066</v>
      </c>
      <c r="AO202" s="254">
        <v>0</v>
      </c>
      <c r="AP202" s="255"/>
      <c r="AQ202" s="94">
        <v>-217143.21581133868</v>
      </c>
      <c r="AR202" s="256" t="s">
        <v>721</v>
      </c>
      <c r="AT202" s="246">
        <v>5712.6</v>
      </c>
      <c r="AV202" s="261">
        <v>17042.316850566422</v>
      </c>
    </row>
    <row r="203" spans="1:48" ht="15.05" customHeight="1" x14ac:dyDescent="0.3">
      <c r="A203" s="238">
        <v>197</v>
      </c>
      <c r="B203" s="257" t="s">
        <v>297</v>
      </c>
      <c r="C203" s="240">
        <v>58913.457415048084</v>
      </c>
      <c r="D203" s="264">
        <v>3</v>
      </c>
      <c r="E203" s="259">
        <v>36949.51</v>
      </c>
      <c r="F203" s="260">
        <v>0</v>
      </c>
      <c r="G203" s="260">
        <v>0</v>
      </c>
      <c r="H203" s="260">
        <v>0</v>
      </c>
      <c r="I203" s="260">
        <v>0</v>
      </c>
      <c r="J203" s="260">
        <v>0</v>
      </c>
      <c r="K203" s="260">
        <v>0</v>
      </c>
      <c r="L203" s="260">
        <v>0</v>
      </c>
      <c r="M203" s="260">
        <v>0</v>
      </c>
      <c r="N203" s="260">
        <v>0</v>
      </c>
      <c r="O203" s="260">
        <v>0</v>
      </c>
      <c r="P203" s="260">
        <v>0</v>
      </c>
      <c r="Q203" s="260">
        <v>0</v>
      </c>
      <c r="R203" s="260">
        <v>0</v>
      </c>
      <c r="S203" s="260">
        <f t="shared" si="7"/>
        <v>1557.2262051711969</v>
      </c>
      <c r="T203" s="362">
        <v>0</v>
      </c>
      <c r="U203" s="369">
        <v>407</v>
      </c>
      <c r="V203" s="245">
        <v>38913.736205171197</v>
      </c>
      <c r="W203" s="246">
        <v>1301</v>
      </c>
      <c r="X203" s="246">
        <v>0</v>
      </c>
      <c r="Y203" s="246">
        <v>0</v>
      </c>
      <c r="Z203" s="246">
        <v>0</v>
      </c>
      <c r="AA203" s="246">
        <v>0</v>
      </c>
      <c r="AB203" s="246">
        <v>0</v>
      </c>
      <c r="AC203" s="246">
        <v>0</v>
      </c>
      <c r="AD203" s="246">
        <v>0</v>
      </c>
      <c r="AE203" s="246">
        <f t="shared" si="6"/>
        <v>0</v>
      </c>
      <c r="AF203" s="351">
        <v>2106</v>
      </c>
      <c r="AG203" s="245">
        <v>3407</v>
      </c>
      <c r="AH203" s="247">
        <v>42320.736205171197</v>
      </c>
      <c r="AI203" s="248">
        <v>-16592.721209876887</v>
      </c>
      <c r="AJ203" s="249">
        <v>0</v>
      </c>
      <c r="AK203" s="262">
        <v>79168.940440321661</v>
      </c>
      <c r="AL203" s="263">
        <v>62576.219230444774</v>
      </c>
      <c r="AM203" s="252"/>
      <c r="AN203" s="253">
        <v>4487.3569799999996</v>
      </c>
      <c r="AO203" s="254">
        <v>0</v>
      </c>
      <c r="AP203" s="255"/>
      <c r="AQ203" s="94">
        <v>-62576.219230444774</v>
      </c>
      <c r="AR203" s="256" t="s">
        <v>721</v>
      </c>
      <c r="AT203" s="246">
        <v>2106</v>
      </c>
      <c r="AV203" s="261">
        <v>1964.2262051711969</v>
      </c>
    </row>
    <row r="204" spans="1:48" ht="15.05" customHeight="1" x14ac:dyDescent="0.3">
      <c r="A204" s="238">
        <v>198</v>
      </c>
      <c r="B204" s="257" t="s">
        <v>298</v>
      </c>
      <c r="C204" s="240">
        <v>55350.238099279559</v>
      </c>
      <c r="D204" s="264">
        <v>3</v>
      </c>
      <c r="E204" s="259">
        <v>1308</v>
      </c>
      <c r="F204" s="260">
        <v>0</v>
      </c>
      <c r="G204" s="260">
        <v>0</v>
      </c>
      <c r="H204" s="260">
        <v>0</v>
      </c>
      <c r="I204" s="260">
        <v>0</v>
      </c>
      <c r="J204" s="260">
        <v>0</v>
      </c>
      <c r="K204" s="260">
        <v>0</v>
      </c>
      <c r="L204" s="260">
        <v>0</v>
      </c>
      <c r="M204" s="260">
        <v>1342</v>
      </c>
      <c r="N204" s="260">
        <v>0</v>
      </c>
      <c r="O204" s="260">
        <v>259</v>
      </c>
      <c r="P204" s="260">
        <v>0</v>
      </c>
      <c r="Q204" s="260">
        <v>0</v>
      </c>
      <c r="R204" s="260">
        <v>0</v>
      </c>
      <c r="S204" s="260">
        <f t="shared" si="7"/>
        <v>1224.6201185829559</v>
      </c>
      <c r="T204" s="362">
        <v>0</v>
      </c>
      <c r="U204" s="369">
        <v>190</v>
      </c>
      <c r="V204" s="245">
        <v>4323.6201185829559</v>
      </c>
      <c r="W204" s="246">
        <v>2145.13</v>
      </c>
      <c r="X204" s="246">
        <v>0</v>
      </c>
      <c r="Y204" s="246">
        <v>58110</v>
      </c>
      <c r="Z204" s="246">
        <v>163.5</v>
      </c>
      <c r="AA204" s="246">
        <v>0</v>
      </c>
      <c r="AB204" s="246">
        <v>0</v>
      </c>
      <c r="AC204" s="246">
        <v>0</v>
      </c>
      <c r="AD204" s="246">
        <v>0</v>
      </c>
      <c r="AE204" s="246">
        <f t="shared" si="6"/>
        <v>0</v>
      </c>
      <c r="AF204" s="351">
        <v>3972</v>
      </c>
      <c r="AG204" s="245">
        <v>64227.13</v>
      </c>
      <c r="AH204" s="247">
        <v>68550.750118582946</v>
      </c>
      <c r="AI204" s="248">
        <v>0</v>
      </c>
      <c r="AJ204" s="249">
        <v>13200.512019303387</v>
      </c>
      <c r="AK204" s="262">
        <v>-29076.588461211919</v>
      </c>
      <c r="AL204" s="263">
        <v>-15876.076441908532</v>
      </c>
      <c r="AM204" s="252"/>
      <c r="AN204" s="253">
        <v>4187.9072000000006</v>
      </c>
      <c r="AO204" s="254">
        <v>0</v>
      </c>
      <c r="AP204" s="255"/>
      <c r="AQ204" s="94" t="s">
        <v>721</v>
      </c>
      <c r="AR204" s="256">
        <v>15876.076441908532</v>
      </c>
      <c r="AT204" s="246">
        <v>3972</v>
      </c>
      <c r="AV204" s="261">
        <v>1414.6201185829559</v>
      </c>
    </row>
    <row r="205" spans="1:48" ht="15.05" customHeight="1" x14ac:dyDescent="0.3">
      <c r="A205" s="238">
        <v>199</v>
      </c>
      <c r="B205" s="257" t="s">
        <v>299</v>
      </c>
      <c r="C205" s="240">
        <v>58721.88261794766</v>
      </c>
      <c r="D205" s="264">
        <v>3</v>
      </c>
      <c r="E205" s="259">
        <v>0</v>
      </c>
      <c r="F205" s="260">
        <v>0</v>
      </c>
      <c r="G205" s="260">
        <v>789</v>
      </c>
      <c r="H205" s="260">
        <v>4.2</v>
      </c>
      <c r="I205" s="260">
        <v>120827</v>
      </c>
      <c r="J205" s="260">
        <v>2.2000000000000002</v>
      </c>
      <c r="K205" s="260">
        <v>0</v>
      </c>
      <c r="L205" s="260">
        <v>0</v>
      </c>
      <c r="M205" s="260">
        <v>8504.44</v>
      </c>
      <c r="N205" s="260">
        <v>0</v>
      </c>
      <c r="O205" s="260">
        <v>0</v>
      </c>
      <c r="P205" s="260">
        <v>0</v>
      </c>
      <c r="Q205" s="260">
        <v>0</v>
      </c>
      <c r="R205" s="260">
        <v>0</v>
      </c>
      <c r="S205" s="260">
        <f t="shared" si="7"/>
        <v>266.65349188394612</v>
      </c>
      <c r="T205" s="362">
        <v>0</v>
      </c>
      <c r="U205" s="369">
        <v>10118</v>
      </c>
      <c r="V205" s="245">
        <v>140505.09349188395</v>
      </c>
      <c r="W205" s="246">
        <v>530</v>
      </c>
      <c r="X205" s="246">
        <v>0</v>
      </c>
      <c r="Y205" s="246">
        <v>0</v>
      </c>
      <c r="Z205" s="246">
        <v>0</v>
      </c>
      <c r="AA205" s="246">
        <v>0</v>
      </c>
      <c r="AB205" s="246">
        <v>0</v>
      </c>
      <c r="AC205" s="246">
        <v>0</v>
      </c>
      <c r="AD205" s="246">
        <v>0</v>
      </c>
      <c r="AE205" s="246">
        <f t="shared" si="6"/>
        <v>0</v>
      </c>
      <c r="AF205" s="351"/>
      <c r="AG205" s="245">
        <v>530</v>
      </c>
      <c r="AH205" s="247">
        <v>141035.09349188395</v>
      </c>
      <c r="AI205" s="248">
        <v>0</v>
      </c>
      <c r="AJ205" s="249">
        <v>82313.210873936288</v>
      </c>
      <c r="AK205" s="262">
        <v>-16590.798375572725</v>
      </c>
      <c r="AL205" s="263">
        <v>65722.412498363556</v>
      </c>
      <c r="AM205" s="252"/>
      <c r="AN205" s="253">
        <v>4471.2445499999994</v>
      </c>
      <c r="AO205" s="254">
        <v>0</v>
      </c>
      <c r="AP205" s="255"/>
      <c r="AQ205" s="94">
        <v>-65722.412498363556</v>
      </c>
      <c r="AR205" s="256" t="s">
        <v>721</v>
      </c>
      <c r="AT205" s="246">
        <v>0</v>
      </c>
      <c r="AV205" s="261">
        <v>10384.653491883946</v>
      </c>
    </row>
    <row r="206" spans="1:48" ht="15.05" customHeight="1" x14ac:dyDescent="0.3">
      <c r="A206" s="238">
        <v>200</v>
      </c>
      <c r="B206" s="265" t="s">
        <v>300</v>
      </c>
      <c r="C206" s="240">
        <v>59696.762639965935</v>
      </c>
      <c r="D206" s="264">
        <v>3</v>
      </c>
      <c r="E206" s="259">
        <v>25547</v>
      </c>
      <c r="F206" s="260">
        <v>0</v>
      </c>
      <c r="G206" s="260">
        <v>0</v>
      </c>
      <c r="H206" s="260">
        <v>0</v>
      </c>
      <c r="I206" s="260">
        <v>136</v>
      </c>
      <c r="J206" s="260">
        <v>0.2</v>
      </c>
      <c r="K206" s="260">
        <v>0</v>
      </c>
      <c r="L206" s="260">
        <v>0</v>
      </c>
      <c r="M206" s="260">
        <v>4283.1000000000004</v>
      </c>
      <c r="N206" s="260">
        <v>0</v>
      </c>
      <c r="O206" s="260">
        <v>0</v>
      </c>
      <c r="P206" s="260">
        <v>0</v>
      </c>
      <c r="Q206" s="260">
        <v>8624</v>
      </c>
      <c r="R206" s="260">
        <v>27</v>
      </c>
      <c r="S206" s="260">
        <f t="shared" si="7"/>
        <v>1101.0216721386932</v>
      </c>
      <c r="T206" s="362">
        <v>0</v>
      </c>
      <c r="U206" s="369"/>
      <c r="V206" s="245">
        <v>39691.121672138695</v>
      </c>
      <c r="W206" s="246">
        <v>0</v>
      </c>
      <c r="X206" s="246">
        <v>0</v>
      </c>
      <c r="Y206" s="246">
        <v>0</v>
      </c>
      <c r="Z206" s="246">
        <v>0</v>
      </c>
      <c r="AA206" s="246">
        <v>0</v>
      </c>
      <c r="AB206" s="246">
        <v>0</v>
      </c>
      <c r="AC206" s="246">
        <v>0</v>
      </c>
      <c r="AD206" s="246">
        <v>0</v>
      </c>
      <c r="AE206" s="246">
        <f t="shared" si="6"/>
        <v>0</v>
      </c>
      <c r="AF206" s="351"/>
      <c r="AG206" s="245">
        <v>0</v>
      </c>
      <c r="AH206" s="247">
        <v>39691.121672138695</v>
      </c>
      <c r="AI206" s="248">
        <v>-20005.640967827239</v>
      </c>
      <c r="AJ206" s="249">
        <v>0</v>
      </c>
      <c r="AK206" s="262">
        <v>-1238.4760746298598</v>
      </c>
      <c r="AL206" s="263">
        <v>-21244.117042457099</v>
      </c>
      <c r="AM206" s="252"/>
      <c r="AN206" s="253">
        <v>4541.9472239999996</v>
      </c>
      <c r="AO206" s="254">
        <v>0</v>
      </c>
      <c r="AP206" s="255"/>
      <c r="AQ206" s="94" t="s">
        <v>721</v>
      </c>
      <c r="AR206" s="256">
        <v>21244.117042457099</v>
      </c>
      <c r="AT206" s="246">
        <v>0</v>
      </c>
      <c r="AV206" s="261">
        <v>1101.0216721386932</v>
      </c>
    </row>
    <row r="207" spans="1:48" ht="15.05" customHeight="1" x14ac:dyDescent="0.3">
      <c r="A207" s="238">
        <v>201</v>
      </c>
      <c r="B207" s="257" t="s">
        <v>301</v>
      </c>
      <c r="C207" s="240">
        <v>86066.42437431791</v>
      </c>
      <c r="D207" s="264">
        <v>3</v>
      </c>
      <c r="E207" s="259">
        <v>779</v>
      </c>
      <c r="F207" s="260">
        <v>0</v>
      </c>
      <c r="G207" s="260">
        <v>0</v>
      </c>
      <c r="H207" s="260">
        <v>0</v>
      </c>
      <c r="I207" s="260">
        <v>116</v>
      </c>
      <c r="J207" s="260">
        <v>0.1</v>
      </c>
      <c r="K207" s="260">
        <v>0</v>
      </c>
      <c r="L207" s="260">
        <v>0</v>
      </c>
      <c r="M207" s="260">
        <v>2392.25</v>
      </c>
      <c r="N207" s="260">
        <v>0</v>
      </c>
      <c r="O207" s="260">
        <v>721</v>
      </c>
      <c r="P207" s="260">
        <v>0</v>
      </c>
      <c r="Q207" s="260">
        <v>7326</v>
      </c>
      <c r="R207" s="260">
        <v>84</v>
      </c>
      <c r="S207" s="260">
        <f t="shared" si="7"/>
        <v>11899.430559469118</v>
      </c>
      <c r="T207" s="362">
        <v>0</v>
      </c>
      <c r="U207" s="369">
        <v>12160</v>
      </c>
      <c r="V207" s="245">
        <v>35393.680559469118</v>
      </c>
      <c r="W207" s="246">
        <v>2003</v>
      </c>
      <c r="X207" s="246">
        <v>0</v>
      </c>
      <c r="Y207" s="246">
        <v>84356</v>
      </c>
      <c r="Z207" s="246">
        <v>267</v>
      </c>
      <c r="AA207" s="246">
        <v>0</v>
      </c>
      <c r="AB207" s="246">
        <v>0</v>
      </c>
      <c r="AC207" s="246">
        <v>0</v>
      </c>
      <c r="AD207" s="246">
        <v>0</v>
      </c>
      <c r="AE207" s="246">
        <f t="shared" si="6"/>
        <v>0</v>
      </c>
      <c r="AF207" s="351">
        <v>1031</v>
      </c>
      <c r="AG207" s="245">
        <v>87390</v>
      </c>
      <c r="AH207" s="247">
        <v>122783.68055946913</v>
      </c>
      <c r="AI207" s="248">
        <v>0</v>
      </c>
      <c r="AJ207" s="249">
        <v>36717.256185151215</v>
      </c>
      <c r="AK207" s="262">
        <v>-22516.439223804293</v>
      </c>
      <c r="AL207" s="263">
        <v>14200.816961346922</v>
      </c>
      <c r="AM207" s="252"/>
      <c r="AN207" s="253">
        <v>6534.7077220000001</v>
      </c>
      <c r="AO207" s="254">
        <v>0</v>
      </c>
      <c r="AP207" s="255"/>
      <c r="AQ207" s="94">
        <v>-14200.816961346922</v>
      </c>
      <c r="AR207" s="256" t="s">
        <v>721</v>
      </c>
      <c r="AT207" s="246">
        <v>1031</v>
      </c>
      <c r="AV207" s="261">
        <v>24059.430559469118</v>
      </c>
    </row>
    <row r="208" spans="1:48" ht="15.05" customHeight="1" x14ac:dyDescent="0.3">
      <c r="A208" s="238">
        <v>202</v>
      </c>
      <c r="B208" s="257" t="s">
        <v>302</v>
      </c>
      <c r="C208" s="240">
        <v>86037.622830132634</v>
      </c>
      <c r="D208" s="264">
        <v>3</v>
      </c>
      <c r="E208" s="259">
        <v>0</v>
      </c>
      <c r="F208" s="260">
        <v>0</v>
      </c>
      <c r="G208" s="260">
        <v>0</v>
      </c>
      <c r="H208" s="260">
        <v>0</v>
      </c>
      <c r="I208" s="260">
        <v>0</v>
      </c>
      <c r="J208" s="260">
        <v>0</v>
      </c>
      <c r="K208" s="260">
        <v>0</v>
      </c>
      <c r="L208" s="260">
        <v>0</v>
      </c>
      <c r="M208" s="260">
        <v>0</v>
      </c>
      <c r="N208" s="260">
        <v>0</v>
      </c>
      <c r="O208" s="260">
        <v>0</v>
      </c>
      <c r="P208" s="260">
        <v>0</v>
      </c>
      <c r="Q208" s="260">
        <v>3765</v>
      </c>
      <c r="R208" s="260">
        <v>39</v>
      </c>
      <c r="S208" s="260">
        <f t="shared" si="7"/>
        <v>-0.38215162433880323</v>
      </c>
      <c r="T208" s="362">
        <v>0</v>
      </c>
      <c r="U208" s="369">
        <v>2153</v>
      </c>
      <c r="V208" s="245">
        <v>5917.6178483756612</v>
      </c>
      <c r="W208" s="246">
        <v>438</v>
      </c>
      <c r="X208" s="246">
        <v>0</v>
      </c>
      <c r="Y208" s="246">
        <v>0</v>
      </c>
      <c r="Z208" s="246">
        <v>0</v>
      </c>
      <c r="AA208" s="246">
        <v>0</v>
      </c>
      <c r="AB208" s="246">
        <v>0</v>
      </c>
      <c r="AC208" s="246">
        <v>0</v>
      </c>
      <c r="AD208" s="246">
        <v>0</v>
      </c>
      <c r="AE208" s="246">
        <f t="shared" si="6"/>
        <v>0</v>
      </c>
      <c r="AF208" s="351">
        <v>49099</v>
      </c>
      <c r="AG208" s="245">
        <v>49537</v>
      </c>
      <c r="AH208" s="247">
        <v>55454.617848375659</v>
      </c>
      <c r="AI208" s="248">
        <v>-30583.004981756974</v>
      </c>
      <c r="AJ208" s="249">
        <v>0</v>
      </c>
      <c r="AK208" s="262">
        <v>85215.972428466805</v>
      </c>
      <c r="AL208" s="263">
        <v>54632.96744670983</v>
      </c>
      <c r="AM208" s="252"/>
      <c r="AN208" s="253">
        <v>6534.2083620000003</v>
      </c>
      <c r="AO208" s="254">
        <v>0</v>
      </c>
      <c r="AP208" s="255"/>
      <c r="AQ208" s="94">
        <v>-54632.96744670983</v>
      </c>
      <c r="AR208" s="256" t="s">
        <v>721</v>
      </c>
      <c r="AT208" s="246">
        <v>49099</v>
      </c>
      <c r="AV208" s="261">
        <v>2152.6178483756612</v>
      </c>
    </row>
    <row r="209" spans="1:48" ht="15.05" customHeight="1" x14ac:dyDescent="0.3">
      <c r="A209" s="238">
        <v>203</v>
      </c>
      <c r="B209" s="265" t="s">
        <v>303</v>
      </c>
      <c r="C209" s="240">
        <v>85940.942669257493</v>
      </c>
      <c r="D209" s="264">
        <v>3</v>
      </c>
      <c r="E209" s="259">
        <v>2061</v>
      </c>
      <c r="F209" s="260">
        <v>9</v>
      </c>
      <c r="G209" s="260">
        <v>894</v>
      </c>
      <c r="H209" s="260">
        <v>4.4000000000000004</v>
      </c>
      <c r="I209" s="260">
        <v>728</v>
      </c>
      <c r="J209" s="260">
        <v>0.1</v>
      </c>
      <c r="K209" s="260">
        <v>0</v>
      </c>
      <c r="L209" s="260">
        <v>0</v>
      </c>
      <c r="M209" s="260">
        <v>5152</v>
      </c>
      <c r="N209" s="260">
        <v>0</v>
      </c>
      <c r="O209" s="260">
        <v>1539</v>
      </c>
      <c r="P209" s="260">
        <v>0</v>
      </c>
      <c r="Q209" s="260">
        <v>3667</v>
      </c>
      <c r="R209" s="260">
        <v>38</v>
      </c>
      <c r="S209" s="260">
        <f t="shared" si="7"/>
        <v>10385.015196052675</v>
      </c>
      <c r="T209" s="362">
        <v>0</v>
      </c>
      <c r="U209" s="369"/>
      <c r="V209" s="245">
        <v>24426.015196052675</v>
      </c>
      <c r="W209" s="246">
        <v>474</v>
      </c>
      <c r="X209" s="246">
        <v>0</v>
      </c>
      <c r="Y209" s="246">
        <v>0</v>
      </c>
      <c r="Z209" s="246">
        <v>0</v>
      </c>
      <c r="AA209" s="246">
        <v>0</v>
      </c>
      <c r="AB209" s="246">
        <v>0</v>
      </c>
      <c r="AC209" s="246">
        <v>0</v>
      </c>
      <c r="AD209" s="246">
        <v>0</v>
      </c>
      <c r="AE209" s="246">
        <f t="shared" si="6"/>
        <v>0</v>
      </c>
      <c r="AF209" s="351"/>
      <c r="AG209" s="245">
        <v>474</v>
      </c>
      <c r="AH209" s="247">
        <v>24900.015196052675</v>
      </c>
      <c r="AI209" s="248">
        <v>-61040.927473204822</v>
      </c>
      <c r="AJ209" s="249">
        <v>0</v>
      </c>
      <c r="AK209" s="262">
        <v>56149.54022268796</v>
      </c>
      <c r="AL209" s="263">
        <v>-4891.387250516862</v>
      </c>
      <c r="AM209" s="252"/>
      <c r="AN209" s="253">
        <v>6522.030107999999</v>
      </c>
      <c r="AO209" s="254">
        <v>0</v>
      </c>
      <c r="AP209" s="255"/>
      <c r="AQ209" s="94" t="s">
        <v>721</v>
      </c>
      <c r="AR209" s="256">
        <v>4891.387250516862</v>
      </c>
      <c r="AT209" s="246">
        <v>0</v>
      </c>
      <c r="AV209" s="261">
        <v>10385.015196052675</v>
      </c>
    </row>
    <row r="210" spans="1:48" ht="15.05" customHeight="1" x14ac:dyDescent="0.3">
      <c r="A210" s="238">
        <v>204</v>
      </c>
      <c r="B210" s="257" t="s">
        <v>304</v>
      </c>
      <c r="C210" s="240">
        <v>85236.453892180652</v>
      </c>
      <c r="D210" s="264">
        <v>3</v>
      </c>
      <c r="E210" s="259">
        <v>7111.74</v>
      </c>
      <c r="F210" s="260">
        <v>0</v>
      </c>
      <c r="G210" s="260">
        <v>6126</v>
      </c>
      <c r="H210" s="260">
        <v>43.5</v>
      </c>
      <c r="I210" s="260">
        <v>0</v>
      </c>
      <c r="J210" s="260">
        <v>0</v>
      </c>
      <c r="K210" s="260">
        <v>0</v>
      </c>
      <c r="L210" s="260">
        <v>0</v>
      </c>
      <c r="M210" s="260">
        <v>3856.53</v>
      </c>
      <c r="N210" s="260">
        <v>0</v>
      </c>
      <c r="O210" s="260">
        <v>761</v>
      </c>
      <c r="P210" s="260">
        <v>0</v>
      </c>
      <c r="Q210" s="260">
        <v>4921</v>
      </c>
      <c r="R210" s="260">
        <v>51</v>
      </c>
      <c r="S210" s="260">
        <f t="shared" si="7"/>
        <v>1034.2373508109358</v>
      </c>
      <c r="T210" s="362">
        <v>0</v>
      </c>
      <c r="U210" s="369">
        <v>8285</v>
      </c>
      <c r="V210" s="245">
        <v>32095.507350810934</v>
      </c>
      <c r="W210" s="246">
        <v>2792</v>
      </c>
      <c r="X210" s="246">
        <v>0</v>
      </c>
      <c r="Y210" s="246">
        <v>92991</v>
      </c>
      <c r="Z210" s="246">
        <v>101.4</v>
      </c>
      <c r="AA210" s="246">
        <v>0</v>
      </c>
      <c r="AB210" s="246">
        <v>0</v>
      </c>
      <c r="AC210" s="246">
        <v>0</v>
      </c>
      <c r="AD210" s="246">
        <v>0</v>
      </c>
      <c r="AE210" s="246">
        <f t="shared" si="6"/>
        <v>0</v>
      </c>
      <c r="AF210" s="351">
        <v>4023</v>
      </c>
      <c r="AG210" s="245">
        <v>99806</v>
      </c>
      <c r="AH210" s="247">
        <v>131901.50735081092</v>
      </c>
      <c r="AI210" s="248">
        <v>0</v>
      </c>
      <c r="AJ210" s="249">
        <v>46665.053458630267</v>
      </c>
      <c r="AK210" s="262">
        <v>-31795.000610053299</v>
      </c>
      <c r="AL210" s="263">
        <v>14870.052848576968</v>
      </c>
      <c r="AM210" s="252"/>
      <c r="AN210" s="253">
        <v>6472.3825980000001</v>
      </c>
      <c r="AO210" s="254">
        <v>0</v>
      </c>
      <c r="AP210" s="255"/>
      <c r="AQ210" s="94">
        <v>-14870.052848576968</v>
      </c>
      <c r="AR210" s="256" t="s">
        <v>721</v>
      </c>
      <c r="AT210" s="246">
        <v>4023</v>
      </c>
      <c r="AV210" s="261">
        <v>9319.2373508109358</v>
      </c>
    </row>
    <row r="211" spans="1:48" ht="15.05" customHeight="1" x14ac:dyDescent="0.3">
      <c r="A211" s="238">
        <v>205</v>
      </c>
      <c r="B211" s="257" t="s">
        <v>305</v>
      </c>
      <c r="C211" s="240">
        <v>109642.20815131332</v>
      </c>
      <c r="D211" s="264">
        <v>3</v>
      </c>
      <c r="E211" s="259">
        <v>8611</v>
      </c>
      <c r="F211" s="260">
        <v>0</v>
      </c>
      <c r="G211" s="260">
        <v>2851.19</v>
      </c>
      <c r="H211" s="260">
        <v>21.799999999999997</v>
      </c>
      <c r="I211" s="260">
        <v>24405</v>
      </c>
      <c r="J211" s="260">
        <v>2.1</v>
      </c>
      <c r="K211" s="260">
        <v>2250.98</v>
      </c>
      <c r="L211" s="260">
        <v>18</v>
      </c>
      <c r="M211" s="260">
        <v>2934</v>
      </c>
      <c r="N211" s="260">
        <v>0</v>
      </c>
      <c r="O211" s="260">
        <v>8122</v>
      </c>
      <c r="P211" s="260">
        <v>0</v>
      </c>
      <c r="Q211" s="260">
        <v>2295.5100000000002</v>
      </c>
      <c r="R211" s="260">
        <v>9</v>
      </c>
      <c r="S211" s="260">
        <f t="shared" si="7"/>
        <v>8593.5888829815794</v>
      </c>
      <c r="T211" s="362">
        <v>0</v>
      </c>
      <c r="U211" s="369">
        <v>3529</v>
      </c>
      <c r="V211" s="245">
        <v>63592.268882981589</v>
      </c>
      <c r="W211" s="246">
        <v>312</v>
      </c>
      <c r="X211" s="246">
        <v>0</v>
      </c>
      <c r="Y211" s="246">
        <v>0</v>
      </c>
      <c r="Z211" s="246">
        <v>0</v>
      </c>
      <c r="AA211" s="246">
        <v>0</v>
      </c>
      <c r="AB211" s="246">
        <v>0</v>
      </c>
      <c r="AC211" s="246">
        <v>0</v>
      </c>
      <c r="AD211" s="246">
        <v>0</v>
      </c>
      <c r="AE211" s="246">
        <f t="shared" si="6"/>
        <v>0</v>
      </c>
      <c r="AF211" s="351"/>
      <c r="AG211" s="245">
        <v>312</v>
      </c>
      <c r="AH211" s="247">
        <v>63904.268882981589</v>
      </c>
      <c r="AI211" s="248">
        <v>-45737.939268331727</v>
      </c>
      <c r="AJ211" s="249">
        <v>0</v>
      </c>
      <c r="AK211" s="262">
        <v>-1988.0530592970827</v>
      </c>
      <c r="AL211" s="263">
        <v>-47725.99232762881</v>
      </c>
      <c r="AM211" s="252"/>
      <c r="AN211" s="253">
        <v>8190.4708079999991</v>
      </c>
      <c r="AO211" s="254">
        <v>0</v>
      </c>
      <c r="AP211" s="255"/>
      <c r="AQ211" s="94" t="s">
        <v>721</v>
      </c>
      <c r="AR211" s="256">
        <v>47725.99232762881</v>
      </c>
      <c r="AT211" s="246">
        <v>0</v>
      </c>
      <c r="AV211" s="261">
        <v>12122.588882981579</v>
      </c>
    </row>
    <row r="212" spans="1:48" ht="15.05" customHeight="1" x14ac:dyDescent="0.3">
      <c r="A212" s="238">
        <v>206</v>
      </c>
      <c r="B212" s="257" t="s">
        <v>306</v>
      </c>
      <c r="C212" s="240">
        <v>79638.795619081706</v>
      </c>
      <c r="D212" s="264">
        <v>3</v>
      </c>
      <c r="E212" s="259">
        <v>24097</v>
      </c>
      <c r="F212" s="260">
        <v>0</v>
      </c>
      <c r="G212" s="260">
        <v>6454</v>
      </c>
      <c r="H212" s="260">
        <v>36.199999999999996</v>
      </c>
      <c r="I212" s="260">
        <v>42184</v>
      </c>
      <c r="J212" s="260">
        <v>1.2</v>
      </c>
      <c r="K212" s="260">
        <v>1048</v>
      </c>
      <c r="L212" s="260">
        <v>9</v>
      </c>
      <c r="M212" s="260">
        <v>3329</v>
      </c>
      <c r="N212" s="260">
        <v>0</v>
      </c>
      <c r="O212" s="260">
        <v>0</v>
      </c>
      <c r="P212" s="260">
        <v>0</v>
      </c>
      <c r="Q212" s="260">
        <v>0</v>
      </c>
      <c r="R212" s="260">
        <v>0</v>
      </c>
      <c r="S212" s="260">
        <f t="shared" si="7"/>
        <v>5919.986426703601</v>
      </c>
      <c r="T212" s="362">
        <v>0</v>
      </c>
      <c r="U212" s="369">
        <v>8130</v>
      </c>
      <c r="V212" s="245">
        <v>91161.986426703603</v>
      </c>
      <c r="W212" s="246">
        <v>474</v>
      </c>
      <c r="X212" s="246">
        <v>0</v>
      </c>
      <c r="Y212" s="246">
        <v>0</v>
      </c>
      <c r="Z212" s="246">
        <v>0</v>
      </c>
      <c r="AA212" s="246">
        <v>0</v>
      </c>
      <c r="AB212" s="246">
        <v>0</v>
      </c>
      <c r="AC212" s="246">
        <v>0</v>
      </c>
      <c r="AD212" s="246">
        <v>0</v>
      </c>
      <c r="AE212" s="246">
        <f t="shared" si="6"/>
        <v>0</v>
      </c>
      <c r="AF212" s="351"/>
      <c r="AG212" s="245">
        <v>474</v>
      </c>
      <c r="AH212" s="247">
        <v>91635.986426703603</v>
      </c>
      <c r="AI212" s="248">
        <v>0</v>
      </c>
      <c r="AJ212" s="249">
        <v>11997.190807621897</v>
      </c>
      <c r="AK212" s="262">
        <v>-6383.840466146612</v>
      </c>
      <c r="AL212" s="263">
        <v>5613.3503414752849</v>
      </c>
      <c r="AM212" s="252"/>
      <c r="AN212" s="253">
        <v>5938.8817959999997</v>
      </c>
      <c r="AO212" s="254">
        <v>0</v>
      </c>
      <c r="AP212" s="255"/>
      <c r="AQ212" s="94">
        <v>-5613.3503414752849</v>
      </c>
      <c r="AR212" s="256" t="s">
        <v>721</v>
      </c>
      <c r="AT212" s="246">
        <v>0</v>
      </c>
      <c r="AV212" s="261">
        <v>14049.986426703601</v>
      </c>
    </row>
    <row r="213" spans="1:48" ht="15.05" customHeight="1" x14ac:dyDescent="0.3">
      <c r="A213" s="238">
        <v>207</v>
      </c>
      <c r="B213" s="265" t="s">
        <v>307</v>
      </c>
      <c r="C213" s="240">
        <v>49799.74440181355</v>
      </c>
      <c r="D213" s="264">
        <v>3</v>
      </c>
      <c r="E213" s="259">
        <v>8405</v>
      </c>
      <c r="F213" s="260">
        <v>0</v>
      </c>
      <c r="G213" s="260">
        <v>5368</v>
      </c>
      <c r="H213" s="260">
        <v>31.3</v>
      </c>
      <c r="I213" s="260">
        <v>504</v>
      </c>
      <c r="J213" s="260">
        <v>0.2</v>
      </c>
      <c r="K213" s="260">
        <v>0</v>
      </c>
      <c r="L213" s="260">
        <v>0</v>
      </c>
      <c r="M213" s="260">
        <v>4218</v>
      </c>
      <c r="N213" s="260">
        <v>0</v>
      </c>
      <c r="O213" s="260">
        <v>694.86</v>
      </c>
      <c r="P213" s="260">
        <v>0</v>
      </c>
      <c r="Q213" s="260">
        <v>0</v>
      </c>
      <c r="R213" s="260">
        <v>0</v>
      </c>
      <c r="S213" s="260">
        <f t="shared" si="7"/>
        <v>527.46478595257668</v>
      </c>
      <c r="T213" s="362">
        <v>0</v>
      </c>
      <c r="U213" s="369">
        <v>328</v>
      </c>
      <c r="V213" s="245">
        <v>20045.324785952576</v>
      </c>
      <c r="W213" s="246">
        <v>0</v>
      </c>
      <c r="X213" s="246">
        <v>0</v>
      </c>
      <c r="Y213" s="246">
        <v>0</v>
      </c>
      <c r="Z213" s="246">
        <v>0</v>
      </c>
      <c r="AA213" s="246">
        <v>0</v>
      </c>
      <c r="AB213" s="246">
        <v>0</v>
      </c>
      <c r="AC213" s="246">
        <v>0</v>
      </c>
      <c r="AD213" s="246">
        <v>0</v>
      </c>
      <c r="AE213" s="246">
        <f t="shared" si="6"/>
        <v>0</v>
      </c>
      <c r="AF213" s="351"/>
      <c r="AG213" s="245">
        <v>0</v>
      </c>
      <c r="AH213" s="247">
        <v>20045.324785952576</v>
      </c>
      <c r="AI213" s="248">
        <v>-29754.419615860974</v>
      </c>
      <c r="AJ213" s="249">
        <v>0</v>
      </c>
      <c r="AK213" s="262">
        <v>-11110.104682673202</v>
      </c>
      <c r="AL213" s="263">
        <v>-40864.524298534176</v>
      </c>
      <c r="AM213" s="252"/>
      <c r="AN213" s="253">
        <v>3708.6169079999995</v>
      </c>
      <c r="AO213" s="254">
        <v>0</v>
      </c>
      <c r="AP213" s="255"/>
      <c r="AQ213" s="94" t="s">
        <v>721</v>
      </c>
      <c r="AR213" s="256">
        <v>40864.524298534176</v>
      </c>
      <c r="AT213" s="246">
        <v>0</v>
      </c>
      <c r="AV213" s="261">
        <v>855.46478595257668</v>
      </c>
    </row>
    <row r="214" spans="1:48" ht="15.05" customHeight="1" x14ac:dyDescent="0.3">
      <c r="A214" s="238">
        <v>208</v>
      </c>
      <c r="B214" s="257" t="s">
        <v>308</v>
      </c>
      <c r="C214" s="240">
        <v>49817.568892212366</v>
      </c>
      <c r="D214" s="264">
        <v>3</v>
      </c>
      <c r="E214" s="259">
        <v>1900</v>
      </c>
      <c r="F214" s="260">
        <v>0</v>
      </c>
      <c r="G214" s="260">
        <v>14723.4</v>
      </c>
      <c r="H214" s="260">
        <v>100.9</v>
      </c>
      <c r="I214" s="260">
        <v>0</v>
      </c>
      <c r="J214" s="260">
        <v>0</v>
      </c>
      <c r="K214" s="260">
        <v>0</v>
      </c>
      <c r="L214" s="260">
        <v>0</v>
      </c>
      <c r="M214" s="260">
        <v>8410</v>
      </c>
      <c r="N214" s="260">
        <v>0</v>
      </c>
      <c r="O214" s="260">
        <v>7763</v>
      </c>
      <c r="P214" s="260">
        <v>0</v>
      </c>
      <c r="Q214" s="260">
        <v>0</v>
      </c>
      <c r="R214" s="260">
        <v>0</v>
      </c>
      <c r="S214" s="260">
        <f t="shared" si="7"/>
        <v>5672.9726322234201</v>
      </c>
      <c r="T214" s="362">
        <v>0</v>
      </c>
      <c r="U214" s="369">
        <v>9066</v>
      </c>
      <c r="V214" s="245">
        <v>47535.372632223422</v>
      </c>
      <c r="W214" s="246">
        <v>0</v>
      </c>
      <c r="X214" s="246">
        <v>0</v>
      </c>
      <c r="Y214" s="246">
        <v>0</v>
      </c>
      <c r="Z214" s="246">
        <v>0</v>
      </c>
      <c r="AA214" s="246">
        <v>0</v>
      </c>
      <c r="AB214" s="246">
        <v>0</v>
      </c>
      <c r="AC214" s="246">
        <v>0</v>
      </c>
      <c r="AD214" s="246">
        <v>0</v>
      </c>
      <c r="AE214" s="246">
        <f t="shared" si="6"/>
        <v>0</v>
      </c>
      <c r="AF214" s="351"/>
      <c r="AG214" s="245">
        <v>0</v>
      </c>
      <c r="AH214" s="247">
        <v>47535.372632223422</v>
      </c>
      <c r="AI214" s="248">
        <v>-2282.1962599889448</v>
      </c>
      <c r="AJ214" s="249">
        <v>0</v>
      </c>
      <c r="AK214" s="262">
        <v>-30189.518574902584</v>
      </c>
      <c r="AL214" s="263">
        <v>-32471.714834891529</v>
      </c>
      <c r="AM214" s="252"/>
      <c r="AN214" s="253">
        <v>3709.8407999999999</v>
      </c>
      <c r="AO214" s="254">
        <v>0</v>
      </c>
      <c r="AP214" s="255"/>
      <c r="AQ214" s="94" t="s">
        <v>721</v>
      </c>
      <c r="AR214" s="256">
        <v>32471.714834891529</v>
      </c>
      <c r="AT214" s="246">
        <v>0</v>
      </c>
      <c r="AV214" s="261">
        <v>14738.97263222342</v>
      </c>
    </row>
    <row r="215" spans="1:48" ht="15.05" customHeight="1" x14ac:dyDescent="0.3">
      <c r="A215" s="238">
        <v>209</v>
      </c>
      <c r="B215" s="257" t="s">
        <v>309</v>
      </c>
      <c r="C215" s="240">
        <v>41793.388109542444</v>
      </c>
      <c r="D215" s="264">
        <v>3</v>
      </c>
      <c r="E215" s="259">
        <v>0</v>
      </c>
      <c r="F215" s="260">
        <v>0</v>
      </c>
      <c r="G215" s="260">
        <v>0</v>
      </c>
      <c r="H215" s="260">
        <v>0</v>
      </c>
      <c r="I215" s="260">
        <v>25228</v>
      </c>
      <c r="J215" s="260">
        <v>1</v>
      </c>
      <c r="K215" s="260">
        <v>0</v>
      </c>
      <c r="L215" s="260">
        <v>0</v>
      </c>
      <c r="M215" s="260">
        <v>3904</v>
      </c>
      <c r="N215" s="260">
        <v>0</v>
      </c>
      <c r="O215" s="260">
        <v>0</v>
      </c>
      <c r="P215" s="260">
        <v>0</v>
      </c>
      <c r="Q215" s="260">
        <v>0</v>
      </c>
      <c r="R215" s="260">
        <v>0</v>
      </c>
      <c r="S215" s="260">
        <f t="shared" si="7"/>
        <v>271.9155761004622</v>
      </c>
      <c r="T215" s="362">
        <v>0</v>
      </c>
      <c r="U215" s="369">
        <v>3599</v>
      </c>
      <c r="V215" s="245">
        <v>33002.915576100466</v>
      </c>
      <c r="W215" s="246">
        <v>0</v>
      </c>
      <c r="X215" s="246">
        <v>0</v>
      </c>
      <c r="Y215" s="246">
        <v>0</v>
      </c>
      <c r="Z215" s="246">
        <v>0</v>
      </c>
      <c r="AA215" s="246">
        <v>0</v>
      </c>
      <c r="AB215" s="246">
        <v>0</v>
      </c>
      <c r="AC215" s="246">
        <v>0</v>
      </c>
      <c r="AD215" s="246">
        <v>0</v>
      </c>
      <c r="AE215" s="246">
        <f t="shared" si="6"/>
        <v>0</v>
      </c>
      <c r="AF215" s="351"/>
      <c r="AG215" s="245">
        <v>0</v>
      </c>
      <c r="AH215" s="247">
        <v>33002.915576100466</v>
      </c>
      <c r="AI215" s="248">
        <v>-8790.4725334419782</v>
      </c>
      <c r="AJ215" s="249">
        <v>0</v>
      </c>
      <c r="AK215" s="262">
        <v>-22338.443944401508</v>
      </c>
      <c r="AL215" s="263">
        <v>-31128.916477843486</v>
      </c>
      <c r="AM215" s="252"/>
      <c r="AN215" s="253">
        <v>3120.83509</v>
      </c>
      <c r="AO215" s="254">
        <v>0</v>
      </c>
      <c r="AP215" s="255"/>
      <c r="AQ215" s="94" t="s">
        <v>721</v>
      </c>
      <c r="AR215" s="256">
        <v>31128.916477843486</v>
      </c>
      <c r="AT215" s="246">
        <v>0</v>
      </c>
      <c r="AV215" s="261">
        <v>3870.9155761004622</v>
      </c>
    </row>
    <row r="216" spans="1:48" ht="15.05" customHeight="1" x14ac:dyDescent="0.3">
      <c r="A216" s="238">
        <v>210</v>
      </c>
      <c r="B216" s="265" t="s">
        <v>310</v>
      </c>
      <c r="C216" s="240">
        <v>110140.07630039133</v>
      </c>
      <c r="D216" s="264">
        <v>3</v>
      </c>
      <c r="E216" s="259">
        <v>11563.97</v>
      </c>
      <c r="F216" s="260">
        <v>0</v>
      </c>
      <c r="G216" s="260">
        <v>0</v>
      </c>
      <c r="H216" s="260">
        <v>0</v>
      </c>
      <c r="I216" s="260">
        <v>152</v>
      </c>
      <c r="J216" s="260">
        <v>0</v>
      </c>
      <c r="K216" s="260">
        <v>696</v>
      </c>
      <c r="L216" s="260">
        <v>6</v>
      </c>
      <c r="M216" s="260">
        <v>4227</v>
      </c>
      <c r="N216" s="260">
        <v>0</v>
      </c>
      <c r="O216" s="260">
        <v>7069.75</v>
      </c>
      <c r="P216" s="260">
        <v>0</v>
      </c>
      <c r="Q216" s="260">
        <v>0</v>
      </c>
      <c r="R216" s="260">
        <v>0</v>
      </c>
      <c r="S216" s="260">
        <f t="shared" si="7"/>
        <v>8584.3537658259775</v>
      </c>
      <c r="T216" s="362">
        <v>0</v>
      </c>
      <c r="U216" s="369">
        <v>4324</v>
      </c>
      <c r="V216" s="245">
        <v>36617.073765825975</v>
      </c>
      <c r="W216" s="246">
        <v>0</v>
      </c>
      <c r="X216" s="246">
        <v>0</v>
      </c>
      <c r="Y216" s="246">
        <v>0</v>
      </c>
      <c r="Z216" s="246">
        <v>0</v>
      </c>
      <c r="AA216" s="246">
        <v>0</v>
      </c>
      <c r="AB216" s="246">
        <v>0</v>
      </c>
      <c r="AC216" s="246">
        <v>0</v>
      </c>
      <c r="AD216" s="246">
        <v>0</v>
      </c>
      <c r="AE216" s="246">
        <f t="shared" si="6"/>
        <v>0</v>
      </c>
      <c r="AF216" s="351"/>
      <c r="AG216" s="245">
        <v>0</v>
      </c>
      <c r="AH216" s="247">
        <v>36617.073765825975</v>
      </c>
      <c r="AI216" s="248">
        <v>-73523.002534565356</v>
      </c>
      <c r="AJ216" s="249">
        <v>0</v>
      </c>
      <c r="AK216" s="262">
        <v>-14316.466529161633</v>
      </c>
      <c r="AL216" s="263">
        <v>-87839.469063726981</v>
      </c>
      <c r="AM216" s="252"/>
      <c r="AN216" s="253">
        <v>8227.9705290000002</v>
      </c>
      <c r="AO216" s="254">
        <v>0</v>
      </c>
      <c r="AP216" s="255"/>
      <c r="AQ216" s="94" t="s">
        <v>721</v>
      </c>
      <c r="AR216" s="256">
        <v>87839.469063726981</v>
      </c>
      <c r="AT216" s="246">
        <v>0</v>
      </c>
      <c r="AV216" s="261">
        <v>12908.353765825977</v>
      </c>
    </row>
    <row r="217" spans="1:48" ht="15.05" customHeight="1" x14ac:dyDescent="0.3">
      <c r="A217" s="238">
        <v>211</v>
      </c>
      <c r="B217" s="257" t="s">
        <v>311</v>
      </c>
      <c r="C217" s="240">
        <v>72594.887407797549</v>
      </c>
      <c r="D217" s="264">
        <v>3</v>
      </c>
      <c r="E217" s="259">
        <v>0</v>
      </c>
      <c r="F217" s="260">
        <v>0</v>
      </c>
      <c r="G217" s="260">
        <v>0</v>
      </c>
      <c r="H217" s="260">
        <v>0</v>
      </c>
      <c r="I217" s="260">
        <v>138464</v>
      </c>
      <c r="J217" s="260">
        <v>4</v>
      </c>
      <c r="K217" s="260">
        <v>0</v>
      </c>
      <c r="L217" s="260">
        <v>0</v>
      </c>
      <c r="M217" s="260">
        <v>1624</v>
      </c>
      <c r="N217" s="260">
        <v>0</v>
      </c>
      <c r="O217" s="260">
        <v>16133</v>
      </c>
      <c r="P217" s="260">
        <v>0</v>
      </c>
      <c r="Q217" s="260">
        <v>1175</v>
      </c>
      <c r="R217" s="260">
        <v>10</v>
      </c>
      <c r="S217" s="260">
        <f t="shared" si="7"/>
        <v>12638.141244924267</v>
      </c>
      <c r="T217" s="362">
        <v>0</v>
      </c>
      <c r="U217" s="369">
        <v>8625</v>
      </c>
      <c r="V217" s="245">
        <v>178659.14124492428</v>
      </c>
      <c r="W217" s="246">
        <v>0</v>
      </c>
      <c r="X217" s="246">
        <v>0</v>
      </c>
      <c r="Y217" s="246">
        <v>0</v>
      </c>
      <c r="Z217" s="246">
        <v>0</v>
      </c>
      <c r="AA217" s="246">
        <v>0</v>
      </c>
      <c r="AB217" s="246">
        <v>0</v>
      </c>
      <c r="AC217" s="246">
        <v>0</v>
      </c>
      <c r="AD217" s="246">
        <v>0</v>
      </c>
      <c r="AE217" s="246">
        <f t="shared" si="6"/>
        <v>0</v>
      </c>
      <c r="AF217" s="351"/>
      <c r="AG217" s="245">
        <v>0</v>
      </c>
      <c r="AH217" s="247">
        <v>178659.14124492428</v>
      </c>
      <c r="AI217" s="248">
        <v>0</v>
      </c>
      <c r="AJ217" s="249">
        <v>106064.25383712673</v>
      </c>
      <c r="AK217" s="262">
        <v>-49756.208131390653</v>
      </c>
      <c r="AL217" s="263">
        <v>56308.045705736076</v>
      </c>
      <c r="AM217" s="252"/>
      <c r="AN217" s="253">
        <v>5423.7539999999999</v>
      </c>
      <c r="AO217" s="254">
        <v>0</v>
      </c>
      <c r="AP217" s="255"/>
      <c r="AQ217" s="94">
        <v>-56308.045705736076</v>
      </c>
      <c r="AR217" s="256" t="s">
        <v>721</v>
      </c>
      <c r="AS217" s="20"/>
      <c r="AT217" s="246">
        <v>0</v>
      </c>
      <c r="AV217" s="261">
        <v>21263.141244924267</v>
      </c>
    </row>
    <row r="218" spans="1:48" ht="15.05" customHeight="1" x14ac:dyDescent="0.3">
      <c r="A218" s="238">
        <v>212</v>
      </c>
      <c r="B218" s="257" t="s">
        <v>312</v>
      </c>
      <c r="C218" s="240">
        <v>62108.648183395228</v>
      </c>
      <c r="D218" s="264">
        <v>3</v>
      </c>
      <c r="E218" s="259">
        <v>7304</v>
      </c>
      <c r="F218" s="260">
        <v>0</v>
      </c>
      <c r="G218" s="260">
        <v>0</v>
      </c>
      <c r="H218" s="260">
        <v>0</v>
      </c>
      <c r="I218" s="260">
        <v>0</v>
      </c>
      <c r="J218" s="260">
        <v>0</v>
      </c>
      <c r="K218" s="260">
        <v>0</v>
      </c>
      <c r="L218" s="260">
        <v>0</v>
      </c>
      <c r="M218" s="260">
        <v>0</v>
      </c>
      <c r="N218" s="260">
        <v>0</v>
      </c>
      <c r="O218" s="260">
        <v>0</v>
      </c>
      <c r="P218" s="260">
        <v>0</v>
      </c>
      <c r="Q218" s="260">
        <v>0</v>
      </c>
      <c r="R218" s="260">
        <v>0</v>
      </c>
      <c r="S218" s="260">
        <f t="shared" si="7"/>
        <v>11869.874473081614</v>
      </c>
      <c r="T218" s="362">
        <v>0</v>
      </c>
      <c r="U218" s="369">
        <v>9791</v>
      </c>
      <c r="V218" s="245">
        <v>28964.874473081614</v>
      </c>
      <c r="W218" s="246">
        <v>0</v>
      </c>
      <c r="X218" s="246">
        <v>0</v>
      </c>
      <c r="Y218" s="246">
        <v>0</v>
      </c>
      <c r="Z218" s="246">
        <v>0</v>
      </c>
      <c r="AA218" s="246">
        <v>0</v>
      </c>
      <c r="AB218" s="246">
        <v>0</v>
      </c>
      <c r="AC218" s="246">
        <v>0</v>
      </c>
      <c r="AD218" s="246">
        <v>0</v>
      </c>
      <c r="AE218" s="246">
        <f t="shared" si="6"/>
        <v>0</v>
      </c>
      <c r="AF218" s="351"/>
      <c r="AG218" s="245">
        <v>0</v>
      </c>
      <c r="AH218" s="247">
        <v>28964.874473081614</v>
      </c>
      <c r="AI218" s="248">
        <v>-33143.773710313617</v>
      </c>
      <c r="AJ218" s="249">
        <v>0</v>
      </c>
      <c r="AK218" s="262">
        <v>-39436.645117359119</v>
      </c>
      <c r="AL218" s="263">
        <v>-72580.418827672736</v>
      </c>
      <c r="AM218" s="252"/>
      <c r="AN218" s="253">
        <v>4657.2746099999995</v>
      </c>
      <c r="AO218" s="254">
        <v>0</v>
      </c>
      <c r="AP218" s="255"/>
      <c r="AQ218" s="94" t="s">
        <v>721</v>
      </c>
      <c r="AR218" s="256">
        <v>72580.418827672736</v>
      </c>
      <c r="AT218" s="246">
        <v>0</v>
      </c>
      <c r="AV218" s="261">
        <v>21660.874473081614</v>
      </c>
    </row>
    <row r="219" spans="1:48" ht="15.05" customHeight="1" x14ac:dyDescent="0.3">
      <c r="A219" s="238">
        <v>213</v>
      </c>
      <c r="B219" s="257" t="s">
        <v>313</v>
      </c>
      <c r="C219" s="240">
        <v>62045.989595460298</v>
      </c>
      <c r="D219" s="264">
        <v>3</v>
      </c>
      <c r="E219" s="259">
        <v>6623</v>
      </c>
      <c r="F219" s="260">
        <v>0</v>
      </c>
      <c r="G219" s="260">
        <v>0</v>
      </c>
      <c r="H219" s="260">
        <v>0</v>
      </c>
      <c r="I219" s="260">
        <v>30921</v>
      </c>
      <c r="J219" s="260">
        <v>2</v>
      </c>
      <c r="K219" s="260">
        <v>0</v>
      </c>
      <c r="L219" s="260">
        <v>0</v>
      </c>
      <c r="M219" s="260">
        <v>0</v>
      </c>
      <c r="N219" s="260">
        <v>0</v>
      </c>
      <c r="O219" s="260">
        <v>0</v>
      </c>
      <c r="P219" s="260">
        <v>0</v>
      </c>
      <c r="Q219" s="260">
        <v>0</v>
      </c>
      <c r="R219" s="260">
        <v>0</v>
      </c>
      <c r="S219" s="260">
        <f t="shared" si="7"/>
        <v>6441.682575069939</v>
      </c>
      <c r="T219" s="362">
        <v>0</v>
      </c>
      <c r="U219" s="369">
        <v>7978</v>
      </c>
      <c r="V219" s="245">
        <v>51963.682575069935</v>
      </c>
      <c r="W219" s="246">
        <v>467</v>
      </c>
      <c r="X219" s="246">
        <v>0</v>
      </c>
      <c r="Y219" s="246">
        <v>0</v>
      </c>
      <c r="Z219" s="246">
        <v>0</v>
      </c>
      <c r="AA219" s="246">
        <v>0</v>
      </c>
      <c r="AB219" s="246">
        <v>0</v>
      </c>
      <c r="AC219" s="246">
        <v>0</v>
      </c>
      <c r="AD219" s="246">
        <v>0</v>
      </c>
      <c r="AE219" s="246">
        <f t="shared" si="6"/>
        <v>0</v>
      </c>
      <c r="AF219" s="351"/>
      <c r="AG219" s="245">
        <v>467</v>
      </c>
      <c r="AH219" s="247">
        <v>52430.682575069935</v>
      </c>
      <c r="AI219" s="248">
        <v>-9615.3070203903626</v>
      </c>
      <c r="AJ219" s="249">
        <v>0</v>
      </c>
      <c r="AK219" s="262">
        <v>-14387.103851237989</v>
      </c>
      <c r="AL219" s="263">
        <v>-24002.410871628352</v>
      </c>
      <c r="AM219" s="252"/>
      <c r="AN219" s="253">
        <v>4652.5604000000003</v>
      </c>
      <c r="AO219" s="254">
        <v>0</v>
      </c>
      <c r="AP219" s="255"/>
      <c r="AQ219" s="94" t="s">
        <v>721</v>
      </c>
      <c r="AR219" s="256">
        <v>24002.410871628352</v>
      </c>
      <c r="AT219" s="246">
        <v>0</v>
      </c>
      <c r="AV219" s="261">
        <v>14419.682575069939</v>
      </c>
    </row>
    <row r="220" spans="1:48" ht="15.05" customHeight="1" x14ac:dyDescent="0.3">
      <c r="A220" s="238">
        <v>214</v>
      </c>
      <c r="B220" s="257" t="s">
        <v>314</v>
      </c>
      <c r="C220" s="240">
        <v>62113.859345126351</v>
      </c>
      <c r="D220" s="264">
        <v>3</v>
      </c>
      <c r="E220" s="259">
        <v>12927</v>
      </c>
      <c r="F220" s="260">
        <v>5</v>
      </c>
      <c r="G220" s="260">
        <v>0</v>
      </c>
      <c r="H220" s="260">
        <v>0</v>
      </c>
      <c r="I220" s="260">
        <v>73470.23</v>
      </c>
      <c r="J220" s="260">
        <v>3</v>
      </c>
      <c r="K220" s="260">
        <v>0</v>
      </c>
      <c r="L220" s="260">
        <v>0</v>
      </c>
      <c r="M220" s="260">
        <v>3580</v>
      </c>
      <c r="N220" s="260">
        <v>0</v>
      </c>
      <c r="O220" s="260">
        <v>0</v>
      </c>
      <c r="P220" s="260">
        <v>0</v>
      </c>
      <c r="Q220" s="260">
        <v>0</v>
      </c>
      <c r="R220" s="260">
        <v>0</v>
      </c>
      <c r="S220" s="260">
        <f t="shared" si="7"/>
        <v>9406.3604133536501</v>
      </c>
      <c r="T220" s="362">
        <v>0</v>
      </c>
      <c r="U220" s="369">
        <v>11155</v>
      </c>
      <c r="V220" s="245">
        <v>110538.59041335364</v>
      </c>
      <c r="W220" s="246">
        <v>810</v>
      </c>
      <c r="X220" s="246">
        <v>0</v>
      </c>
      <c r="Y220" s="246">
        <v>0</v>
      </c>
      <c r="Z220" s="246">
        <v>0</v>
      </c>
      <c r="AA220" s="246">
        <v>0</v>
      </c>
      <c r="AB220" s="246">
        <v>0</v>
      </c>
      <c r="AC220" s="246">
        <v>0</v>
      </c>
      <c r="AD220" s="246">
        <v>0</v>
      </c>
      <c r="AE220" s="246">
        <f t="shared" si="6"/>
        <v>0</v>
      </c>
      <c r="AF220" s="351"/>
      <c r="AG220" s="245">
        <v>810</v>
      </c>
      <c r="AH220" s="247">
        <v>111348.59041335364</v>
      </c>
      <c r="AI220" s="248">
        <v>0</v>
      </c>
      <c r="AJ220" s="249">
        <v>49234.731068227287</v>
      </c>
      <c r="AK220" s="262">
        <v>-36644.012677346895</v>
      </c>
      <c r="AL220" s="263">
        <v>12590.718390880393</v>
      </c>
      <c r="AM220" s="252"/>
      <c r="AN220" s="253">
        <v>4657.8162149999989</v>
      </c>
      <c r="AO220" s="254">
        <v>0</v>
      </c>
      <c r="AP220" s="255"/>
      <c r="AQ220" s="94">
        <v>-12590.718390880393</v>
      </c>
      <c r="AR220" s="256" t="s">
        <v>721</v>
      </c>
      <c r="AT220" s="246">
        <v>0</v>
      </c>
      <c r="AV220" s="261">
        <v>20561.36041335365</v>
      </c>
    </row>
    <row r="221" spans="1:48" ht="15.05" customHeight="1" x14ac:dyDescent="0.3">
      <c r="A221" s="238">
        <v>215</v>
      </c>
      <c r="B221" s="265" t="s">
        <v>315</v>
      </c>
      <c r="C221" s="240">
        <v>74231.124746015543</v>
      </c>
      <c r="D221" s="264">
        <v>3</v>
      </c>
      <c r="E221" s="259">
        <v>15429</v>
      </c>
      <c r="F221" s="260">
        <v>0</v>
      </c>
      <c r="G221" s="260">
        <v>5273.65</v>
      </c>
      <c r="H221" s="260">
        <v>27</v>
      </c>
      <c r="I221" s="260">
        <v>0</v>
      </c>
      <c r="J221" s="260">
        <v>0</v>
      </c>
      <c r="K221" s="260">
        <v>0</v>
      </c>
      <c r="L221" s="260">
        <v>0</v>
      </c>
      <c r="M221" s="260">
        <v>3105.25</v>
      </c>
      <c r="N221" s="260">
        <v>0</v>
      </c>
      <c r="O221" s="260">
        <v>36547</v>
      </c>
      <c r="P221" s="260">
        <v>278</v>
      </c>
      <c r="Q221" s="260">
        <v>12648</v>
      </c>
      <c r="R221" s="260">
        <v>55.3</v>
      </c>
      <c r="S221" s="260">
        <f t="shared" si="7"/>
        <v>3438.3068866666799</v>
      </c>
      <c r="T221" s="362">
        <v>0</v>
      </c>
      <c r="U221" s="369">
        <v>13351</v>
      </c>
      <c r="V221" s="245">
        <v>89792.206886666681</v>
      </c>
      <c r="W221" s="246">
        <v>0</v>
      </c>
      <c r="X221" s="246">
        <v>0</v>
      </c>
      <c r="Y221" s="246">
        <v>114307</v>
      </c>
      <c r="Z221" s="246">
        <v>159.9</v>
      </c>
      <c r="AA221" s="246">
        <v>0</v>
      </c>
      <c r="AB221" s="246">
        <v>0</v>
      </c>
      <c r="AC221" s="246">
        <v>0</v>
      </c>
      <c r="AD221" s="246">
        <v>0</v>
      </c>
      <c r="AE221" s="246">
        <f t="shared" si="6"/>
        <v>1270</v>
      </c>
      <c r="AF221" s="351"/>
      <c r="AG221" s="245">
        <v>115577</v>
      </c>
      <c r="AH221" s="247">
        <v>205369.20688666668</v>
      </c>
      <c r="AI221" s="248">
        <v>0</v>
      </c>
      <c r="AJ221" s="249">
        <v>131138.08214065112</v>
      </c>
      <c r="AK221" s="262">
        <v>-37249.473942153643</v>
      </c>
      <c r="AL221" s="263">
        <v>93888.608198497473</v>
      </c>
      <c r="AM221" s="252"/>
      <c r="AN221" s="253">
        <v>5642.1197189999993</v>
      </c>
      <c r="AO221" s="254">
        <v>0</v>
      </c>
      <c r="AP221" s="255"/>
      <c r="AQ221" s="94">
        <v>-93888.608198497473</v>
      </c>
      <c r="AR221" s="256" t="s">
        <v>721</v>
      </c>
      <c r="AT221" s="246">
        <v>1270</v>
      </c>
      <c r="AV221" s="261">
        <v>16789.30688666668</v>
      </c>
    </row>
    <row r="222" spans="1:48" ht="15.05" customHeight="1" x14ac:dyDescent="0.3">
      <c r="A222" s="238">
        <v>216</v>
      </c>
      <c r="B222" s="257" t="s">
        <v>316</v>
      </c>
      <c r="C222" s="240">
        <v>33459.969702243732</v>
      </c>
      <c r="D222" s="264">
        <v>2</v>
      </c>
      <c r="E222" s="259">
        <v>2045.83</v>
      </c>
      <c r="F222" s="260">
        <v>0</v>
      </c>
      <c r="G222" s="260">
        <v>0</v>
      </c>
      <c r="H222" s="260">
        <v>0</v>
      </c>
      <c r="I222" s="260">
        <v>0</v>
      </c>
      <c r="J222" s="260">
        <v>0</v>
      </c>
      <c r="K222" s="260">
        <v>0</v>
      </c>
      <c r="L222" s="260">
        <v>0</v>
      </c>
      <c r="M222" s="260">
        <v>0</v>
      </c>
      <c r="N222" s="260">
        <v>0</v>
      </c>
      <c r="O222" s="260">
        <v>0</v>
      </c>
      <c r="P222" s="260">
        <v>0</v>
      </c>
      <c r="Q222" s="260">
        <v>0</v>
      </c>
      <c r="R222" s="260">
        <v>0</v>
      </c>
      <c r="S222" s="260">
        <f t="shared" si="7"/>
        <v>12.520766424154317</v>
      </c>
      <c r="T222" s="362">
        <v>0</v>
      </c>
      <c r="U222" s="369"/>
      <c r="V222" s="245">
        <v>2058.3507664241542</v>
      </c>
      <c r="W222" s="246">
        <v>0</v>
      </c>
      <c r="X222" s="246">
        <v>0</v>
      </c>
      <c r="Y222" s="246">
        <v>0</v>
      </c>
      <c r="Z222" s="246">
        <v>0</v>
      </c>
      <c r="AA222" s="246">
        <v>0</v>
      </c>
      <c r="AB222" s="246">
        <v>0</v>
      </c>
      <c r="AC222" s="246">
        <v>0</v>
      </c>
      <c r="AD222" s="246">
        <v>0</v>
      </c>
      <c r="AE222" s="246">
        <f t="shared" si="6"/>
        <v>859</v>
      </c>
      <c r="AF222" s="351"/>
      <c r="AG222" s="245">
        <v>859</v>
      </c>
      <c r="AH222" s="247">
        <v>2917.3507664241542</v>
      </c>
      <c r="AI222" s="248">
        <v>-30542.618935819577</v>
      </c>
      <c r="AJ222" s="249">
        <v>0</v>
      </c>
      <c r="AK222" s="262">
        <v>24151.001599858617</v>
      </c>
      <c r="AL222" s="263">
        <v>-6391.6173359609602</v>
      </c>
      <c r="AM222" s="252"/>
      <c r="AN222" s="253">
        <v>2552.4531750000001</v>
      </c>
      <c r="AO222" s="254">
        <v>0</v>
      </c>
      <c r="AP222" s="255"/>
      <c r="AQ222" s="94" t="s">
        <v>721</v>
      </c>
      <c r="AR222" s="256">
        <v>6391.6173359609602</v>
      </c>
      <c r="AT222" s="246">
        <v>859</v>
      </c>
      <c r="AV222" s="261">
        <v>12.520766424154317</v>
      </c>
    </row>
    <row r="223" spans="1:48" ht="15.05" customHeight="1" x14ac:dyDescent="0.3">
      <c r="A223" s="238">
        <v>217</v>
      </c>
      <c r="B223" s="257" t="s">
        <v>317</v>
      </c>
      <c r="C223" s="240">
        <v>23929.246856956721</v>
      </c>
      <c r="D223" s="264">
        <v>2</v>
      </c>
      <c r="E223" s="259">
        <v>2798.21</v>
      </c>
      <c r="F223" s="260">
        <v>0</v>
      </c>
      <c r="G223" s="260">
        <v>571</v>
      </c>
      <c r="H223" s="260">
        <v>2</v>
      </c>
      <c r="I223" s="260">
        <v>0</v>
      </c>
      <c r="J223" s="260">
        <v>0</v>
      </c>
      <c r="K223" s="260">
        <v>0</v>
      </c>
      <c r="L223" s="260">
        <v>0</v>
      </c>
      <c r="M223" s="260">
        <v>0</v>
      </c>
      <c r="N223" s="260">
        <v>0</v>
      </c>
      <c r="O223" s="260">
        <v>14869</v>
      </c>
      <c r="P223" s="260">
        <v>0</v>
      </c>
      <c r="Q223" s="260">
        <v>0</v>
      </c>
      <c r="R223" s="260">
        <v>0</v>
      </c>
      <c r="S223" s="260">
        <f t="shared" si="7"/>
        <v>499.96164643643351</v>
      </c>
      <c r="T223" s="362">
        <v>0</v>
      </c>
      <c r="U223" s="369"/>
      <c r="V223" s="245">
        <v>18738.171646436433</v>
      </c>
      <c r="W223" s="246">
        <v>0</v>
      </c>
      <c r="X223" s="246">
        <v>0</v>
      </c>
      <c r="Y223" s="246">
        <v>0</v>
      </c>
      <c r="Z223" s="246">
        <v>0</v>
      </c>
      <c r="AA223" s="246">
        <v>0</v>
      </c>
      <c r="AB223" s="246">
        <v>0</v>
      </c>
      <c r="AC223" s="246">
        <v>0</v>
      </c>
      <c r="AD223" s="246">
        <v>0</v>
      </c>
      <c r="AE223" s="246">
        <f t="shared" si="6"/>
        <v>8076</v>
      </c>
      <c r="AF223" s="351"/>
      <c r="AG223" s="245">
        <v>8076</v>
      </c>
      <c r="AH223" s="247">
        <v>26814.171646436433</v>
      </c>
      <c r="AI223" s="248">
        <v>0</v>
      </c>
      <c r="AJ223" s="249">
        <v>2884.9247894797118</v>
      </c>
      <c r="AK223" s="262">
        <v>-12437.588858026305</v>
      </c>
      <c r="AL223" s="263">
        <v>-9552.6640685465936</v>
      </c>
      <c r="AM223" s="252"/>
      <c r="AN223" s="253">
        <v>1815.3633480000001</v>
      </c>
      <c r="AO223" s="254">
        <v>0</v>
      </c>
      <c r="AP223" s="255"/>
      <c r="AQ223" s="94" t="s">
        <v>721</v>
      </c>
      <c r="AR223" s="256">
        <v>9552.6640685465936</v>
      </c>
      <c r="AT223" s="246">
        <v>8076</v>
      </c>
      <c r="AV223" s="261">
        <v>499.96164643643351</v>
      </c>
    </row>
    <row r="224" spans="1:48" ht="15.05" customHeight="1" x14ac:dyDescent="0.3">
      <c r="A224" s="238">
        <v>218</v>
      </c>
      <c r="B224" s="257" t="s">
        <v>318</v>
      </c>
      <c r="C224" s="240">
        <v>42190.241968552968</v>
      </c>
      <c r="D224" s="264">
        <v>2</v>
      </c>
      <c r="E224" s="259">
        <v>7632</v>
      </c>
      <c r="F224" s="260">
        <v>0</v>
      </c>
      <c r="G224" s="260">
        <v>571</v>
      </c>
      <c r="H224" s="260">
        <v>2</v>
      </c>
      <c r="I224" s="260">
        <v>0</v>
      </c>
      <c r="J224" s="260">
        <v>0</v>
      </c>
      <c r="K224" s="260">
        <v>0</v>
      </c>
      <c r="L224" s="260">
        <v>0</v>
      </c>
      <c r="M224" s="260">
        <v>6099</v>
      </c>
      <c r="N224" s="260">
        <v>0</v>
      </c>
      <c r="O224" s="260">
        <v>602</v>
      </c>
      <c r="P224" s="260">
        <v>0</v>
      </c>
      <c r="Q224" s="260">
        <v>15223.05</v>
      </c>
      <c r="R224" s="260">
        <v>139</v>
      </c>
      <c r="S224" s="260">
        <f t="shared" si="7"/>
        <v>2986.9946420972701</v>
      </c>
      <c r="T224" s="362">
        <v>0</v>
      </c>
      <c r="U224" s="369"/>
      <c r="V224" s="245">
        <v>33114.044642097273</v>
      </c>
      <c r="W224" s="246">
        <v>0</v>
      </c>
      <c r="X224" s="246">
        <v>0</v>
      </c>
      <c r="Y224" s="246">
        <v>0</v>
      </c>
      <c r="Z224" s="246">
        <v>0</v>
      </c>
      <c r="AA224" s="246">
        <v>36512</v>
      </c>
      <c r="AB224" s="246">
        <v>1</v>
      </c>
      <c r="AC224" s="246">
        <v>0</v>
      </c>
      <c r="AD224" s="246">
        <v>0</v>
      </c>
      <c r="AE224" s="246">
        <f t="shared" si="6"/>
        <v>6036</v>
      </c>
      <c r="AF224" s="351"/>
      <c r="AG224" s="245">
        <v>42548</v>
      </c>
      <c r="AH224" s="247">
        <v>75662.044642097273</v>
      </c>
      <c r="AI224" s="248">
        <v>0</v>
      </c>
      <c r="AJ224" s="249">
        <v>33471.802673544305</v>
      </c>
      <c r="AK224" s="262">
        <v>-21657.705077107552</v>
      </c>
      <c r="AL224" s="263">
        <v>11814.097596436754</v>
      </c>
      <c r="AM224" s="252"/>
      <c r="AN224" s="253">
        <v>3208.8529869999998</v>
      </c>
      <c r="AO224" s="254">
        <v>0</v>
      </c>
      <c r="AP224" s="255"/>
      <c r="AQ224" s="94">
        <v>-11814.097596436754</v>
      </c>
      <c r="AR224" s="256" t="s">
        <v>721</v>
      </c>
      <c r="AT224" s="246">
        <v>6036</v>
      </c>
      <c r="AV224" s="261">
        <v>2986.9946420972701</v>
      </c>
    </row>
    <row r="225" spans="1:48" ht="15.05" customHeight="1" x14ac:dyDescent="0.3">
      <c r="A225" s="238">
        <v>219</v>
      </c>
      <c r="B225" s="257" t="s">
        <v>319</v>
      </c>
      <c r="C225" s="240">
        <v>30844.109223130818</v>
      </c>
      <c r="D225" s="264">
        <v>2</v>
      </c>
      <c r="E225" s="259">
        <v>256</v>
      </c>
      <c r="F225" s="260">
        <v>0</v>
      </c>
      <c r="G225" s="260">
        <v>19176.47</v>
      </c>
      <c r="H225" s="260">
        <v>30</v>
      </c>
      <c r="I225" s="260">
        <v>99993</v>
      </c>
      <c r="J225" s="260">
        <v>4</v>
      </c>
      <c r="K225" s="260">
        <v>0</v>
      </c>
      <c r="L225" s="260">
        <v>0</v>
      </c>
      <c r="M225" s="260">
        <v>0</v>
      </c>
      <c r="N225" s="260">
        <v>0</v>
      </c>
      <c r="O225" s="260">
        <v>6877</v>
      </c>
      <c r="P225" s="260">
        <v>0</v>
      </c>
      <c r="Q225" s="260">
        <v>0</v>
      </c>
      <c r="R225" s="260">
        <v>0</v>
      </c>
      <c r="S225" s="260">
        <f t="shared" si="7"/>
        <v>509.15705494132726</v>
      </c>
      <c r="T225" s="362">
        <v>0</v>
      </c>
      <c r="U225" s="369">
        <v>404</v>
      </c>
      <c r="V225" s="245">
        <v>127215.62705494133</v>
      </c>
      <c r="W225" s="246">
        <v>0</v>
      </c>
      <c r="X225" s="246">
        <v>0</v>
      </c>
      <c r="Y225" s="246">
        <v>0</v>
      </c>
      <c r="Z225" s="246">
        <v>0</v>
      </c>
      <c r="AA225" s="246">
        <v>0</v>
      </c>
      <c r="AB225" s="246">
        <v>0</v>
      </c>
      <c r="AC225" s="246">
        <v>0</v>
      </c>
      <c r="AD225" s="246">
        <v>0</v>
      </c>
      <c r="AE225" s="246">
        <f t="shared" si="6"/>
        <v>0</v>
      </c>
      <c r="AF225" s="351"/>
      <c r="AG225" s="245">
        <v>0</v>
      </c>
      <c r="AH225" s="247">
        <v>127215.62705494133</v>
      </c>
      <c r="AI225" s="248">
        <v>0</v>
      </c>
      <c r="AJ225" s="249">
        <v>96371.517831810517</v>
      </c>
      <c r="AK225" s="262">
        <v>-22103.477390246222</v>
      </c>
      <c r="AL225" s="263">
        <v>74268.040441564299</v>
      </c>
      <c r="AM225" s="252"/>
      <c r="AN225" s="253">
        <v>2344.6186400000001</v>
      </c>
      <c r="AO225" s="254">
        <v>0</v>
      </c>
      <c r="AP225" s="255"/>
      <c r="AQ225" s="94">
        <v>-74268.040441564299</v>
      </c>
      <c r="AR225" s="256" t="s">
        <v>721</v>
      </c>
      <c r="AT225" s="246">
        <v>0</v>
      </c>
      <c r="AV225" s="261">
        <v>913.15705494132726</v>
      </c>
    </row>
    <row r="226" spans="1:48" ht="15.05" customHeight="1" x14ac:dyDescent="0.3">
      <c r="A226" s="238">
        <v>220</v>
      </c>
      <c r="B226" s="257" t="s">
        <v>320</v>
      </c>
      <c r="C226" s="240">
        <v>26134.058308890893</v>
      </c>
      <c r="D226" s="264">
        <v>2</v>
      </c>
      <c r="E226" s="259">
        <v>922</v>
      </c>
      <c r="F226" s="260">
        <v>0</v>
      </c>
      <c r="G226" s="260">
        <v>0</v>
      </c>
      <c r="H226" s="260">
        <v>0</v>
      </c>
      <c r="I226" s="260">
        <v>186570</v>
      </c>
      <c r="J226" s="260">
        <v>1</v>
      </c>
      <c r="K226" s="260">
        <v>0</v>
      </c>
      <c r="L226" s="260">
        <v>0</v>
      </c>
      <c r="M226" s="260">
        <v>4386</v>
      </c>
      <c r="N226" s="260">
        <v>0</v>
      </c>
      <c r="O226" s="260">
        <v>0</v>
      </c>
      <c r="P226" s="260">
        <v>0</v>
      </c>
      <c r="Q226" s="260">
        <v>7923</v>
      </c>
      <c r="R226" s="260">
        <v>32</v>
      </c>
      <c r="S226" s="260">
        <f t="shared" si="7"/>
        <v>10.422370057319768</v>
      </c>
      <c r="T226" s="362">
        <v>0</v>
      </c>
      <c r="U226" s="369"/>
      <c r="V226" s="245">
        <v>199811.42237005732</v>
      </c>
      <c r="W226" s="246">
        <v>0</v>
      </c>
      <c r="X226" s="246">
        <v>0</v>
      </c>
      <c r="Y226" s="246">
        <v>0</v>
      </c>
      <c r="Z226" s="246">
        <v>0</v>
      </c>
      <c r="AA226" s="246">
        <v>0</v>
      </c>
      <c r="AB226" s="246">
        <v>0</v>
      </c>
      <c r="AC226" s="246">
        <v>0</v>
      </c>
      <c r="AD226" s="246">
        <v>0</v>
      </c>
      <c r="AE226" s="246">
        <f t="shared" si="6"/>
        <v>0</v>
      </c>
      <c r="AF226" s="351">
        <v>2418</v>
      </c>
      <c r="AG226" s="245">
        <v>2418</v>
      </c>
      <c r="AH226" s="247">
        <v>202229.42237005732</v>
      </c>
      <c r="AI226" s="248">
        <v>0</v>
      </c>
      <c r="AJ226" s="249">
        <v>176095.36406116642</v>
      </c>
      <c r="AK226" s="262">
        <v>-17627.478564510981</v>
      </c>
      <c r="AL226" s="263">
        <v>158467.88549665542</v>
      </c>
      <c r="AM226" s="252"/>
      <c r="AN226" s="253">
        <v>1966.6877559999998</v>
      </c>
      <c r="AO226" s="254">
        <v>0</v>
      </c>
      <c r="AP226" s="255"/>
      <c r="AQ226" s="94">
        <v>-158467.88549665542</v>
      </c>
      <c r="AR226" s="256" t="s">
        <v>721</v>
      </c>
      <c r="AT226" s="246">
        <v>2418</v>
      </c>
      <c r="AV226" s="261">
        <v>10.422370057319768</v>
      </c>
    </row>
    <row r="227" spans="1:48" ht="15.05" customHeight="1" x14ac:dyDescent="0.3">
      <c r="A227" s="238">
        <v>221</v>
      </c>
      <c r="B227" s="257" t="s">
        <v>321</v>
      </c>
      <c r="C227" s="240">
        <v>27418.842100532012</v>
      </c>
      <c r="D227" s="264">
        <v>2</v>
      </c>
      <c r="E227" s="259">
        <v>1566</v>
      </c>
      <c r="F227" s="260">
        <v>0</v>
      </c>
      <c r="G227" s="260">
        <v>2395.31</v>
      </c>
      <c r="H227" s="260">
        <v>9.5</v>
      </c>
      <c r="I227" s="260">
        <v>0</v>
      </c>
      <c r="J227" s="260">
        <v>0</v>
      </c>
      <c r="K227" s="260">
        <v>0</v>
      </c>
      <c r="L227" s="260">
        <v>0</v>
      </c>
      <c r="M227" s="260">
        <v>0</v>
      </c>
      <c r="N227" s="260">
        <v>0</v>
      </c>
      <c r="O227" s="260">
        <v>3823.27</v>
      </c>
      <c r="P227" s="260">
        <v>0</v>
      </c>
      <c r="Q227" s="260">
        <v>0</v>
      </c>
      <c r="R227" s="260">
        <v>0</v>
      </c>
      <c r="S227" s="260">
        <f t="shared" si="7"/>
        <v>1087.7049657511689</v>
      </c>
      <c r="T227" s="362">
        <v>0</v>
      </c>
      <c r="U227" s="369"/>
      <c r="V227" s="245">
        <v>8872.2849657511688</v>
      </c>
      <c r="W227" s="246">
        <v>0</v>
      </c>
      <c r="X227" s="246">
        <v>0</v>
      </c>
      <c r="Y227" s="246">
        <v>0</v>
      </c>
      <c r="Z227" s="246">
        <v>0</v>
      </c>
      <c r="AA227" s="246">
        <v>0</v>
      </c>
      <c r="AB227" s="246">
        <v>0</v>
      </c>
      <c r="AC227" s="246">
        <v>0</v>
      </c>
      <c r="AD227" s="246">
        <v>0</v>
      </c>
      <c r="AE227" s="246">
        <f t="shared" si="6"/>
        <v>859</v>
      </c>
      <c r="AF227" s="351"/>
      <c r="AG227" s="245">
        <v>859</v>
      </c>
      <c r="AH227" s="247">
        <v>9731.2849657511688</v>
      </c>
      <c r="AI227" s="248">
        <v>-17687.557134780844</v>
      </c>
      <c r="AJ227" s="249">
        <v>0</v>
      </c>
      <c r="AK227" s="262">
        <v>-19758.780220337459</v>
      </c>
      <c r="AL227" s="263">
        <v>-37446.337355118303</v>
      </c>
      <c r="AM227" s="252"/>
      <c r="AN227" s="253">
        <v>2076.5789749999999</v>
      </c>
      <c r="AO227" s="254">
        <v>0</v>
      </c>
      <c r="AP227" s="255"/>
      <c r="AQ227" s="94" t="s">
        <v>721</v>
      </c>
      <c r="AR227" s="256">
        <v>37446.337355118303</v>
      </c>
      <c r="AT227" s="246">
        <v>859</v>
      </c>
      <c r="AV227" s="261">
        <v>1087.7049657511689</v>
      </c>
    </row>
    <row r="228" spans="1:48" ht="15.05" customHeight="1" x14ac:dyDescent="0.3">
      <c r="A228" s="238">
        <v>222</v>
      </c>
      <c r="B228" s="257" t="s">
        <v>322</v>
      </c>
      <c r="C228" s="240">
        <v>15898.587010330797</v>
      </c>
      <c r="D228" s="264">
        <v>2</v>
      </c>
      <c r="E228" s="259">
        <v>1491.13</v>
      </c>
      <c r="F228" s="260">
        <v>2</v>
      </c>
      <c r="G228" s="260">
        <v>841</v>
      </c>
      <c r="H228" s="260">
        <v>5</v>
      </c>
      <c r="I228" s="260">
        <v>0</v>
      </c>
      <c r="J228" s="260">
        <v>0</v>
      </c>
      <c r="K228" s="260">
        <v>0</v>
      </c>
      <c r="L228" s="260">
        <v>0</v>
      </c>
      <c r="M228" s="260">
        <v>1674</v>
      </c>
      <c r="N228" s="260">
        <v>0</v>
      </c>
      <c r="O228" s="260">
        <v>20780.580000000002</v>
      </c>
      <c r="P228" s="260">
        <v>0</v>
      </c>
      <c r="Q228" s="260">
        <v>6602</v>
      </c>
      <c r="R228" s="260">
        <v>26</v>
      </c>
      <c r="S228" s="260">
        <f t="shared" si="7"/>
        <v>449.89774855226881</v>
      </c>
      <c r="T228" s="362">
        <v>0</v>
      </c>
      <c r="U228" s="369"/>
      <c r="V228" s="245">
        <v>31838.607748552269</v>
      </c>
      <c r="W228" s="246">
        <v>972</v>
      </c>
      <c r="X228" s="246">
        <v>0</v>
      </c>
      <c r="Y228" s="246">
        <v>0</v>
      </c>
      <c r="Z228" s="246">
        <v>0</v>
      </c>
      <c r="AA228" s="246">
        <v>0</v>
      </c>
      <c r="AB228" s="246">
        <v>0</v>
      </c>
      <c r="AC228" s="246">
        <v>0</v>
      </c>
      <c r="AD228" s="246">
        <v>0</v>
      </c>
      <c r="AE228" s="246">
        <f t="shared" si="6"/>
        <v>0</v>
      </c>
      <c r="AF228" s="351"/>
      <c r="AG228" s="245">
        <v>972</v>
      </c>
      <c r="AH228" s="247">
        <v>32810.607748552269</v>
      </c>
      <c r="AI228" s="248">
        <v>0</v>
      </c>
      <c r="AJ228" s="249">
        <v>16912.020738221472</v>
      </c>
      <c r="AK228" s="262">
        <v>-2448.3306894591897</v>
      </c>
      <c r="AL228" s="263">
        <v>14463.690048762282</v>
      </c>
      <c r="AM228" s="252"/>
      <c r="AN228" s="253">
        <v>1199.871926</v>
      </c>
      <c r="AO228" s="254">
        <v>0</v>
      </c>
      <c r="AP228" s="255"/>
      <c r="AQ228" s="94">
        <v>-14463.690048762282</v>
      </c>
      <c r="AR228" s="256" t="s">
        <v>721</v>
      </c>
      <c r="AT228" s="246">
        <v>0</v>
      </c>
      <c r="AV228" s="261">
        <v>449.89774855226881</v>
      </c>
    </row>
    <row r="229" spans="1:48" ht="15.05" customHeight="1" x14ac:dyDescent="0.3">
      <c r="A229" s="238">
        <v>223</v>
      </c>
      <c r="B229" s="257" t="s">
        <v>323</v>
      </c>
      <c r="C229" s="240">
        <v>35032.71848325021</v>
      </c>
      <c r="D229" s="264">
        <v>2</v>
      </c>
      <c r="E229" s="259">
        <v>0</v>
      </c>
      <c r="F229" s="260">
        <v>0</v>
      </c>
      <c r="G229" s="260">
        <v>5355</v>
      </c>
      <c r="H229" s="260">
        <v>16</v>
      </c>
      <c r="I229" s="260">
        <v>81582</v>
      </c>
      <c r="J229" s="260">
        <v>2</v>
      </c>
      <c r="K229" s="260">
        <v>0</v>
      </c>
      <c r="L229" s="260">
        <v>0</v>
      </c>
      <c r="M229" s="260">
        <v>0</v>
      </c>
      <c r="N229" s="260">
        <v>0</v>
      </c>
      <c r="O229" s="260">
        <v>9332.08</v>
      </c>
      <c r="P229" s="260">
        <v>0</v>
      </c>
      <c r="Q229" s="260">
        <v>10564</v>
      </c>
      <c r="R229" s="260">
        <v>42</v>
      </c>
      <c r="S229" s="260">
        <f t="shared" si="7"/>
        <v>1862.7272770624188</v>
      </c>
      <c r="T229" s="362">
        <v>0</v>
      </c>
      <c r="U229" s="369"/>
      <c r="V229" s="245">
        <v>108695.80727706243</v>
      </c>
      <c r="W229" s="246">
        <v>1183</v>
      </c>
      <c r="X229" s="246">
        <v>0</v>
      </c>
      <c r="Y229" s="246">
        <v>0</v>
      </c>
      <c r="Z229" s="246">
        <v>0</v>
      </c>
      <c r="AA229" s="246">
        <v>0</v>
      </c>
      <c r="AB229" s="246">
        <v>0</v>
      </c>
      <c r="AC229" s="246">
        <v>0</v>
      </c>
      <c r="AD229" s="246">
        <v>0</v>
      </c>
      <c r="AE229" s="246">
        <f t="shared" si="6"/>
        <v>0</v>
      </c>
      <c r="AF229" s="351"/>
      <c r="AG229" s="245">
        <v>1183</v>
      </c>
      <c r="AH229" s="247">
        <v>109878.80727706243</v>
      </c>
      <c r="AI229" s="248">
        <v>0</v>
      </c>
      <c r="AJ229" s="249">
        <v>74846.088793812218</v>
      </c>
      <c r="AK229" s="262">
        <v>-24135.141148044902</v>
      </c>
      <c r="AL229" s="263">
        <v>50710.947645767315</v>
      </c>
      <c r="AM229" s="252"/>
      <c r="AN229" s="253">
        <v>2657.4369120000001</v>
      </c>
      <c r="AO229" s="254">
        <v>0</v>
      </c>
      <c r="AP229" s="255"/>
      <c r="AQ229" s="94">
        <v>-50710.947645767315</v>
      </c>
      <c r="AR229" s="256" t="s">
        <v>721</v>
      </c>
      <c r="AT229" s="246">
        <v>0</v>
      </c>
      <c r="AV229" s="261">
        <v>1862.7272770624188</v>
      </c>
    </row>
    <row r="230" spans="1:48" ht="15.05" customHeight="1" x14ac:dyDescent="0.3">
      <c r="A230" s="238">
        <v>224</v>
      </c>
      <c r="B230" s="257" t="s">
        <v>324</v>
      </c>
      <c r="C230" s="240">
        <v>16205.950864479448</v>
      </c>
      <c r="D230" s="264">
        <v>2</v>
      </c>
      <c r="E230" s="259">
        <v>0</v>
      </c>
      <c r="F230" s="260">
        <v>0</v>
      </c>
      <c r="G230" s="260">
        <v>0</v>
      </c>
      <c r="H230" s="260">
        <v>0</v>
      </c>
      <c r="I230" s="260">
        <v>0</v>
      </c>
      <c r="J230" s="260">
        <v>0</v>
      </c>
      <c r="K230" s="260">
        <v>0</v>
      </c>
      <c r="L230" s="260">
        <v>0</v>
      </c>
      <c r="M230" s="260">
        <v>0</v>
      </c>
      <c r="N230" s="260">
        <v>0</v>
      </c>
      <c r="O230" s="260">
        <v>18553.36</v>
      </c>
      <c r="P230" s="260">
        <v>0</v>
      </c>
      <c r="Q230" s="260">
        <v>5282</v>
      </c>
      <c r="R230" s="260">
        <v>20</v>
      </c>
      <c r="S230" s="260">
        <f t="shared" si="7"/>
        <v>3759.3980197400529</v>
      </c>
      <c r="T230" s="362">
        <v>0</v>
      </c>
      <c r="U230" s="369"/>
      <c r="V230" s="245">
        <v>27594.758019740053</v>
      </c>
      <c r="W230" s="246">
        <v>0</v>
      </c>
      <c r="X230" s="246">
        <v>0</v>
      </c>
      <c r="Y230" s="246">
        <v>0</v>
      </c>
      <c r="Z230" s="246">
        <v>0</v>
      </c>
      <c r="AA230" s="246">
        <v>28838</v>
      </c>
      <c r="AB230" s="246">
        <v>1</v>
      </c>
      <c r="AC230" s="246">
        <v>0</v>
      </c>
      <c r="AD230" s="246">
        <v>0</v>
      </c>
      <c r="AE230" s="246">
        <f t="shared" si="6"/>
        <v>0</v>
      </c>
      <c r="AF230" s="351"/>
      <c r="AG230" s="245">
        <v>28838</v>
      </c>
      <c r="AH230" s="247">
        <v>56432.758019740053</v>
      </c>
      <c r="AI230" s="248">
        <v>0</v>
      </c>
      <c r="AJ230" s="249">
        <v>40226.807155260605</v>
      </c>
      <c r="AK230" s="262">
        <v>-14845.276838948128</v>
      </c>
      <c r="AL230" s="263">
        <v>25381.530316312477</v>
      </c>
      <c r="AM230" s="252"/>
      <c r="AN230" s="253">
        <v>1227.8138999999999</v>
      </c>
      <c r="AO230" s="254">
        <v>0</v>
      </c>
      <c r="AP230" s="255"/>
      <c r="AQ230" s="94">
        <v>-25381.530316312477</v>
      </c>
      <c r="AR230" s="256" t="s">
        <v>721</v>
      </c>
      <c r="AT230" s="246">
        <v>0</v>
      </c>
      <c r="AV230" s="261">
        <v>3759.3980197400529</v>
      </c>
    </row>
    <row r="231" spans="1:48" ht="15.05" customHeight="1" x14ac:dyDescent="0.3">
      <c r="A231" s="238">
        <v>225</v>
      </c>
      <c r="B231" s="257" t="s">
        <v>325</v>
      </c>
      <c r="C231" s="240">
        <v>36370.303592756019</v>
      </c>
      <c r="D231" s="264">
        <v>2</v>
      </c>
      <c r="E231" s="259">
        <v>1689</v>
      </c>
      <c r="F231" s="260">
        <v>0</v>
      </c>
      <c r="G231" s="260">
        <v>0</v>
      </c>
      <c r="H231" s="260">
        <v>0</v>
      </c>
      <c r="I231" s="260">
        <v>93342</v>
      </c>
      <c r="J231" s="260">
        <v>2</v>
      </c>
      <c r="K231" s="260">
        <v>0</v>
      </c>
      <c r="L231" s="260">
        <v>0</v>
      </c>
      <c r="M231" s="260">
        <v>1046</v>
      </c>
      <c r="N231" s="260">
        <v>0</v>
      </c>
      <c r="O231" s="260">
        <v>436</v>
      </c>
      <c r="P231" s="260">
        <v>0</v>
      </c>
      <c r="Q231" s="260">
        <v>0</v>
      </c>
      <c r="R231" s="260">
        <v>0</v>
      </c>
      <c r="S231" s="260">
        <f t="shared" si="7"/>
        <v>-0.3319978990157324</v>
      </c>
      <c r="T231" s="362">
        <v>0</v>
      </c>
      <c r="U231" s="369">
        <v>2376</v>
      </c>
      <c r="V231" s="245">
        <v>98888.668002100982</v>
      </c>
      <c r="W231" s="246">
        <v>0</v>
      </c>
      <c r="X231" s="246">
        <v>0</v>
      </c>
      <c r="Y231" s="246">
        <v>0</v>
      </c>
      <c r="Z231" s="246">
        <v>0</v>
      </c>
      <c r="AA231" s="246">
        <v>0</v>
      </c>
      <c r="AB231" s="246">
        <v>0</v>
      </c>
      <c r="AC231" s="246">
        <v>0</v>
      </c>
      <c r="AD231" s="246">
        <v>0</v>
      </c>
      <c r="AE231" s="246">
        <f t="shared" si="6"/>
        <v>0</v>
      </c>
      <c r="AF231" s="351"/>
      <c r="AG231" s="245">
        <v>0</v>
      </c>
      <c r="AH231" s="247">
        <v>98888.668002100982</v>
      </c>
      <c r="AI231" s="248">
        <v>0</v>
      </c>
      <c r="AJ231" s="249">
        <v>62518.364409344962</v>
      </c>
      <c r="AK231" s="262">
        <v>-23966.054307804916</v>
      </c>
      <c r="AL231" s="263">
        <v>38552.310101540046</v>
      </c>
      <c r="AM231" s="252"/>
      <c r="AN231" s="253">
        <v>2755.8119999999999</v>
      </c>
      <c r="AO231" s="254">
        <v>0</v>
      </c>
      <c r="AP231" s="255"/>
      <c r="AQ231" s="94">
        <v>-38552.310101540046</v>
      </c>
      <c r="AR231" s="256" t="s">
        <v>721</v>
      </c>
      <c r="AT231" s="246">
        <v>0</v>
      </c>
      <c r="AV231" s="261">
        <v>2375.6680021009843</v>
      </c>
    </row>
    <row r="232" spans="1:48" ht="15.05" customHeight="1" x14ac:dyDescent="0.3">
      <c r="A232" s="238">
        <v>226</v>
      </c>
      <c r="B232" s="257" t="s">
        <v>326</v>
      </c>
      <c r="C232" s="240">
        <v>10298.784614395336</v>
      </c>
      <c r="D232" s="264">
        <v>2</v>
      </c>
      <c r="E232" s="259">
        <v>524</v>
      </c>
      <c r="F232" s="260">
        <v>0</v>
      </c>
      <c r="G232" s="260">
        <v>0</v>
      </c>
      <c r="H232" s="260">
        <v>0</v>
      </c>
      <c r="I232" s="260">
        <v>0</v>
      </c>
      <c r="J232" s="260">
        <v>0</v>
      </c>
      <c r="K232" s="260">
        <v>0</v>
      </c>
      <c r="L232" s="260">
        <v>0</v>
      </c>
      <c r="M232" s="260">
        <v>0</v>
      </c>
      <c r="N232" s="260">
        <v>0</v>
      </c>
      <c r="O232" s="260">
        <v>1634</v>
      </c>
      <c r="P232" s="260">
        <v>0</v>
      </c>
      <c r="Q232" s="260">
        <v>0</v>
      </c>
      <c r="R232" s="260">
        <v>0</v>
      </c>
      <c r="S232" s="260">
        <f t="shared" si="7"/>
        <v>712.50296969893679</v>
      </c>
      <c r="T232" s="362">
        <v>0</v>
      </c>
      <c r="U232" s="369"/>
      <c r="V232" s="245">
        <v>2870.5029696989368</v>
      </c>
      <c r="W232" s="246">
        <v>0</v>
      </c>
      <c r="X232" s="246">
        <v>0</v>
      </c>
      <c r="Y232" s="246">
        <v>19832.78</v>
      </c>
      <c r="Z232" s="246">
        <v>49.5</v>
      </c>
      <c r="AA232" s="246">
        <v>0</v>
      </c>
      <c r="AB232" s="246">
        <v>0</v>
      </c>
      <c r="AC232" s="246">
        <v>0</v>
      </c>
      <c r="AD232" s="246">
        <v>0</v>
      </c>
      <c r="AE232" s="246">
        <f t="shared" si="6"/>
        <v>0</v>
      </c>
      <c r="AF232" s="351"/>
      <c r="AG232" s="245">
        <v>19832.78</v>
      </c>
      <c r="AH232" s="247">
        <v>22703.282969698936</v>
      </c>
      <c r="AI232" s="248">
        <v>0</v>
      </c>
      <c r="AJ232" s="249">
        <v>12404.4983553036</v>
      </c>
      <c r="AK232" s="262">
        <v>-9397.8605832525354</v>
      </c>
      <c r="AL232" s="263">
        <v>3006.6377720510645</v>
      </c>
      <c r="AM232" s="252"/>
      <c r="AN232" s="253">
        <v>777.41237999999987</v>
      </c>
      <c r="AO232" s="254">
        <v>0</v>
      </c>
      <c r="AP232" s="255"/>
      <c r="AQ232" s="94">
        <v>-3006.6377720510645</v>
      </c>
      <c r="AR232" s="256" t="s">
        <v>721</v>
      </c>
      <c r="AT232" s="246">
        <v>0</v>
      </c>
      <c r="AV232" s="261">
        <v>712.50296969893679</v>
      </c>
    </row>
    <row r="233" spans="1:48" ht="15.05" customHeight="1" x14ac:dyDescent="0.3">
      <c r="A233" s="238">
        <v>227</v>
      </c>
      <c r="B233" s="257" t="s">
        <v>327</v>
      </c>
      <c r="C233" s="240">
        <v>54169.756432742623</v>
      </c>
      <c r="D233" s="264">
        <v>2</v>
      </c>
      <c r="E233" s="259">
        <v>5207.13</v>
      </c>
      <c r="F233" s="260">
        <v>2</v>
      </c>
      <c r="G233" s="260">
        <v>14986</v>
      </c>
      <c r="H233" s="260">
        <v>97</v>
      </c>
      <c r="I233" s="260">
        <v>0</v>
      </c>
      <c r="J233" s="260">
        <v>0</v>
      </c>
      <c r="K233" s="260">
        <v>0</v>
      </c>
      <c r="L233" s="260">
        <v>0</v>
      </c>
      <c r="M233" s="260">
        <v>5190</v>
      </c>
      <c r="N233" s="260">
        <v>0</v>
      </c>
      <c r="O233" s="260">
        <v>5235</v>
      </c>
      <c r="P233" s="260">
        <v>0</v>
      </c>
      <c r="Q233" s="260">
        <v>0</v>
      </c>
      <c r="R233" s="260">
        <v>0</v>
      </c>
      <c r="S233" s="260">
        <f t="shared" si="7"/>
        <v>7985.0426369444813</v>
      </c>
      <c r="T233" s="362">
        <v>3413</v>
      </c>
      <c r="U233" s="369">
        <v>133</v>
      </c>
      <c r="V233" s="245">
        <v>42149.17263694448</v>
      </c>
      <c r="W233" s="246">
        <v>0</v>
      </c>
      <c r="X233" s="246">
        <v>0</v>
      </c>
      <c r="Y233" s="246">
        <v>0</v>
      </c>
      <c r="Z233" s="246">
        <v>0</v>
      </c>
      <c r="AA233" s="246">
        <v>0</v>
      </c>
      <c r="AB233" s="246">
        <v>0</v>
      </c>
      <c r="AC233" s="246">
        <v>0</v>
      </c>
      <c r="AD233" s="246">
        <v>0</v>
      </c>
      <c r="AE233" s="246">
        <f t="shared" si="6"/>
        <v>0</v>
      </c>
      <c r="AF233" s="351">
        <v>45002</v>
      </c>
      <c r="AG233" s="245">
        <v>45002</v>
      </c>
      <c r="AH233" s="247">
        <v>87151.17263694448</v>
      </c>
      <c r="AI233" s="248">
        <v>0</v>
      </c>
      <c r="AJ233" s="249">
        <v>32981.416204201858</v>
      </c>
      <c r="AK233" s="262">
        <v>55755.760745439897</v>
      </c>
      <c r="AL233" s="263">
        <v>88737.176949641755</v>
      </c>
      <c r="AM233" s="252"/>
      <c r="AN233" s="253">
        <v>4097.9606300000005</v>
      </c>
      <c r="AO233" s="254">
        <v>0</v>
      </c>
      <c r="AP233" s="255"/>
      <c r="AQ233" s="94">
        <v>-88737.176949641755</v>
      </c>
      <c r="AR233" s="256" t="s">
        <v>721</v>
      </c>
      <c r="AT233" s="246">
        <v>45002</v>
      </c>
      <c r="AV233" s="261">
        <v>11531.042636944481</v>
      </c>
    </row>
    <row r="234" spans="1:48" ht="15.05" customHeight="1" x14ac:dyDescent="0.3">
      <c r="A234" s="238">
        <v>228</v>
      </c>
      <c r="B234" s="257" t="s">
        <v>328</v>
      </c>
      <c r="C234" s="240">
        <v>5573.7941762191213</v>
      </c>
      <c r="D234" s="264">
        <v>2</v>
      </c>
      <c r="E234" s="259">
        <v>2883</v>
      </c>
      <c r="F234" s="260">
        <v>0</v>
      </c>
      <c r="G234" s="260">
        <v>0</v>
      </c>
      <c r="H234" s="260">
        <v>0</v>
      </c>
      <c r="I234" s="260">
        <v>0</v>
      </c>
      <c r="J234" s="260">
        <v>0</v>
      </c>
      <c r="K234" s="260">
        <v>0</v>
      </c>
      <c r="L234" s="260">
        <v>0</v>
      </c>
      <c r="M234" s="260">
        <v>0</v>
      </c>
      <c r="N234" s="260">
        <v>0</v>
      </c>
      <c r="O234" s="260">
        <v>0</v>
      </c>
      <c r="P234" s="260">
        <v>0</v>
      </c>
      <c r="Q234" s="260">
        <v>0</v>
      </c>
      <c r="R234" s="260">
        <v>0</v>
      </c>
      <c r="S234" s="260">
        <f t="shared" si="7"/>
        <v>716.38792521027995</v>
      </c>
      <c r="T234" s="362">
        <v>0</v>
      </c>
      <c r="U234" s="369"/>
      <c r="V234" s="245">
        <v>3599.3879252102797</v>
      </c>
      <c r="W234" s="246">
        <v>0</v>
      </c>
      <c r="X234" s="246">
        <v>0</v>
      </c>
      <c r="Y234" s="246">
        <v>0</v>
      </c>
      <c r="Z234" s="246">
        <v>0</v>
      </c>
      <c r="AA234" s="246">
        <v>0</v>
      </c>
      <c r="AB234" s="246">
        <v>0</v>
      </c>
      <c r="AC234" s="246">
        <v>0</v>
      </c>
      <c r="AD234" s="246">
        <v>0</v>
      </c>
      <c r="AE234" s="246">
        <f t="shared" si="6"/>
        <v>0</v>
      </c>
      <c r="AF234" s="351"/>
      <c r="AG234" s="245">
        <v>0</v>
      </c>
      <c r="AH234" s="247">
        <v>3599.3879252102797</v>
      </c>
      <c r="AI234" s="248">
        <v>-1974.4062510088415</v>
      </c>
      <c r="AJ234" s="249">
        <v>0</v>
      </c>
      <c r="AK234" s="262">
        <v>-1953.1949731728516</v>
      </c>
      <c r="AL234" s="263">
        <v>-3927.6012241816934</v>
      </c>
      <c r="AM234" s="252"/>
      <c r="AN234" s="253">
        <v>421.98274999999995</v>
      </c>
      <c r="AO234" s="254">
        <v>0</v>
      </c>
      <c r="AP234" s="255"/>
      <c r="AQ234" s="94" t="s">
        <v>721</v>
      </c>
      <c r="AR234" s="256">
        <v>3927.6012241816934</v>
      </c>
      <c r="AT234" s="246">
        <v>0</v>
      </c>
      <c r="AV234" s="261">
        <v>716.38792521027995</v>
      </c>
    </row>
    <row r="235" spans="1:48" ht="15.05" customHeight="1" x14ac:dyDescent="0.3">
      <c r="A235" s="238">
        <v>229</v>
      </c>
      <c r="B235" s="257" t="s">
        <v>329</v>
      </c>
      <c r="C235" s="240">
        <v>6244.0221564805843</v>
      </c>
      <c r="D235" s="264">
        <v>2</v>
      </c>
      <c r="E235" s="259">
        <v>0</v>
      </c>
      <c r="F235" s="260">
        <v>0</v>
      </c>
      <c r="G235" s="260">
        <v>0</v>
      </c>
      <c r="H235" s="260">
        <v>0</v>
      </c>
      <c r="I235" s="260">
        <v>0</v>
      </c>
      <c r="J235" s="260">
        <v>0</v>
      </c>
      <c r="K235" s="260">
        <v>0</v>
      </c>
      <c r="L235" s="260">
        <v>0</v>
      </c>
      <c r="M235" s="260">
        <v>0</v>
      </c>
      <c r="N235" s="260">
        <v>0</v>
      </c>
      <c r="O235" s="260">
        <v>0</v>
      </c>
      <c r="P235" s="260">
        <v>0</v>
      </c>
      <c r="Q235" s="260">
        <v>0</v>
      </c>
      <c r="R235" s="260">
        <v>0</v>
      </c>
      <c r="S235" s="260">
        <f t="shared" si="7"/>
        <v>716.38792521027995</v>
      </c>
      <c r="T235" s="362">
        <v>0</v>
      </c>
      <c r="U235" s="369"/>
      <c r="V235" s="245">
        <v>716.38792521027995</v>
      </c>
      <c r="W235" s="246">
        <v>0</v>
      </c>
      <c r="X235" s="246">
        <v>0</v>
      </c>
      <c r="Y235" s="246">
        <v>0</v>
      </c>
      <c r="Z235" s="246">
        <v>0</v>
      </c>
      <c r="AA235" s="246">
        <v>0</v>
      </c>
      <c r="AB235" s="246">
        <v>0</v>
      </c>
      <c r="AC235" s="246">
        <v>0</v>
      </c>
      <c r="AD235" s="246">
        <v>0</v>
      </c>
      <c r="AE235" s="246">
        <f t="shared" si="6"/>
        <v>0</v>
      </c>
      <c r="AF235" s="351"/>
      <c r="AG235" s="245">
        <v>0</v>
      </c>
      <c r="AH235" s="247">
        <v>716.38792521027995</v>
      </c>
      <c r="AI235" s="248">
        <v>-5527.6342312703046</v>
      </c>
      <c r="AJ235" s="249">
        <v>0</v>
      </c>
      <c r="AK235" s="262">
        <v>-3783.9460043543922</v>
      </c>
      <c r="AL235" s="263">
        <v>-9311.5802356246968</v>
      </c>
      <c r="AM235" s="252"/>
      <c r="AN235" s="253">
        <v>472.72445999999997</v>
      </c>
      <c r="AO235" s="254">
        <v>0</v>
      </c>
      <c r="AP235" s="255"/>
      <c r="AQ235" s="94" t="s">
        <v>721</v>
      </c>
      <c r="AR235" s="256">
        <v>9311.5802356246968</v>
      </c>
      <c r="AT235" s="246">
        <v>0</v>
      </c>
      <c r="AV235" s="261">
        <v>716.38792521027995</v>
      </c>
    </row>
    <row r="236" spans="1:48" ht="15.05" customHeight="1" x14ac:dyDescent="0.3">
      <c r="A236" s="238">
        <v>230</v>
      </c>
      <c r="B236" s="257" t="s">
        <v>330</v>
      </c>
      <c r="C236" s="240">
        <v>25101.271114444098</v>
      </c>
      <c r="D236" s="264">
        <v>2</v>
      </c>
      <c r="E236" s="259">
        <v>4620</v>
      </c>
      <c r="F236" s="260">
        <v>0</v>
      </c>
      <c r="G236" s="260">
        <v>8837</v>
      </c>
      <c r="H236" s="260">
        <v>20</v>
      </c>
      <c r="I236" s="260">
        <v>1589</v>
      </c>
      <c r="J236" s="260">
        <v>0.1</v>
      </c>
      <c r="K236" s="260">
        <v>0</v>
      </c>
      <c r="L236" s="260">
        <v>0</v>
      </c>
      <c r="M236" s="260">
        <v>3361</v>
      </c>
      <c r="N236" s="260">
        <v>0</v>
      </c>
      <c r="O236" s="260">
        <v>18918</v>
      </c>
      <c r="P236" s="260">
        <v>0</v>
      </c>
      <c r="Q236" s="260">
        <v>0</v>
      </c>
      <c r="R236" s="260">
        <v>0</v>
      </c>
      <c r="S236" s="260">
        <f t="shared" si="7"/>
        <v>13006.762168299058</v>
      </c>
      <c r="T236" s="362">
        <v>0</v>
      </c>
      <c r="U236" s="369"/>
      <c r="V236" s="245">
        <v>50331.762168299058</v>
      </c>
      <c r="W236" s="246">
        <v>0</v>
      </c>
      <c r="X236" s="246">
        <v>0</v>
      </c>
      <c r="Y236" s="246">
        <v>0</v>
      </c>
      <c r="Z236" s="246">
        <v>0</v>
      </c>
      <c r="AA236" s="246">
        <v>0</v>
      </c>
      <c r="AB236" s="246">
        <v>0</v>
      </c>
      <c r="AC236" s="246">
        <v>0</v>
      </c>
      <c r="AD236" s="246">
        <v>0</v>
      </c>
      <c r="AE236" s="246">
        <f t="shared" si="6"/>
        <v>0</v>
      </c>
      <c r="AF236" s="351"/>
      <c r="AG236" s="245">
        <v>0</v>
      </c>
      <c r="AH236" s="247">
        <v>50331.762168299058</v>
      </c>
      <c r="AI236" s="248">
        <v>0</v>
      </c>
      <c r="AJ236" s="249">
        <v>25230.491053854959</v>
      </c>
      <c r="AK236" s="262">
        <v>-19926.39431969382</v>
      </c>
      <c r="AL236" s="263">
        <v>5304.0967341611395</v>
      </c>
      <c r="AM236" s="252"/>
      <c r="AN236" s="253">
        <v>1902.0788099999997</v>
      </c>
      <c r="AO236" s="254">
        <v>0</v>
      </c>
      <c r="AP236" s="255"/>
      <c r="AQ236" s="94">
        <v>-5304.0967341611395</v>
      </c>
      <c r="AR236" s="256" t="s">
        <v>721</v>
      </c>
      <c r="AT236" s="246">
        <v>0</v>
      </c>
      <c r="AV236" s="261">
        <v>13006.762168299058</v>
      </c>
    </row>
    <row r="237" spans="1:48" ht="15.05" customHeight="1" x14ac:dyDescent="0.3">
      <c r="A237" s="238">
        <v>231</v>
      </c>
      <c r="B237" s="257" t="s">
        <v>331</v>
      </c>
      <c r="C237" s="240">
        <v>31925.709660550914</v>
      </c>
      <c r="D237" s="264">
        <v>2</v>
      </c>
      <c r="E237" s="259">
        <v>5639</v>
      </c>
      <c r="F237" s="260">
        <v>0</v>
      </c>
      <c r="G237" s="260">
        <v>424</v>
      </c>
      <c r="H237" s="260">
        <v>10</v>
      </c>
      <c r="I237" s="260">
        <v>9040</v>
      </c>
      <c r="J237" s="260">
        <v>1</v>
      </c>
      <c r="K237" s="260">
        <v>0</v>
      </c>
      <c r="L237" s="260">
        <v>0</v>
      </c>
      <c r="M237" s="260">
        <v>0</v>
      </c>
      <c r="N237" s="260">
        <v>0</v>
      </c>
      <c r="O237" s="260">
        <v>0</v>
      </c>
      <c r="P237" s="260">
        <v>0</v>
      </c>
      <c r="Q237" s="260">
        <v>0</v>
      </c>
      <c r="R237" s="260">
        <v>0</v>
      </c>
      <c r="S237" s="260">
        <f t="shared" si="7"/>
        <v>3950.5818143798197</v>
      </c>
      <c r="T237" s="362">
        <v>0</v>
      </c>
      <c r="U237" s="369"/>
      <c r="V237" s="245">
        <v>19053.581814379821</v>
      </c>
      <c r="W237" s="246">
        <v>0</v>
      </c>
      <c r="X237" s="246">
        <v>0</v>
      </c>
      <c r="Y237" s="246">
        <v>35697</v>
      </c>
      <c r="Z237" s="246">
        <v>188</v>
      </c>
      <c r="AA237" s="246">
        <v>0</v>
      </c>
      <c r="AB237" s="246">
        <v>0</v>
      </c>
      <c r="AC237" s="246">
        <v>0</v>
      </c>
      <c r="AD237" s="246">
        <v>0</v>
      </c>
      <c r="AE237" s="246">
        <f t="shared" si="6"/>
        <v>5982</v>
      </c>
      <c r="AF237" s="351"/>
      <c r="AG237" s="245">
        <v>41679</v>
      </c>
      <c r="AH237" s="247">
        <v>60732.581814379824</v>
      </c>
      <c r="AI237" s="248">
        <v>0</v>
      </c>
      <c r="AJ237" s="249">
        <v>28806.87215382891</v>
      </c>
      <c r="AK237" s="262">
        <v>-28811.242733525334</v>
      </c>
      <c r="AL237" s="263">
        <v>-4.3705796964241017</v>
      </c>
      <c r="AM237" s="252"/>
      <c r="AN237" s="253">
        <v>2373.3065999999999</v>
      </c>
      <c r="AO237" s="254">
        <v>0</v>
      </c>
      <c r="AP237" s="255"/>
      <c r="AQ237" s="94" t="s">
        <v>721</v>
      </c>
      <c r="AR237" s="256">
        <v>4.3705796964241017</v>
      </c>
      <c r="AT237" s="246">
        <v>5982</v>
      </c>
      <c r="AV237" s="261">
        <v>3950.5818143798197</v>
      </c>
    </row>
    <row r="238" spans="1:48" ht="15.05" customHeight="1" x14ac:dyDescent="0.3">
      <c r="A238" s="238">
        <v>232</v>
      </c>
      <c r="B238" s="257" t="s">
        <v>332</v>
      </c>
      <c r="C238" s="240">
        <v>57122.112932013697</v>
      </c>
      <c r="D238" s="264">
        <v>2</v>
      </c>
      <c r="E238" s="259">
        <v>9510.33</v>
      </c>
      <c r="F238" s="260">
        <v>0</v>
      </c>
      <c r="G238" s="260">
        <v>3618</v>
      </c>
      <c r="H238" s="260">
        <v>26</v>
      </c>
      <c r="I238" s="260">
        <v>0</v>
      </c>
      <c r="J238" s="260">
        <v>0</v>
      </c>
      <c r="K238" s="260">
        <v>0</v>
      </c>
      <c r="L238" s="260">
        <v>0</v>
      </c>
      <c r="M238" s="260">
        <v>0</v>
      </c>
      <c r="N238" s="260">
        <v>0</v>
      </c>
      <c r="O238" s="260">
        <v>0</v>
      </c>
      <c r="P238" s="260">
        <v>0</v>
      </c>
      <c r="Q238" s="260">
        <v>0</v>
      </c>
      <c r="R238" s="260">
        <v>0</v>
      </c>
      <c r="S238" s="260">
        <f t="shared" si="7"/>
        <v>155.0524958991009</v>
      </c>
      <c r="T238" s="362">
        <v>0</v>
      </c>
      <c r="U238" s="369"/>
      <c r="V238" s="245">
        <v>13283.382495899101</v>
      </c>
      <c r="W238" s="246">
        <v>0</v>
      </c>
      <c r="X238" s="246">
        <v>0</v>
      </c>
      <c r="Y238" s="246">
        <v>27620</v>
      </c>
      <c r="Z238" s="246">
        <v>156</v>
      </c>
      <c r="AA238" s="246">
        <v>0</v>
      </c>
      <c r="AB238" s="246">
        <v>0</v>
      </c>
      <c r="AC238" s="246">
        <v>0</v>
      </c>
      <c r="AD238" s="246">
        <v>0</v>
      </c>
      <c r="AE238" s="246">
        <f t="shared" si="6"/>
        <v>0</v>
      </c>
      <c r="AF238" s="351"/>
      <c r="AG238" s="245">
        <v>27620</v>
      </c>
      <c r="AH238" s="247">
        <v>40903.382495899103</v>
      </c>
      <c r="AI238" s="248">
        <v>-16218.730436114594</v>
      </c>
      <c r="AJ238" s="249">
        <v>0</v>
      </c>
      <c r="AK238" s="262">
        <v>-8224.9776789862153</v>
      </c>
      <c r="AL238" s="263">
        <v>-24443.70811510081</v>
      </c>
      <c r="AM238" s="252"/>
      <c r="AN238" s="253">
        <v>4250.3989499999998</v>
      </c>
      <c r="AO238" s="254">
        <v>0</v>
      </c>
      <c r="AP238" s="255"/>
      <c r="AQ238" s="94" t="s">
        <v>721</v>
      </c>
      <c r="AR238" s="256">
        <v>24443.70811510081</v>
      </c>
      <c r="AT238" s="246">
        <v>0</v>
      </c>
      <c r="AV238" s="261">
        <v>155.0524958991009</v>
      </c>
    </row>
    <row r="239" spans="1:48" ht="15.05" customHeight="1" x14ac:dyDescent="0.3">
      <c r="A239" s="238">
        <v>233</v>
      </c>
      <c r="B239" s="257" t="s">
        <v>333</v>
      </c>
      <c r="C239" s="240">
        <v>57194.488218767714</v>
      </c>
      <c r="D239" s="264">
        <v>2</v>
      </c>
      <c r="E239" s="259">
        <v>1012</v>
      </c>
      <c r="F239" s="260">
        <v>0</v>
      </c>
      <c r="G239" s="260">
        <v>1043</v>
      </c>
      <c r="H239" s="260">
        <v>2</v>
      </c>
      <c r="I239" s="260">
        <v>0</v>
      </c>
      <c r="J239" s="260">
        <v>0</v>
      </c>
      <c r="K239" s="260">
        <v>0</v>
      </c>
      <c r="L239" s="260">
        <v>0</v>
      </c>
      <c r="M239" s="260">
        <v>0</v>
      </c>
      <c r="N239" s="260">
        <v>0</v>
      </c>
      <c r="O239" s="260">
        <v>0</v>
      </c>
      <c r="P239" s="260">
        <v>0</v>
      </c>
      <c r="Q239" s="260">
        <v>0</v>
      </c>
      <c r="R239" s="260">
        <v>0</v>
      </c>
      <c r="S239" s="260">
        <f t="shared" si="7"/>
        <v>567.94935992038268</v>
      </c>
      <c r="T239" s="362">
        <v>0</v>
      </c>
      <c r="U239" s="369"/>
      <c r="V239" s="245">
        <v>2622.9493599203824</v>
      </c>
      <c r="W239" s="246">
        <v>0</v>
      </c>
      <c r="X239" s="246">
        <v>0</v>
      </c>
      <c r="Y239" s="246">
        <v>0</v>
      </c>
      <c r="Z239" s="246">
        <v>0</v>
      </c>
      <c r="AA239" s="246">
        <v>0</v>
      </c>
      <c r="AB239" s="246">
        <v>0</v>
      </c>
      <c r="AC239" s="246">
        <v>0</v>
      </c>
      <c r="AD239" s="246">
        <v>0</v>
      </c>
      <c r="AE239" s="246">
        <f t="shared" si="6"/>
        <v>1466</v>
      </c>
      <c r="AF239" s="351"/>
      <c r="AG239" s="245">
        <v>1466</v>
      </c>
      <c r="AH239" s="247">
        <v>4088.9493599203824</v>
      </c>
      <c r="AI239" s="248">
        <v>-53105.538858847329</v>
      </c>
      <c r="AJ239" s="249">
        <v>0</v>
      </c>
      <c r="AK239" s="262">
        <v>22783.11116536089</v>
      </c>
      <c r="AL239" s="263">
        <v>-30322.427693486439</v>
      </c>
      <c r="AM239" s="252"/>
      <c r="AN239" s="253">
        <v>4255.5609599999998</v>
      </c>
      <c r="AO239" s="254">
        <v>0</v>
      </c>
      <c r="AP239" s="255"/>
      <c r="AQ239" s="94" t="s">
        <v>721</v>
      </c>
      <c r="AR239" s="256">
        <v>30322.427693486439</v>
      </c>
      <c r="AT239" s="246">
        <v>1466</v>
      </c>
      <c r="AV239" s="261">
        <v>567.94935992038268</v>
      </c>
    </row>
    <row r="240" spans="1:48" ht="15.05" customHeight="1" x14ac:dyDescent="0.3">
      <c r="A240" s="238">
        <v>234</v>
      </c>
      <c r="B240" s="257" t="s">
        <v>334</v>
      </c>
      <c r="C240" s="240">
        <v>57217.499157583508</v>
      </c>
      <c r="D240" s="264">
        <v>2</v>
      </c>
      <c r="E240" s="259">
        <v>2269.9300000000003</v>
      </c>
      <c r="F240" s="260">
        <v>0</v>
      </c>
      <c r="G240" s="260">
        <v>1587</v>
      </c>
      <c r="H240" s="260">
        <v>10</v>
      </c>
      <c r="I240" s="260">
        <v>0</v>
      </c>
      <c r="J240" s="260">
        <v>0</v>
      </c>
      <c r="K240" s="260">
        <v>0</v>
      </c>
      <c r="L240" s="260">
        <v>0</v>
      </c>
      <c r="M240" s="260">
        <v>0</v>
      </c>
      <c r="N240" s="260">
        <v>0</v>
      </c>
      <c r="O240" s="260">
        <v>0</v>
      </c>
      <c r="P240" s="260">
        <v>0</v>
      </c>
      <c r="Q240" s="260">
        <v>0</v>
      </c>
      <c r="R240" s="260">
        <v>0</v>
      </c>
      <c r="S240" s="260">
        <f t="shared" si="7"/>
        <v>9.7841399769281452</v>
      </c>
      <c r="T240" s="362">
        <v>0</v>
      </c>
      <c r="U240" s="369"/>
      <c r="V240" s="245">
        <v>3866.7141399769284</v>
      </c>
      <c r="W240" s="246">
        <v>0</v>
      </c>
      <c r="X240" s="246">
        <v>0</v>
      </c>
      <c r="Y240" s="246">
        <v>0</v>
      </c>
      <c r="Z240" s="246">
        <v>0</v>
      </c>
      <c r="AA240" s="246">
        <v>0</v>
      </c>
      <c r="AB240" s="246">
        <v>0</v>
      </c>
      <c r="AC240" s="246">
        <v>0</v>
      </c>
      <c r="AD240" s="246">
        <v>0</v>
      </c>
      <c r="AE240" s="246">
        <f t="shared" si="6"/>
        <v>0</v>
      </c>
      <c r="AF240" s="351"/>
      <c r="AG240" s="245">
        <v>0</v>
      </c>
      <c r="AH240" s="247">
        <v>3866.7141399769284</v>
      </c>
      <c r="AI240" s="248">
        <v>-53350.785017606577</v>
      </c>
      <c r="AJ240" s="249">
        <v>0</v>
      </c>
      <c r="AK240" s="262">
        <v>-15969.798146989227</v>
      </c>
      <c r="AL240" s="263">
        <v>-69320.58316459581</v>
      </c>
      <c r="AM240" s="252"/>
      <c r="AN240" s="253">
        <v>4257.2086200000003</v>
      </c>
      <c r="AO240" s="254">
        <v>0</v>
      </c>
      <c r="AP240" s="255"/>
      <c r="AQ240" s="94" t="s">
        <v>721</v>
      </c>
      <c r="AR240" s="256">
        <v>69320.58316459581</v>
      </c>
      <c r="AT240" s="246">
        <v>0</v>
      </c>
      <c r="AV240" s="261">
        <v>9.7841399769281452</v>
      </c>
    </row>
    <row r="241" spans="1:48" ht="15.05" customHeight="1" x14ac:dyDescent="0.3">
      <c r="A241" s="238">
        <v>235</v>
      </c>
      <c r="B241" s="257" t="s">
        <v>335</v>
      </c>
      <c r="C241" s="240">
        <v>57053.24095567003</v>
      </c>
      <c r="D241" s="264">
        <v>2</v>
      </c>
      <c r="E241" s="259">
        <v>657</v>
      </c>
      <c r="F241" s="260">
        <v>0</v>
      </c>
      <c r="G241" s="260">
        <v>1709</v>
      </c>
      <c r="H241" s="260">
        <v>10</v>
      </c>
      <c r="I241" s="260">
        <v>0</v>
      </c>
      <c r="J241" s="260">
        <v>0</v>
      </c>
      <c r="K241" s="260">
        <v>0</v>
      </c>
      <c r="L241" s="260">
        <v>0</v>
      </c>
      <c r="M241" s="260">
        <v>2134</v>
      </c>
      <c r="N241" s="260">
        <v>0</v>
      </c>
      <c r="O241" s="260">
        <v>0</v>
      </c>
      <c r="P241" s="260">
        <v>0</v>
      </c>
      <c r="Q241" s="260">
        <v>0</v>
      </c>
      <c r="R241" s="260">
        <v>0</v>
      </c>
      <c r="S241" s="260">
        <f t="shared" si="7"/>
        <v>181.67596176426014</v>
      </c>
      <c r="T241" s="362">
        <v>0</v>
      </c>
      <c r="U241" s="369"/>
      <c r="V241" s="245">
        <v>4681.6759617642601</v>
      </c>
      <c r="W241" s="246">
        <v>0</v>
      </c>
      <c r="X241" s="246">
        <v>0</v>
      </c>
      <c r="Y241" s="246">
        <v>0</v>
      </c>
      <c r="Z241" s="246">
        <v>0</v>
      </c>
      <c r="AA241" s="246">
        <v>0</v>
      </c>
      <c r="AB241" s="246">
        <v>0</v>
      </c>
      <c r="AC241" s="246">
        <v>37665</v>
      </c>
      <c r="AD241" s="246">
        <v>206</v>
      </c>
      <c r="AE241" s="246">
        <f t="shared" si="6"/>
        <v>1693</v>
      </c>
      <c r="AF241" s="351"/>
      <c r="AG241" s="245">
        <v>39358</v>
      </c>
      <c r="AH241" s="247">
        <v>44039.67596176426</v>
      </c>
      <c r="AI241" s="248">
        <v>-13013.564993905769</v>
      </c>
      <c r="AJ241" s="249">
        <v>0</v>
      </c>
      <c r="AK241" s="262">
        <v>2886.3517298482548</v>
      </c>
      <c r="AL241" s="263">
        <v>-10127.213264057515</v>
      </c>
      <c r="AM241" s="252"/>
      <c r="AN241" s="253">
        <v>4245.15416</v>
      </c>
      <c r="AO241" s="254">
        <v>0</v>
      </c>
      <c r="AP241" s="255"/>
      <c r="AQ241" s="94" t="s">
        <v>721</v>
      </c>
      <c r="AR241" s="256">
        <v>10127.213264057515</v>
      </c>
      <c r="AT241" s="246">
        <v>1693</v>
      </c>
      <c r="AV241" s="261">
        <v>181.67596176426014</v>
      </c>
    </row>
    <row r="242" spans="1:48" ht="15.05" customHeight="1" x14ac:dyDescent="0.3">
      <c r="A242" s="238">
        <v>236</v>
      </c>
      <c r="B242" s="257" t="s">
        <v>336</v>
      </c>
      <c r="C242" s="240">
        <v>48724.52669295275</v>
      </c>
      <c r="D242" s="264">
        <v>3</v>
      </c>
      <c r="E242" s="259">
        <v>6663</v>
      </c>
      <c r="F242" s="260">
        <v>0</v>
      </c>
      <c r="G242" s="260">
        <v>411.15</v>
      </c>
      <c r="H242" s="260">
        <v>1.4</v>
      </c>
      <c r="I242" s="260">
        <v>293</v>
      </c>
      <c r="J242" s="260">
        <v>0.1</v>
      </c>
      <c r="K242" s="260">
        <v>728</v>
      </c>
      <c r="L242" s="260">
        <v>6</v>
      </c>
      <c r="M242" s="260">
        <v>5042</v>
      </c>
      <c r="N242" s="260">
        <v>0</v>
      </c>
      <c r="O242" s="260">
        <v>0</v>
      </c>
      <c r="P242" s="260">
        <v>0</v>
      </c>
      <c r="Q242" s="260">
        <v>3094</v>
      </c>
      <c r="R242" s="260">
        <v>13</v>
      </c>
      <c r="S242" s="260">
        <f t="shared" si="7"/>
        <v>2797.0348773837304</v>
      </c>
      <c r="T242" s="362">
        <v>0</v>
      </c>
      <c r="U242" s="369">
        <v>3849</v>
      </c>
      <c r="V242" s="245">
        <v>22877.18487738373</v>
      </c>
      <c r="W242" s="246">
        <v>451</v>
      </c>
      <c r="X242" s="246">
        <v>0</v>
      </c>
      <c r="Y242" s="246">
        <v>0</v>
      </c>
      <c r="Z242" s="246">
        <v>0</v>
      </c>
      <c r="AA242" s="246">
        <v>0</v>
      </c>
      <c r="AB242" s="246">
        <v>0</v>
      </c>
      <c r="AC242" s="246">
        <v>0</v>
      </c>
      <c r="AD242" s="246">
        <v>0</v>
      </c>
      <c r="AE242" s="246">
        <f t="shared" si="6"/>
        <v>0</v>
      </c>
      <c r="AF242" s="351"/>
      <c r="AG242" s="245">
        <v>451</v>
      </c>
      <c r="AH242" s="247">
        <v>23328.18487738373</v>
      </c>
      <c r="AI242" s="248">
        <v>-25396.34181556902</v>
      </c>
      <c r="AJ242" s="249">
        <v>0</v>
      </c>
      <c r="AK242" s="262">
        <v>19244.599117571241</v>
      </c>
      <c r="AL242" s="263">
        <v>-6151.742697997779</v>
      </c>
      <c r="AM242" s="252"/>
      <c r="AN242" s="253">
        <v>3701.3086200000007</v>
      </c>
      <c r="AO242" s="254">
        <v>0</v>
      </c>
      <c r="AP242" s="255"/>
      <c r="AQ242" s="94" t="s">
        <v>721</v>
      </c>
      <c r="AR242" s="256">
        <v>6151.742697997779</v>
      </c>
      <c r="AT242" s="246">
        <v>0</v>
      </c>
      <c r="AV242" s="261">
        <v>6646.0348773837304</v>
      </c>
    </row>
    <row r="243" spans="1:48" ht="15.05" customHeight="1" x14ac:dyDescent="0.3">
      <c r="A243" s="238">
        <v>237</v>
      </c>
      <c r="B243" s="257" t="s">
        <v>337</v>
      </c>
      <c r="C243" s="240">
        <v>62122.73690024556</v>
      </c>
      <c r="D243" s="264">
        <v>3</v>
      </c>
      <c r="E243" s="259">
        <v>9564</v>
      </c>
      <c r="F243" s="260">
        <v>0</v>
      </c>
      <c r="G243" s="260">
        <v>10505</v>
      </c>
      <c r="H243" s="260">
        <v>78.3</v>
      </c>
      <c r="I243" s="260">
        <v>0</v>
      </c>
      <c r="J243" s="260">
        <v>0</v>
      </c>
      <c r="K243" s="260">
        <v>0</v>
      </c>
      <c r="L243" s="260">
        <v>0</v>
      </c>
      <c r="M243" s="260">
        <v>10557.5</v>
      </c>
      <c r="N243" s="260">
        <v>0</v>
      </c>
      <c r="O243" s="260">
        <v>0</v>
      </c>
      <c r="P243" s="260">
        <v>0</v>
      </c>
      <c r="Q243" s="260">
        <v>1978</v>
      </c>
      <c r="R243" s="260">
        <v>5</v>
      </c>
      <c r="S243" s="260">
        <f t="shared" si="7"/>
        <v>14975.093466180486</v>
      </c>
      <c r="T243" s="362">
        <v>0</v>
      </c>
      <c r="U243" s="369">
        <v>3612</v>
      </c>
      <c r="V243" s="245">
        <v>51191.593466180486</v>
      </c>
      <c r="W243" s="246">
        <v>451</v>
      </c>
      <c r="X243" s="246">
        <v>0</v>
      </c>
      <c r="Y243" s="246">
        <v>0</v>
      </c>
      <c r="Z243" s="246">
        <v>0</v>
      </c>
      <c r="AA243" s="246">
        <v>0</v>
      </c>
      <c r="AB243" s="246">
        <v>0</v>
      </c>
      <c r="AC243" s="246">
        <v>0</v>
      </c>
      <c r="AD243" s="246">
        <v>0</v>
      </c>
      <c r="AE243" s="246">
        <f t="shared" si="6"/>
        <v>0</v>
      </c>
      <c r="AF243" s="351"/>
      <c r="AG243" s="245">
        <v>451</v>
      </c>
      <c r="AH243" s="247">
        <v>51642.593466180486</v>
      </c>
      <c r="AI243" s="248">
        <v>-10480.143434065074</v>
      </c>
      <c r="AJ243" s="249">
        <v>0</v>
      </c>
      <c r="AK243" s="262">
        <v>-3317.6590477217396</v>
      </c>
      <c r="AL243" s="263">
        <v>-13797.802481786814</v>
      </c>
      <c r="AM243" s="252"/>
      <c r="AN243" s="253">
        <v>4657.9608000000007</v>
      </c>
      <c r="AO243" s="254">
        <v>0</v>
      </c>
      <c r="AP243" s="255"/>
      <c r="AQ243" s="94" t="s">
        <v>721</v>
      </c>
      <c r="AR243" s="256">
        <v>13797.802481786814</v>
      </c>
      <c r="AT243" s="246">
        <v>0</v>
      </c>
      <c r="AV243" s="261">
        <v>18587.093466180486</v>
      </c>
    </row>
    <row r="244" spans="1:48" ht="15.05" customHeight="1" x14ac:dyDescent="0.3">
      <c r="A244" s="238">
        <v>238</v>
      </c>
      <c r="B244" s="257" t="s">
        <v>338</v>
      </c>
      <c r="C244" s="240">
        <v>38240.798025063727</v>
      </c>
      <c r="D244" s="264">
        <v>3</v>
      </c>
      <c r="E244" s="259">
        <v>0</v>
      </c>
      <c r="F244" s="260">
        <v>0</v>
      </c>
      <c r="G244" s="260">
        <v>0</v>
      </c>
      <c r="H244" s="260">
        <v>0</v>
      </c>
      <c r="I244" s="260">
        <v>8161</v>
      </c>
      <c r="J244" s="260">
        <v>0.2</v>
      </c>
      <c r="K244" s="260">
        <v>0</v>
      </c>
      <c r="L244" s="260">
        <v>0</v>
      </c>
      <c r="M244" s="260">
        <v>3210.52</v>
      </c>
      <c r="N244" s="260">
        <v>0</v>
      </c>
      <c r="O244" s="260">
        <v>616</v>
      </c>
      <c r="P244" s="260">
        <v>24</v>
      </c>
      <c r="Q244" s="260">
        <v>1376</v>
      </c>
      <c r="R244" s="260">
        <v>6</v>
      </c>
      <c r="S244" s="260">
        <f t="shared" si="7"/>
        <v>4670.0322416079653</v>
      </c>
      <c r="T244" s="362">
        <v>0</v>
      </c>
      <c r="U244" s="369"/>
      <c r="V244" s="245">
        <v>18033.552241607966</v>
      </c>
      <c r="W244" s="246">
        <v>0</v>
      </c>
      <c r="X244" s="246">
        <v>0</v>
      </c>
      <c r="Y244" s="246">
        <v>0</v>
      </c>
      <c r="Z244" s="246">
        <v>0</v>
      </c>
      <c r="AA244" s="246">
        <v>0</v>
      </c>
      <c r="AB244" s="246">
        <v>0</v>
      </c>
      <c r="AC244" s="246">
        <v>0</v>
      </c>
      <c r="AD244" s="246">
        <v>0</v>
      </c>
      <c r="AE244" s="246">
        <f t="shared" si="6"/>
        <v>0</v>
      </c>
      <c r="AF244" s="351"/>
      <c r="AG244" s="245">
        <v>0</v>
      </c>
      <c r="AH244" s="247">
        <v>18033.552241607966</v>
      </c>
      <c r="AI244" s="248">
        <v>-20207.245783455761</v>
      </c>
      <c r="AJ244" s="249">
        <v>0</v>
      </c>
      <c r="AK244" s="262">
        <v>23973.194875245856</v>
      </c>
      <c r="AL244" s="263">
        <v>3765.9490917900948</v>
      </c>
      <c r="AM244" s="252"/>
      <c r="AN244" s="253">
        <v>2861.2129209999998</v>
      </c>
      <c r="AO244" s="254">
        <v>0</v>
      </c>
      <c r="AP244" s="255"/>
      <c r="AQ244" s="94">
        <v>-3765.9490917900948</v>
      </c>
      <c r="AR244" s="256" t="s">
        <v>721</v>
      </c>
      <c r="AT244" s="246">
        <v>0</v>
      </c>
      <c r="AV244" s="261">
        <v>4670.0322416079653</v>
      </c>
    </row>
    <row r="245" spans="1:48" ht="15.05" customHeight="1" x14ac:dyDescent="0.3">
      <c r="A245" s="238">
        <v>239</v>
      </c>
      <c r="B245" s="265" t="s">
        <v>339</v>
      </c>
      <c r="C245" s="240">
        <v>85416.016691609489</v>
      </c>
      <c r="D245" s="264">
        <v>3</v>
      </c>
      <c r="E245" s="259">
        <v>21018</v>
      </c>
      <c r="F245" s="260">
        <v>0</v>
      </c>
      <c r="G245" s="260">
        <v>18126.48</v>
      </c>
      <c r="H245" s="260">
        <v>134.80000000000001</v>
      </c>
      <c r="I245" s="260">
        <v>0</v>
      </c>
      <c r="J245" s="260">
        <v>0</v>
      </c>
      <c r="K245" s="260">
        <v>0</v>
      </c>
      <c r="L245" s="260">
        <v>0</v>
      </c>
      <c r="M245" s="260">
        <v>4903.1000000000004</v>
      </c>
      <c r="N245" s="260">
        <v>0</v>
      </c>
      <c r="O245" s="260">
        <v>0</v>
      </c>
      <c r="P245" s="260">
        <v>0</v>
      </c>
      <c r="Q245" s="260">
        <v>4138</v>
      </c>
      <c r="R245" s="260">
        <v>15</v>
      </c>
      <c r="S245" s="260">
        <f t="shared" si="7"/>
        <v>5336.131421422695</v>
      </c>
      <c r="T245" s="362">
        <v>0</v>
      </c>
      <c r="U245" s="369">
        <v>4988</v>
      </c>
      <c r="V245" s="245">
        <v>58509.711421422689</v>
      </c>
      <c r="W245" s="246">
        <v>0</v>
      </c>
      <c r="X245" s="246">
        <v>0</v>
      </c>
      <c r="Y245" s="246">
        <v>0</v>
      </c>
      <c r="Z245" s="246">
        <v>0</v>
      </c>
      <c r="AA245" s="246">
        <v>0</v>
      </c>
      <c r="AB245" s="246">
        <v>0</v>
      </c>
      <c r="AC245" s="246">
        <v>0</v>
      </c>
      <c r="AD245" s="246">
        <v>0</v>
      </c>
      <c r="AE245" s="246">
        <f t="shared" si="6"/>
        <v>0</v>
      </c>
      <c r="AF245" s="351"/>
      <c r="AG245" s="245">
        <v>0</v>
      </c>
      <c r="AH245" s="247">
        <v>58509.711421422689</v>
      </c>
      <c r="AI245" s="248">
        <v>-26906.3052701868</v>
      </c>
      <c r="AJ245" s="249">
        <v>0</v>
      </c>
      <c r="AK245" s="262">
        <v>71775.385784325917</v>
      </c>
      <c r="AL245" s="263">
        <v>44869.080514139117</v>
      </c>
      <c r="AM245" s="252"/>
      <c r="AN245" s="253">
        <v>6421.48542</v>
      </c>
      <c r="AO245" s="254">
        <v>0</v>
      </c>
      <c r="AP245" s="255"/>
      <c r="AQ245" s="94">
        <v>-44869.080514139117</v>
      </c>
      <c r="AR245" s="256" t="s">
        <v>721</v>
      </c>
      <c r="AT245" s="246">
        <v>0</v>
      </c>
      <c r="AV245" s="261">
        <v>10324.131421422695</v>
      </c>
    </row>
    <row r="246" spans="1:48" ht="15.05" customHeight="1" x14ac:dyDescent="0.3">
      <c r="A246" s="238">
        <v>240</v>
      </c>
      <c r="B246" s="257" t="s">
        <v>340</v>
      </c>
      <c r="C246" s="240">
        <v>34722.936707950801</v>
      </c>
      <c r="D246" s="264">
        <v>3</v>
      </c>
      <c r="E246" s="259">
        <v>7517</v>
      </c>
      <c r="F246" s="260">
        <v>0</v>
      </c>
      <c r="G246" s="260">
        <v>19558</v>
      </c>
      <c r="H246" s="260">
        <v>132.80000000000001</v>
      </c>
      <c r="I246" s="260">
        <v>0</v>
      </c>
      <c r="J246" s="260">
        <v>0</v>
      </c>
      <c r="K246" s="260">
        <v>0</v>
      </c>
      <c r="L246" s="260">
        <v>0</v>
      </c>
      <c r="M246" s="260">
        <v>0</v>
      </c>
      <c r="N246" s="260">
        <v>0</v>
      </c>
      <c r="O246" s="260">
        <v>0</v>
      </c>
      <c r="P246" s="260">
        <v>0</v>
      </c>
      <c r="Q246" s="260">
        <v>836.56</v>
      </c>
      <c r="R246" s="260">
        <v>3</v>
      </c>
      <c r="S246" s="260">
        <f t="shared" si="7"/>
        <v>3092.7910650978347</v>
      </c>
      <c r="T246" s="362">
        <v>0</v>
      </c>
      <c r="U246" s="369">
        <v>208</v>
      </c>
      <c r="V246" s="245">
        <v>31212.351065097835</v>
      </c>
      <c r="W246" s="246">
        <v>0</v>
      </c>
      <c r="X246" s="246">
        <v>0</v>
      </c>
      <c r="Y246" s="246">
        <v>0</v>
      </c>
      <c r="Z246" s="246">
        <v>0</v>
      </c>
      <c r="AA246" s="246">
        <v>0</v>
      </c>
      <c r="AB246" s="246">
        <v>0</v>
      </c>
      <c r="AC246" s="246">
        <v>0</v>
      </c>
      <c r="AD246" s="246">
        <v>0</v>
      </c>
      <c r="AE246" s="246">
        <f t="shared" si="6"/>
        <v>0</v>
      </c>
      <c r="AF246" s="351"/>
      <c r="AG246" s="245">
        <v>0</v>
      </c>
      <c r="AH246" s="247">
        <v>31212.351065097835</v>
      </c>
      <c r="AI246" s="248">
        <v>-3510.585642852966</v>
      </c>
      <c r="AJ246" s="249">
        <v>0</v>
      </c>
      <c r="AK246" s="262">
        <v>26539.562298332206</v>
      </c>
      <c r="AL246" s="263">
        <v>23028.97665547924</v>
      </c>
      <c r="AM246" s="252"/>
      <c r="AN246" s="253">
        <v>2599.3198000000002</v>
      </c>
      <c r="AO246" s="254">
        <v>0</v>
      </c>
      <c r="AP246" s="255"/>
      <c r="AQ246" s="94">
        <v>-23028.97665547924</v>
      </c>
      <c r="AR246" s="256" t="s">
        <v>721</v>
      </c>
      <c r="AT246" s="246">
        <v>0</v>
      </c>
      <c r="AV246" s="261">
        <v>3300.7910650978347</v>
      </c>
    </row>
    <row r="247" spans="1:48" ht="15.05" customHeight="1" x14ac:dyDescent="0.3">
      <c r="A247" s="238">
        <v>241</v>
      </c>
      <c r="B247" s="265" t="s">
        <v>341</v>
      </c>
      <c r="C247" s="240">
        <v>62384.191741141076</v>
      </c>
      <c r="D247" s="264">
        <v>3</v>
      </c>
      <c r="E247" s="259">
        <v>19746.239999999998</v>
      </c>
      <c r="F247" s="260" t="e">
        <v>#VALUE!</v>
      </c>
      <c r="G247" s="260">
        <v>10633</v>
      </c>
      <c r="H247" s="260">
        <v>69.599999999999994</v>
      </c>
      <c r="I247" s="260">
        <v>7316.3600000000006</v>
      </c>
      <c r="J247" s="260">
        <v>0.70000000000000007</v>
      </c>
      <c r="K247" s="260">
        <v>0</v>
      </c>
      <c r="L247" s="260">
        <v>0</v>
      </c>
      <c r="M247" s="260">
        <v>2167.66</v>
      </c>
      <c r="N247" s="260">
        <v>0</v>
      </c>
      <c r="O247" s="260">
        <v>0</v>
      </c>
      <c r="P247" s="260">
        <v>0</v>
      </c>
      <c r="Q247" s="260">
        <v>4778.13</v>
      </c>
      <c r="R247" s="260">
        <v>21</v>
      </c>
      <c r="S247" s="260">
        <f t="shared" si="7"/>
        <v>2197.5093682789247</v>
      </c>
      <c r="T247" s="362">
        <v>0</v>
      </c>
      <c r="U247" s="369">
        <f>5148+4865</f>
        <v>10013</v>
      </c>
      <c r="V247" s="245">
        <v>56851.899368278922</v>
      </c>
      <c r="W247" s="246">
        <v>0</v>
      </c>
      <c r="X247" s="246">
        <v>0</v>
      </c>
      <c r="Y247" s="246">
        <v>0</v>
      </c>
      <c r="Z247" s="246">
        <v>0</v>
      </c>
      <c r="AA247" s="246">
        <v>0</v>
      </c>
      <c r="AB247" s="246">
        <v>0</v>
      </c>
      <c r="AC247" s="246">
        <v>0</v>
      </c>
      <c r="AD247" s="246">
        <v>0</v>
      </c>
      <c r="AE247" s="246">
        <f t="shared" si="6"/>
        <v>0</v>
      </c>
      <c r="AF247" s="351"/>
      <c r="AG247" s="245">
        <v>0</v>
      </c>
      <c r="AH247" s="247">
        <v>56851.899368278922</v>
      </c>
      <c r="AI247" s="248">
        <v>-5532.2923728621536</v>
      </c>
      <c r="AJ247" s="249">
        <v>0</v>
      </c>
      <c r="AK247" s="262">
        <v>40882.462673688467</v>
      </c>
      <c r="AL247" s="263">
        <v>35350.170300826314</v>
      </c>
      <c r="AM247" s="252"/>
      <c r="AN247" s="253">
        <v>4677.8135999999995</v>
      </c>
      <c r="AO247" s="254">
        <v>0</v>
      </c>
      <c r="AP247" s="255"/>
      <c r="AQ247" s="94">
        <v>-35350.170300826314</v>
      </c>
      <c r="AR247" s="256" t="s">
        <v>721</v>
      </c>
      <c r="AT247" s="246">
        <v>0</v>
      </c>
      <c r="AV247" s="261">
        <v>12210.509368278925</v>
      </c>
    </row>
    <row r="248" spans="1:48" ht="15.05" customHeight="1" x14ac:dyDescent="0.3">
      <c r="A248" s="238">
        <v>242</v>
      </c>
      <c r="B248" s="265" t="s">
        <v>342</v>
      </c>
      <c r="C248" s="240">
        <v>74591.759295521406</v>
      </c>
      <c r="D248" s="264">
        <v>3</v>
      </c>
      <c r="E248" s="259">
        <v>2458</v>
      </c>
      <c r="F248" s="260">
        <v>0</v>
      </c>
      <c r="G248" s="260">
        <v>5932.26</v>
      </c>
      <c r="H248" s="260">
        <v>44</v>
      </c>
      <c r="I248" s="260">
        <v>1356.25</v>
      </c>
      <c r="J248" s="260">
        <v>0</v>
      </c>
      <c r="K248" s="260">
        <v>0</v>
      </c>
      <c r="L248" s="260">
        <v>0</v>
      </c>
      <c r="M248" s="260">
        <v>7418.66</v>
      </c>
      <c r="N248" s="260">
        <v>0</v>
      </c>
      <c r="O248" s="260">
        <v>9761.91</v>
      </c>
      <c r="P248" s="260">
        <v>0</v>
      </c>
      <c r="Q248" s="260">
        <v>0</v>
      </c>
      <c r="R248" s="260">
        <v>0</v>
      </c>
      <c r="S248" s="260">
        <f t="shared" si="7"/>
        <v>4613.3747935346</v>
      </c>
      <c r="T248" s="362">
        <v>0</v>
      </c>
      <c r="U248" s="369">
        <v>10441</v>
      </c>
      <c r="V248" s="245">
        <v>41981.454793534598</v>
      </c>
      <c r="W248" s="246">
        <v>793</v>
      </c>
      <c r="X248" s="246">
        <v>0</v>
      </c>
      <c r="Y248" s="246">
        <v>0</v>
      </c>
      <c r="Z248" s="246">
        <v>0</v>
      </c>
      <c r="AA248" s="246">
        <v>0</v>
      </c>
      <c r="AB248" s="246">
        <v>0</v>
      </c>
      <c r="AC248" s="246">
        <v>0</v>
      </c>
      <c r="AD248" s="246">
        <v>0</v>
      </c>
      <c r="AE248" s="246">
        <f t="shared" si="6"/>
        <v>0</v>
      </c>
      <c r="AF248" s="351"/>
      <c r="AG248" s="245">
        <v>793</v>
      </c>
      <c r="AH248" s="247">
        <v>42774.454793534598</v>
      </c>
      <c r="AI248" s="248">
        <v>-31817.304501986808</v>
      </c>
      <c r="AJ248" s="249">
        <v>0</v>
      </c>
      <c r="AK248" s="262">
        <v>-48794.577385441211</v>
      </c>
      <c r="AL248" s="263">
        <v>-80611.881887428026</v>
      </c>
      <c r="AM248" s="252"/>
      <c r="AN248" s="253">
        <v>5669.03568</v>
      </c>
      <c r="AO248" s="254">
        <v>0</v>
      </c>
      <c r="AP248" s="255"/>
      <c r="AQ248" s="94" t="s">
        <v>721</v>
      </c>
      <c r="AR248" s="256">
        <v>80611.881887428026</v>
      </c>
      <c r="AT248" s="246">
        <v>0</v>
      </c>
      <c r="AV248" s="261">
        <v>15054.3747935346</v>
      </c>
    </row>
    <row r="249" spans="1:48" ht="15.05" customHeight="1" x14ac:dyDescent="0.3">
      <c r="A249" s="238">
        <v>243</v>
      </c>
      <c r="B249" s="257" t="s">
        <v>343</v>
      </c>
      <c r="C249" s="240">
        <v>39455.967791288087</v>
      </c>
      <c r="D249" s="264">
        <v>3</v>
      </c>
      <c r="E249" s="259">
        <v>15689.65</v>
      </c>
      <c r="F249" s="260">
        <v>78.3</v>
      </c>
      <c r="G249" s="260">
        <v>2246</v>
      </c>
      <c r="H249" s="260">
        <v>13.9</v>
      </c>
      <c r="I249" s="260">
        <v>0</v>
      </c>
      <c r="J249" s="260">
        <v>0</v>
      </c>
      <c r="K249" s="260">
        <v>0</v>
      </c>
      <c r="L249" s="260">
        <v>0</v>
      </c>
      <c r="M249" s="260">
        <v>3752</v>
      </c>
      <c r="N249" s="260">
        <v>0</v>
      </c>
      <c r="O249" s="260">
        <v>0</v>
      </c>
      <c r="P249" s="260">
        <v>0</v>
      </c>
      <c r="Q249" s="260">
        <v>0</v>
      </c>
      <c r="R249" s="260">
        <v>0</v>
      </c>
      <c r="S249" s="260">
        <f t="shared" si="7"/>
        <v>6140.8775042982015</v>
      </c>
      <c r="T249" s="362">
        <v>0</v>
      </c>
      <c r="U249" s="369">
        <v>3091</v>
      </c>
      <c r="V249" s="245">
        <v>30919.527504298203</v>
      </c>
      <c r="W249" s="246">
        <v>455</v>
      </c>
      <c r="X249" s="246">
        <v>0</v>
      </c>
      <c r="Y249" s="246">
        <v>0</v>
      </c>
      <c r="Z249" s="246">
        <v>0</v>
      </c>
      <c r="AA249" s="246">
        <v>0</v>
      </c>
      <c r="AB249" s="246">
        <v>0</v>
      </c>
      <c r="AC249" s="246">
        <v>0</v>
      </c>
      <c r="AD249" s="246">
        <v>0</v>
      </c>
      <c r="AE249" s="246">
        <f t="shared" si="6"/>
        <v>0</v>
      </c>
      <c r="AF249" s="351"/>
      <c r="AG249" s="245">
        <v>455</v>
      </c>
      <c r="AH249" s="247">
        <v>31374.527504298203</v>
      </c>
      <c r="AI249" s="248">
        <v>-8081.440286989884</v>
      </c>
      <c r="AJ249" s="249">
        <v>0</v>
      </c>
      <c r="AK249" s="262">
        <v>-14189.143599529558</v>
      </c>
      <c r="AL249" s="263">
        <v>-22270.583886519442</v>
      </c>
      <c r="AM249" s="252"/>
      <c r="AN249" s="253">
        <v>2952.516216</v>
      </c>
      <c r="AO249" s="254">
        <v>0</v>
      </c>
      <c r="AP249" s="255"/>
      <c r="AQ249" s="94" t="s">
        <v>721</v>
      </c>
      <c r="AR249" s="256">
        <v>22270.583886519442</v>
      </c>
      <c r="AT249" s="246">
        <v>0</v>
      </c>
      <c r="AV249" s="261">
        <v>9231.8775042982015</v>
      </c>
    </row>
    <row r="250" spans="1:48" ht="15.75" customHeight="1" x14ac:dyDescent="0.3">
      <c r="A250" s="238">
        <v>244</v>
      </c>
      <c r="B250" s="257" t="s">
        <v>344</v>
      </c>
      <c r="C250" s="240">
        <v>39374.174074802737</v>
      </c>
      <c r="D250" s="264">
        <v>3</v>
      </c>
      <c r="E250" s="259">
        <v>7979</v>
      </c>
      <c r="F250" s="260">
        <v>0</v>
      </c>
      <c r="G250" s="260">
        <v>25067</v>
      </c>
      <c r="H250" s="260">
        <v>164.7</v>
      </c>
      <c r="I250" s="260">
        <v>0</v>
      </c>
      <c r="J250" s="260">
        <v>0</v>
      </c>
      <c r="K250" s="260">
        <v>0</v>
      </c>
      <c r="L250" s="260">
        <v>0</v>
      </c>
      <c r="M250" s="260">
        <v>3673</v>
      </c>
      <c r="N250" s="260">
        <v>0</v>
      </c>
      <c r="O250" s="260">
        <v>0</v>
      </c>
      <c r="P250" s="260">
        <v>0</v>
      </c>
      <c r="Q250" s="260">
        <v>0</v>
      </c>
      <c r="R250" s="260">
        <v>0</v>
      </c>
      <c r="S250" s="260">
        <f t="shared" si="7"/>
        <v>10092.72263764373</v>
      </c>
      <c r="T250" s="362">
        <v>0</v>
      </c>
      <c r="U250" s="369">
        <v>211</v>
      </c>
      <c r="V250" s="245">
        <v>47022.722637643732</v>
      </c>
      <c r="W250" s="246">
        <v>0</v>
      </c>
      <c r="X250" s="246">
        <v>0</v>
      </c>
      <c r="Y250" s="246">
        <v>0</v>
      </c>
      <c r="Z250" s="246">
        <v>0</v>
      </c>
      <c r="AA250" s="246">
        <v>0</v>
      </c>
      <c r="AB250" s="246">
        <v>0</v>
      </c>
      <c r="AC250" s="246">
        <v>0</v>
      </c>
      <c r="AD250" s="246">
        <v>0</v>
      </c>
      <c r="AE250" s="246">
        <f t="shared" si="6"/>
        <v>0</v>
      </c>
      <c r="AF250" s="351"/>
      <c r="AG250" s="245">
        <v>0</v>
      </c>
      <c r="AH250" s="247">
        <v>47022.722637643732</v>
      </c>
      <c r="AI250" s="248">
        <v>0</v>
      </c>
      <c r="AJ250" s="249">
        <v>7648.5485628409951</v>
      </c>
      <c r="AK250" s="262">
        <v>22551.687128368165</v>
      </c>
      <c r="AL250" s="263">
        <v>30200.23569120916</v>
      </c>
      <c r="AM250" s="252"/>
      <c r="AN250" s="253">
        <v>2946.4993469999995</v>
      </c>
      <c r="AO250" s="254">
        <v>0</v>
      </c>
      <c r="AP250" s="255"/>
      <c r="AQ250" s="94">
        <v>-30200.23569120916</v>
      </c>
      <c r="AR250" s="256" t="s">
        <v>721</v>
      </c>
      <c r="AT250" s="246">
        <v>0</v>
      </c>
      <c r="AV250" s="261">
        <v>10303.72263764373</v>
      </c>
    </row>
    <row r="251" spans="1:48" ht="15.05" customHeight="1" x14ac:dyDescent="0.3">
      <c r="A251" s="238">
        <v>245</v>
      </c>
      <c r="B251" s="257" t="s">
        <v>345</v>
      </c>
      <c r="C251" s="240">
        <v>59800.14683659446</v>
      </c>
      <c r="D251" s="264">
        <v>3</v>
      </c>
      <c r="E251" s="259">
        <v>2252</v>
      </c>
      <c r="F251" s="260">
        <v>0</v>
      </c>
      <c r="G251" s="260">
        <v>20757.400000000001</v>
      </c>
      <c r="H251" s="260">
        <v>150.89999999999998</v>
      </c>
      <c r="I251" s="260">
        <v>0</v>
      </c>
      <c r="J251" s="260">
        <v>0</v>
      </c>
      <c r="K251" s="260">
        <v>1000</v>
      </c>
      <c r="L251" s="260">
        <v>8</v>
      </c>
      <c r="M251" s="260">
        <v>0</v>
      </c>
      <c r="N251" s="260">
        <v>0</v>
      </c>
      <c r="O251" s="260">
        <v>1265</v>
      </c>
      <c r="P251" s="260">
        <v>0</v>
      </c>
      <c r="Q251" s="260">
        <v>1252</v>
      </c>
      <c r="R251" s="260">
        <v>4</v>
      </c>
      <c r="S251" s="260">
        <f t="shared" si="7"/>
        <v>3354.3409701704186</v>
      </c>
      <c r="T251" s="362">
        <v>0</v>
      </c>
      <c r="U251" s="369">
        <v>3844</v>
      </c>
      <c r="V251" s="245">
        <v>33724.740970170416</v>
      </c>
      <c r="W251" s="246">
        <v>0</v>
      </c>
      <c r="X251" s="246">
        <v>0</v>
      </c>
      <c r="Y251" s="246">
        <v>0</v>
      </c>
      <c r="Z251" s="246">
        <v>0</v>
      </c>
      <c r="AA251" s="246">
        <v>0</v>
      </c>
      <c r="AB251" s="246">
        <v>0</v>
      </c>
      <c r="AC251" s="246">
        <v>0</v>
      </c>
      <c r="AD251" s="246">
        <v>0</v>
      </c>
      <c r="AE251" s="246">
        <f t="shared" si="6"/>
        <v>0</v>
      </c>
      <c r="AF251" s="351"/>
      <c r="AG251" s="245">
        <v>0</v>
      </c>
      <c r="AH251" s="247">
        <v>33724.740970170416</v>
      </c>
      <c r="AI251" s="248">
        <v>-26075.405866424044</v>
      </c>
      <c r="AJ251" s="249">
        <v>0</v>
      </c>
      <c r="AK251" s="262">
        <v>-24691.334140935433</v>
      </c>
      <c r="AL251" s="263">
        <v>-50766.740007359476</v>
      </c>
      <c r="AM251" s="252"/>
      <c r="AN251" s="253">
        <v>4485.3367399999997</v>
      </c>
      <c r="AO251" s="254">
        <v>0</v>
      </c>
      <c r="AP251" s="255"/>
      <c r="AQ251" s="94" t="s">
        <v>721</v>
      </c>
      <c r="AR251" s="256">
        <v>50766.740007359476</v>
      </c>
      <c r="AT251" s="246">
        <v>0</v>
      </c>
      <c r="AV251" s="261">
        <v>7198.3409701704186</v>
      </c>
    </row>
    <row r="252" spans="1:48" ht="15.05" customHeight="1" x14ac:dyDescent="0.3">
      <c r="A252" s="238">
        <v>246</v>
      </c>
      <c r="B252" s="257" t="s">
        <v>346</v>
      </c>
      <c r="C252" s="240">
        <v>36888.913768917038</v>
      </c>
      <c r="D252" s="264">
        <v>3</v>
      </c>
      <c r="E252" s="259">
        <v>0</v>
      </c>
      <c r="F252" s="260">
        <v>0</v>
      </c>
      <c r="G252" s="260">
        <v>13150.3</v>
      </c>
      <c r="H252" s="260">
        <v>33.9</v>
      </c>
      <c r="I252" s="260">
        <v>0</v>
      </c>
      <c r="J252" s="260">
        <v>0</v>
      </c>
      <c r="K252" s="260">
        <v>0</v>
      </c>
      <c r="L252" s="260">
        <v>0</v>
      </c>
      <c r="M252" s="260">
        <v>1306</v>
      </c>
      <c r="N252" s="260">
        <v>0</v>
      </c>
      <c r="O252" s="260">
        <v>0</v>
      </c>
      <c r="P252" s="260">
        <v>0</v>
      </c>
      <c r="Q252" s="260">
        <v>0</v>
      </c>
      <c r="R252" s="260">
        <v>0</v>
      </c>
      <c r="S252" s="260">
        <f t="shared" si="7"/>
        <v>771.49175135230325</v>
      </c>
      <c r="T252" s="362">
        <v>0</v>
      </c>
      <c r="U252" s="369"/>
      <c r="V252" s="245">
        <v>15227.791751352303</v>
      </c>
      <c r="W252" s="246">
        <v>0</v>
      </c>
      <c r="X252" s="246">
        <v>0</v>
      </c>
      <c r="Y252" s="246">
        <v>0</v>
      </c>
      <c r="Z252" s="246">
        <v>0</v>
      </c>
      <c r="AA252" s="246">
        <v>47750</v>
      </c>
      <c r="AB252" s="246">
        <v>1</v>
      </c>
      <c r="AC252" s="246">
        <v>0</v>
      </c>
      <c r="AD252" s="246">
        <v>0</v>
      </c>
      <c r="AE252" s="246">
        <f t="shared" si="6"/>
        <v>0</v>
      </c>
      <c r="AF252" s="351"/>
      <c r="AG252" s="245">
        <v>47750</v>
      </c>
      <c r="AH252" s="247">
        <v>62977.791751352299</v>
      </c>
      <c r="AI252" s="248">
        <v>0</v>
      </c>
      <c r="AJ252" s="249">
        <v>26088.87798243526</v>
      </c>
      <c r="AK252" s="262">
        <v>-24086.711729084578</v>
      </c>
      <c r="AL252" s="263">
        <v>2002.1662533506824</v>
      </c>
      <c r="AM252" s="252"/>
      <c r="AN252" s="253">
        <v>2784.1407090000002</v>
      </c>
      <c r="AO252" s="254">
        <v>0</v>
      </c>
      <c r="AP252" s="255"/>
      <c r="AQ252" s="94">
        <v>-2002.1662533506824</v>
      </c>
      <c r="AR252" s="256" t="s">
        <v>721</v>
      </c>
      <c r="AT252" s="246">
        <v>0</v>
      </c>
      <c r="AV252" s="261">
        <v>771.49175135230325</v>
      </c>
    </row>
    <row r="253" spans="1:48" ht="15.05" customHeight="1" x14ac:dyDescent="0.3">
      <c r="A253" s="238">
        <v>247</v>
      </c>
      <c r="B253" s="257" t="s">
        <v>347</v>
      </c>
      <c r="C253" s="240">
        <v>58599.14494505433</v>
      </c>
      <c r="D253" s="264">
        <v>1</v>
      </c>
      <c r="E253" s="259">
        <v>15045.880000000001</v>
      </c>
      <c r="F253" s="260">
        <v>0</v>
      </c>
      <c r="G253" s="260">
        <v>36523.130000000005</v>
      </c>
      <c r="H253" s="260">
        <v>143.19999999999999</v>
      </c>
      <c r="I253" s="260">
        <v>0</v>
      </c>
      <c r="J253" s="260">
        <v>0</v>
      </c>
      <c r="K253" s="260">
        <v>0</v>
      </c>
      <c r="L253" s="260">
        <v>0</v>
      </c>
      <c r="M253" s="260">
        <v>4198</v>
      </c>
      <c r="N253" s="260">
        <v>0</v>
      </c>
      <c r="O253" s="260">
        <v>2338</v>
      </c>
      <c r="P253" s="260">
        <v>0</v>
      </c>
      <c r="Q253" s="260">
        <v>6056</v>
      </c>
      <c r="R253" s="260">
        <v>14</v>
      </c>
      <c r="S253" s="260">
        <f t="shared" si="7"/>
        <v>526.51580461207823</v>
      </c>
      <c r="T253" s="362">
        <v>0</v>
      </c>
      <c r="U253" s="369">
        <v>1928</v>
      </c>
      <c r="V253" s="245">
        <v>66615.525804612087</v>
      </c>
      <c r="W253" s="246">
        <v>0</v>
      </c>
      <c r="X253" s="246">
        <v>0</v>
      </c>
      <c r="Y253" s="246">
        <v>0</v>
      </c>
      <c r="Z253" s="246">
        <v>0</v>
      </c>
      <c r="AA253" s="246">
        <v>0</v>
      </c>
      <c r="AB253" s="246">
        <v>0</v>
      </c>
      <c r="AC253" s="246">
        <v>0</v>
      </c>
      <c r="AD253" s="246">
        <v>0</v>
      </c>
      <c r="AE253" s="246">
        <f t="shared" si="6"/>
        <v>0</v>
      </c>
      <c r="AF253" s="351"/>
      <c r="AG253" s="245">
        <v>0</v>
      </c>
      <c r="AH253" s="247">
        <v>66615.525804612087</v>
      </c>
      <c r="AI253" s="248">
        <v>0</v>
      </c>
      <c r="AJ253" s="249">
        <v>8016.3808595577575</v>
      </c>
      <c r="AK253" s="262">
        <v>-5865.2024774110396</v>
      </c>
      <c r="AL253" s="263">
        <v>2151.1783821467179</v>
      </c>
      <c r="AM253" s="252"/>
      <c r="AN253" s="253">
        <v>4426.1521400000001</v>
      </c>
      <c r="AO253" s="254">
        <v>0</v>
      </c>
      <c r="AP253" s="255"/>
      <c r="AQ253" s="94">
        <v>-2151.1783821467179</v>
      </c>
      <c r="AR253" s="256" t="s">
        <v>721</v>
      </c>
      <c r="AT253" s="246">
        <v>0</v>
      </c>
      <c r="AV253" s="261">
        <v>2454.5158046120782</v>
      </c>
    </row>
    <row r="254" spans="1:48" ht="15.05" customHeight="1" x14ac:dyDescent="0.3">
      <c r="A254" s="238">
        <v>248</v>
      </c>
      <c r="B254" s="257" t="s">
        <v>348</v>
      </c>
      <c r="C254" s="240">
        <v>164468.01656142439</v>
      </c>
      <c r="D254" s="264">
        <v>2</v>
      </c>
      <c r="E254" s="259">
        <v>3380.45</v>
      </c>
      <c r="F254" s="260">
        <v>2</v>
      </c>
      <c r="G254" s="260">
        <v>27186.41</v>
      </c>
      <c r="H254" s="260">
        <v>170</v>
      </c>
      <c r="I254" s="260">
        <v>0</v>
      </c>
      <c r="J254" s="260">
        <v>0</v>
      </c>
      <c r="K254" s="260">
        <v>0</v>
      </c>
      <c r="L254" s="260">
        <v>0</v>
      </c>
      <c r="M254" s="260">
        <v>3635</v>
      </c>
      <c r="N254" s="260">
        <v>0</v>
      </c>
      <c r="O254" s="260">
        <v>0</v>
      </c>
      <c r="P254" s="260">
        <v>0</v>
      </c>
      <c r="Q254" s="260">
        <v>0</v>
      </c>
      <c r="R254" s="260">
        <v>0</v>
      </c>
      <c r="S254" s="260">
        <f t="shared" si="7"/>
        <v>4240.3825737640309</v>
      </c>
      <c r="T254" s="362">
        <v>0</v>
      </c>
      <c r="U254" s="369">
        <v>231</v>
      </c>
      <c r="V254" s="245">
        <v>38673.24257376403</v>
      </c>
      <c r="W254" s="246">
        <v>583</v>
      </c>
      <c r="X254" s="246">
        <v>0</v>
      </c>
      <c r="Y254" s="246">
        <v>0</v>
      </c>
      <c r="Z254" s="246">
        <v>0</v>
      </c>
      <c r="AA254" s="246">
        <v>59697</v>
      </c>
      <c r="AB254" s="246">
        <v>1</v>
      </c>
      <c r="AC254" s="246">
        <v>51851</v>
      </c>
      <c r="AD254" s="246">
        <v>284</v>
      </c>
      <c r="AE254" s="246">
        <f t="shared" si="6"/>
        <v>0</v>
      </c>
      <c r="AF254" s="351">
        <v>19085</v>
      </c>
      <c r="AG254" s="245">
        <v>131216</v>
      </c>
      <c r="AH254" s="247">
        <v>169889.24257376403</v>
      </c>
      <c r="AI254" s="248">
        <v>0</v>
      </c>
      <c r="AJ254" s="249">
        <v>5421.2260123396409</v>
      </c>
      <c r="AK254" s="262">
        <v>6052.0171101399028</v>
      </c>
      <c r="AL254" s="263">
        <v>11473.243122479544</v>
      </c>
      <c r="AM254" s="252"/>
      <c r="AN254" s="253">
        <v>12630.130644000001</v>
      </c>
      <c r="AO254" s="254">
        <v>0</v>
      </c>
      <c r="AP254" s="255"/>
      <c r="AQ254" s="94">
        <v>-11473.243122479544</v>
      </c>
      <c r="AR254" s="256" t="s">
        <v>721</v>
      </c>
      <c r="AT254" s="246">
        <v>19085</v>
      </c>
      <c r="AV254" s="261">
        <v>4471.3825737640309</v>
      </c>
    </row>
    <row r="255" spans="1:48" x14ac:dyDescent="0.3">
      <c r="A255" s="238">
        <v>249</v>
      </c>
      <c r="B255" s="257" t="s">
        <v>349</v>
      </c>
      <c r="C255" s="240">
        <v>183542.19035996293</v>
      </c>
      <c r="D255" s="264">
        <v>2</v>
      </c>
      <c r="E255" s="259">
        <v>19950.870000000003</v>
      </c>
      <c r="F255" s="260">
        <v>51</v>
      </c>
      <c r="G255" s="260">
        <v>932</v>
      </c>
      <c r="H255" s="260">
        <v>22</v>
      </c>
      <c r="I255" s="260">
        <v>0</v>
      </c>
      <c r="J255" s="260">
        <v>0</v>
      </c>
      <c r="K255" s="260">
        <v>0</v>
      </c>
      <c r="L255" s="260">
        <v>0</v>
      </c>
      <c r="M255" s="260">
        <v>7311</v>
      </c>
      <c r="N255" s="260">
        <v>0</v>
      </c>
      <c r="O255" s="260">
        <v>10455</v>
      </c>
      <c r="P255" s="260">
        <v>0</v>
      </c>
      <c r="Q255" s="260">
        <v>47455</v>
      </c>
      <c r="R255" s="260">
        <v>150</v>
      </c>
      <c r="S255" s="260">
        <f t="shared" si="7"/>
        <v>10565.272346499205</v>
      </c>
      <c r="T255" s="362">
        <v>0</v>
      </c>
      <c r="U255" s="369">
        <v>575</v>
      </c>
      <c r="V255" s="245">
        <v>97244.142346499211</v>
      </c>
      <c r="W255" s="246">
        <v>0</v>
      </c>
      <c r="X255" s="246">
        <v>0</v>
      </c>
      <c r="Y255" s="246">
        <v>0</v>
      </c>
      <c r="Z255" s="246">
        <v>0</v>
      </c>
      <c r="AA255" s="246">
        <v>0</v>
      </c>
      <c r="AB255" s="246">
        <v>0</v>
      </c>
      <c r="AC255" s="246">
        <v>94609</v>
      </c>
      <c r="AD255" s="246">
        <v>538</v>
      </c>
      <c r="AE255" s="246">
        <f t="shared" si="6"/>
        <v>0</v>
      </c>
      <c r="AF255" s="351">
        <v>3664</v>
      </c>
      <c r="AG255" s="245">
        <v>98273</v>
      </c>
      <c r="AH255" s="247">
        <v>195517.1423464992</v>
      </c>
      <c r="AI255" s="248">
        <v>0</v>
      </c>
      <c r="AJ255" s="249">
        <v>11974.951986536267</v>
      </c>
      <c r="AK255" s="262">
        <v>7866.4328951991847</v>
      </c>
      <c r="AL255" s="263">
        <v>19841.384881735452</v>
      </c>
      <c r="AM255" s="252"/>
      <c r="AN255" s="253">
        <v>13982.704204</v>
      </c>
      <c r="AO255" s="254">
        <v>0</v>
      </c>
      <c r="AP255" s="255"/>
      <c r="AQ255" s="94">
        <v>-19841.384881735452</v>
      </c>
      <c r="AR255" s="256" t="s">
        <v>721</v>
      </c>
      <c r="AT255" s="246">
        <v>3664</v>
      </c>
      <c r="AV255" s="261">
        <v>11140.272346499205</v>
      </c>
    </row>
    <row r="256" spans="1:48" ht="15.05" customHeight="1" x14ac:dyDescent="0.3">
      <c r="A256" s="238">
        <v>250</v>
      </c>
      <c r="B256" s="257" t="s">
        <v>350</v>
      </c>
      <c r="C256" s="240">
        <v>79214.078409767622</v>
      </c>
      <c r="D256" s="264">
        <v>2</v>
      </c>
      <c r="E256" s="259">
        <v>5634.38</v>
      </c>
      <c r="F256" s="260">
        <v>0</v>
      </c>
      <c r="G256" s="260">
        <v>0</v>
      </c>
      <c r="H256" s="260">
        <v>0</v>
      </c>
      <c r="I256" s="260">
        <v>0</v>
      </c>
      <c r="J256" s="260">
        <v>0</v>
      </c>
      <c r="K256" s="260">
        <v>0</v>
      </c>
      <c r="L256" s="260">
        <v>0</v>
      </c>
      <c r="M256" s="260">
        <v>0</v>
      </c>
      <c r="N256" s="260">
        <v>0</v>
      </c>
      <c r="O256" s="260">
        <v>0</v>
      </c>
      <c r="P256" s="260">
        <v>0</v>
      </c>
      <c r="Q256" s="260">
        <v>0</v>
      </c>
      <c r="R256" s="260">
        <v>0</v>
      </c>
      <c r="S256" s="260">
        <f t="shared" si="7"/>
        <v>18895.328068768402</v>
      </c>
      <c r="T256" s="362">
        <v>0</v>
      </c>
      <c r="U256" s="369">
        <v>399</v>
      </c>
      <c r="V256" s="245">
        <v>24928.708068768403</v>
      </c>
      <c r="W256" s="246">
        <v>350</v>
      </c>
      <c r="X256" s="246">
        <v>0</v>
      </c>
      <c r="Y256" s="246">
        <v>26790</v>
      </c>
      <c r="Z256" s="246">
        <v>170</v>
      </c>
      <c r="AA256" s="246">
        <v>0</v>
      </c>
      <c r="AB256" s="246">
        <v>0</v>
      </c>
      <c r="AC256" s="246">
        <v>35083</v>
      </c>
      <c r="AD256" s="246">
        <v>192</v>
      </c>
      <c r="AE256" s="246">
        <f t="shared" si="6"/>
        <v>0</v>
      </c>
      <c r="AF256" s="351"/>
      <c r="AG256" s="245">
        <v>62223</v>
      </c>
      <c r="AH256" s="247">
        <v>87151.708068768407</v>
      </c>
      <c r="AI256" s="248">
        <v>0</v>
      </c>
      <c r="AJ256" s="249">
        <v>7937.6296590007842</v>
      </c>
      <c r="AK256" s="262">
        <v>2858.4056765922869</v>
      </c>
      <c r="AL256" s="263">
        <v>10796.035335593071</v>
      </c>
      <c r="AM256" s="252"/>
      <c r="AN256" s="253">
        <v>6075.3407100000004</v>
      </c>
      <c r="AO256" s="254">
        <v>0</v>
      </c>
      <c r="AP256" s="255"/>
      <c r="AQ256" s="94">
        <v>-10796.035335593071</v>
      </c>
      <c r="AR256" s="256" t="s">
        <v>721</v>
      </c>
      <c r="AT256" s="246">
        <v>0</v>
      </c>
      <c r="AV256" s="261">
        <v>19294.328068768402</v>
      </c>
    </row>
    <row r="257" spans="1:48" ht="15.05" customHeight="1" x14ac:dyDescent="0.3">
      <c r="A257" s="238">
        <v>251</v>
      </c>
      <c r="B257" s="257" t="s">
        <v>351</v>
      </c>
      <c r="C257" s="240">
        <v>65613.104127036087</v>
      </c>
      <c r="D257" s="264">
        <v>2</v>
      </c>
      <c r="E257" s="259">
        <v>3640</v>
      </c>
      <c r="F257" s="260">
        <v>0</v>
      </c>
      <c r="G257" s="260">
        <v>0</v>
      </c>
      <c r="H257" s="260">
        <v>0</v>
      </c>
      <c r="I257" s="260">
        <v>0</v>
      </c>
      <c r="J257" s="260">
        <v>0</v>
      </c>
      <c r="K257" s="260">
        <v>0</v>
      </c>
      <c r="L257" s="260">
        <v>0</v>
      </c>
      <c r="M257" s="260">
        <v>17491.349999999999</v>
      </c>
      <c r="N257" s="260">
        <v>0</v>
      </c>
      <c r="O257" s="260">
        <v>35561</v>
      </c>
      <c r="P257" s="260">
        <v>0</v>
      </c>
      <c r="Q257" s="260">
        <v>0</v>
      </c>
      <c r="R257" s="260">
        <v>0</v>
      </c>
      <c r="S257" s="260">
        <f t="shared" si="7"/>
        <v>4862.3968686686885</v>
      </c>
      <c r="T257" s="362">
        <v>0</v>
      </c>
      <c r="U257" s="369">
        <v>2457</v>
      </c>
      <c r="V257" s="245">
        <v>28450.746868668688</v>
      </c>
      <c r="W257" s="246">
        <v>0</v>
      </c>
      <c r="X257" s="246">
        <v>0</v>
      </c>
      <c r="Y257" s="246">
        <v>43181</v>
      </c>
      <c r="Z257" s="246">
        <v>240</v>
      </c>
      <c r="AA257" s="246">
        <v>0</v>
      </c>
      <c r="AB257" s="246">
        <v>0</v>
      </c>
      <c r="AC257" s="246">
        <v>0</v>
      </c>
      <c r="AD257" s="246">
        <v>0</v>
      </c>
      <c r="AE257" s="246">
        <f t="shared" si="6"/>
        <v>0</v>
      </c>
      <c r="AF257" s="351"/>
      <c r="AG257" s="245">
        <v>78742</v>
      </c>
      <c r="AH257" s="247">
        <v>107192.74686866869</v>
      </c>
      <c r="AI257" s="248">
        <v>0</v>
      </c>
      <c r="AJ257" s="249">
        <v>41579.642741632604</v>
      </c>
      <c r="AK257" s="262">
        <v>-5857.7108410929504</v>
      </c>
      <c r="AL257" s="263">
        <v>35721.931900539654</v>
      </c>
      <c r="AM257" s="252"/>
      <c r="AN257" s="253">
        <v>4949.92047</v>
      </c>
      <c r="AO257" s="254">
        <v>0</v>
      </c>
      <c r="AP257" s="255"/>
      <c r="AQ257" s="94">
        <v>-35721.931900539654</v>
      </c>
      <c r="AR257" s="256" t="s">
        <v>721</v>
      </c>
      <c r="AT257" s="246">
        <v>0</v>
      </c>
      <c r="AV257" s="261">
        <v>7319.3968686686885</v>
      </c>
    </row>
    <row r="258" spans="1:48" ht="15.05" customHeight="1" x14ac:dyDescent="0.3">
      <c r="A258" s="238">
        <v>252</v>
      </c>
      <c r="B258" s="257" t="s">
        <v>352</v>
      </c>
      <c r="C258" s="240">
        <v>22108.868929746979</v>
      </c>
      <c r="D258" s="264">
        <v>2</v>
      </c>
      <c r="E258" s="259">
        <v>1488.6</v>
      </c>
      <c r="F258" s="260">
        <v>0</v>
      </c>
      <c r="G258" s="260">
        <v>0</v>
      </c>
      <c r="H258" s="260">
        <v>0</v>
      </c>
      <c r="I258" s="260">
        <v>0</v>
      </c>
      <c r="J258" s="260">
        <v>0</v>
      </c>
      <c r="K258" s="260">
        <v>0</v>
      </c>
      <c r="L258" s="260">
        <v>0</v>
      </c>
      <c r="M258" s="260">
        <v>0</v>
      </c>
      <c r="N258" s="260">
        <v>0</v>
      </c>
      <c r="O258" s="260">
        <v>0</v>
      </c>
      <c r="P258" s="260">
        <v>0</v>
      </c>
      <c r="Q258" s="260">
        <v>0</v>
      </c>
      <c r="R258" s="260">
        <v>0</v>
      </c>
      <c r="S258" s="260">
        <f t="shared" si="7"/>
        <v>76.890194584164419</v>
      </c>
      <c r="T258" s="362">
        <v>0</v>
      </c>
      <c r="U258" s="369"/>
      <c r="V258" s="245">
        <v>1565.4901945841643</v>
      </c>
      <c r="W258" s="246">
        <v>0</v>
      </c>
      <c r="X258" s="246">
        <v>0</v>
      </c>
      <c r="Y258" s="246">
        <v>16350</v>
      </c>
      <c r="Z258" s="246">
        <v>20</v>
      </c>
      <c r="AA258" s="246">
        <v>0</v>
      </c>
      <c r="AB258" s="246">
        <v>0</v>
      </c>
      <c r="AC258" s="246">
        <v>0</v>
      </c>
      <c r="AD258" s="246">
        <v>0</v>
      </c>
      <c r="AE258" s="246">
        <f t="shared" si="6"/>
        <v>0</v>
      </c>
      <c r="AF258" s="351"/>
      <c r="AG258" s="245">
        <v>16350</v>
      </c>
      <c r="AH258" s="247">
        <v>17915.490194584163</v>
      </c>
      <c r="AI258" s="248">
        <v>-4193.3787351628162</v>
      </c>
      <c r="AJ258" s="249">
        <v>0</v>
      </c>
      <c r="AK258" s="262">
        <v>3466.5753237985891</v>
      </c>
      <c r="AL258" s="263">
        <v>-726.80341136422703</v>
      </c>
      <c r="AM258" s="252"/>
      <c r="AN258" s="253">
        <v>1664.3477200000002</v>
      </c>
      <c r="AO258" s="254">
        <v>0</v>
      </c>
      <c r="AP258" s="255"/>
      <c r="AQ258" s="94" t="s">
        <v>721</v>
      </c>
      <c r="AR258" s="256">
        <v>726.80341136422703</v>
      </c>
      <c r="AT258" s="246">
        <v>0</v>
      </c>
      <c r="AV258" s="261">
        <v>76.890194584164419</v>
      </c>
    </row>
    <row r="259" spans="1:48" ht="15.05" customHeight="1" x14ac:dyDescent="0.3">
      <c r="A259" s="238">
        <v>253</v>
      </c>
      <c r="B259" s="265" t="s">
        <v>353</v>
      </c>
      <c r="C259" s="240">
        <v>30290.394391840338</v>
      </c>
      <c r="D259" s="264">
        <v>2</v>
      </c>
      <c r="E259" s="259">
        <v>694</v>
      </c>
      <c r="F259" s="260">
        <v>0</v>
      </c>
      <c r="G259" s="260">
        <v>0</v>
      </c>
      <c r="H259" s="260">
        <v>0</v>
      </c>
      <c r="I259" s="260">
        <v>0</v>
      </c>
      <c r="J259" s="260">
        <v>0</v>
      </c>
      <c r="K259" s="260">
        <v>0</v>
      </c>
      <c r="L259" s="260">
        <v>0</v>
      </c>
      <c r="M259" s="260">
        <v>0</v>
      </c>
      <c r="N259" s="260">
        <v>0</v>
      </c>
      <c r="O259" s="260">
        <v>0</v>
      </c>
      <c r="P259" s="260">
        <v>0</v>
      </c>
      <c r="Q259" s="260">
        <v>0</v>
      </c>
      <c r="R259" s="260">
        <v>0</v>
      </c>
      <c r="S259" s="260">
        <f t="shared" si="7"/>
        <v>8976.9999328588801</v>
      </c>
      <c r="T259" s="362">
        <v>0</v>
      </c>
      <c r="U259" s="369"/>
      <c r="V259" s="245">
        <v>9670.9999328588801</v>
      </c>
      <c r="W259" s="246">
        <v>108</v>
      </c>
      <c r="X259" s="246">
        <v>0</v>
      </c>
      <c r="Y259" s="246">
        <v>0</v>
      </c>
      <c r="Z259" s="246">
        <v>0</v>
      </c>
      <c r="AA259" s="246">
        <v>0</v>
      </c>
      <c r="AB259" s="246">
        <v>0</v>
      </c>
      <c r="AC259" s="246">
        <v>0</v>
      </c>
      <c r="AD259" s="246">
        <v>0</v>
      </c>
      <c r="AE259" s="246">
        <f t="shared" si="6"/>
        <v>0</v>
      </c>
      <c r="AF259" s="351"/>
      <c r="AG259" s="245">
        <v>108</v>
      </c>
      <c r="AH259" s="247">
        <v>9778.9999328588801</v>
      </c>
      <c r="AI259" s="248">
        <v>-20511.394458981456</v>
      </c>
      <c r="AJ259" s="249">
        <v>0</v>
      </c>
      <c r="AK259" s="262">
        <v>-20787.649434873947</v>
      </c>
      <c r="AL259" s="263">
        <v>-41299.0438938554</v>
      </c>
      <c r="AM259" s="252"/>
      <c r="AN259" s="253">
        <v>2301.7428</v>
      </c>
      <c r="AO259" s="254">
        <v>0</v>
      </c>
      <c r="AP259" s="255"/>
      <c r="AQ259" s="94" t="s">
        <v>721</v>
      </c>
      <c r="AR259" s="256">
        <v>41299.0438938554</v>
      </c>
      <c r="AT259" s="246">
        <v>0</v>
      </c>
      <c r="AV259" s="261">
        <v>8976.9999328588801</v>
      </c>
    </row>
    <row r="260" spans="1:48" ht="15.05" customHeight="1" x14ac:dyDescent="0.3">
      <c r="A260" s="238">
        <v>254</v>
      </c>
      <c r="B260" s="257" t="s">
        <v>354</v>
      </c>
      <c r="C260" s="240">
        <v>21795.099285435059</v>
      </c>
      <c r="D260" s="264">
        <v>2</v>
      </c>
      <c r="E260" s="259">
        <v>3319</v>
      </c>
      <c r="F260" s="260">
        <v>0</v>
      </c>
      <c r="G260" s="260">
        <v>425</v>
      </c>
      <c r="H260" s="260">
        <v>2</v>
      </c>
      <c r="I260" s="260">
        <v>43359</v>
      </c>
      <c r="J260" s="260">
        <v>1.2000000000000002</v>
      </c>
      <c r="K260" s="260">
        <v>0</v>
      </c>
      <c r="L260" s="260">
        <v>0</v>
      </c>
      <c r="M260" s="260">
        <v>14758</v>
      </c>
      <c r="N260" s="260">
        <v>0</v>
      </c>
      <c r="O260" s="260">
        <v>7720</v>
      </c>
      <c r="P260" s="260">
        <v>39.4</v>
      </c>
      <c r="Q260" s="260">
        <v>0</v>
      </c>
      <c r="R260" s="260">
        <v>0</v>
      </c>
      <c r="S260" s="260">
        <f t="shared" si="7"/>
        <v>5679.0169223866396</v>
      </c>
      <c r="T260" s="362">
        <v>0</v>
      </c>
      <c r="U260" s="369"/>
      <c r="V260" s="245">
        <v>75260.01692238664</v>
      </c>
      <c r="W260" s="246">
        <v>1735</v>
      </c>
      <c r="X260" s="246">
        <v>0</v>
      </c>
      <c r="Y260" s="246">
        <v>0</v>
      </c>
      <c r="Z260" s="246">
        <v>0</v>
      </c>
      <c r="AA260" s="246">
        <v>0</v>
      </c>
      <c r="AB260" s="246">
        <v>0</v>
      </c>
      <c r="AC260" s="246">
        <v>0</v>
      </c>
      <c r="AD260" s="246">
        <v>0</v>
      </c>
      <c r="AE260" s="246">
        <f t="shared" si="6"/>
        <v>0</v>
      </c>
      <c r="AF260" s="351"/>
      <c r="AG260" s="245">
        <v>1735</v>
      </c>
      <c r="AH260" s="247">
        <v>76995.01692238664</v>
      </c>
      <c r="AI260" s="248">
        <v>0</v>
      </c>
      <c r="AJ260" s="249">
        <v>55199.917636951577</v>
      </c>
      <c r="AK260" s="262">
        <v>3947.0580877567008</v>
      </c>
      <c r="AL260" s="263">
        <v>59146.975724708274</v>
      </c>
      <c r="AM260" s="252"/>
      <c r="AN260" s="253">
        <v>1652.9377500000001</v>
      </c>
      <c r="AO260" s="254">
        <v>0</v>
      </c>
      <c r="AP260" s="255"/>
      <c r="AQ260" s="94">
        <v>-59146.975724708274</v>
      </c>
      <c r="AR260" s="256" t="s">
        <v>721</v>
      </c>
      <c r="AT260" s="246">
        <v>0</v>
      </c>
      <c r="AV260" s="261">
        <v>5679.0169223866396</v>
      </c>
    </row>
    <row r="261" spans="1:48" ht="15.05" customHeight="1" x14ac:dyDescent="0.3">
      <c r="A261" s="238">
        <v>255</v>
      </c>
      <c r="B261" s="265" t="s">
        <v>355</v>
      </c>
      <c r="C261" s="240">
        <v>30477.409124592323</v>
      </c>
      <c r="D261" s="264">
        <v>2</v>
      </c>
      <c r="E261" s="259">
        <v>1217</v>
      </c>
      <c r="F261" s="260">
        <v>0</v>
      </c>
      <c r="G261" s="260">
        <v>338</v>
      </c>
      <c r="H261" s="260">
        <v>1</v>
      </c>
      <c r="I261" s="260">
        <v>0</v>
      </c>
      <c r="J261" s="260">
        <v>0</v>
      </c>
      <c r="K261" s="260">
        <v>0</v>
      </c>
      <c r="L261" s="260">
        <v>0</v>
      </c>
      <c r="M261" s="260">
        <v>0</v>
      </c>
      <c r="N261" s="260">
        <v>0</v>
      </c>
      <c r="O261" s="260">
        <v>0</v>
      </c>
      <c r="P261" s="260">
        <v>0</v>
      </c>
      <c r="Q261" s="260">
        <v>0</v>
      </c>
      <c r="R261" s="260">
        <v>0</v>
      </c>
      <c r="S261" s="260">
        <f t="shared" si="7"/>
        <v>6.5904895854598635</v>
      </c>
      <c r="T261" s="362">
        <v>0</v>
      </c>
      <c r="U261" s="369"/>
      <c r="V261" s="245">
        <v>1561.5904895854599</v>
      </c>
      <c r="W261" s="246">
        <v>3363</v>
      </c>
      <c r="X261" s="246">
        <v>0</v>
      </c>
      <c r="Y261" s="246">
        <v>0</v>
      </c>
      <c r="Z261" s="246">
        <v>0</v>
      </c>
      <c r="AA261" s="246">
        <v>0</v>
      </c>
      <c r="AB261" s="246">
        <v>0</v>
      </c>
      <c r="AC261" s="246">
        <v>0</v>
      </c>
      <c r="AD261" s="246">
        <v>0</v>
      </c>
      <c r="AE261" s="246">
        <f t="shared" si="6"/>
        <v>0</v>
      </c>
      <c r="AF261" s="351"/>
      <c r="AG261" s="245">
        <v>3363</v>
      </c>
      <c r="AH261" s="247">
        <v>4924.5904895854601</v>
      </c>
      <c r="AI261" s="248">
        <v>-25552.818635006864</v>
      </c>
      <c r="AJ261" s="249">
        <v>0</v>
      </c>
      <c r="AK261" s="262">
        <v>6981.2461219216493</v>
      </c>
      <c r="AL261" s="263">
        <v>-18571.572513085215</v>
      </c>
      <c r="AM261" s="252"/>
      <c r="AN261" s="253">
        <v>2313.3919900000001</v>
      </c>
      <c r="AO261" s="254">
        <v>0</v>
      </c>
      <c r="AP261" s="255"/>
      <c r="AQ261" s="94" t="s">
        <v>721</v>
      </c>
      <c r="AR261" s="256">
        <v>18571.572513085215</v>
      </c>
      <c r="AT261" s="246">
        <v>0</v>
      </c>
      <c r="AV261" s="261">
        <v>6.5904895854598635</v>
      </c>
    </row>
    <row r="262" spans="1:48" ht="15.05" customHeight="1" x14ac:dyDescent="0.3">
      <c r="A262" s="238">
        <v>256</v>
      </c>
      <c r="B262" s="257" t="s">
        <v>356</v>
      </c>
      <c r="C262" s="240">
        <v>57008.273319903492</v>
      </c>
      <c r="D262" s="264">
        <v>2</v>
      </c>
      <c r="E262" s="259">
        <v>11670.66</v>
      </c>
      <c r="F262" s="260">
        <v>22</v>
      </c>
      <c r="G262" s="260">
        <v>0</v>
      </c>
      <c r="H262" s="260">
        <v>0</v>
      </c>
      <c r="I262" s="260">
        <v>0</v>
      </c>
      <c r="J262" s="260">
        <v>0</v>
      </c>
      <c r="K262" s="260">
        <v>0</v>
      </c>
      <c r="L262" s="260">
        <v>0</v>
      </c>
      <c r="M262" s="260">
        <v>13659</v>
      </c>
      <c r="N262" s="260">
        <v>0</v>
      </c>
      <c r="O262" s="260">
        <v>0</v>
      </c>
      <c r="P262" s="260">
        <v>0</v>
      </c>
      <c r="Q262" s="260">
        <v>0</v>
      </c>
      <c r="R262" s="260">
        <v>0</v>
      </c>
      <c r="S262" s="260">
        <f t="shared" si="7"/>
        <v>4633.8854840547865</v>
      </c>
      <c r="T262" s="362">
        <v>0</v>
      </c>
      <c r="U262" s="369">
        <v>339</v>
      </c>
      <c r="V262" s="245">
        <v>30302.545484054786</v>
      </c>
      <c r="W262" s="246">
        <v>0</v>
      </c>
      <c r="X262" s="246">
        <v>0</v>
      </c>
      <c r="Y262" s="246">
        <v>24532</v>
      </c>
      <c r="Z262" s="246">
        <v>90</v>
      </c>
      <c r="AA262" s="246">
        <v>0</v>
      </c>
      <c r="AB262" s="246">
        <v>0</v>
      </c>
      <c r="AC262" s="246">
        <v>0</v>
      </c>
      <c r="AD262" s="246">
        <v>0</v>
      </c>
      <c r="AE262" s="246">
        <f t="shared" si="6"/>
        <v>0</v>
      </c>
      <c r="AF262" s="351"/>
      <c r="AG262" s="245">
        <v>24532</v>
      </c>
      <c r="AH262" s="247">
        <v>54834.54548405479</v>
      </c>
      <c r="AI262" s="248">
        <v>-2173.7278358487019</v>
      </c>
      <c r="AJ262" s="249">
        <v>0</v>
      </c>
      <c r="AK262" s="262">
        <v>8889.7283894102839</v>
      </c>
      <c r="AL262" s="263">
        <v>6716.0005535615819</v>
      </c>
      <c r="AM262" s="252"/>
      <c r="AN262" s="253">
        <v>4240.9217899999994</v>
      </c>
      <c r="AO262" s="254">
        <v>0</v>
      </c>
      <c r="AP262" s="255"/>
      <c r="AQ262" s="94">
        <v>-6716.0005535615819</v>
      </c>
      <c r="AR262" s="256" t="s">
        <v>721</v>
      </c>
      <c r="AT262" s="246">
        <v>0</v>
      </c>
      <c r="AV262" s="261">
        <v>4972.8854840547865</v>
      </c>
    </row>
    <row r="263" spans="1:48" ht="15.05" customHeight="1" x14ac:dyDescent="0.3">
      <c r="A263" s="238">
        <v>257</v>
      </c>
      <c r="B263" s="257" t="s">
        <v>357</v>
      </c>
      <c r="C263" s="240">
        <v>40551.721875781688</v>
      </c>
      <c r="D263" s="264">
        <v>2</v>
      </c>
      <c r="E263" s="259">
        <v>0</v>
      </c>
      <c r="F263" s="260">
        <v>0</v>
      </c>
      <c r="G263" s="260">
        <v>0</v>
      </c>
      <c r="H263" s="260">
        <v>0</v>
      </c>
      <c r="I263" s="260">
        <v>1640</v>
      </c>
      <c r="J263" s="260">
        <v>0.1</v>
      </c>
      <c r="K263" s="260">
        <v>0</v>
      </c>
      <c r="L263" s="260">
        <v>0</v>
      </c>
      <c r="M263" s="260">
        <v>0</v>
      </c>
      <c r="N263" s="260">
        <v>0</v>
      </c>
      <c r="O263" s="260">
        <v>0</v>
      </c>
      <c r="P263" s="260">
        <v>0</v>
      </c>
      <c r="Q263" s="260">
        <v>0</v>
      </c>
      <c r="R263" s="260">
        <v>0</v>
      </c>
      <c r="S263" s="260">
        <f t="shared" si="7"/>
        <v>7606</v>
      </c>
      <c r="T263" s="362">
        <v>0</v>
      </c>
      <c r="U263" s="369">
        <v>267</v>
      </c>
      <c r="V263" s="245">
        <v>9513</v>
      </c>
      <c r="W263" s="246">
        <v>0</v>
      </c>
      <c r="X263" s="246">
        <v>0</v>
      </c>
      <c r="Y263" s="246">
        <v>58389</v>
      </c>
      <c r="Z263" s="246">
        <v>150</v>
      </c>
      <c r="AA263" s="246">
        <v>0</v>
      </c>
      <c r="AB263" s="246">
        <v>0</v>
      </c>
      <c r="AC263" s="246">
        <v>0</v>
      </c>
      <c r="AD263" s="246">
        <v>0</v>
      </c>
      <c r="AE263" s="246">
        <f t="shared" si="6"/>
        <v>0</v>
      </c>
      <c r="AF263" s="351"/>
      <c r="AG263" s="245">
        <v>58389</v>
      </c>
      <c r="AH263" s="247">
        <v>67902</v>
      </c>
      <c r="AI263" s="248">
        <v>0</v>
      </c>
      <c r="AJ263" s="249">
        <v>27350.278124218312</v>
      </c>
      <c r="AK263" s="262">
        <v>-18840.936282577539</v>
      </c>
      <c r="AL263" s="263">
        <v>8509.3418416407731</v>
      </c>
      <c r="AM263" s="252"/>
      <c r="AN263" s="253">
        <v>3084.4945799999996</v>
      </c>
      <c r="AO263" s="254">
        <v>0</v>
      </c>
      <c r="AP263" s="255"/>
      <c r="AQ263" s="94">
        <v>-8509.3418416407731</v>
      </c>
      <c r="AR263" s="256" t="s">
        <v>721</v>
      </c>
      <c r="AT263" s="246">
        <v>0</v>
      </c>
      <c r="AV263" s="261">
        <v>7873</v>
      </c>
    </row>
    <row r="264" spans="1:48" ht="15.05" customHeight="1" x14ac:dyDescent="0.3">
      <c r="A264" s="238">
        <v>258</v>
      </c>
      <c r="B264" s="257" t="s">
        <v>358</v>
      </c>
      <c r="C264" s="240">
        <v>20465.037063299911</v>
      </c>
      <c r="D264" s="264">
        <v>2</v>
      </c>
      <c r="E264" s="259">
        <v>1570</v>
      </c>
      <c r="F264" s="260">
        <v>0</v>
      </c>
      <c r="G264" s="260">
        <v>0</v>
      </c>
      <c r="H264" s="260">
        <v>0</v>
      </c>
      <c r="I264" s="260">
        <v>0</v>
      </c>
      <c r="J264" s="260">
        <v>0</v>
      </c>
      <c r="K264" s="260">
        <v>0</v>
      </c>
      <c r="L264" s="260">
        <v>0</v>
      </c>
      <c r="M264" s="260">
        <v>0</v>
      </c>
      <c r="N264" s="260">
        <v>0</v>
      </c>
      <c r="O264" s="260">
        <v>0</v>
      </c>
      <c r="P264" s="260">
        <v>0</v>
      </c>
      <c r="Q264" s="260">
        <v>0</v>
      </c>
      <c r="R264" s="260">
        <v>0</v>
      </c>
      <c r="S264" s="260">
        <f t="shared" si="7"/>
        <v>0</v>
      </c>
      <c r="T264" s="362">
        <v>0</v>
      </c>
      <c r="U264" s="369"/>
      <c r="V264" s="245">
        <v>1570</v>
      </c>
      <c r="W264" s="246">
        <v>0</v>
      </c>
      <c r="X264" s="246">
        <v>0</v>
      </c>
      <c r="Y264" s="246">
        <v>0</v>
      </c>
      <c r="Z264" s="246">
        <v>0</v>
      </c>
      <c r="AA264" s="246">
        <v>0</v>
      </c>
      <c r="AB264" s="246">
        <v>0</v>
      </c>
      <c r="AC264" s="246">
        <v>0</v>
      </c>
      <c r="AD264" s="246">
        <v>0</v>
      </c>
      <c r="AE264" s="246">
        <f t="shared" ref="AE264:AE327" si="8">AT264-AF264</f>
        <v>0</v>
      </c>
      <c r="AF264" s="351"/>
      <c r="AG264" s="245">
        <v>0</v>
      </c>
      <c r="AH264" s="247">
        <v>1570</v>
      </c>
      <c r="AI264" s="248">
        <v>-18895.037063299911</v>
      </c>
      <c r="AJ264" s="249">
        <v>0</v>
      </c>
      <c r="AK264" s="262">
        <v>-18372.821776028766</v>
      </c>
      <c r="AL264" s="263">
        <v>-37267.858839328677</v>
      </c>
      <c r="AM264" s="252"/>
      <c r="AN264" s="253">
        <v>1551.7529899999997</v>
      </c>
      <c r="AO264" s="254">
        <v>0</v>
      </c>
      <c r="AP264" s="255"/>
      <c r="AQ264" s="94" t="s">
        <v>721</v>
      </c>
      <c r="AR264" s="256">
        <v>37267.858839328677</v>
      </c>
      <c r="AT264" s="246">
        <v>0</v>
      </c>
      <c r="AV264" s="261">
        <v>0</v>
      </c>
    </row>
    <row r="265" spans="1:48" ht="15.05" customHeight="1" x14ac:dyDescent="0.3">
      <c r="A265" s="238">
        <v>259</v>
      </c>
      <c r="B265" s="257" t="s">
        <v>359</v>
      </c>
      <c r="C265" s="240">
        <v>16332.588313517534</v>
      </c>
      <c r="D265" s="264">
        <v>2</v>
      </c>
      <c r="E265" s="259">
        <v>5840.84</v>
      </c>
      <c r="F265" s="260">
        <v>12</v>
      </c>
      <c r="G265" s="260">
        <v>0</v>
      </c>
      <c r="H265" s="260">
        <v>0</v>
      </c>
      <c r="I265" s="260">
        <v>0</v>
      </c>
      <c r="J265" s="260">
        <v>0</v>
      </c>
      <c r="K265" s="260">
        <v>0</v>
      </c>
      <c r="L265" s="260">
        <v>0</v>
      </c>
      <c r="M265" s="260">
        <v>0</v>
      </c>
      <c r="N265" s="260">
        <v>0</v>
      </c>
      <c r="O265" s="260">
        <v>12383</v>
      </c>
      <c r="P265" s="260">
        <v>58.4</v>
      </c>
      <c r="Q265" s="260">
        <v>0</v>
      </c>
      <c r="R265" s="260">
        <v>0</v>
      </c>
      <c r="S265" s="260">
        <f t="shared" ref="S265:S328" si="9">AV265-T265-U265</f>
        <v>1360.6714461111799</v>
      </c>
      <c r="T265" s="362">
        <v>0</v>
      </c>
      <c r="U265" s="369"/>
      <c r="V265" s="245">
        <v>19584.511446111181</v>
      </c>
      <c r="W265" s="246">
        <v>0</v>
      </c>
      <c r="X265" s="246">
        <v>0</v>
      </c>
      <c r="Y265" s="246">
        <v>21185</v>
      </c>
      <c r="Z265" s="246">
        <v>78</v>
      </c>
      <c r="AA265" s="246">
        <v>0</v>
      </c>
      <c r="AB265" s="246">
        <v>0</v>
      </c>
      <c r="AC265" s="246">
        <v>0</v>
      </c>
      <c r="AD265" s="246">
        <v>0</v>
      </c>
      <c r="AE265" s="246">
        <f t="shared" si="8"/>
        <v>0</v>
      </c>
      <c r="AF265" s="351"/>
      <c r="AG265" s="245">
        <v>21185</v>
      </c>
      <c r="AH265" s="247">
        <v>40769.511446111181</v>
      </c>
      <c r="AI265" s="248">
        <v>0</v>
      </c>
      <c r="AJ265" s="249">
        <v>24436.923132593649</v>
      </c>
      <c r="AK265" s="262">
        <v>-9527.8587039451486</v>
      </c>
      <c r="AL265" s="263">
        <v>14909.0644286485</v>
      </c>
      <c r="AM265" s="252"/>
      <c r="AN265" s="253">
        <v>1235.5637200000001</v>
      </c>
      <c r="AO265" s="254">
        <v>0</v>
      </c>
      <c r="AP265" s="255"/>
      <c r="AQ265" s="94">
        <v>-14909.0644286485</v>
      </c>
      <c r="AR265" s="256" t="s">
        <v>721</v>
      </c>
      <c r="AT265" s="246">
        <v>0</v>
      </c>
      <c r="AV265" s="261">
        <v>1360.6714461111799</v>
      </c>
    </row>
    <row r="266" spans="1:48" ht="15.05" customHeight="1" x14ac:dyDescent="0.3">
      <c r="A266" s="238">
        <v>260</v>
      </c>
      <c r="B266" s="257" t="s">
        <v>360</v>
      </c>
      <c r="C266" s="240">
        <v>34902.283336115746</v>
      </c>
      <c r="D266" s="264">
        <v>2</v>
      </c>
      <c r="E266" s="259">
        <v>3248.2</v>
      </c>
      <c r="F266" s="260" t="e">
        <v>#VALUE!</v>
      </c>
      <c r="G266" s="260">
        <v>1170</v>
      </c>
      <c r="H266" s="260">
        <v>2</v>
      </c>
      <c r="I266" s="260">
        <v>0</v>
      </c>
      <c r="J266" s="260">
        <v>0</v>
      </c>
      <c r="K266" s="260">
        <v>0</v>
      </c>
      <c r="L266" s="260">
        <v>0</v>
      </c>
      <c r="M266" s="260">
        <v>0</v>
      </c>
      <c r="N266" s="260">
        <v>0</v>
      </c>
      <c r="O266" s="260">
        <v>4113</v>
      </c>
      <c r="P266" s="260">
        <v>0</v>
      </c>
      <c r="Q266" s="260">
        <v>0</v>
      </c>
      <c r="R266" s="260">
        <v>0</v>
      </c>
      <c r="S266" s="260">
        <f t="shared" si="9"/>
        <v>2771.1774511794474</v>
      </c>
      <c r="T266" s="362">
        <v>0</v>
      </c>
      <c r="U266" s="369"/>
      <c r="V266" s="245">
        <v>11302.377451179447</v>
      </c>
      <c r="W266" s="246">
        <v>160</v>
      </c>
      <c r="X266" s="246">
        <v>0</v>
      </c>
      <c r="Y266" s="246">
        <v>36597</v>
      </c>
      <c r="Z266" s="246">
        <v>200.8</v>
      </c>
      <c r="AA266" s="246">
        <v>0</v>
      </c>
      <c r="AB266" s="246">
        <v>0</v>
      </c>
      <c r="AC266" s="246">
        <v>0</v>
      </c>
      <c r="AD266" s="246">
        <v>0</v>
      </c>
      <c r="AE266" s="246">
        <f t="shared" si="8"/>
        <v>6578</v>
      </c>
      <c r="AF266" s="351"/>
      <c r="AG266" s="245">
        <v>43335</v>
      </c>
      <c r="AH266" s="247">
        <v>54637.377451179447</v>
      </c>
      <c r="AI266" s="248">
        <v>0</v>
      </c>
      <c r="AJ266" s="249">
        <v>19735.094115063701</v>
      </c>
      <c r="AK266" s="262">
        <v>-19452.823588733609</v>
      </c>
      <c r="AL266" s="263">
        <v>282.27052633009225</v>
      </c>
      <c r="AM266" s="252"/>
      <c r="AN266" s="253">
        <v>2608.585098</v>
      </c>
      <c r="AO266" s="254">
        <v>0</v>
      </c>
      <c r="AP266" s="255"/>
      <c r="AQ266" s="94">
        <v>-282.27052633009225</v>
      </c>
      <c r="AR266" s="256" t="s">
        <v>721</v>
      </c>
      <c r="AT266" s="246">
        <v>6578</v>
      </c>
      <c r="AV266" s="261">
        <v>2771.1774511794474</v>
      </c>
    </row>
    <row r="267" spans="1:48" ht="15.05" customHeight="1" x14ac:dyDescent="0.3">
      <c r="A267" s="238">
        <v>261</v>
      </c>
      <c r="B267" s="257" t="s">
        <v>361</v>
      </c>
      <c r="C267" s="240">
        <v>17501.384531922726</v>
      </c>
      <c r="D267" s="264">
        <v>2</v>
      </c>
      <c r="E267" s="259">
        <v>1802</v>
      </c>
      <c r="F267" s="260">
        <v>5</v>
      </c>
      <c r="G267" s="260">
        <v>0</v>
      </c>
      <c r="H267" s="260">
        <v>0</v>
      </c>
      <c r="I267" s="260">
        <v>0</v>
      </c>
      <c r="J267" s="260">
        <v>0</v>
      </c>
      <c r="K267" s="260">
        <v>0</v>
      </c>
      <c r="L267" s="260">
        <v>0</v>
      </c>
      <c r="M267" s="260">
        <v>0</v>
      </c>
      <c r="N267" s="260">
        <v>0</v>
      </c>
      <c r="O267" s="260">
        <v>13144</v>
      </c>
      <c r="P267" s="260">
        <v>120</v>
      </c>
      <c r="Q267" s="260">
        <v>0</v>
      </c>
      <c r="R267" s="260">
        <v>0</v>
      </c>
      <c r="S267" s="260">
        <f t="shared" si="9"/>
        <v>64.42214345604043</v>
      </c>
      <c r="T267" s="362">
        <v>0</v>
      </c>
      <c r="U267" s="369"/>
      <c r="V267" s="245">
        <v>15010.42214345604</v>
      </c>
      <c r="W267" s="246">
        <v>0</v>
      </c>
      <c r="X267" s="246">
        <v>0</v>
      </c>
      <c r="Y267" s="246">
        <v>0</v>
      </c>
      <c r="Z267" s="246">
        <v>0</v>
      </c>
      <c r="AA267" s="246">
        <v>0</v>
      </c>
      <c r="AB267" s="246">
        <v>0</v>
      </c>
      <c r="AC267" s="246">
        <v>0</v>
      </c>
      <c r="AD267" s="246">
        <v>0</v>
      </c>
      <c r="AE267" s="246">
        <f t="shared" si="8"/>
        <v>0</v>
      </c>
      <c r="AF267" s="351"/>
      <c r="AG267" s="245">
        <v>0</v>
      </c>
      <c r="AH267" s="247">
        <v>15010.42214345604</v>
      </c>
      <c r="AI267" s="248">
        <v>-2490.9623884666853</v>
      </c>
      <c r="AJ267" s="249">
        <v>0</v>
      </c>
      <c r="AK267" s="262">
        <v>-11248.178717169842</v>
      </c>
      <c r="AL267" s="263">
        <v>-13739.141105636527</v>
      </c>
      <c r="AM267" s="252"/>
      <c r="AN267" s="253">
        <v>1324.64267</v>
      </c>
      <c r="AO267" s="254">
        <v>0</v>
      </c>
      <c r="AP267" s="255"/>
      <c r="AQ267" s="94" t="s">
        <v>721</v>
      </c>
      <c r="AR267" s="256">
        <v>13739.141105636527</v>
      </c>
      <c r="AT267" s="246">
        <v>0</v>
      </c>
      <c r="AV267" s="261">
        <v>64.42214345604043</v>
      </c>
    </row>
    <row r="268" spans="1:48" ht="15.05" customHeight="1" x14ac:dyDescent="0.3">
      <c r="A268" s="238">
        <v>262</v>
      </c>
      <c r="B268" s="257" t="s">
        <v>362</v>
      </c>
      <c r="C268" s="240">
        <v>45012.607766752633</v>
      </c>
      <c r="D268" s="264">
        <v>3</v>
      </c>
      <c r="E268" s="259">
        <v>1858</v>
      </c>
      <c r="F268" s="260">
        <v>0</v>
      </c>
      <c r="G268" s="260">
        <v>6073.38</v>
      </c>
      <c r="H268" s="260">
        <v>45.199999999999996</v>
      </c>
      <c r="I268" s="260">
        <v>0</v>
      </c>
      <c r="J268" s="260">
        <v>0</v>
      </c>
      <c r="K268" s="260">
        <v>0</v>
      </c>
      <c r="L268" s="260">
        <v>0</v>
      </c>
      <c r="M268" s="260">
        <v>3789</v>
      </c>
      <c r="N268" s="260">
        <v>0</v>
      </c>
      <c r="O268" s="260">
        <v>0</v>
      </c>
      <c r="P268" s="260">
        <v>0</v>
      </c>
      <c r="Q268" s="260">
        <v>0</v>
      </c>
      <c r="R268" s="260">
        <v>0</v>
      </c>
      <c r="S268" s="260">
        <f t="shared" si="9"/>
        <v>6758.9454190384604</v>
      </c>
      <c r="T268" s="362">
        <v>0</v>
      </c>
      <c r="U268" s="369">
        <v>2265</v>
      </c>
      <c r="V268" s="245">
        <v>20744.325419038461</v>
      </c>
      <c r="W268" s="246">
        <v>0</v>
      </c>
      <c r="X268" s="246">
        <v>0</v>
      </c>
      <c r="Y268" s="246">
        <v>0</v>
      </c>
      <c r="Z268" s="246">
        <v>0</v>
      </c>
      <c r="AA268" s="246">
        <v>0</v>
      </c>
      <c r="AB268" s="246">
        <v>0</v>
      </c>
      <c r="AC268" s="246">
        <v>45016</v>
      </c>
      <c r="AD268" s="246">
        <v>271</v>
      </c>
      <c r="AE268" s="246">
        <f t="shared" si="8"/>
        <v>0</v>
      </c>
      <c r="AF268" s="351"/>
      <c r="AG268" s="245">
        <v>45016</v>
      </c>
      <c r="AH268" s="247">
        <v>65760.325419038461</v>
      </c>
      <c r="AI268" s="248">
        <v>0</v>
      </c>
      <c r="AJ268" s="249">
        <v>20747.717652285828</v>
      </c>
      <c r="AK268" s="262">
        <v>-27799.597344579837</v>
      </c>
      <c r="AL268" s="263">
        <v>-7051.8796922940091</v>
      </c>
      <c r="AM268" s="252"/>
      <c r="AN268" s="253">
        <v>3351.5218199999995</v>
      </c>
      <c r="AO268" s="254">
        <v>0</v>
      </c>
      <c r="AP268" s="255"/>
      <c r="AQ268" s="94" t="s">
        <v>721</v>
      </c>
      <c r="AR268" s="256">
        <v>7051.8796922940091</v>
      </c>
      <c r="AT268" s="246">
        <v>0</v>
      </c>
      <c r="AV268" s="261">
        <v>9023.9454190384604</v>
      </c>
    </row>
    <row r="269" spans="1:48" ht="15.05" customHeight="1" x14ac:dyDescent="0.3">
      <c r="A269" s="238">
        <v>263</v>
      </c>
      <c r="B269" s="257" t="s">
        <v>363</v>
      </c>
      <c r="C269" s="240">
        <v>53243.138344635052</v>
      </c>
      <c r="D269" s="264">
        <v>1</v>
      </c>
      <c r="E269" s="259">
        <v>1890</v>
      </c>
      <c r="F269" s="260">
        <v>3</v>
      </c>
      <c r="G269" s="260">
        <v>205</v>
      </c>
      <c r="H269" s="260">
        <v>1.4</v>
      </c>
      <c r="I269" s="260">
        <v>31595.65</v>
      </c>
      <c r="J269" s="260">
        <v>2</v>
      </c>
      <c r="K269" s="260">
        <v>0</v>
      </c>
      <c r="L269" s="260">
        <v>0</v>
      </c>
      <c r="M269" s="260">
        <v>4507</v>
      </c>
      <c r="N269" s="260">
        <v>0</v>
      </c>
      <c r="O269" s="260">
        <v>1356.55</v>
      </c>
      <c r="P269" s="260">
        <v>0</v>
      </c>
      <c r="Q269" s="260">
        <v>0</v>
      </c>
      <c r="R269" s="260">
        <v>0</v>
      </c>
      <c r="S269" s="260">
        <f t="shared" si="9"/>
        <v>8541.436879417126</v>
      </c>
      <c r="T269" s="362">
        <v>0</v>
      </c>
      <c r="U269" s="369">
        <v>6471</v>
      </c>
      <c r="V269" s="245">
        <v>54566.636879417129</v>
      </c>
      <c r="W269" s="246">
        <v>0</v>
      </c>
      <c r="X269" s="246">
        <v>0</v>
      </c>
      <c r="Y269" s="246">
        <v>0</v>
      </c>
      <c r="Z269" s="246">
        <v>0</v>
      </c>
      <c r="AA269" s="246">
        <v>0</v>
      </c>
      <c r="AB269" s="246">
        <v>0</v>
      </c>
      <c r="AC269" s="246">
        <v>0</v>
      </c>
      <c r="AD269" s="246">
        <v>0</v>
      </c>
      <c r="AE269" s="246">
        <f t="shared" si="8"/>
        <v>0</v>
      </c>
      <c r="AF269" s="351"/>
      <c r="AG269" s="245">
        <v>0</v>
      </c>
      <c r="AH269" s="247">
        <v>54566.636879417129</v>
      </c>
      <c r="AI269" s="248">
        <v>0</v>
      </c>
      <c r="AJ269" s="249">
        <v>1323.4985347820766</v>
      </c>
      <c r="AK269" s="262">
        <v>17543.529336950523</v>
      </c>
      <c r="AL269" s="263">
        <v>18867.0278717326</v>
      </c>
      <c r="AM269" s="252"/>
      <c r="AN269" s="253">
        <v>4032.7826000000005</v>
      </c>
      <c r="AO269" s="254">
        <v>0</v>
      </c>
      <c r="AP269" s="255"/>
      <c r="AQ269" s="94">
        <v>-18867.0278717326</v>
      </c>
      <c r="AR269" s="256" t="s">
        <v>721</v>
      </c>
      <c r="AT269" s="246">
        <v>0</v>
      </c>
      <c r="AV269" s="261">
        <v>15012.436879417126</v>
      </c>
    </row>
    <row r="270" spans="1:48" ht="15.05" customHeight="1" x14ac:dyDescent="0.3">
      <c r="A270" s="238">
        <v>264</v>
      </c>
      <c r="B270" s="257" t="s">
        <v>364</v>
      </c>
      <c r="C270" s="240">
        <v>55600.336205168744</v>
      </c>
      <c r="D270" s="264">
        <v>1</v>
      </c>
      <c r="E270" s="259">
        <v>5728</v>
      </c>
      <c r="F270" s="260">
        <v>6</v>
      </c>
      <c r="G270" s="260">
        <v>791.58</v>
      </c>
      <c r="H270" s="260">
        <v>5</v>
      </c>
      <c r="I270" s="260">
        <v>0</v>
      </c>
      <c r="J270" s="260">
        <v>0</v>
      </c>
      <c r="K270" s="260">
        <v>0</v>
      </c>
      <c r="L270" s="260">
        <v>0</v>
      </c>
      <c r="M270" s="260">
        <v>4628</v>
      </c>
      <c r="N270" s="260">
        <v>0</v>
      </c>
      <c r="O270" s="260">
        <v>0</v>
      </c>
      <c r="P270" s="260">
        <v>0</v>
      </c>
      <c r="Q270" s="260">
        <v>0</v>
      </c>
      <c r="R270" s="260">
        <v>0</v>
      </c>
      <c r="S270" s="260">
        <f t="shared" si="9"/>
        <v>10363.627241391288</v>
      </c>
      <c r="T270" s="362">
        <v>0</v>
      </c>
      <c r="U270" s="369"/>
      <c r="V270" s="245">
        <v>21511.20724139129</v>
      </c>
      <c r="W270" s="246">
        <v>0</v>
      </c>
      <c r="X270" s="246">
        <v>0</v>
      </c>
      <c r="Y270" s="246">
        <v>0</v>
      </c>
      <c r="Z270" s="246">
        <v>0</v>
      </c>
      <c r="AA270" s="246">
        <v>0</v>
      </c>
      <c r="AB270" s="246">
        <v>0</v>
      </c>
      <c r="AC270" s="246">
        <v>0</v>
      </c>
      <c r="AD270" s="246">
        <v>0</v>
      </c>
      <c r="AE270" s="246">
        <f t="shared" si="8"/>
        <v>0</v>
      </c>
      <c r="AF270" s="351"/>
      <c r="AG270" s="245">
        <v>0</v>
      </c>
      <c r="AH270" s="247">
        <v>21511.20724139129</v>
      </c>
      <c r="AI270" s="248">
        <v>-34089.128963777453</v>
      </c>
      <c r="AJ270" s="249">
        <v>0</v>
      </c>
      <c r="AK270" s="262">
        <v>16063.419976209145</v>
      </c>
      <c r="AL270" s="263">
        <v>-18025.708987568309</v>
      </c>
      <c r="AM270" s="252"/>
      <c r="AN270" s="253">
        <v>4201.5302599999995</v>
      </c>
      <c r="AO270" s="254">
        <v>0</v>
      </c>
      <c r="AP270" s="255"/>
      <c r="AQ270" s="94" t="s">
        <v>721</v>
      </c>
      <c r="AR270" s="256">
        <v>18025.708987568309</v>
      </c>
      <c r="AT270" s="246">
        <v>0</v>
      </c>
      <c r="AV270" s="261">
        <v>10363.627241391288</v>
      </c>
    </row>
    <row r="271" spans="1:48" ht="15.05" customHeight="1" x14ac:dyDescent="0.3">
      <c r="A271" s="238">
        <v>265</v>
      </c>
      <c r="B271" s="257" t="s">
        <v>365</v>
      </c>
      <c r="C271" s="240">
        <v>28623.080180508085</v>
      </c>
      <c r="D271" s="264">
        <v>1</v>
      </c>
      <c r="E271" s="259">
        <v>2511</v>
      </c>
      <c r="F271" s="260">
        <v>0</v>
      </c>
      <c r="G271" s="260">
        <v>54289</v>
      </c>
      <c r="H271" s="260">
        <v>357.6</v>
      </c>
      <c r="I271" s="260">
        <v>16238.95</v>
      </c>
      <c r="J271" s="260">
        <v>0.7</v>
      </c>
      <c r="K271" s="260">
        <v>0</v>
      </c>
      <c r="L271" s="260">
        <v>0</v>
      </c>
      <c r="M271" s="260">
        <v>0</v>
      </c>
      <c r="N271" s="260">
        <v>0</v>
      </c>
      <c r="O271" s="260">
        <v>4120</v>
      </c>
      <c r="P271" s="260">
        <v>0</v>
      </c>
      <c r="Q271" s="260">
        <v>0</v>
      </c>
      <c r="R271" s="260">
        <v>0</v>
      </c>
      <c r="S271" s="260">
        <f t="shared" si="9"/>
        <v>12777.021714278822</v>
      </c>
      <c r="T271" s="362">
        <v>0</v>
      </c>
      <c r="U271" s="369">
        <v>364</v>
      </c>
      <c r="V271" s="245">
        <v>90299.971714278814</v>
      </c>
      <c r="W271" s="246">
        <v>320</v>
      </c>
      <c r="X271" s="246">
        <v>0</v>
      </c>
      <c r="Y271" s="246">
        <v>0</v>
      </c>
      <c r="Z271" s="246">
        <v>0</v>
      </c>
      <c r="AA271" s="246">
        <v>0</v>
      </c>
      <c r="AB271" s="246">
        <v>0</v>
      </c>
      <c r="AC271" s="246">
        <v>0</v>
      </c>
      <c r="AD271" s="246">
        <v>0</v>
      </c>
      <c r="AE271" s="246">
        <f t="shared" si="8"/>
        <v>0</v>
      </c>
      <c r="AF271" s="351"/>
      <c r="AG271" s="245">
        <v>320</v>
      </c>
      <c r="AH271" s="247">
        <v>90619.971714278814</v>
      </c>
      <c r="AI271" s="248">
        <v>0</v>
      </c>
      <c r="AJ271" s="249">
        <v>61996.891533770729</v>
      </c>
      <c r="AK271" s="262">
        <v>-15408.215763735694</v>
      </c>
      <c r="AL271" s="263">
        <v>46588.675770035035</v>
      </c>
      <c r="AM271" s="252"/>
      <c r="AN271" s="253">
        <v>2126.8246399999998</v>
      </c>
      <c r="AO271" s="254">
        <v>0</v>
      </c>
      <c r="AP271" s="255"/>
      <c r="AQ271" s="94">
        <v>-46588.675770035035</v>
      </c>
      <c r="AR271" s="256" t="s">
        <v>721</v>
      </c>
      <c r="AT271" s="246">
        <v>0</v>
      </c>
      <c r="AV271" s="261">
        <v>13141.021714278822</v>
      </c>
    </row>
    <row r="272" spans="1:48" ht="15.05" customHeight="1" x14ac:dyDescent="0.3">
      <c r="A272" s="238">
        <v>266</v>
      </c>
      <c r="B272" s="257" t="s">
        <v>366</v>
      </c>
      <c r="C272" s="240">
        <v>7825.2334773073871</v>
      </c>
      <c r="D272" s="264">
        <v>1</v>
      </c>
      <c r="E272" s="259">
        <v>0</v>
      </c>
      <c r="F272" s="260">
        <v>0</v>
      </c>
      <c r="G272" s="260">
        <v>1150</v>
      </c>
      <c r="H272" s="260">
        <v>5.7</v>
      </c>
      <c r="I272" s="260">
        <v>0</v>
      </c>
      <c r="J272" s="260">
        <v>0</v>
      </c>
      <c r="K272" s="260">
        <v>0</v>
      </c>
      <c r="L272" s="260">
        <v>0</v>
      </c>
      <c r="M272" s="260">
        <v>0</v>
      </c>
      <c r="N272" s="260">
        <v>0</v>
      </c>
      <c r="O272" s="260">
        <v>5407</v>
      </c>
      <c r="P272" s="260">
        <v>0</v>
      </c>
      <c r="Q272" s="260">
        <v>0</v>
      </c>
      <c r="R272" s="260">
        <v>0</v>
      </c>
      <c r="S272" s="260">
        <f t="shared" si="9"/>
        <v>4642.8619646363195</v>
      </c>
      <c r="T272" s="362">
        <v>0</v>
      </c>
      <c r="U272" s="369">
        <v>449</v>
      </c>
      <c r="V272" s="245">
        <v>11648.861964636319</v>
      </c>
      <c r="W272" s="246">
        <v>0</v>
      </c>
      <c r="X272" s="246">
        <v>0</v>
      </c>
      <c r="Y272" s="246">
        <v>0</v>
      </c>
      <c r="Z272" s="246">
        <v>0</v>
      </c>
      <c r="AA272" s="246">
        <v>0</v>
      </c>
      <c r="AB272" s="246">
        <v>0</v>
      </c>
      <c r="AC272" s="246">
        <v>0</v>
      </c>
      <c r="AD272" s="246">
        <v>0</v>
      </c>
      <c r="AE272" s="246">
        <f t="shared" si="8"/>
        <v>0</v>
      </c>
      <c r="AF272" s="351"/>
      <c r="AG272" s="245">
        <v>0</v>
      </c>
      <c r="AH272" s="247">
        <v>11648.861964636319</v>
      </c>
      <c r="AI272" s="248">
        <v>0</v>
      </c>
      <c r="AJ272" s="249">
        <v>3823.6284873289314</v>
      </c>
      <c r="AK272" s="262">
        <v>-4288.4337895536337</v>
      </c>
      <c r="AL272" s="263">
        <v>-464.80530222470225</v>
      </c>
      <c r="AM272" s="252"/>
      <c r="AN272" s="253">
        <v>592.32715000000007</v>
      </c>
      <c r="AO272" s="254">
        <v>0</v>
      </c>
      <c r="AP272" s="255"/>
      <c r="AQ272" s="94" t="s">
        <v>721</v>
      </c>
      <c r="AR272" s="256">
        <v>464.80530222470225</v>
      </c>
      <c r="AT272" s="246">
        <v>0</v>
      </c>
      <c r="AV272" s="261">
        <v>5091.8619646363195</v>
      </c>
    </row>
    <row r="273" spans="1:48" ht="15.05" customHeight="1" x14ac:dyDescent="0.3">
      <c r="A273" s="238">
        <v>267</v>
      </c>
      <c r="B273" s="257" t="s">
        <v>367</v>
      </c>
      <c r="C273" s="240">
        <v>53172.454383237418</v>
      </c>
      <c r="D273" s="264">
        <v>1</v>
      </c>
      <c r="E273" s="259">
        <v>3208</v>
      </c>
      <c r="F273" s="260">
        <v>0</v>
      </c>
      <c r="G273" s="260">
        <v>2419</v>
      </c>
      <c r="H273" s="260">
        <v>11.2</v>
      </c>
      <c r="I273" s="260">
        <v>0</v>
      </c>
      <c r="J273" s="260">
        <v>0</v>
      </c>
      <c r="K273" s="260">
        <v>0</v>
      </c>
      <c r="L273" s="260">
        <v>0</v>
      </c>
      <c r="M273" s="260">
        <v>4204</v>
      </c>
      <c r="N273" s="260">
        <v>0</v>
      </c>
      <c r="O273" s="260">
        <v>7375</v>
      </c>
      <c r="P273" s="260">
        <v>0</v>
      </c>
      <c r="Q273" s="260">
        <v>0</v>
      </c>
      <c r="R273" s="260">
        <v>0</v>
      </c>
      <c r="S273" s="260">
        <f t="shared" si="9"/>
        <v>4701.9437139731799</v>
      </c>
      <c r="T273" s="362">
        <v>0</v>
      </c>
      <c r="U273" s="369">
        <v>1564</v>
      </c>
      <c r="V273" s="245">
        <v>23471.943713973182</v>
      </c>
      <c r="W273" s="246">
        <v>0</v>
      </c>
      <c r="X273" s="246">
        <v>0</v>
      </c>
      <c r="Y273" s="246">
        <v>0</v>
      </c>
      <c r="Z273" s="246">
        <v>0</v>
      </c>
      <c r="AA273" s="246">
        <v>0</v>
      </c>
      <c r="AB273" s="246">
        <v>0</v>
      </c>
      <c r="AC273" s="246">
        <v>0</v>
      </c>
      <c r="AD273" s="246">
        <v>0</v>
      </c>
      <c r="AE273" s="246">
        <f t="shared" si="8"/>
        <v>0</v>
      </c>
      <c r="AF273" s="351"/>
      <c r="AG273" s="245">
        <v>0</v>
      </c>
      <c r="AH273" s="247">
        <v>23471.943713973182</v>
      </c>
      <c r="AI273" s="248">
        <v>-29700.510669264237</v>
      </c>
      <c r="AJ273" s="249">
        <v>0</v>
      </c>
      <c r="AK273" s="262">
        <v>-29275.115523190856</v>
      </c>
      <c r="AL273" s="263">
        <v>-58975.626192455093</v>
      </c>
      <c r="AM273" s="252"/>
      <c r="AN273" s="253">
        <v>4029.1738579999997</v>
      </c>
      <c r="AO273" s="254">
        <v>0</v>
      </c>
      <c r="AP273" s="255"/>
      <c r="AQ273" s="94" t="s">
        <v>721</v>
      </c>
      <c r="AR273" s="256">
        <v>58975.626192455093</v>
      </c>
      <c r="AT273" s="246">
        <v>0</v>
      </c>
      <c r="AV273" s="261">
        <v>6265.9437139731799</v>
      </c>
    </row>
    <row r="274" spans="1:48" ht="15.05" customHeight="1" x14ac:dyDescent="0.3">
      <c r="A274" s="238">
        <v>268</v>
      </c>
      <c r="B274" s="257" t="s">
        <v>368</v>
      </c>
      <c r="C274" s="240">
        <v>4192.8238420834314</v>
      </c>
      <c r="D274" s="264">
        <v>2</v>
      </c>
      <c r="E274" s="259">
        <v>0</v>
      </c>
      <c r="F274" s="260">
        <v>0</v>
      </c>
      <c r="G274" s="260">
        <v>0</v>
      </c>
      <c r="H274" s="260">
        <v>0</v>
      </c>
      <c r="I274" s="260">
        <v>0</v>
      </c>
      <c r="J274" s="260">
        <v>0</v>
      </c>
      <c r="K274" s="260">
        <v>0</v>
      </c>
      <c r="L274" s="260">
        <v>0</v>
      </c>
      <c r="M274" s="260">
        <v>0</v>
      </c>
      <c r="N274" s="260">
        <v>0</v>
      </c>
      <c r="O274" s="260">
        <v>0</v>
      </c>
      <c r="P274" s="260">
        <v>0</v>
      </c>
      <c r="Q274" s="260">
        <v>0</v>
      </c>
      <c r="R274" s="260">
        <v>0</v>
      </c>
      <c r="S274" s="260">
        <f t="shared" si="9"/>
        <v>0</v>
      </c>
      <c r="T274" s="362">
        <v>0</v>
      </c>
      <c r="U274" s="369"/>
      <c r="V274" s="245">
        <v>0</v>
      </c>
      <c r="W274" s="246">
        <v>0</v>
      </c>
      <c r="X274" s="246">
        <v>0</v>
      </c>
      <c r="Y274" s="246">
        <v>0</v>
      </c>
      <c r="Z274" s="246">
        <v>0</v>
      </c>
      <c r="AA274" s="246">
        <v>0</v>
      </c>
      <c r="AB274" s="246">
        <v>0</v>
      </c>
      <c r="AC274" s="246">
        <v>0</v>
      </c>
      <c r="AD274" s="246">
        <v>0</v>
      </c>
      <c r="AE274" s="246">
        <f t="shared" si="8"/>
        <v>0</v>
      </c>
      <c r="AF274" s="351"/>
      <c r="AG274" s="245">
        <v>0</v>
      </c>
      <c r="AH274" s="247">
        <v>0</v>
      </c>
      <c r="AI274" s="248">
        <v>-4192.8238420834314</v>
      </c>
      <c r="AJ274" s="249">
        <v>0</v>
      </c>
      <c r="AK274" s="262">
        <v>-4384.2711296850503</v>
      </c>
      <c r="AL274" s="263">
        <v>-8577.0949717684816</v>
      </c>
      <c r="AM274" s="252"/>
      <c r="AN274" s="253">
        <v>318.48115999999999</v>
      </c>
      <c r="AO274" s="254">
        <v>0</v>
      </c>
      <c r="AP274" s="255"/>
      <c r="AQ274" s="94" t="s">
        <v>721</v>
      </c>
      <c r="AR274" s="256">
        <v>8577.0949717684816</v>
      </c>
      <c r="AT274" s="246">
        <v>0</v>
      </c>
      <c r="AV274" s="261">
        <v>0</v>
      </c>
    </row>
    <row r="275" spans="1:48" ht="15.05" customHeight="1" x14ac:dyDescent="0.3">
      <c r="A275" s="238">
        <v>269</v>
      </c>
      <c r="B275" s="257" t="s">
        <v>369</v>
      </c>
      <c r="C275" s="240">
        <v>14438.401455290195</v>
      </c>
      <c r="D275" s="264">
        <v>2</v>
      </c>
      <c r="E275" s="259">
        <v>1043</v>
      </c>
      <c r="F275" s="260">
        <v>0</v>
      </c>
      <c r="G275" s="260">
        <v>3831</v>
      </c>
      <c r="H275" s="260">
        <v>21</v>
      </c>
      <c r="I275" s="260">
        <v>0</v>
      </c>
      <c r="J275" s="260">
        <v>0</v>
      </c>
      <c r="K275" s="260">
        <v>0</v>
      </c>
      <c r="L275" s="260">
        <v>0</v>
      </c>
      <c r="M275" s="260">
        <v>0</v>
      </c>
      <c r="N275" s="260">
        <v>0</v>
      </c>
      <c r="O275" s="260">
        <v>0</v>
      </c>
      <c r="P275" s="260">
        <v>0</v>
      </c>
      <c r="Q275" s="260">
        <v>608.74</v>
      </c>
      <c r="R275" s="260">
        <v>2</v>
      </c>
      <c r="S275" s="260">
        <f t="shared" si="9"/>
        <v>1840.1065325755471</v>
      </c>
      <c r="T275" s="362">
        <v>0</v>
      </c>
      <c r="U275" s="369"/>
      <c r="V275" s="245">
        <v>7322.8465325755469</v>
      </c>
      <c r="W275" s="246">
        <v>0</v>
      </c>
      <c r="X275" s="246">
        <v>0</v>
      </c>
      <c r="Y275" s="246">
        <v>28269</v>
      </c>
      <c r="Z275" s="246">
        <v>84</v>
      </c>
      <c r="AA275" s="246">
        <v>0</v>
      </c>
      <c r="AB275" s="246">
        <v>0</v>
      </c>
      <c r="AC275" s="246">
        <v>0</v>
      </c>
      <c r="AD275" s="246">
        <v>0</v>
      </c>
      <c r="AE275" s="246">
        <f t="shared" si="8"/>
        <v>5216</v>
      </c>
      <c r="AF275" s="351"/>
      <c r="AG275" s="245">
        <v>33485</v>
      </c>
      <c r="AH275" s="247">
        <v>40807.846532575546</v>
      </c>
      <c r="AI275" s="248">
        <v>0</v>
      </c>
      <c r="AJ275" s="249">
        <v>26369.445077285352</v>
      </c>
      <c r="AK275" s="262">
        <v>-2373.8847312778689</v>
      </c>
      <c r="AL275" s="263">
        <v>23995.560346007485</v>
      </c>
      <c r="AM275" s="252"/>
      <c r="AN275" s="253">
        <v>1093.6906799999999</v>
      </c>
      <c r="AO275" s="254">
        <v>0</v>
      </c>
      <c r="AP275" s="255"/>
      <c r="AQ275" s="94">
        <v>-23995.560346007485</v>
      </c>
      <c r="AR275" s="256" t="s">
        <v>721</v>
      </c>
      <c r="AT275" s="246">
        <v>5216</v>
      </c>
      <c r="AV275" s="261">
        <v>1840.1065325755471</v>
      </c>
    </row>
    <row r="276" spans="1:48" ht="15.05" customHeight="1" x14ac:dyDescent="0.3">
      <c r="A276" s="238">
        <v>270</v>
      </c>
      <c r="B276" s="257" t="s">
        <v>370</v>
      </c>
      <c r="C276" s="240">
        <v>92689.489466497238</v>
      </c>
      <c r="D276" s="264">
        <v>3</v>
      </c>
      <c r="E276" s="259">
        <v>24962.9</v>
      </c>
      <c r="F276" s="260">
        <v>0</v>
      </c>
      <c r="G276" s="260">
        <v>63396</v>
      </c>
      <c r="H276" s="260">
        <v>453.7</v>
      </c>
      <c r="I276" s="260">
        <v>867</v>
      </c>
      <c r="J276" s="260">
        <v>0</v>
      </c>
      <c r="K276" s="260">
        <v>0</v>
      </c>
      <c r="L276" s="260">
        <v>0</v>
      </c>
      <c r="M276" s="260">
        <v>7842</v>
      </c>
      <c r="N276" s="260">
        <v>0</v>
      </c>
      <c r="O276" s="260">
        <v>1017</v>
      </c>
      <c r="P276" s="260">
        <v>0</v>
      </c>
      <c r="Q276" s="260">
        <v>808</v>
      </c>
      <c r="R276" s="260">
        <v>5</v>
      </c>
      <c r="S276" s="260">
        <f t="shared" si="9"/>
        <v>747.38361743905807</v>
      </c>
      <c r="T276" s="362">
        <v>0</v>
      </c>
      <c r="U276" s="369">
        <v>5584</v>
      </c>
      <c r="V276" s="245">
        <v>105224.28361743905</v>
      </c>
      <c r="W276" s="246">
        <v>355</v>
      </c>
      <c r="X276" s="246">
        <v>0</v>
      </c>
      <c r="Y276" s="246">
        <v>2541</v>
      </c>
      <c r="Z276" s="246">
        <v>8</v>
      </c>
      <c r="AA276" s="246">
        <v>0</v>
      </c>
      <c r="AB276" s="246">
        <v>0</v>
      </c>
      <c r="AC276" s="246">
        <v>0</v>
      </c>
      <c r="AD276" s="246">
        <v>0</v>
      </c>
      <c r="AE276" s="246">
        <f t="shared" si="8"/>
        <v>0</v>
      </c>
      <c r="AF276" s="351">
        <v>20342</v>
      </c>
      <c r="AG276" s="245">
        <v>23238</v>
      </c>
      <c r="AH276" s="247">
        <v>128462.28361743905</v>
      </c>
      <c r="AI276" s="248">
        <v>0</v>
      </c>
      <c r="AJ276" s="249">
        <v>35772.794150941816</v>
      </c>
      <c r="AK276" s="262">
        <v>-23038.704641420205</v>
      </c>
      <c r="AL276" s="263">
        <v>12734.089509521611</v>
      </c>
      <c r="AM276" s="252"/>
      <c r="AN276" s="253">
        <v>7035.1885499999989</v>
      </c>
      <c r="AO276" s="254">
        <v>0</v>
      </c>
      <c r="AP276" s="255"/>
      <c r="AQ276" s="94">
        <v>-12734.089509521611</v>
      </c>
      <c r="AR276" s="256" t="s">
        <v>721</v>
      </c>
      <c r="AT276" s="246">
        <v>20342</v>
      </c>
      <c r="AV276" s="261">
        <v>6331.3836174390581</v>
      </c>
    </row>
    <row r="277" spans="1:48" ht="15.05" customHeight="1" x14ac:dyDescent="0.3">
      <c r="A277" s="238">
        <v>271</v>
      </c>
      <c r="B277" s="257" t="s">
        <v>371</v>
      </c>
      <c r="C277" s="240">
        <v>55150.259945488935</v>
      </c>
      <c r="D277" s="264">
        <v>3</v>
      </c>
      <c r="E277" s="259">
        <v>10388.84</v>
      </c>
      <c r="F277" s="260">
        <v>18</v>
      </c>
      <c r="G277" s="260">
        <v>2516.02</v>
      </c>
      <c r="H277" s="260">
        <v>16.600000000000001</v>
      </c>
      <c r="I277" s="260">
        <v>0</v>
      </c>
      <c r="J277" s="260">
        <v>0</v>
      </c>
      <c r="K277" s="260">
        <v>0</v>
      </c>
      <c r="L277" s="260">
        <v>0</v>
      </c>
      <c r="M277" s="260">
        <v>5311.21</v>
      </c>
      <c r="N277" s="260">
        <v>0</v>
      </c>
      <c r="O277" s="260">
        <v>0</v>
      </c>
      <c r="P277" s="260">
        <v>0</v>
      </c>
      <c r="Q277" s="260">
        <v>0</v>
      </c>
      <c r="R277" s="260">
        <v>0</v>
      </c>
      <c r="S277" s="260">
        <f t="shared" si="9"/>
        <v>478.89803916901565</v>
      </c>
      <c r="T277" s="362">
        <v>0</v>
      </c>
      <c r="U277" s="369">
        <v>3341</v>
      </c>
      <c r="V277" s="245">
        <v>22035.968039169016</v>
      </c>
      <c r="W277" s="246">
        <v>0</v>
      </c>
      <c r="X277" s="246">
        <v>0</v>
      </c>
      <c r="Y277" s="246">
        <v>0</v>
      </c>
      <c r="Z277" s="246">
        <v>0</v>
      </c>
      <c r="AA277" s="246">
        <v>0</v>
      </c>
      <c r="AB277" s="246">
        <v>0</v>
      </c>
      <c r="AC277" s="246">
        <v>0</v>
      </c>
      <c r="AD277" s="246">
        <v>0</v>
      </c>
      <c r="AE277" s="246">
        <f t="shared" si="8"/>
        <v>0</v>
      </c>
      <c r="AF277" s="351">
        <v>7264</v>
      </c>
      <c r="AG277" s="245">
        <v>7264</v>
      </c>
      <c r="AH277" s="247">
        <v>29299.968039169016</v>
      </c>
      <c r="AI277" s="248">
        <v>-25850.291906319919</v>
      </c>
      <c r="AJ277" s="249">
        <v>0</v>
      </c>
      <c r="AK277" s="262">
        <v>7643.4719196953301</v>
      </c>
      <c r="AL277" s="263">
        <v>-18206.819986624589</v>
      </c>
      <c r="AM277" s="252"/>
      <c r="AN277" s="253">
        <v>4170.5348799999992</v>
      </c>
      <c r="AO277" s="254">
        <v>0</v>
      </c>
      <c r="AP277" s="255"/>
      <c r="AQ277" s="94" t="s">
        <v>721</v>
      </c>
      <c r="AR277" s="256">
        <v>18206.819986624589</v>
      </c>
      <c r="AT277" s="246">
        <v>7264</v>
      </c>
      <c r="AV277" s="261">
        <v>3819.8980391690156</v>
      </c>
    </row>
    <row r="278" spans="1:48" ht="15.05" customHeight="1" x14ac:dyDescent="0.3">
      <c r="A278" s="238">
        <v>272</v>
      </c>
      <c r="B278" s="257" t="s">
        <v>372</v>
      </c>
      <c r="C278" s="240">
        <v>18373.101282542008</v>
      </c>
      <c r="D278" s="264">
        <v>2</v>
      </c>
      <c r="E278" s="259">
        <v>5128.24</v>
      </c>
      <c r="F278" s="260">
        <v>20</v>
      </c>
      <c r="G278" s="260">
        <v>248</v>
      </c>
      <c r="H278" s="260">
        <v>1</v>
      </c>
      <c r="I278" s="260">
        <v>0</v>
      </c>
      <c r="J278" s="260">
        <v>0</v>
      </c>
      <c r="K278" s="260">
        <v>0</v>
      </c>
      <c r="L278" s="260">
        <v>0</v>
      </c>
      <c r="M278" s="260">
        <v>0</v>
      </c>
      <c r="N278" s="260">
        <v>0</v>
      </c>
      <c r="O278" s="260">
        <v>0</v>
      </c>
      <c r="P278" s="260">
        <v>0</v>
      </c>
      <c r="Q278" s="260">
        <v>0</v>
      </c>
      <c r="R278" s="260">
        <v>0</v>
      </c>
      <c r="S278" s="260">
        <f t="shared" si="9"/>
        <v>9324.4373967045558</v>
      </c>
      <c r="T278" s="362">
        <v>0</v>
      </c>
      <c r="U278" s="369"/>
      <c r="V278" s="245">
        <v>14700.677396704556</v>
      </c>
      <c r="W278" s="246">
        <v>262</v>
      </c>
      <c r="X278" s="246">
        <v>0</v>
      </c>
      <c r="Y278" s="246">
        <v>9850.9699999999993</v>
      </c>
      <c r="Z278" s="246">
        <v>51</v>
      </c>
      <c r="AA278" s="246">
        <v>0</v>
      </c>
      <c r="AB278" s="246">
        <v>0</v>
      </c>
      <c r="AC278" s="246">
        <v>0</v>
      </c>
      <c r="AD278" s="246">
        <v>0</v>
      </c>
      <c r="AE278" s="246">
        <f t="shared" si="8"/>
        <v>0</v>
      </c>
      <c r="AF278" s="351"/>
      <c r="AG278" s="245">
        <v>10112.969999999999</v>
      </c>
      <c r="AH278" s="247">
        <v>24813.647396704553</v>
      </c>
      <c r="AI278" s="248">
        <v>0</v>
      </c>
      <c r="AJ278" s="249">
        <v>6440.5461141625456</v>
      </c>
      <c r="AK278" s="262">
        <v>-6475.2341091252601</v>
      </c>
      <c r="AL278" s="263">
        <v>-34.687994962714583</v>
      </c>
      <c r="AM278" s="252"/>
      <c r="AN278" s="253">
        <v>1392.6953369999999</v>
      </c>
      <c r="AO278" s="254">
        <v>0</v>
      </c>
      <c r="AP278" s="255"/>
      <c r="AQ278" s="94" t="s">
        <v>721</v>
      </c>
      <c r="AR278" s="256">
        <v>34.687994962714583</v>
      </c>
      <c r="AT278" s="246">
        <v>0</v>
      </c>
      <c r="AV278" s="261">
        <v>9324.4373967045558</v>
      </c>
    </row>
    <row r="279" spans="1:48" ht="15.05" customHeight="1" x14ac:dyDescent="0.3">
      <c r="A279" s="238">
        <v>273</v>
      </c>
      <c r="B279" s="257" t="s">
        <v>373</v>
      </c>
      <c r="C279" s="240">
        <v>52864.782123660923</v>
      </c>
      <c r="D279" s="264">
        <v>3</v>
      </c>
      <c r="E279" s="259">
        <v>5033.6899999999996</v>
      </c>
      <c r="F279" s="260">
        <v>0</v>
      </c>
      <c r="G279" s="260">
        <v>1457</v>
      </c>
      <c r="H279" s="260">
        <v>10</v>
      </c>
      <c r="I279" s="260">
        <v>20450</v>
      </c>
      <c r="J279" s="260">
        <v>1</v>
      </c>
      <c r="K279" s="260">
        <v>0</v>
      </c>
      <c r="L279" s="260">
        <v>0</v>
      </c>
      <c r="M279" s="260">
        <v>10785.130000000001</v>
      </c>
      <c r="N279" s="260">
        <v>0</v>
      </c>
      <c r="O279" s="260">
        <v>13543.13</v>
      </c>
      <c r="P279" s="260">
        <v>0</v>
      </c>
      <c r="Q279" s="260">
        <v>8400</v>
      </c>
      <c r="R279" s="260">
        <v>26</v>
      </c>
      <c r="S279" s="260">
        <f t="shared" si="9"/>
        <v>9576.27691492546</v>
      </c>
      <c r="T279" s="362">
        <v>0</v>
      </c>
      <c r="U279" s="369">
        <v>6201</v>
      </c>
      <c r="V279" s="245">
        <v>75446.226914925472</v>
      </c>
      <c r="W279" s="246">
        <v>0</v>
      </c>
      <c r="X279" s="246">
        <v>0</v>
      </c>
      <c r="Y279" s="246">
        <v>0</v>
      </c>
      <c r="Z279" s="246">
        <v>0</v>
      </c>
      <c r="AA279" s="246">
        <v>0</v>
      </c>
      <c r="AB279" s="246">
        <v>0</v>
      </c>
      <c r="AC279" s="246">
        <v>0</v>
      </c>
      <c r="AD279" s="246">
        <v>0</v>
      </c>
      <c r="AE279" s="246">
        <f t="shared" si="8"/>
        <v>0</v>
      </c>
      <c r="AF279" s="351">
        <v>1677</v>
      </c>
      <c r="AG279" s="245">
        <v>1677</v>
      </c>
      <c r="AH279" s="247">
        <v>77123.226914925472</v>
      </c>
      <c r="AI279" s="248">
        <v>0</v>
      </c>
      <c r="AJ279" s="249">
        <v>24258.444791264548</v>
      </c>
      <c r="AK279" s="262">
        <v>-21214.000810791338</v>
      </c>
      <c r="AL279" s="263">
        <v>3044.4439804732101</v>
      </c>
      <c r="AM279" s="252"/>
      <c r="AN279" s="253">
        <v>3998.6503999999995</v>
      </c>
      <c r="AO279" s="254">
        <v>0</v>
      </c>
      <c r="AP279" s="255"/>
      <c r="AQ279" s="94">
        <v>-3044.4439804732101</v>
      </c>
      <c r="AR279" s="256" t="s">
        <v>721</v>
      </c>
      <c r="AT279" s="246">
        <v>1677</v>
      </c>
      <c r="AV279" s="261">
        <v>15777.27691492546</v>
      </c>
    </row>
    <row r="280" spans="1:48" ht="15.05" customHeight="1" x14ac:dyDescent="0.3">
      <c r="A280" s="238">
        <v>274</v>
      </c>
      <c r="B280" s="257" t="s">
        <v>374</v>
      </c>
      <c r="C280" s="240">
        <v>64665.899688335674</v>
      </c>
      <c r="D280" s="264">
        <v>3</v>
      </c>
      <c r="E280" s="259">
        <v>7614.75</v>
      </c>
      <c r="F280" s="260">
        <v>0</v>
      </c>
      <c r="G280" s="260">
        <v>0</v>
      </c>
      <c r="H280" s="260">
        <v>0</v>
      </c>
      <c r="I280" s="260">
        <v>42072</v>
      </c>
      <c r="J280" s="260">
        <v>1</v>
      </c>
      <c r="K280" s="260">
        <v>0</v>
      </c>
      <c r="L280" s="260">
        <v>0</v>
      </c>
      <c r="M280" s="260">
        <v>10740.15</v>
      </c>
      <c r="N280" s="260">
        <v>0</v>
      </c>
      <c r="O280" s="260">
        <v>19674</v>
      </c>
      <c r="P280" s="260">
        <v>0</v>
      </c>
      <c r="Q280" s="260">
        <v>7506</v>
      </c>
      <c r="R280" s="260">
        <v>20</v>
      </c>
      <c r="S280" s="260">
        <f t="shared" si="9"/>
        <v>26723.262218377298</v>
      </c>
      <c r="T280" s="362">
        <v>0</v>
      </c>
      <c r="U280" s="369">
        <f>2750+9037</f>
        <v>11787</v>
      </c>
      <c r="V280" s="245">
        <v>123367.16221837729</v>
      </c>
      <c r="W280" s="246">
        <v>0</v>
      </c>
      <c r="X280" s="246">
        <v>0</v>
      </c>
      <c r="Y280" s="246">
        <v>0</v>
      </c>
      <c r="Z280" s="246">
        <v>0</v>
      </c>
      <c r="AA280" s="246">
        <v>0</v>
      </c>
      <c r="AB280" s="246">
        <v>0</v>
      </c>
      <c r="AC280" s="246">
        <v>0</v>
      </c>
      <c r="AD280" s="246">
        <v>0</v>
      </c>
      <c r="AE280" s="246">
        <f t="shared" si="8"/>
        <v>0</v>
      </c>
      <c r="AF280" s="351"/>
      <c r="AG280" s="245">
        <v>0</v>
      </c>
      <c r="AH280" s="247">
        <v>126117.16221837729</v>
      </c>
      <c r="AI280" s="248">
        <v>0</v>
      </c>
      <c r="AJ280" s="249">
        <v>61451.262530041611</v>
      </c>
      <c r="AK280" s="262">
        <v>-42075.658371644648</v>
      </c>
      <c r="AL280" s="263">
        <v>19375.604158396964</v>
      </c>
      <c r="AM280" s="252"/>
      <c r="AN280" s="253">
        <v>4844.2375000000002</v>
      </c>
      <c r="AO280" s="254">
        <v>0</v>
      </c>
      <c r="AP280" s="255"/>
      <c r="AQ280" s="94">
        <v>-19375.604158396964</v>
      </c>
      <c r="AR280" s="256" t="s">
        <v>721</v>
      </c>
      <c r="AT280" s="246">
        <v>0</v>
      </c>
      <c r="AV280" s="261">
        <f>35760.2622183773+2750</f>
        <v>38510.262218377298</v>
      </c>
    </row>
    <row r="281" spans="1:48" ht="15.05" customHeight="1" x14ac:dyDescent="0.3">
      <c r="A281" s="238">
        <v>275</v>
      </c>
      <c r="B281" s="257" t="s">
        <v>375</v>
      </c>
      <c r="C281" s="240">
        <v>14542.108197678215</v>
      </c>
      <c r="D281" s="264">
        <v>2</v>
      </c>
      <c r="E281" s="259">
        <v>1278</v>
      </c>
      <c r="F281" s="260">
        <v>0</v>
      </c>
      <c r="G281" s="260">
        <v>0</v>
      </c>
      <c r="H281" s="260">
        <v>0</v>
      </c>
      <c r="I281" s="260">
        <v>33562</v>
      </c>
      <c r="J281" s="260">
        <v>1</v>
      </c>
      <c r="K281" s="260">
        <v>0</v>
      </c>
      <c r="L281" s="260">
        <v>0</v>
      </c>
      <c r="M281" s="260">
        <v>0</v>
      </c>
      <c r="N281" s="260">
        <v>0</v>
      </c>
      <c r="O281" s="260">
        <v>0</v>
      </c>
      <c r="P281" s="260">
        <v>0</v>
      </c>
      <c r="Q281" s="260">
        <v>608.67999999999995</v>
      </c>
      <c r="R281" s="260">
        <v>2</v>
      </c>
      <c r="S281" s="260">
        <f t="shared" si="9"/>
        <v>147.28679572798137</v>
      </c>
      <c r="T281" s="362">
        <v>0</v>
      </c>
      <c r="U281" s="369"/>
      <c r="V281" s="245">
        <v>35595.966795727982</v>
      </c>
      <c r="W281" s="246">
        <v>0</v>
      </c>
      <c r="X281" s="246">
        <v>0</v>
      </c>
      <c r="Y281" s="246">
        <v>0</v>
      </c>
      <c r="Z281" s="246">
        <v>0</v>
      </c>
      <c r="AA281" s="246">
        <v>0</v>
      </c>
      <c r="AB281" s="246">
        <v>0</v>
      </c>
      <c r="AC281" s="246">
        <v>0</v>
      </c>
      <c r="AD281" s="246">
        <v>0</v>
      </c>
      <c r="AE281" s="246">
        <f t="shared" si="8"/>
        <v>0</v>
      </c>
      <c r="AF281" s="351"/>
      <c r="AG281" s="245">
        <v>0</v>
      </c>
      <c r="AH281" s="247">
        <v>35595.966795727982</v>
      </c>
      <c r="AI281" s="248">
        <v>0</v>
      </c>
      <c r="AJ281" s="249">
        <v>21053.858598049766</v>
      </c>
      <c r="AK281" s="262">
        <v>18387.521387679757</v>
      </c>
      <c r="AL281" s="263">
        <v>39441.379985729523</v>
      </c>
      <c r="AM281" s="252"/>
      <c r="AN281" s="253">
        <v>1101.7719999999999</v>
      </c>
      <c r="AO281" s="254">
        <v>0</v>
      </c>
      <c r="AP281" s="255"/>
      <c r="AQ281" s="94">
        <v>-39441.379985729523</v>
      </c>
      <c r="AR281" s="256" t="s">
        <v>721</v>
      </c>
      <c r="AT281" s="246">
        <v>0</v>
      </c>
      <c r="AV281" s="261">
        <v>147.28679572798137</v>
      </c>
    </row>
    <row r="282" spans="1:48" ht="15.05" customHeight="1" x14ac:dyDescent="0.3">
      <c r="A282" s="238">
        <v>276</v>
      </c>
      <c r="B282" s="257" t="s">
        <v>376</v>
      </c>
      <c r="C282" s="240">
        <v>44286.782607619956</v>
      </c>
      <c r="D282" s="264">
        <v>2</v>
      </c>
      <c r="E282" s="259">
        <v>2078</v>
      </c>
      <c r="F282" s="260">
        <v>2</v>
      </c>
      <c r="G282" s="260">
        <v>811</v>
      </c>
      <c r="H282" s="260">
        <v>3</v>
      </c>
      <c r="I282" s="260">
        <v>0</v>
      </c>
      <c r="J282" s="260">
        <v>0</v>
      </c>
      <c r="K282" s="260">
        <v>0</v>
      </c>
      <c r="L282" s="260">
        <v>0</v>
      </c>
      <c r="M282" s="260">
        <v>0</v>
      </c>
      <c r="N282" s="260">
        <v>0</v>
      </c>
      <c r="O282" s="260">
        <v>160</v>
      </c>
      <c r="P282" s="260">
        <v>0</v>
      </c>
      <c r="Q282" s="260">
        <v>0</v>
      </c>
      <c r="R282" s="260">
        <v>0</v>
      </c>
      <c r="S282" s="260">
        <f t="shared" si="9"/>
        <v>390.33613313410206</v>
      </c>
      <c r="T282" s="362">
        <v>0</v>
      </c>
      <c r="U282" s="369"/>
      <c r="V282" s="245">
        <v>3439.3361331341021</v>
      </c>
      <c r="W282" s="246">
        <v>0</v>
      </c>
      <c r="X282" s="246">
        <v>0</v>
      </c>
      <c r="Y282" s="246">
        <v>0</v>
      </c>
      <c r="Z282" s="246">
        <v>0</v>
      </c>
      <c r="AA282" s="246">
        <v>0</v>
      </c>
      <c r="AB282" s="246">
        <v>0</v>
      </c>
      <c r="AC282" s="246">
        <v>0</v>
      </c>
      <c r="AD282" s="246">
        <v>0</v>
      </c>
      <c r="AE282" s="246">
        <f t="shared" si="8"/>
        <v>0</v>
      </c>
      <c r="AF282" s="351"/>
      <c r="AG282" s="245">
        <v>0</v>
      </c>
      <c r="AH282" s="247">
        <v>3439.3361331341021</v>
      </c>
      <c r="AI282" s="248">
        <v>-40847.446474485856</v>
      </c>
      <c r="AJ282" s="249">
        <v>0</v>
      </c>
      <c r="AK282" s="262">
        <v>-18328.509111590396</v>
      </c>
      <c r="AL282" s="263">
        <v>-59175.955586076248</v>
      </c>
      <c r="AM282" s="252"/>
      <c r="AN282" s="253">
        <v>3361.6984770000004</v>
      </c>
      <c r="AO282" s="254">
        <v>0</v>
      </c>
      <c r="AP282" s="255"/>
      <c r="AQ282" s="94" t="s">
        <v>721</v>
      </c>
      <c r="AR282" s="256">
        <v>59175.955586076248</v>
      </c>
      <c r="AT282" s="246">
        <v>0</v>
      </c>
      <c r="AV282" s="261">
        <v>390.33613313410206</v>
      </c>
    </row>
    <row r="283" spans="1:48" ht="15.05" customHeight="1" x14ac:dyDescent="0.3">
      <c r="A283" s="238">
        <v>277</v>
      </c>
      <c r="B283" s="257" t="s">
        <v>377</v>
      </c>
      <c r="C283" s="240">
        <v>33230.124215329364</v>
      </c>
      <c r="D283" s="264">
        <v>2</v>
      </c>
      <c r="E283" s="259">
        <v>1038</v>
      </c>
      <c r="F283" s="260">
        <v>0</v>
      </c>
      <c r="G283" s="260">
        <v>0</v>
      </c>
      <c r="H283" s="260">
        <v>0</v>
      </c>
      <c r="I283" s="260">
        <v>40341.160000000003</v>
      </c>
      <c r="J283" s="260">
        <v>1.3</v>
      </c>
      <c r="K283" s="260">
        <v>0</v>
      </c>
      <c r="L283" s="260">
        <v>0</v>
      </c>
      <c r="M283" s="260">
        <v>0</v>
      </c>
      <c r="N283" s="260">
        <v>0</v>
      </c>
      <c r="O283" s="260">
        <v>0</v>
      </c>
      <c r="P283" s="260">
        <v>0</v>
      </c>
      <c r="Q283" s="260">
        <v>0</v>
      </c>
      <c r="R283" s="260">
        <v>0</v>
      </c>
      <c r="S283" s="260">
        <f t="shared" si="9"/>
        <v>150.04376935128494</v>
      </c>
      <c r="T283" s="362">
        <v>0</v>
      </c>
      <c r="U283" s="369">
        <v>1661</v>
      </c>
      <c r="V283" s="245">
        <v>43190.20376935129</v>
      </c>
      <c r="W283" s="246">
        <v>0</v>
      </c>
      <c r="X283" s="246">
        <v>0</v>
      </c>
      <c r="Y283" s="246">
        <v>0</v>
      </c>
      <c r="Z283" s="246">
        <v>0</v>
      </c>
      <c r="AA283" s="246">
        <v>0</v>
      </c>
      <c r="AB283" s="246">
        <v>0</v>
      </c>
      <c r="AC283" s="246">
        <v>0</v>
      </c>
      <c r="AD283" s="246">
        <v>0</v>
      </c>
      <c r="AE283" s="246">
        <f t="shared" si="8"/>
        <v>0</v>
      </c>
      <c r="AF283" s="351"/>
      <c r="AG283" s="245">
        <v>0</v>
      </c>
      <c r="AH283" s="247">
        <v>43190.20376935129</v>
      </c>
      <c r="AI283" s="248">
        <v>0</v>
      </c>
      <c r="AJ283" s="249">
        <v>9960.079554021926</v>
      </c>
      <c r="AK283" s="262">
        <v>18414.105593309931</v>
      </c>
      <c r="AL283" s="263">
        <v>28374.185147331857</v>
      </c>
      <c r="AM283" s="252"/>
      <c r="AN283" s="253">
        <v>2520.0854800000002</v>
      </c>
      <c r="AO283" s="254">
        <v>0</v>
      </c>
      <c r="AP283" s="255"/>
      <c r="AQ283" s="94">
        <v>-28374.185147331857</v>
      </c>
      <c r="AR283" s="256" t="s">
        <v>721</v>
      </c>
      <c r="AT283" s="246">
        <v>0</v>
      </c>
      <c r="AV283" s="261">
        <v>1811.0437693512849</v>
      </c>
    </row>
    <row r="284" spans="1:48" ht="15.05" customHeight="1" x14ac:dyDescent="0.3">
      <c r="A284" s="238">
        <v>278</v>
      </c>
      <c r="B284" s="257" t="s">
        <v>378</v>
      </c>
      <c r="C284" s="240">
        <v>15716.215664199071</v>
      </c>
      <c r="D284" s="264">
        <v>2</v>
      </c>
      <c r="E284" s="259">
        <v>1787</v>
      </c>
      <c r="F284" s="260">
        <v>0</v>
      </c>
      <c r="G284" s="260">
        <v>880</v>
      </c>
      <c r="H284" s="260">
        <v>3</v>
      </c>
      <c r="I284" s="260">
        <v>0</v>
      </c>
      <c r="J284" s="260">
        <v>0</v>
      </c>
      <c r="K284" s="260">
        <v>0</v>
      </c>
      <c r="L284" s="260">
        <v>0</v>
      </c>
      <c r="M284" s="260">
        <v>0</v>
      </c>
      <c r="N284" s="260">
        <v>0</v>
      </c>
      <c r="O284" s="260">
        <v>0</v>
      </c>
      <c r="P284" s="260">
        <v>0</v>
      </c>
      <c r="Q284" s="260">
        <v>0</v>
      </c>
      <c r="R284" s="260">
        <v>0</v>
      </c>
      <c r="S284" s="260">
        <f t="shared" si="9"/>
        <v>705.45689043812001</v>
      </c>
      <c r="T284" s="362">
        <v>0</v>
      </c>
      <c r="U284" s="369"/>
      <c r="V284" s="245">
        <v>3372.4568904381199</v>
      </c>
      <c r="W284" s="246">
        <v>0</v>
      </c>
      <c r="X284" s="246">
        <v>0</v>
      </c>
      <c r="Y284" s="246">
        <v>0</v>
      </c>
      <c r="Z284" s="246">
        <v>0</v>
      </c>
      <c r="AA284" s="246">
        <v>0</v>
      </c>
      <c r="AB284" s="246">
        <v>0</v>
      </c>
      <c r="AC284" s="246">
        <v>0</v>
      </c>
      <c r="AD284" s="246">
        <v>0</v>
      </c>
      <c r="AE284" s="246">
        <f t="shared" si="8"/>
        <v>3398</v>
      </c>
      <c r="AF284" s="351"/>
      <c r="AG284" s="245">
        <v>3398</v>
      </c>
      <c r="AH284" s="247">
        <v>6770.4568904381194</v>
      </c>
      <c r="AI284" s="248">
        <v>-8945.758773760952</v>
      </c>
      <c r="AJ284" s="249">
        <v>0</v>
      </c>
      <c r="AK284" s="262">
        <v>4189.5074210710591</v>
      </c>
      <c r="AL284" s="263">
        <v>-4756.2513526898929</v>
      </c>
      <c r="AM284" s="252"/>
      <c r="AN284" s="253">
        <v>1189.104695</v>
      </c>
      <c r="AO284" s="254">
        <v>0</v>
      </c>
      <c r="AP284" s="255"/>
      <c r="AQ284" s="94" t="s">
        <v>721</v>
      </c>
      <c r="AR284" s="256">
        <v>4756.2513526898929</v>
      </c>
      <c r="AT284" s="246">
        <v>3398</v>
      </c>
      <c r="AV284" s="261">
        <v>705.45689043812001</v>
      </c>
    </row>
    <row r="285" spans="1:48" ht="15.05" customHeight="1" x14ac:dyDescent="0.3">
      <c r="A285" s="238">
        <v>279</v>
      </c>
      <c r="B285" s="257" t="s">
        <v>379</v>
      </c>
      <c r="C285" s="240">
        <v>33564.380431241596</v>
      </c>
      <c r="D285" s="264">
        <v>3</v>
      </c>
      <c r="E285" s="259">
        <v>505.6</v>
      </c>
      <c r="F285" s="260">
        <v>2</v>
      </c>
      <c r="G285" s="260">
        <v>0</v>
      </c>
      <c r="H285" s="260">
        <v>0</v>
      </c>
      <c r="I285" s="260">
        <v>602.78</v>
      </c>
      <c r="J285" s="260">
        <v>0</v>
      </c>
      <c r="K285" s="260">
        <v>0</v>
      </c>
      <c r="L285" s="260">
        <v>0</v>
      </c>
      <c r="M285" s="260">
        <v>1466</v>
      </c>
      <c r="N285" s="260">
        <v>0</v>
      </c>
      <c r="O285" s="260">
        <v>2859</v>
      </c>
      <c r="P285" s="260">
        <v>0</v>
      </c>
      <c r="Q285" s="260">
        <v>1565</v>
      </c>
      <c r="R285" s="260">
        <v>5</v>
      </c>
      <c r="S285" s="260">
        <f t="shared" si="9"/>
        <v>4380.0227282418782</v>
      </c>
      <c r="T285" s="362">
        <v>0</v>
      </c>
      <c r="U285" s="369">
        <v>2618</v>
      </c>
      <c r="V285" s="245">
        <v>13996.402728241879</v>
      </c>
      <c r="W285" s="246">
        <v>0</v>
      </c>
      <c r="X285" s="246">
        <v>0</v>
      </c>
      <c r="Y285" s="246">
        <v>0</v>
      </c>
      <c r="Z285" s="246">
        <v>0</v>
      </c>
      <c r="AA285" s="246">
        <v>0</v>
      </c>
      <c r="AB285" s="246">
        <v>0</v>
      </c>
      <c r="AC285" s="246">
        <v>0</v>
      </c>
      <c r="AD285" s="246">
        <v>0</v>
      </c>
      <c r="AE285" s="246">
        <f t="shared" si="8"/>
        <v>0</v>
      </c>
      <c r="AF285" s="351"/>
      <c r="AG285" s="245">
        <v>0</v>
      </c>
      <c r="AH285" s="247">
        <v>13996.402728241879</v>
      </c>
      <c r="AI285" s="248">
        <v>-19567.977702999717</v>
      </c>
      <c r="AJ285" s="249">
        <v>0</v>
      </c>
      <c r="AK285" s="262">
        <v>-16735.144994674811</v>
      </c>
      <c r="AL285" s="263">
        <v>-36303.122697674524</v>
      </c>
      <c r="AM285" s="252"/>
      <c r="AN285" s="253">
        <v>2545.9073350000003</v>
      </c>
      <c r="AO285" s="254">
        <v>0</v>
      </c>
      <c r="AP285" s="255"/>
      <c r="AQ285" s="94" t="s">
        <v>721</v>
      </c>
      <c r="AR285" s="256">
        <v>36303.122697674524</v>
      </c>
      <c r="AT285" s="246">
        <v>0</v>
      </c>
      <c r="AV285" s="261">
        <v>6998.0227282418782</v>
      </c>
    </row>
    <row r="286" spans="1:48" ht="15.05" customHeight="1" x14ac:dyDescent="0.3">
      <c r="A286" s="238">
        <v>280</v>
      </c>
      <c r="B286" s="257" t="s">
        <v>380</v>
      </c>
      <c r="C286" s="240">
        <v>28153.136146439894</v>
      </c>
      <c r="D286" s="264">
        <v>2</v>
      </c>
      <c r="E286" s="259">
        <v>690</v>
      </c>
      <c r="F286" s="260">
        <v>0</v>
      </c>
      <c r="G286" s="260">
        <v>5487</v>
      </c>
      <c r="H286" s="260">
        <v>40</v>
      </c>
      <c r="I286" s="260">
        <v>0</v>
      </c>
      <c r="J286" s="260">
        <v>0</v>
      </c>
      <c r="K286" s="260">
        <v>0</v>
      </c>
      <c r="L286" s="260">
        <v>0</v>
      </c>
      <c r="M286" s="260">
        <v>0</v>
      </c>
      <c r="N286" s="260">
        <v>0</v>
      </c>
      <c r="O286" s="260">
        <v>0</v>
      </c>
      <c r="P286" s="260">
        <v>0</v>
      </c>
      <c r="Q286" s="260">
        <v>0</v>
      </c>
      <c r="R286" s="260">
        <v>0</v>
      </c>
      <c r="S286" s="260">
        <f t="shared" si="9"/>
        <v>389.35756408869929</v>
      </c>
      <c r="T286" s="362">
        <v>0</v>
      </c>
      <c r="U286" s="369"/>
      <c r="V286" s="245">
        <v>6566.3575640886993</v>
      </c>
      <c r="W286" s="246">
        <v>1439</v>
      </c>
      <c r="X286" s="246">
        <v>0</v>
      </c>
      <c r="Y286" s="246">
        <v>38718</v>
      </c>
      <c r="Z286" s="246">
        <v>110</v>
      </c>
      <c r="AA286" s="246">
        <v>0</v>
      </c>
      <c r="AB286" s="246">
        <v>0</v>
      </c>
      <c r="AC286" s="246">
        <v>0</v>
      </c>
      <c r="AD286" s="246">
        <v>0</v>
      </c>
      <c r="AE286" s="246">
        <f t="shared" si="8"/>
        <v>10755</v>
      </c>
      <c r="AF286" s="351"/>
      <c r="AG286" s="245">
        <v>50912</v>
      </c>
      <c r="AH286" s="247">
        <v>57478.357564088699</v>
      </c>
      <c r="AI286" s="248">
        <v>0</v>
      </c>
      <c r="AJ286" s="249">
        <v>29325.221417648805</v>
      </c>
      <c r="AK286" s="262">
        <v>-21237.930353328848</v>
      </c>
      <c r="AL286" s="263">
        <v>8087.2910643199575</v>
      </c>
      <c r="AM286" s="252"/>
      <c r="AN286" s="253">
        <v>2140.7512000000002</v>
      </c>
      <c r="AO286" s="254">
        <v>0</v>
      </c>
      <c r="AP286" s="255"/>
      <c r="AQ286" s="94">
        <v>-8087.2910643199575</v>
      </c>
      <c r="AR286" s="256" t="s">
        <v>721</v>
      </c>
      <c r="AT286" s="246">
        <v>10755</v>
      </c>
      <c r="AV286" s="261">
        <v>389.35756408869929</v>
      </c>
    </row>
    <row r="287" spans="1:48" ht="15.05" customHeight="1" x14ac:dyDescent="0.3">
      <c r="A287" s="238">
        <v>281</v>
      </c>
      <c r="B287" s="257" t="s">
        <v>381</v>
      </c>
      <c r="C287" s="240">
        <v>4139.65424882553</v>
      </c>
      <c r="D287" s="264">
        <v>3</v>
      </c>
      <c r="E287" s="259">
        <v>0</v>
      </c>
      <c r="F287" s="260">
        <v>0</v>
      </c>
      <c r="G287" s="260">
        <v>0</v>
      </c>
      <c r="H287" s="260">
        <v>0</v>
      </c>
      <c r="I287" s="260">
        <v>0</v>
      </c>
      <c r="J287" s="260">
        <v>0</v>
      </c>
      <c r="K287" s="260">
        <v>0</v>
      </c>
      <c r="L287" s="260">
        <v>0</v>
      </c>
      <c r="M287" s="260">
        <v>0</v>
      </c>
      <c r="N287" s="260">
        <v>0</v>
      </c>
      <c r="O287" s="260">
        <v>0</v>
      </c>
      <c r="P287" s="260">
        <v>0</v>
      </c>
      <c r="Q287" s="260">
        <v>0</v>
      </c>
      <c r="R287" s="260">
        <v>0</v>
      </c>
      <c r="S287" s="260">
        <f t="shared" si="9"/>
        <v>264.06867568175949</v>
      </c>
      <c r="T287" s="362">
        <v>0</v>
      </c>
      <c r="U287" s="369"/>
      <c r="V287" s="245">
        <v>264.06867568175949</v>
      </c>
      <c r="W287" s="246">
        <v>0</v>
      </c>
      <c r="X287" s="246">
        <v>0</v>
      </c>
      <c r="Y287" s="246">
        <v>0</v>
      </c>
      <c r="Z287" s="246">
        <v>0</v>
      </c>
      <c r="AA287" s="246">
        <v>0</v>
      </c>
      <c r="AB287" s="246">
        <v>0</v>
      </c>
      <c r="AC287" s="246">
        <v>0</v>
      </c>
      <c r="AD287" s="246">
        <v>0</v>
      </c>
      <c r="AE287" s="246">
        <f t="shared" si="8"/>
        <v>16024</v>
      </c>
      <c r="AF287" s="351"/>
      <c r="AG287" s="245">
        <v>16024</v>
      </c>
      <c r="AH287" s="247">
        <v>16288.068675681759</v>
      </c>
      <c r="AI287" s="248">
        <v>0</v>
      </c>
      <c r="AJ287" s="249">
        <v>12148.41442685623</v>
      </c>
      <c r="AK287" s="262">
        <v>-2885.6886262670205</v>
      </c>
      <c r="AL287" s="263">
        <v>9262.7258005892108</v>
      </c>
      <c r="AM287" s="252"/>
      <c r="AN287" s="253">
        <v>312.01254000000006</v>
      </c>
      <c r="AO287" s="254">
        <v>0</v>
      </c>
      <c r="AP287" s="255"/>
      <c r="AQ287" s="94">
        <v>-9262.7258005892108</v>
      </c>
      <c r="AR287" s="256" t="s">
        <v>721</v>
      </c>
      <c r="AT287" s="246">
        <v>16024</v>
      </c>
      <c r="AV287" s="261">
        <v>264.06867568175949</v>
      </c>
    </row>
    <row r="288" spans="1:48" ht="15.05" customHeight="1" x14ac:dyDescent="0.3">
      <c r="A288" s="238">
        <v>282</v>
      </c>
      <c r="B288" s="257" t="s">
        <v>382</v>
      </c>
      <c r="C288" s="240">
        <v>17531.162773729404</v>
      </c>
      <c r="D288" s="264">
        <v>2</v>
      </c>
      <c r="E288" s="259">
        <v>0</v>
      </c>
      <c r="F288" s="260">
        <v>0</v>
      </c>
      <c r="G288" s="260">
        <v>0</v>
      </c>
      <c r="H288" s="260">
        <v>0</v>
      </c>
      <c r="I288" s="260">
        <v>0</v>
      </c>
      <c r="J288" s="260">
        <v>0</v>
      </c>
      <c r="K288" s="260">
        <v>0</v>
      </c>
      <c r="L288" s="260">
        <v>0</v>
      </c>
      <c r="M288" s="260">
        <v>0</v>
      </c>
      <c r="N288" s="260">
        <v>0</v>
      </c>
      <c r="O288" s="260">
        <v>0</v>
      </c>
      <c r="P288" s="260">
        <v>0</v>
      </c>
      <c r="Q288" s="260">
        <v>0</v>
      </c>
      <c r="R288" s="260">
        <v>0</v>
      </c>
      <c r="S288" s="260">
        <f t="shared" si="9"/>
        <v>0</v>
      </c>
      <c r="T288" s="362">
        <v>0</v>
      </c>
      <c r="U288" s="369"/>
      <c r="V288" s="245">
        <v>0</v>
      </c>
      <c r="W288" s="246">
        <v>174</v>
      </c>
      <c r="X288" s="246">
        <v>0</v>
      </c>
      <c r="Y288" s="246">
        <v>0</v>
      </c>
      <c r="Z288" s="246">
        <v>0</v>
      </c>
      <c r="AA288" s="246">
        <v>0</v>
      </c>
      <c r="AB288" s="246">
        <v>0</v>
      </c>
      <c r="AC288" s="246">
        <v>0</v>
      </c>
      <c r="AD288" s="246">
        <v>0</v>
      </c>
      <c r="AE288" s="246">
        <f t="shared" si="8"/>
        <v>0</v>
      </c>
      <c r="AF288" s="351"/>
      <c r="AG288" s="245">
        <v>174</v>
      </c>
      <c r="AH288" s="247">
        <v>174</v>
      </c>
      <c r="AI288" s="248">
        <v>-17357.162773729404</v>
      </c>
      <c r="AJ288" s="249">
        <v>0</v>
      </c>
      <c r="AK288" s="262">
        <v>-12554.776725077745</v>
      </c>
      <c r="AL288" s="263">
        <v>-29911.939498807151</v>
      </c>
      <c r="AM288" s="252"/>
      <c r="AN288" s="253">
        <v>1325.2043000000001</v>
      </c>
      <c r="AO288" s="254">
        <v>0</v>
      </c>
      <c r="AP288" s="255"/>
      <c r="AQ288" s="94" t="s">
        <v>721</v>
      </c>
      <c r="AR288" s="256">
        <v>29911.939498807151</v>
      </c>
      <c r="AT288" s="246">
        <v>0</v>
      </c>
      <c r="AV288" s="261">
        <v>0</v>
      </c>
    </row>
    <row r="289" spans="1:48" ht="15.05" customHeight="1" x14ac:dyDescent="0.3">
      <c r="A289" s="238">
        <v>283</v>
      </c>
      <c r="B289" s="257" t="s">
        <v>383</v>
      </c>
      <c r="C289" s="240">
        <v>44467.910004115227</v>
      </c>
      <c r="D289" s="264">
        <v>2</v>
      </c>
      <c r="E289" s="259">
        <v>0</v>
      </c>
      <c r="F289" s="260">
        <v>0</v>
      </c>
      <c r="G289" s="260">
        <v>6054</v>
      </c>
      <c r="H289" s="260">
        <v>34</v>
      </c>
      <c r="I289" s="260">
        <v>0</v>
      </c>
      <c r="J289" s="260">
        <v>0</v>
      </c>
      <c r="K289" s="260">
        <v>0</v>
      </c>
      <c r="L289" s="260">
        <v>0</v>
      </c>
      <c r="M289" s="260">
        <v>2426</v>
      </c>
      <c r="N289" s="260">
        <v>0</v>
      </c>
      <c r="O289" s="260">
        <v>0</v>
      </c>
      <c r="P289" s="260">
        <v>0</v>
      </c>
      <c r="Q289" s="260">
        <v>0</v>
      </c>
      <c r="R289" s="260">
        <v>0</v>
      </c>
      <c r="S289" s="260">
        <f t="shared" si="9"/>
        <v>4732.6162760121397</v>
      </c>
      <c r="T289" s="362">
        <v>0</v>
      </c>
      <c r="U289" s="369"/>
      <c r="V289" s="245">
        <v>13212.616276012141</v>
      </c>
      <c r="W289" s="246">
        <v>1062</v>
      </c>
      <c r="X289" s="246">
        <v>0</v>
      </c>
      <c r="Y289" s="246">
        <v>69914</v>
      </c>
      <c r="Z289" s="246">
        <v>211</v>
      </c>
      <c r="AA289" s="246">
        <v>0</v>
      </c>
      <c r="AB289" s="246">
        <v>0</v>
      </c>
      <c r="AC289" s="246">
        <v>0</v>
      </c>
      <c r="AD289" s="246">
        <v>0</v>
      </c>
      <c r="AE289" s="246">
        <f t="shared" si="8"/>
        <v>0</v>
      </c>
      <c r="AF289" s="351"/>
      <c r="AG289" s="245">
        <v>70976</v>
      </c>
      <c r="AH289" s="247">
        <v>84188.616276012137</v>
      </c>
      <c r="AI289" s="248">
        <v>0</v>
      </c>
      <c r="AJ289" s="249">
        <v>39720.70627189691</v>
      </c>
      <c r="AK289" s="262">
        <v>-4651.1484510615119</v>
      </c>
      <c r="AL289" s="263">
        <v>35069.557820835398</v>
      </c>
      <c r="AM289" s="252"/>
      <c r="AN289" s="253">
        <v>3373.4322299999999</v>
      </c>
      <c r="AO289" s="254">
        <v>0</v>
      </c>
      <c r="AP289" s="255"/>
      <c r="AQ289" s="94">
        <v>-35069.557820835398</v>
      </c>
      <c r="AR289" s="256" t="s">
        <v>721</v>
      </c>
      <c r="AT289" s="246">
        <v>0</v>
      </c>
      <c r="AV289" s="261">
        <v>4732.6162760121397</v>
      </c>
    </row>
    <row r="290" spans="1:48" ht="15.05" customHeight="1" x14ac:dyDescent="0.3">
      <c r="A290" s="238">
        <v>284</v>
      </c>
      <c r="B290" s="257" t="s">
        <v>384</v>
      </c>
      <c r="C290" s="240">
        <v>29037.216988399752</v>
      </c>
      <c r="D290" s="264">
        <v>2</v>
      </c>
      <c r="E290" s="259">
        <v>0</v>
      </c>
      <c r="F290" s="260">
        <v>0</v>
      </c>
      <c r="G290" s="260">
        <v>2713.28</v>
      </c>
      <c r="H290" s="260">
        <v>10</v>
      </c>
      <c r="I290" s="260">
        <v>4099.37</v>
      </c>
      <c r="J290" s="260">
        <v>0</v>
      </c>
      <c r="K290" s="260">
        <v>0</v>
      </c>
      <c r="L290" s="260">
        <v>0</v>
      </c>
      <c r="M290" s="260">
        <v>0</v>
      </c>
      <c r="N290" s="260">
        <v>0</v>
      </c>
      <c r="O290" s="260">
        <v>11351</v>
      </c>
      <c r="P290" s="260">
        <v>0</v>
      </c>
      <c r="Q290" s="260">
        <v>0</v>
      </c>
      <c r="R290" s="260">
        <v>0</v>
      </c>
      <c r="S290" s="260">
        <f t="shared" si="9"/>
        <v>9746.2007536257806</v>
      </c>
      <c r="T290" s="362">
        <v>0</v>
      </c>
      <c r="U290" s="369">
        <v>4400</v>
      </c>
      <c r="V290" s="245">
        <v>32309.850753625782</v>
      </c>
      <c r="W290" s="246">
        <v>0</v>
      </c>
      <c r="X290" s="246">
        <v>0</v>
      </c>
      <c r="Y290" s="246">
        <v>0</v>
      </c>
      <c r="Z290" s="246">
        <v>0</v>
      </c>
      <c r="AA290" s="246">
        <v>0</v>
      </c>
      <c r="AB290" s="246">
        <v>0</v>
      </c>
      <c r="AC290" s="246">
        <v>0</v>
      </c>
      <c r="AD290" s="246">
        <v>0</v>
      </c>
      <c r="AE290" s="246">
        <f t="shared" si="8"/>
        <v>0</v>
      </c>
      <c r="AF290" s="351"/>
      <c r="AG290" s="245">
        <v>0</v>
      </c>
      <c r="AH290" s="247">
        <v>32309.850753625782</v>
      </c>
      <c r="AI290" s="248">
        <v>0</v>
      </c>
      <c r="AJ290" s="249">
        <v>3272.6337652260299</v>
      </c>
      <c r="AK290" s="262">
        <v>55534.916289740824</v>
      </c>
      <c r="AL290" s="263">
        <v>58807.55005496685</v>
      </c>
      <c r="AM290" s="252"/>
      <c r="AN290" s="253">
        <v>2167.6199349999997</v>
      </c>
      <c r="AO290" s="254">
        <v>0</v>
      </c>
      <c r="AP290" s="255"/>
      <c r="AQ290" s="94">
        <v>-58807.55005496685</v>
      </c>
      <c r="AR290" s="256" t="s">
        <v>721</v>
      </c>
      <c r="AT290" s="246">
        <v>0</v>
      </c>
      <c r="AV290" s="261">
        <v>14146.200753625781</v>
      </c>
    </row>
    <row r="291" spans="1:48" ht="15.05" customHeight="1" x14ac:dyDescent="0.3">
      <c r="A291" s="238">
        <v>285</v>
      </c>
      <c r="B291" s="257" t="s">
        <v>385</v>
      </c>
      <c r="C291" s="240">
        <v>28683.402340997018</v>
      </c>
      <c r="D291" s="264">
        <v>2</v>
      </c>
      <c r="E291" s="259">
        <v>1449.0900000000001</v>
      </c>
      <c r="F291" s="260">
        <v>0</v>
      </c>
      <c r="G291" s="260">
        <v>811</v>
      </c>
      <c r="H291" s="260">
        <v>3</v>
      </c>
      <c r="I291" s="260">
        <v>78552.210000000006</v>
      </c>
      <c r="J291" s="260">
        <v>2.5</v>
      </c>
      <c r="K291" s="260">
        <v>0</v>
      </c>
      <c r="L291" s="260">
        <v>0</v>
      </c>
      <c r="M291" s="260">
        <v>1725</v>
      </c>
      <c r="N291" s="260">
        <v>0</v>
      </c>
      <c r="O291" s="260">
        <v>0</v>
      </c>
      <c r="P291" s="260">
        <v>0</v>
      </c>
      <c r="Q291" s="260">
        <v>0</v>
      </c>
      <c r="R291" s="260">
        <v>0</v>
      </c>
      <c r="S291" s="260">
        <f t="shared" si="9"/>
        <v>352.26705625126488</v>
      </c>
      <c r="T291" s="362">
        <v>0</v>
      </c>
      <c r="U291" s="369"/>
      <c r="V291" s="245">
        <v>82889.567056251268</v>
      </c>
      <c r="W291" s="246">
        <v>0</v>
      </c>
      <c r="X291" s="246">
        <v>0</v>
      </c>
      <c r="Y291" s="246">
        <v>0</v>
      </c>
      <c r="Z291" s="246">
        <v>0</v>
      </c>
      <c r="AA291" s="246">
        <v>0</v>
      </c>
      <c r="AB291" s="246">
        <v>0</v>
      </c>
      <c r="AC291" s="246">
        <v>0</v>
      </c>
      <c r="AD291" s="246">
        <v>0</v>
      </c>
      <c r="AE291" s="246">
        <f t="shared" si="8"/>
        <v>0</v>
      </c>
      <c r="AF291" s="351"/>
      <c r="AG291" s="245">
        <v>0</v>
      </c>
      <c r="AH291" s="247">
        <v>82889.567056251268</v>
      </c>
      <c r="AI291" s="248">
        <v>0</v>
      </c>
      <c r="AJ291" s="249">
        <v>54206.16471525425</v>
      </c>
      <c r="AK291" s="262">
        <v>-6383.3554393499344</v>
      </c>
      <c r="AL291" s="263">
        <v>47822.809275904314</v>
      </c>
      <c r="AM291" s="252"/>
      <c r="AN291" s="253">
        <v>2172.9427599999999</v>
      </c>
      <c r="AO291" s="254">
        <v>0</v>
      </c>
      <c r="AP291" s="255"/>
      <c r="AQ291" s="94">
        <v>-47822.809275904314</v>
      </c>
      <c r="AR291" s="256" t="s">
        <v>721</v>
      </c>
      <c r="AT291" s="246">
        <v>0</v>
      </c>
      <c r="AV291" s="261">
        <v>352.26705625126488</v>
      </c>
    </row>
    <row r="292" spans="1:48" ht="15.05" customHeight="1" x14ac:dyDescent="0.3">
      <c r="A292" s="238">
        <v>286</v>
      </c>
      <c r="B292" s="257" t="s">
        <v>386</v>
      </c>
      <c r="C292" s="240">
        <v>39937.868031375583</v>
      </c>
      <c r="D292" s="264">
        <v>2</v>
      </c>
      <c r="E292" s="259">
        <v>1625</v>
      </c>
      <c r="F292" s="260">
        <v>0</v>
      </c>
      <c r="G292" s="260">
        <v>0</v>
      </c>
      <c r="H292" s="260">
        <v>0</v>
      </c>
      <c r="I292" s="260">
        <v>0</v>
      </c>
      <c r="J292" s="260">
        <v>0</v>
      </c>
      <c r="K292" s="260">
        <v>0</v>
      </c>
      <c r="L292" s="260">
        <v>0</v>
      </c>
      <c r="M292" s="260">
        <v>0</v>
      </c>
      <c r="N292" s="260">
        <v>0</v>
      </c>
      <c r="O292" s="260">
        <v>0</v>
      </c>
      <c r="P292" s="260">
        <v>0</v>
      </c>
      <c r="Q292" s="260">
        <v>0</v>
      </c>
      <c r="R292" s="260">
        <v>0</v>
      </c>
      <c r="S292" s="260">
        <f t="shared" si="9"/>
        <v>0</v>
      </c>
      <c r="T292" s="362">
        <v>0</v>
      </c>
      <c r="U292" s="369"/>
      <c r="V292" s="245">
        <v>1625</v>
      </c>
      <c r="W292" s="246">
        <v>0</v>
      </c>
      <c r="X292" s="246">
        <v>0</v>
      </c>
      <c r="Y292" s="246">
        <v>0</v>
      </c>
      <c r="Z292" s="246">
        <v>0</v>
      </c>
      <c r="AA292" s="246">
        <v>0</v>
      </c>
      <c r="AB292" s="246">
        <v>0</v>
      </c>
      <c r="AC292" s="246">
        <v>0</v>
      </c>
      <c r="AD292" s="246">
        <v>0</v>
      </c>
      <c r="AE292" s="246">
        <f t="shared" si="8"/>
        <v>0</v>
      </c>
      <c r="AF292" s="351"/>
      <c r="AG292" s="245">
        <v>0</v>
      </c>
      <c r="AH292" s="247">
        <v>1625</v>
      </c>
      <c r="AI292" s="248">
        <v>-38312.868031375583</v>
      </c>
      <c r="AJ292" s="249">
        <v>0</v>
      </c>
      <c r="AK292" s="262">
        <v>27051.333854081411</v>
      </c>
      <c r="AL292" s="263">
        <v>-11261.534177294172</v>
      </c>
      <c r="AM292" s="252"/>
      <c r="AN292" s="253">
        <v>2970.8650499999999</v>
      </c>
      <c r="AO292" s="254">
        <v>0</v>
      </c>
      <c r="AP292" s="255"/>
      <c r="AQ292" s="94" t="s">
        <v>721</v>
      </c>
      <c r="AR292" s="256">
        <v>11261.534177294172</v>
      </c>
      <c r="AT292" s="246">
        <v>0</v>
      </c>
      <c r="AV292" s="261">
        <v>0</v>
      </c>
    </row>
    <row r="293" spans="1:48" ht="15.05" customHeight="1" x14ac:dyDescent="0.3">
      <c r="A293" s="238">
        <v>287</v>
      </c>
      <c r="B293" s="257" t="s">
        <v>387</v>
      </c>
      <c r="C293" s="240">
        <v>26744.831443325576</v>
      </c>
      <c r="D293" s="264">
        <v>2</v>
      </c>
      <c r="E293" s="259">
        <v>1307</v>
      </c>
      <c r="F293" s="260">
        <v>0</v>
      </c>
      <c r="G293" s="260">
        <v>0</v>
      </c>
      <c r="H293" s="260">
        <v>0</v>
      </c>
      <c r="I293" s="260">
        <v>0</v>
      </c>
      <c r="J293" s="260">
        <v>0</v>
      </c>
      <c r="K293" s="260">
        <v>0</v>
      </c>
      <c r="L293" s="260">
        <v>0</v>
      </c>
      <c r="M293" s="260">
        <v>5635.87</v>
      </c>
      <c r="N293" s="260">
        <v>0</v>
      </c>
      <c r="O293" s="260">
        <v>0</v>
      </c>
      <c r="P293" s="260">
        <v>0</v>
      </c>
      <c r="Q293" s="260">
        <v>0</v>
      </c>
      <c r="R293" s="260">
        <v>0</v>
      </c>
      <c r="S293" s="260">
        <f t="shared" si="9"/>
        <v>2533.4260067409432</v>
      </c>
      <c r="T293" s="362">
        <v>0</v>
      </c>
      <c r="U293" s="369"/>
      <c r="V293" s="245">
        <v>9476.296006740944</v>
      </c>
      <c r="W293" s="246">
        <v>0</v>
      </c>
      <c r="X293" s="246">
        <v>0</v>
      </c>
      <c r="Y293" s="246">
        <v>0</v>
      </c>
      <c r="Z293" s="246">
        <v>0</v>
      </c>
      <c r="AA293" s="246">
        <v>0</v>
      </c>
      <c r="AB293" s="246">
        <v>0</v>
      </c>
      <c r="AC293" s="246">
        <v>0</v>
      </c>
      <c r="AD293" s="246">
        <v>0</v>
      </c>
      <c r="AE293" s="246">
        <f t="shared" si="8"/>
        <v>6274</v>
      </c>
      <c r="AF293" s="351"/>
      <c r="AG293" s="245">
        <v>6274</v>
      </c>
      <c r="AH293" s="247">
        <v>15750.296006740944</v>
      </c>
      <c r="AI293" s="248">
        <v>-10994.535436584632</v>
      </c>
      <c r="AJ293" s="249">
        <v>0</v>
      </c>
      <c r="AK293" s="262">
        <v>-23213.739262850155</v>
      </c>
      <c r="AL293" s="263">
        <v>-34208.274699434784</v>
      </c>
      <c r="AM293" s="252"/>
      <c r="AN293" s="253">
        <v>1997.1415413</v>
      </c>
      <c r="AO293" s="254">
        <v>0</v>
      </c>
      <c r="AP293" s="255"/>
      <c r="AQ293" s="94" t="s">
        <v>721</v>
      </c>
      <c r="AR293" s="256">
        <v>34208.274699434784</v>
      </c>
      <c r="AT293" s="246">
        <v>6274</v>
      </c>
      <c r="AV293" s="261">
        <v>2533.4260067409432</v>
      </c>
    </row>
    <row r="294" spans="1:48" ht="15.05" customHeight="1" x14ac:dyDescent="0.3">
      <c r="A294" s="238">
        <v>288</v>
      </c>
      <c r="B294" s="257" t="s">
        <v>388</v>
      </c>
      <c r="C294" s="240">
        <v>40254.332132598574</v>
      </c>
      <c r="D294" s="264">
        <v>2</v>
      </c>
      <c r="E294" s="259">
        <v>11861</v>
      </c>
      <c r="F294" s="260">
        <v>0</v>
      </c>
      <c r="G294" s="260">
        <v>0</v>
      </c>
      <c r="H294" s="260">
        <v>0</v>
      </c>
      <c r="I294" s="260">
        <v>32057</v>
      </c>
      <c r="J294" s="260">
        <v>1</v>
      </c>
      <c r="K294" s="260">
        <v>0</v>
      </c>
      <c r="L294" s="260">
        <v>0</v>
      </c>
      <c r="M294" s="260">
        <v>0</v>
      </c>
      <c r="N294" s="260">
        <v>0</v>
      </c>
      <c r="O294" s="260">
        <v>0</v>
      </c>
      <c r="P294" s="260">
        <v>0</v>
      </c>
      <c r="Q294" s="260">
        <v>0</v>
      </c>
      <c r="R294" s="260">
        <v>0</v>
      </c>
      <c r="S294" s="260">
        <f t="shared" si="9"/>
        <v>1895.5056929114871</v>
      </c>
      <c r="T294" s="362">
        <v>0</v>
      </c>
      <c r="U294" s="369">
        <v>693</v>
      </c>
      <c r="V294" s="245">
        <v>46506.505692911487</v>
      </c>
      <c r="W294" s="246">
        <v>0</v>
      </c>
      <c r="X294" s="246">
        <v>0</v>
      </c>
      <c r="Y294" s="246">
        <v>0</v>
      </c>
      <c r="Z294" s="246">
        <v>0</v>
      </c>
      <c r="AA294" s="246">
        <v>0</v>
      </c>
      <c r="AB294" s="246">
        <v>0</v>
      </c>
      <c r="AC294" s="246">
        <v>0</v>
      </c>
      <c r="AD294" s="246">
        <v>0</v>
      </c>
      <c r="AE294" s="246">
        <f t="shared" si="8"/>
        <v>0</v>
      </c>
      <c r="AF294" s="351"/>
      <c r="AG294" s="245">
        <v>0</v>
      </c>
      <c r="AH294" s="247">
        <v>46506.505692911487</v>
      </c>
      <c r="AI294" s="248">
        <v>0</v>
      </c>
      <c r="AJ294" s="249">
        <v>6252.1735603129127</v>
      </c>
      <c r="AK294" s="262">
        <v>-9777.633051437464</v>
      </c>
      <c r="AL294" s="263">
        <v>-3525.4594911245513</v>
      </c>
      <c r="AM294" s="252"/>
      <c r="AN294" s="253">
        <v>2994.001088</v>
      </c>
      <c r="AO294" s="254">
        <v>0</v>
      </c>
      <c r="AP294" s="255"/>
      <c r="AQ294" s="94" t="s">
        <v>721</v>
      </c>
      <c r="AR294" s="256">
        <v>3525.4594911245513</v>
      </c>
      <c r="AT294" s="246">
        <v>0</v>
      </c>
      <c r="AV294" s="261">
        <v>2588.5056929114871</v>
      </c>
    </row>
    <row r="295" spans="1:48" ht="15.05" customHeight="1" x14ac:dyDescent="0.3">
      <c r="A295" s="238">
        <v>289</v>
      </c>
      <c r="B295" s="257" t="s">
        <v>389</v>
      </c>
      <c r="C295" s="240">
        <v>5109.2224725966789</v>
      </c>
      <c r="D295" s="264">
        <v>3</v>
      </c>
      <c r="E295" s="259">
        <v>0</v>
      </c>
      <c r="F295" s="260">
        <v>0</v>
      </c>
      <c r="G295" s="260">
        <v>0</v>
      </c>
      <c r="H295" s="260">
        <v>0</v>
      </c>
      <c r="I295" s="260">
        <v>0</v>
      </c>
      <c r="J295" s="260">
        <v>0</v>
      </c>
      <c r="K295" s="260">
        <v>0</v>
      </c>
      <c r="L295" s="260">
        <v>0</v>
      </c>
      <c r="M295" s="260">
        <v>0</v>
      </c>
      <c r="N295" s="260">
        <v>0</v>
      </c>
      <c r="O295" s="260">
        <v>1855</v>
      </c>
      <c r="P295" s="260">
        <v>0</v>
      </c>
      <c r="Q295" s="260">
        <v>0</v>
      </c>
      <c r="R295" s="260">
        <v>0</v>
      </c>
      <c r="S295" s="260">
        <f t="shared" si="9"/>
        <v>0</v>
      </c>
      <c r="T295" s="362">
        <v>0</v>
      </c>
      <c r="U295" s="369"/>
      <c r="V295" s="245">
        <v>1855</v>
      </c>
      <c r="W295" s="246">
        <v>0</v>
      </c>
      <c r="X295" s="246">
        <v>0</v>
      </c>
      <c r="Y295" s="246">
        <v>0</v>
      </c>
      <c r="Z295" s="246">
        <v>0</v>
      </c>
      <c r="AA295" s="246">
        <v>0</v>
      </c>
      <c r="AB295" s="246">
        <v>0</v>
      </c>
      <c r="AC295" s="246">
        <v>0</v>
      </c>
      <c r="AD295" s="246">
        <v>0</v>
      </c>
      <c r="AE295" s="246">
        <f t="shared" si="8"/>
        <v>0</v>
      </c>
      <c r="AF295" s="351"/>
      <c r="AG295" s="245">
        <v>0</v>
      </c>
      <c r="AH295" s="247">
        <v>1855</v>
      </c>
      <c r="AI295" s="248">
        <v>-3254.2224725966789</v>
      </c>
      <c r="AJ295" s="249">
        <v>0</v>
      </c>
      <c r="AK295" s="262">
        <v>-1120.082014924802</v>
      </c>
      <c r="AL295" s="263">
        <v>-4374.304487521481</v>
      </c>
      <c r="AM295" s="252"/>
      <c r="AN295" s="253">
        <v>386.88812000000001</v>
      </c>
      <c r="AO295" s="254">
        <v>0</v>
      </c>
      <c r="AP295" s="255"/>
      <c r="AQ295" s="94" t="s">
        <v>721</v>
      </c>
      <c r="AR295" s="256">
        <v>4374.304487521481</v>
      </c>
      <c r="AT295" s="246">
        <v>0</v>
      </c>
      <c r="AV295" s="261">
        <v>0</v>
      </c>
    </row>
    <row r="296" spans="1:48" ht="15.05" customHeight="1" x14ac:dyDescent="0.3">
      <c r="A296" s="238">
        <v>290</v>
      </c>
      <c r="B296" s="257" t="s">
        <v>390</v>
      </c>
      <c r="C296" s="240">
        <v>30601.941026316083</v>
      </c>
      <c r="D296" s="264">
        <v>2</v>
      </c>
      <c r="E296" s="259">
        <v>6336</v>
      </c>
      <c r="F296" s="260">
        <v>0</v>
      </c>
      <c r="G296" s="260">
        <v>0</v>
      </c>
      <c r="H296" s="260">
        <v>0</v>
      </c>
      <c r="I296" s="260">
        <v>0</v>
      </c>
      <c r="J296" s="260">
        <v>0</v>
      </c>
      <c r="K296" s="260">
        <v>0</v>
      </c>
      <c r="L296" s="260">
        <v>0</v>
      </c>
      <c r="M296" s="260">
        <v>0</v>
      </c>
      <c r="N296" s="260">
        <v>0</v>
      </c>
      <c r="O296" s="260">
        <v>0</v>
      </c>
      <c r="P296" s="260">
        <v>0</v>
      </c>
      <c r="Q296" s="260">
        <v>0</v>
      </c>
      <c r="R296" s="260">
        <v>0</v>
      </c>
      <c r="S296" s="260">
        <f t="shared" si="9"/>
        <v>146.55972981348168</v>
      </c>
      <c r="T296" s="362">
        <v>0</v>
      </c>
      <c r="U296" s="369"/>
      <c r="V296" s="245">
        <v>6482.5597298134817</v>
      </c>
      <c r="W296" s="246">
        <v>0</v>
      </c>
      <c r="X296" s="246">
        <v>0</v>
      </c>
      <c r="Y296" s="246">
        <v>0</v>
      </c>
      <c r="Z296" s="246">
        <v>0</v>
      </c>
      <c r="AA296" s="246">
        <v>32099</v>
      </c>
      <c r="AB296" s="246">
        <v>1</v>
      </c>
      <c r="AC296" s="246">
        <v>0</v>
      </c>
      <c r="AD296" s="246">
        <v>0</v>
      </c>
      <c r="AE296" s="246">
        <f t="shared" si="8"/>
        <v>3960</v>
      </c>
      <c r="AF296" s="351"/>
      <c r="AG296" s="245">
        <v>36059</v>
      </c>
      <c r="AH296" s="247">
        <v>42541.559729813482</v>
      </c>
      <c r="AI296" s="248">
        <v>0</v>
      </c>
      <c r="AJ296" s="249">
        <v>11939.618703497399</v>
      </c>
      <c r="AK296" s="262">
        <v>-24557.768240122576</v>
      </c>
      <c r="AL296" s="263">
        <v>-12618.149536625177</v>
      </c>
      <c r="AM296" s="252"/>
      <c r="AN296" s="253">
        <v>2316.7707140000002</v>
      </c>
      <c r="AO296" s="254">
        <v>0</v>
      </c>
      <c r="AP296" s="255"/>
      <c r="AQ296" s="94" t="s">
        <v>721</v>
      </c>
      <c r="AR296" s="256">
        <v>12618.149536625177</v>
      </c>
      <c r="AT296" s="246">
        <v>3960</v>
      </c>
      <c r="AV296" s="261">
        <v>146.55972981348168</v>
      </c>
    </row>
    <row r="297" spans="1:48" ht="15.05" customHeight="1" x14ac:dyDescent="0.3">
      <c r="A297" s="238">
        <v>291</v>
      </c>
      <c r="B297" s="257" t="s">
        <v>391</v>
      </c>
      <c r="C297" s="240">
        <v>32666.786772125117</v>
      </c>
      <c r="D297" s="264">
        <v>2</v>
      </c>
      <c r="E297" s="259">
        <v>331</v>
      </c>
      <c r="F297" s="260">
        <v>0</v>
      </c>
      <c r="G297" s="260">
        <v>0</v>
      </c>
      <c r="H297" s="260">
        <v>0</v>
      </c>
      <c r="I297" s="260">
        <v>0</v>
      </c>
      <c r="J297" s="260">
        <v>0</v>
      </c>
      <c r="K297" s="260">
        <v>0</v>
      </c>
      <c r="L297" s="260">
        <v>0</v>
      </c>
      <c r="M297" s="260">
        <v>0</v>
      </c>
      <c r="N297" s="260">
        <v>0</v>
      </c>
      <c r="O297" s="260">
        <v>0</v>
      </c>
      <c r="P297" s="260">
        <v>0</v>
      </c>
      <c r="Q297" s="260">
        <v>0</v>
      </c>
      <c r="R297" s="260">
        <v>0</v>
      </c>
      <c r="S297" s="260">
        <f t="shared" si="9"/>
        <v>0</v>
      </c>
      <c r="T297" s="362">
        <v>0</v>
      </c>
      <c r="U297" s="369"/>
      <c r="V297" s="245">
        <v>331</v>
      </c>
      <c r="W297" s="246">
        <v>0</v>
      </c>
      <c r="X297" s="246">
        <v>0</v>
      </c>
      <c r="Y297" s="246">
        <v>0</v>
      </c>
      <c r="Z297" s="246">
        <v>0</v>
      </c>
      <c r="AA297" s="246">
        <v>0</v>
      </c>
      <c r="AB297" s="246">
        <v>0</v>
      </c>
      <c r="AC297" s="246">
        <v>0</v>
      </c>
      <c r="AD297" s="246">
        <v>0</v>
      </c>
      <c r="AE297" s="246">
        <f t="shared" si="8"/>
        <v>0</v>
      </c>
      <c r="AF297" s="351"/>
      <c r="AG297" s="245">
        <v>0</v>
      </c>
      <c r="AH297" s="247">
        <v>331</v>
      </c>
      <c r="AI297" s="248">
        <v>-32335.786772125117</v>
      </c>
      <c r="AJ297" s="249">
        <v>0</v>
      </c>
      <c r="AK297" s="262">
        <v>-28484.004005057126</v>
      </c>
      <c r="AL297" s="263">
        <v>-60819.790777182243</v>
      </c>
      <c r="AM297" s="252"/>
      <c r="AN297" s="253">
        <v>2471.7046640000003</v>
      </c>
      <c r="AO297" s="254">
        <v>0</v>
      </c>
      <c r="AP297" s="255"/>
      <c r="AQ297" s="94" t="s">
        <v>721</v>
      </c>
      <c r="AR297" s="256">
        <v>60819.790777182243</v>
      </c>
      <c r="AT297" s="246">
        <v>0</v>
      </c>
      <c r="AV297" s="261">
        <v>0</v>
      </c>
    </row>
    <row r="298" spans="1:48" ht="15.05" customHeight="1" x14ac:dyDescent="0.3">
      <c r="A298" s="238">
        <v>292</v>
      </c>
      <c r="B298" s="257" t="s">
        <v>392</v>
      </c>
      <c r="C298" s="240">
        <v>27171.852248931282</v>
      </c>
      <c r="D298" s="264">
        <v>2</v>
      </c>
      <c r="E298" s="259">
        <v>256</v>
      </c>
      <c r="F298" s="260">
        <v>0</v>
      </c>
      <c r="G298" s="260">
        <v>922</v>
      </c>
      <c r="H298" s="260">
        <v>4</v>
      </c>
      <c r="I298" s="260">
        <v>76140</v>
      </c>
      <c r="J298" s="260">
        <v>2</v>
      </c>
      <c r="K298" s="260">
        <v>0</v>
      </c>
      <c r="L298" s="260">
        <v>0</v>
      </c>
      <c r="M298" s="260">
        <v>0</v>
      </c>
      <c r="N298" s="260">
        <v>0</v>
      </c>
      <c r="O298" s="260">
        <v>0</v>
      </c>
      <c r="P298" s="260">
        <v>0</v>
      </c>
      <c r="Q298" s="260">
        <v>1432.47</v>
      </c>
      <c r="R298" s="260">
        <v>4.4000000000000004</v>
      </c>
      <c r="S298" s="260">
        <f t="shared" si="9"/>
        <v>1381.0661646073058</v>
      </c>
      <c r="T298" s="362">
        <v>0</v>
      </c>
      <c r="U298" s="369">
        <v>1178</v>
      </c>
      <c r="V298" s="245">
        <v>81309.5361646073</v>
      </c>
      <c r="W298" s="246">
        <v>0</v>
      </c>
      <c r="X298" s="246">
        <v>0</v>
      </c>
      <c r="Y298" s="246">
        <v>0</v>
      </c>
      <c r="Z298" s="246">
        <v>0</v>
      </c>
      <c r="AA298" s="246">
        <v>24683</v>
      </c>
      <c r="AB298" s="246">
        <v>1</v>
      </c>
      <c r="AC298" s="246">
        <v>0</v>
      </c>
      <c r="AD298" s="246">
        <v>0</v>
      </c>
      <c r="AE298" s="246">
        <f t="shared" si="8"/>
        <v>0</v>
      </c>
      <c r="AF298" s="351"/>
      <c r="AG298" s="245">
        <v>24683</v>
      </c>
      <c r="AH298" s="247">
        <v>105992.5361646073</v>
      </c>
      <c r="AI298" s="248">
        <v>0</v>
      </c>
      <c r="AJ298" s="249">
        <v>78820.683915676025</v>
      </c>
      <c r="AK298" s="262">
        <v>-16244.539494453056</v>
      </c>
      <c r="AL298" s="263">
        <v>62576.144421222969</v>
      </c>
      <c r="AM298" s="252"/>
      <c r="AN298" s="253">
        <v>2059.9945600000001</v>
      </c>
      <c r="AO298" s="254">
        <v>0</v>
      </c>
      <c r="AP298" s="255"/>
      <c r="AQ298" s="94">
        <v>-62576.144421222969</v>
      </c>
      <c r="AR298" s="256" t="s">
        <v>721</v>
      </c>
      <c r="AT298" s="246">
        <v>0</v>
      </c>
      <c r="AV298" s="261">
        <v>2559.0661646073058</v>
      </c>
    </row>
    <row r="299" spans="1:48" ht="15.05" customHeight="1" x14ac:dyDescent="0.3">
      <c r="A299" s="238">
        <v>293</v>
      </c>
      <c r="B299" s="257" t="s">
        <v>393</v>
      </c>
      <c r="C299" s="240">
        <v>64415.383222194811</v>
      </c>
      <c r="D299" s="264">
        <v>2</v>
      </c>
      <c r="E299" s="259">
        <v>13369.11</v>
      </c>
      <c r="F299" s="260">
        <v>0</v>
      </c>
      <c r="G299" s="260">
        <v>6371</v>
      </c>
      <c r="H299" s="260">
        <v>26</v>
      </c>
      <c r="I299" s="260">
        <v>0</v>
      </c>
      <c r="J299" s="260">
        <v>0</v>
      </c>
      <c r="K299" s="260">
        <v>0</v>
      </c>
      <c r="L299" s="260">
        <v>0</v>
      </c>
      <c r="M299" s="260">
        <v>17801.73</v>
      </c>
      <c r="N299" s="260">
        <v>0</v>
      </c>
      <c r="O299" s="260">
        <v>17701</v>
      </c>
      <c r="P299" s="260">
        <v>170</v>
      </c>
      <c r="Q299" s="260">
        <v>0</v>
      </c>
      <c r="R299" s="260">
        <v>0</v>
      </c>
      <c r="S299" s="260">
        <f t="shared" si="9"/>
        <v>17519.669433589803</v>
      </c>
      <c r="T299" s="362">
        <v>0</v>
      </c>
      <c r="U299" s="369">
        <v>1347</v>
      </c>
      <c r="V299" s="245">
        <v>74109.509433589803</v>
      </c>
      <c r="W299" s="246">
        <v>31254</v>
      </c>
      <c r="X299" s="246">
        <v>0</v>
      </c>
      <c r="Y299" s="246">
        <v>18658</v>
      </c>
      <c r="Z299" s="246">
        <v>68</v>
      </c>
      <c r="AA299" s="246">
        <v>0</v>
      </c>
      <c r="AB299" s="246">
        <v>0</v>
      </c>
      <c r="AC299" s="246">
        <v>0</v>
      </c>
      <c r="AD299" s="246">
        <v>0</v>
      </c>
      <c r="AE299" s="246">
        <f t="shared" si="8"/>
        <v>3349</v>
      </c>
      <c r="AF299" s="351"/>
      <c r="AG299" s="245">
        <v>53261</v>
      </c>
      <c r="AH299" s="247">
        <v>127370.5094335898</v>
      </c>
      <c r="AI299" s="248">
        <v>0</v>
      </c>
      <c r="AJ299" s="249">
        <v>62955.126211394992</v>
      </c>
      <c r="AK299" s="262">
        <v>644.5893630073333</v>
      </c>
      <c r="AL299" s="263">
        <v>63599.715574402326</v>
      </c>
      <c r="AM299" s="252"/>
      <c r="AN299" s="253">
        <v>4927.7063399999997</v>
      </c>
      <c r="AO299" s="254">
        <v>0</v>
      </c>
      <c r="AP299" s="255"/>
      <c r="AQ299" s="94">
        <v>-63599.715574402326</v>
      </c>
      <c r="AR299" s="256" t="s">
        <v>721</v>
      </c>
      <c r="AT299" s="246">
        <v>3349</v>
      </c>
      <c r="AV299" s="261">
        <v>18866.669433589803</v>
      </c>
    </row>
    <row r="300" spans="1:48" ht="15.05" customHeight="1" x14ac:dyDescent="0.3">
      <c r="A300" s="238">
        <v>294</v>
      </c>
      <c r="B300" s="257" t="s">
        <v>673</v>
      </c>
      <c r="C300" s="240">
        <v>0</v>
      </c>
      <c r="D300" s="264">
        <v>3</v>
      </c>
      <c r="E300" s="259">
        <v>0</v>
      </c>
      <c r="F300" s="260">
        <v>0</v>
      </c>
      <c r="G300" s="260">
        <v>0</v>
      </c>
      <c r="H300" s="260">
        <v>0</v>
      </c>
      <c r="I300" s="260">
        <v>0</v>
      </c>
      <c r="J300" s="260">
        <v>0</v>
      </c>
      <c r="K300" s="260">
        <v>0</v>
      </c>
      <c r="L300" s="260">
        <v>0</v>
      </c>
      <c r="M300" s="260">
        <v>0</v>
      </c>
      <c r="N300" s="260">
        <v>0</v>
      </c>
      <c r="O300" s="260">
        <v>0</v>
      </c>
      <c r="P300" s="260">
        <v>0</v>
      </c>
      <c r="Q300" s="260">
        <v>0</v>
      </c>
      <c r="R300" s="260">
        <v>0</v>
      </c>
      <c r="S300" s="260">
        <f t="shared" si="9"/>
        <v>0</v>
      </c>
      <c r="T300" s="362">
        <v>0</v>
      </c>
      <c r="U300" s="369"/>
      <c r="V300" s="245">
        <v>0</v>
      </c>
      <c r="W300" s="246">
        <v>0</v>
      </c>
      <c r="X300" s="246">
        <v>0</v>
      </c>
      <c r="Y300" s="246">
        <v>0</v>
      </c>
      <c r="Z300" s="246">
        <v>0</v>
      </c>
      <c r="AA300" s="246">
        <v>0</v>
      </c>
      <c r="AB300" s="246">
        <v>0</v>
      </c>
      <c r="AC300" s="246">
        <v>0</v>
      </c>
      <c r="AD300" s="246">
        <v>0</v>
      </c>
      <c r="AE300" s="246">
        <f t="shared" si="8"/>
        <v>0</v>
      </c>
      <c r="AF300" s="351"/>
      <c r="AG300" s="245">
        <v>0</v>
      </c>
      <c r="AH300" s="247">
        <v>0</v>
      </c>
      <c r="AI300" s="248">
        <v>0</v>
      </c>
      <c r="AJ300" s="249">
        <v>0</v>
      </c>
      <c r="AK300" s="262">
        <v>0</v>
      </c>
      <c r="AL300" s="263">
        <v>0</v>
      </c>
      <c r="AM300" s="252"/>
      <c r="AN300" s="253">
        <v>0</v>
      </c>
      <c r="AO300" s="254">
        <v>0</v>
      </c>
      <c r="AP300" s="255"/>
      <c r="AQ300" s="94">
        <v>0</v>
      </c>
      <c r="AR300" s="256" t="s">
        <v>721</v>
      </c>
      <c r="AT300" s="246">
        <v>0</v>
      </c>
      <c r="AV300" s="261">
        <v>0</v>
      </c>
    </row>
    <row r="301" spans="1:48" ht="15.05" customHeight="1" x14ac:dyDescent="0.3">
      <c r="A301" s="238">
        <v>295</v>
      </c>
      <c r="B301" s="257" t="s">
        <v>395</v>
      </c>
      <c r="C301" s="240">
        <v>100.66152636645361</v>
      </c>
      <c r="D301" s="264">
        <v>3</v>
      </c>
      <c r="E301" s="259">
        <v>0</v>
      </c>
      <c r="F301" s="260">
        <v>0</v>
      </c>
      <c r="G301" s="260">
        <v>0</v>
      </c>
      <c r="H301" s="260">
        <v>0</v>
      </c>
      <c r="I301" s="260">
        <v>0</v>
      </c>
      <c r="J301" s="260">
        <v>0</v>
      </c>
      <c r="K301" s="260">
        <v>0</v>
      </c>
      <c r="L301" s="260">
        <v>0</v>
      </c>
      <c r="M301" s="260">
        <v>0</v>
      </c>
      <c r="N301" s="260">
        <v>0</v>
      </c>
      <c r="O301" s="260">
        <v>0</v>
      </c>
      <c r="P301" s="260">
        <v>0</v>
      </c>
      <c r="Q301" s="260">
        <v>0</v>
      </c>
      <c r="R301" s="260">
        <v>0</v>
      </c>
      <c r="S301" s="260">
        <f t="shared" si="9"/>
        <v>0</v>
      </c>
      <c r="T301" s="362">
        <v>0</v>
      </c>
      <c r="U301" s="369"/>
      <c r="V301" s="245">
        <v>0</v>
      </c>
      <c r="W301" s="246">
        <v>0</v>
      </c>
      <c r="X301" s="246">
        <v>0</v>
      </c>
      <c r="Y301" s="246">
        <v>0</v>
      </c>
      <c r="Z301" s="246">
        <v>0</v>
      </c>
      <c r="AA301" s="246">
        <v>0</v>
      </c>
      <c r="AB301" s="246">
        <v>0</v>
      </c>
      <c r="AC301" s="246">
        <v>0</v>
      </c>
      <c r="AD301" s="246">
        <v>0</v>
      </c>
      <c r="AE301" s="246">
        <f t="shared" si="8"/>
        <v>0</v>
      </c>
      <c r="AF301" s="351"/>
      <c r="AG301" s="245">
        <v>0</v>
      </c>
      <c r="AH301" s="247">
        <v>0</v>
      </c>
      <c r="AI301" s="248">
        <v>-100.66152636645361</v>
      </c>
      <c r="AJ301" s="249">
        <v>0</v>
      </c>
      <c r="AK301" s="262">
        <v>-96.426408393189348</v>
      </c>
      <c r="AL301" s="263">
        <v>-197.08793475964296</v>
      </c>
      <c r="AM301" s="252"/>
      <c r="AN301" s="253">
        <v>7.8278200000000009</v>
      </c>
      <c r="AO301" s="254">
        <v>0</v>
      </c>
      <c r="AP301" s="255"/>
      <c r="AQ301" s="94" t="s">
        <v>721</v>
      </c>
      <c r="AR301" s="256">
        <v>197.08793475964296</v>
      </c>
      <c r="AT301" s="246">
        <v>0</v>
      </c>
      <c r="AV301" s="261">
        <v>0</v>
      </c>
    </row>
    <row r="302" spans="1:48" ht="15.05" customHeight="1" x14ac:dyDescent="0.3">
      <c r="A302" s="238">
        <v>296</v>
      </c>
      <c r="B302" s="257" t="s">
        <v>396</v>
      </c>
      <c r="C302" s="240">
        <v>589.94104524284546</v>
      </c>
      <c r="D302" s="264">
        <v>3</v>
      </c>
      <c r="E302" s="259">
        <v>0</v>
      </c>
      <c r="F302" s="260">
        <v>0</v>
      </c>
      <c r="G302" s="260">
        <v>0</v>
      </c>
      <c r="H302" s="260">
        <v>0</v>
      </c>
      <c r="I302" s="260">
        <v>0</v>
      </c>
      <c r="J302" s="260">
        <v>0</v>
      </c>
      <c r="K302" s="260">
        <v>0</v>
      </c>
      <c r="L302" s="260">
        <v>0</v>
      </c>
      <c r="M302" s="260">
        <v>0</v>
      </c>
      <c r="N302" s="260">
        <v>0</v>
      </c>
      <c r="O302" s="260">
        <v>0</v>
      </c>
      <c r="P302" s="260">
        <v>0</v>
      </c>
      <c r="Q302" s="260">
        <v>0</v>
      </c>
      <c r="R302" s="260">
        <v>0</v>
      </c>
      <c r="S302" s="260">
        <f t="shared" si="9"/>
        <v>0</v>
      </c>
      <c r="T302" s="362">
        <v>0</v>
      </c>
      <c r="U302" s="369"/>
      <c r="V302" s="245">
        <v>0</v>
      </c>
      <c r="W302" s="246">
        <v>0</v>
      </c>
      <c r="X302" s="246">
        <v>0</v>
      </c>
      <c r="Y302" s="246">
        <v>0</v>
      </c>
      <c r="Z302" s="246">
        <v>0</v>
      </c>
      <c r="AA302" s="246">
        <v>0</v>
      </c>
      <c r="AB302" s="246">
        <v>0</v>
      </c>
      <c r="AC302" s="246">
        <v>0</v>
      </c>
      <c r="AD302" s="246">
        <v>0</v>
      </c>
      <c r="AE302" s="246">
        <f t="shared" si="8"/>
        <v>0</v>
      </c>
      <c r="AF302" s="351"/>
      <c r="AG302" s="245">
        <v>0</v>
      </c>
      <c r="AH302" s="247">
        <v>0</v>
      </c>
      <c r="AI302" s="248">
        <v>-589.94104524284546</v>
      </c>
      <c r="AJ302" s="249">
        <v>0</v>
      </c>
      <c r="AK302" s="262">
        <v>1518.2294233227394</v>
      </c>
      <c r="AL302" s="263">
        <v>928.28837807989396</v>
      </c>
      <c r="AM302" s="252"/>
      <c r="AN302" s="253">
        <v>45.875399999999999</v>
      </c>
      <c r="AO302" s="254">
        <v>0</v>
      </c>
      <c r="AP302" s="255"/>
      <c r="AQ302" s="94">
        <v>-928.28837807989396</v>
      </c>
      <c r="AR302" s="256" t="s">
        <v>721</v>
      </c>
      <c r="AT302" s="246">
        <v>0</v>
      </c>
      <c r="AV302" s="261">
        <v>0</v>
      </c>
    </row>
    <row r="303" spans="1:48" ht="15.05" customHeight="1" x14ac:dyDescent="0.3">
      <c r="A303" s="238">
        <v>297</v>
      </c>
      <c r="B303" s="257" t="s">
        <v>397</v>
      </c>
      <c r="C303" s="240">
        <v>779.27689113112638</v>
      </c>
      <c r="D303" s="264">
        <v>3</v>
      </c>
      <c r="E303" s="259">
        <v>0</v>
      </c>
      <c r="F303" s="260">
        <v>0</v>
      </c>
      <c r="G303" s="260">
        <v>0</v>
      </c>
      <c r="H303" s="260">
        <v>0</v>
      </c>
      <c r="I303" s="260">
        <v>0</v>
      </c>
      <c r="J303" s="260">
        <v>0</v>
      </c>
      <c r="K303" s="260">
        <v>0</v>
      </c>
      <c r="L303" s="260">
        <v>0</v>
      </c>
      <c r="M303" s="260">
        <v>0</v>
      </c>
      <c r="N303" s="260">
        <v>0</v>
      </c>
      <c r="O303" s="260">
        <v>0</v>
      </c>
      <c r="P303" s="260">
        <v>0</v>
      </c>
      <c r="Q303" s="260">
        <v>0</v>
      </c>
      <c r="R303" s="260">
        <v>0</v>
      </c>
      <c r="S303" s="260">
        <f t="shared" si="9"/>
        <v>0</v>
      </c>
      <c r="T303" s="362">
        <v>0</v>
      </c>
      <c r="U303" s="369"/>
      <c r="V303" s="245">
        <v>0</v>
      </c>
      <c r="W303" s="246">
        <v>0</v>
      </c>
      <c r="X303" s="246">
        <v>0</v>
      </c>
      <c r="Y303" s="246">
        <v>0</v>
      </c>
      <c r="Z303" s="246">
        <v>0</v>
      </c>
      <c r="AA303" s="246">
        <v>0</v>
      </c>
      <c r="AB303" s="246">
        <v>0</v>
      </c>
      <c r="AC303" s="246">
        <v>0</v>
      </c>
      <c r="AD303" s="246">
        <v>0</v>
      </c>
      <c r="AE303" s="246">
        <f t="shared" si="8"/>
        <v>0</v>
      </c>
      <c r="AF303" s="351"/>
      <c r="AG303" s="245">
        <v>0</v>
      </c>
      <c r="AH303" s="247">
        <v>0</v>
      </c>
      <c r="AI303" s="248">
        <v>-779.27689113112638</v>
      </c>
      <c r="AJ303" s="249">
        <v>0</v>
      </c>
      <c r="AK303" s="262">
        <v>-746.49762245144711</v>
      </c>
      <c r="AL303" s="263">
        <v>-1525.7745135825735</v>
      </c>
      <c r="AM303" s="252"/>
      <c r="AN303" s="253">
        <v>60.5974</v>
      </c>
      <c r="AO303" s="254">
        <v>0</v>
      </c>
      <c r="AP303" s="255"/>
      <c r="AQ303" s="94" t="s">
        <v>721</v>
      </c>
      <c r="AR303" s="256">
        <v>1525.7745135825735</v>
      </c>
      <c r="AT303" s="246">
        <v>0</v>
      </c>
      <c r="AV303" s="261">
        <v>0</v>
      </c>
    </row>
    <row r="304" spans="1:48" ht="15.05" customHeight="1" x14ac:dyDescent="0.3">
      <c r="A304" s="238">
        <v>298</v>
      </c>
      <c r="B304" s="257" t="s">
        <v>398</v>
      </c>
      <c r="C304" s="240">
        <v>1039.3616258229538</v>
      </c>
      <c r="D304" s="264">
        <v>3</v>
      </c>
      <c r="E304" s="259">
        <v>0</v>
      </c>
      <c r="F304" s="260">
        <v>0</v>
      </c>
      <c r="G304" s="260">
        <v>7417</v>
      </c>
      <c r="H304" s="260">
        <v>28.5</v>
      </c>
      <c r="I304" s="260">
        <v>0</v>
      </c>
      <c r="J304" s="260">
        <v>0</v>
      </c>
      <c r="K304" s="260">
        <v>0</v>
      </c>
      <c r="L304" s="260">
        <v>0</v>
      </c>
      <c r="M304" s="260">
        <v>0</v>
      </c>
      <c r="N304" s="260">
        <v>0</v>
      </c>
      <c r="O304" s="260">
        <v>0</v>
      </c>
      <c r="P304" s="260">
        <v>0</v>
      </c>
      <c r="Q304" s="260">
        <v>0</v>
      </c>
      <c r="R304" s="260">
        <v>0</v>
      </c>
      <c r="S304" s="260">
        <f t="shared" si="9"/>
        <v>3398.8698483100934</v>
      </c>
      <c r="T304" s="362">
        <v>0</v>
      </c>
      <c r="U304" s="369"/>
      <c r="V304" s="245">
        <v>10815.869848310092</v>
      </c>
      <c r="W304" s="246">
        <v>0</v>
      </c>
      <c r="X304" s="246">
        <v>0</v>
      </c>
      <c r="Y304" s="246">
        <v>0</v>
      </c>
      <c r="Z304" s="246">
        <v>0</v>
      </c>
      <c r="AA304" s="246">
        <v>0</v>
      </c>
      <c r="AB304" s="246">
        <v>0</v>
      </c>
      <c r="AC304" s="246">
        <v>0</v>
      </c>
      <c r="AD304" s="246">
        <v>0</v>
      </c>
      <c r="AE304" s="246">
        <f t="shared" si="8"/>
        <v>0</v>
      </c>
      <c r="AF304" s="351"/>
      <c r="AG304" s="245">
        <v>0</v>
      </c>
      <c r="AH304" s="247">
        <v>10815.869848310092</v>
      </c>
      <c r="AI304" s="248">
        <v>0</v>
      </c>
      <c r="AJ304" s="249">
        <v>9776.5082224871385</v>
      </c>
      <c r="AK304" s="262">
        <v>-995.63658597212816</v>
      </c>
      <c r="AL304" s="263">
        <v>8780.8716365150103</v>
      </c>
      <c r="AM304" s="252"/>
      <c r="AN304" s="253">
        <v>80.825400000000002</v>
      </c>
      <c r="AO304" s="254">
        <v>0</v>
      </c>
      <c r="AP304" s="255"/>
      <c r="AQ304" s="94">
        <v>-8780.8716365150103</v>
      </c>
      <c r="AR304" s="256" t="s">
        <v>721</v>
      </c>
      <c r="AT304" s="246">
        <v>0</v>
      </c>
      <c r="AV304" s="261">
        <v>3398.8698483100934</v>
      </c>
    </row>
    <row r="305" spans="1:48" ht="15.05" customHeight="1" x14ac:dyDescent="0.3">
      <c r="A305" s="238">
        <v>299</v>
      </c>
      <c r="B305" s="257" t="s">
        <v>399</v>
      </c>
      <c r="C305" s="240">
        <v>1126.9734451293325</v>
      </c>
      <c r="D305" s="264">
        <v>3</v>
      </c>
      <c r="E305" s="259">
        <v>0</v>
      </c>
      <c r="F305" s="260">
        <v>0</v>
      </c>
      <c r="G305" s="260">
        <v>0</v>
      </c>
      <c r="H305" s="260">
        <v>0</v>
      </c>
      <c r="I305" s="260">
        <v>0</v>
      </c>
      <c r="J305" s="260">
        <v>0</v>
      </c>
      <c r="K305" s="260">
        <v>0</v>
      </c>
      <c r="L305" s="260">
        <v>0</v>
      </c>
      <c r="M305" s="260">
        <v>0</v>
      </c>
      <c r="N305" s="260">
        <v>0</v>
      </c>
      <c r="O305" s="260">
        <v>0</v>
      </c>
      <c r="P305" s="260">
        <v>0</v>
      </c>
      <c r="Q305" s="260">
        <v>0</v>
      </c>
      <c r="R305" s="260">
        <v>0</v>
      </c>
      <c r="S305" s="260">
        <f t="shared" si="9"/>
        <v>0</v>
      </c>
      <c r="T305" s="362">
        <v>0</v>
      </c>
      <c r="U305" s="369"/>
      <c r="V305" s="245">
        <v>0</v>
      </c>
      <c r="W305" s="246">
        <v>0</v>
      </c>
      <c r="X305" s="246">
        <v>0</v>
      </c>
      <c r="Y305" s="246">
        <v>0</v>
      </c>
      <c r="Z305" s="246">
        <v>0</v>
      </c>
      <c r="AA305" s="246">
        <v>0</v>
      </c>
      <c r="AB305" s="246">
        <v>0</v>
      </c>
      <c r="AC305" s="246">
        <v>0</v>
      </c>
      <c r="AD305" s="246">
        <v>0</v>
      </c>
      <c r="AE305" s="246">
        <f t="shared" si="8"/>
        <v>0</v>
      </c>
      <c r="AF305" s="351"/>
      <c r="AG305" s="245">
        <v>0</v>
      </c>
      <c r="AH305" s="247">
        <v>0</v>
      </c>
      <c r="AI305" s="248">
        <v>-1126.9734451293325</v>
      </c>
      <c r="AJ305" s="249">
        <v>0</v>
      </c>
      <c r="AK305" s="262">
        <v>-1079.6058121202825</v>
      </c>
      <c r="AL305" s="263">
        <v>-2206.5792572496148</v>
      </c>
      <c r="AM305" s="252"/>
      <c r="AN305" s="253">
        <v>87.638320000000007</v>
      </c>
      <c r="AO305" s="254">
        <v>0</v>
      </c>
      <c r="AP305" s="255"/>
      <c r="AQ305" s="94" t="s">
        <v>721</v>
      </c>
      <c r="AR305" s="256">
        <v>2206.5792572496148</v>
      </c>
      <c r="AT305" s="246">
        <v>0</v>
      </c>
      <c r="AV305" s="261">
        <v>0</v>
      </c>
    </row>
    <row r="306" spans="1:48" ht="15.05" customHeight="1" x14ac:dyDescent="0.3">
      <c r="A306" s="238">
        <v>300</v>
      </c>
      <c r="B306" s="257" t="s">
        <v>400</v>
      </c>
      <c r="C306" s="240">
        <v>1044.2858523509251</v>
      </c>
      <c r="D306" s="264">
        <v>3</v>
      </c>
      <c r="E306" s="259">
        <v>0</v>
      </c>
      <c r="F306" s="260">
        <v>0</v>
      </c>
      <c r="G306" s="260">
        <v>0</v>
      </c>
      <c r="H306" s="260">
        <v>0</v>
      </c>
      <c r="I306" s="260">
        <v>0</v>
      </c>
      <c r="J306" s="260">
        <v>0</v>
      </c>
      <c r="K306" s="260">
        <v>0</v>
      </c>
      <c r="L306" s="260">
        <v>0</v>
      </c>
      <c r="M306" s="260">
        <v>0</v>
      </c>
      <c r="N306" s="260">
        <v>0</v>
      </c>
      <c r="O306" s="260">
        <v>0</v>
      </c>
      <c r="P306" s="260">
        <v>0</v>
      </c>
      <c r="Q306" s="260">
        <v>0</v>
      </c>
      <c r="R306" s="260">
        <v>0</v>
      </c>
      <c r="S306" s="260">
        <f t="shared" si="9"/>
        <v>0</v>
      </c>
      <c r="T306" s="362">
        <v>0</v>
      </c>
      <c r="U306" s="369"/>
      <c r="V306" s="245">
        <v>0</v>
      </c>
      <c r="W306" s="246">
        <v>0</v>
      </c>
      <c r="X306" s="246">
        <v>0</v>
      </c>
      <c r="Y306" s="246">
        <v>0</v>
      </c>
      <c r="Z306" s="246">
        <v>0</v>
      </c>
      <c r="AA306" s="246">
        <v>0</v>
      </c>
      <c r="AB306" s="246">
        <v>0</v>
      </c>
      <c r="AC306" s="246">
        <v>0</v>
      </c>
      <c r="AD306" s="246">
        <v>0</v>
      </c>
      <c r="AE306" s="246">
        <f t="shared" si="8"/>
        <v>0</v>
      </c>
      <c r="AF306" s="351"/>
      <c r="AG306" s="245">
        <v>0</v>
      </c>
      <c r="AH306" s="247">
        <v>0</v>
      </c>
      <c r="AI306" s="248">
        <v>-1044.2858523509251</v>
      </c>
      <c r="AJ306" s="249">
        <v>0</v>
      </c>
      <c r="AK306" s="262">
        <v>-1000.2518577011029</v>
      </c>
      <c r="AL306" s="263">
        <v>-2044.5377100520282</v>
      </c>
      <c r="AM306" s="252"/>
      <c r="AN306" s="253">
        <v>81.206280000000007</v>
      </c>
      <c r="AO306" s="254">
        <v>0</v>
      </c>
      <c r="AP306" s="255"/>
      <c r="AQ306" s="94" t="s">
        <v>721</v>
      </c>
      <c r="AR306" s="256">
        <v>2044.5377100520282</v>
      </c>
      <c r="AT306" s="246">
        <v>0</v>
      </c>
      <c r="AV306" s="261">
        <v>0</v>
      </c>
    </row>
    <row r="307" spans="1:48" ht="15.05" customHeight="1" x14ac:dyDescent="0.3">
      <c r="A307" s="238">
        <v>301</v>
      </c>
      <c r="B307" s="257" t="s">
        <v>401</v>
      </c>
      <c r="C307" s="240">
        <v>290.43920413228818</v>
      </c>
      <c r="D307" s="264">
        <v>3</v>
      </c>
      <c r="E307" s="259">
        <v>0</v>
      </c>
      <c r="F307" s="260">
        <v>0</v>
      </c>
      <c r="G307" s="260">
        <v>0</v>
      </c>
      <c r="H307" s="260">
        <v>0</v>
      </c>
      <c r="I307" s="260">
        <v>0</v>
      </c>
      <c r="J307" s="260">
        <v>0</v>
      </c>
      <c r="K307" s="260">
        <v>0</v>
      </c>
      <c r="L307" s="260">
        <v>0</v>
      </c>
      <c r="M307" s="260">
        <v>0</v>
      </c>
      <c r="N307" s="260">
        <v>0</v>
      </c>
      <c r="O307" s="260">
        <v>0</v>
      </c>
      <c r="P307" s="260">
        <v>0</v>
      </c>
      <c r="Q307" s="260">
        <v>0</v>
      </c>
      <c r="R307" s="260">
        <v>0</v>
      </c>
      <c r="S307" s="260">
        <f t="shared" si="9"/>
        <v>0</v>
      </c>
      <c r="T307" s="362">
        <v>0</v>
      </c>
      <c r="U307" s="369"/>
      <c r="V307" s="245">
        <v>0</v>
      </c>
      <c r="W307" s="246">
        <v>0</v>
      </c>
      <c r="X307" s="246">
        <v>0</v>
      </c>
      <c r="Y307" s="246">
        <v>0</v>
      </c>
      <c r="Z307" s="246">
        <v>0</v>
      </c>
      <c r="AA307" s="246">
        <v>0</v>
      </c>
      <c r="AB307" s="246">
        <v>0</v>
      </c>
      <c r="AC307" s="246">
        <v>0</v>
      </c>
      <c r="AD307" s="246">
        <v>0</v>
      </c>
      <c r="AE307" s="246">
        <f t="shared" si="8"/>
        <v>0</v>
      </c>
      <c r="AF307" s="351"/>
      <c r="AG307" s="245">
        <v>0</v>
      </c>
      <c r="AH307" s="247">
        <v>0</v>
      </c>
      <c r="AI307" s="248">
        <v>-290.43920413228818</v>
      </c>
      <c r="AJ307" s="249">
        <v>0</v>
      </c>
      <c r="AK307" s="262">
        <v>-278.20620718802661</v>
      </c>
      <c r="AL307" s="263">
        <v>-568.64541132031479</v>
      </c>
      <c r="AM307" s="252"/>
      <c r="AN307" s="253">
        <v>22.585984</v>
      </c>
      <c r="AO307" s="254">
        <v>0</v>
      </c>
      <c r="AP307" s="255"/>
      <c r="AQ307" s="94" t="s">
        <v>721</v>
      </c>
      <c r="AR307" s="256">
        <v>568.64541132031479</v>
      </c>
      <c r="AT307" s="246">
        <v>0</v>
      </c>
      <c r="AV307" s="261">
        <v>0</v>
      </c>
    </row>
    <row r="308" spans="1:48" ht="15.05" customHeight="1" x14ac:dyDescent="0.3">
      <c r="A308" s="238">
        <v>302</v>
      </c>
      <c r="B308" s="257" t="s">
        <v>402</v>
      </c>
      <c r="C308" s="240">
        <v>396.35697277178161</v>
      </c>
      <c r="D308" s="264">
        <v>3</v>
      </c>
      <c r="E308" s="259">
        <v>0</v>
      </c>
      <c r="F308" s="260">
        <v>0</v>
      </c>
      <c r="G308" s="260">
        <v>0</v>
      </c>
      <c r="H308" s="260">
        <v>0</v>
      </c>
      <c r="I308" s="260">
        <v>0</v>
      </c>
      <c r="J308" s="260">
        <v>0</v>
      </c>
      <c r="K308" s="260">
        <v>0</v>
      </c>
      <c r="L308" s="260">
        <v>0</v>
      </c>
      <c r="M308" s="260">
        <v>0</v>
      </c>
      <c r="N308" s="260">
        <v>0</v>
      </c>
      <c r="O308" s="260">
        <v>0</v>
      </c>
      <c r="P308" s="260">
        <v>0</v>
      </c>
      <c r="Q308" s="260">
        <v>0</v>
      </c>
      <c r="R308" s="260">
        <v>0</v>
      </c>
      <c r="S308" s="260">
        <f t="shared" si="9"/>
        <v>0</v>
      </c>
      <c r="T308" s="362">
        <v>0</v>
      </c>
      <c r="U308" s="369"/>
      <c r="V308" s="245">
        <v>0</v>
      </c>
      <c r="W308" s="246">
        <v>0</v>
      </c>
      <c r="X308" s="246">
        <v>0</v>
      </c>
      <c r="Y308" s="246">
        <v>0</v>
      </c>
      <c r="Z308" s="246">
        <v>0</v>
      </c>
      <c r="AA308" s="246">
        <v>0</v>
      </c>
      <c r="AB308" s="246">
        <v>0</v>
      </c>
      <c r="AC308" s="246">
        <v>0</v>
      </c>
      <c r="AD308" s="246">
        <v>0</v>
      </c>
      <c r="AE308" s="246">
        <f t="shared" si="8"/>
        <v>0</v>
      </c>
      <c r="AF308" s="351"/>
      <c r="AG308" s="245">
        <v>0</v>
      </c>
      <c r="AH308" s="247">
        <v>0</v>
      </c>
      <c r="AI308" s="248">
        <v>-396.35697277178161</v>
      </c>
      <c r="AJ308" s="249">
        <v>0</v>
      </c>
      <c r="AK308" s="262">
        <v>-379.70737632388898</v>
      </c>
      <c r="AL308" s="263">
        <v>-776.06434909567065</v>
      </c>
      <c r="AM308" s="252"/>
      <c r="AN308" s="253">
        <v>30.822059999999997</v>
      </c>
      <c r="AO308" s="254">
        <v>0</v>
      </c>
      <c r="AP308" s="255"/>
      <c r="AQ308" s="94" t="s">
        <v>721</v>
      </c>
      <c r="AR308" s="256">
        <v>776.06434909567065</v>
      </c>
      <c r="AT308" s="246">
        <v>0</v>
      </c>
      <c r="AV308" s="261">
        <v>0</v>
      </c>
    </row>
    <row r="309" spans="1:48" ht="15.05" customHeight="1" x14ac:dyDescent="0.3">
      <c r="A309" s="238">
        <v>303</v>
      </c>
      <c r="B309" s="257" t="s">
        <v>674</v>
      </c>
      <c r="C309" s="240">
        <v>381.92811288134084</v>
      </c>
      <c r="D309" s="264">
        <v>2</v>
      </c>
      <c r="E309" s="259">
        <v>0</v>
      </c>
      <c r="F309" s="260">
        <v>0</v>
      </c>
      <c r="G309" s="260">
        <v>0</v>
      </c>
      <c r="H309" s="260">
        <v>0</v>
      </c>
      <c r="I309" s="260">
        <v>0</v>
      </c>
      <c r="J309" s="260">
        <v>0</v>
      </c>
      <c r="K309" s="260">
        <v>0</v>
      </c>
      <c r="L309" s="260">
        <v>0</v>
      </c>
      <c r="M309" s="260">
        <v>0</v>
      </c>
      <c r="N309" s="260">
        <v>0</v>
      </c>
      <c r="O309" s="260">
        <v>0</v>
      </c>
      <c r="P309" s="260">
        <v>0</v>
      </c>
      <c r="Q309" s="260">
        <v>0</v>
      </c>
      <c r="R309" s="260">
        <v>0</v>
      </c>
      <c r="S309" s="260">
        <f t="shared" si="9"/>
        <v>0</v>
      </c>
      <c r="T309" s="362">
        <v>0</v>
      </c>
      <c r="U309" s="369"/>
      <c r="V309" s="245">
        <v>0</v>
      </c>
      <c r="W309" s="246">
        <v>0</v>
      </c>
      <c r="X309" s="246">
        <v>0</v>
      </c>
      <c r="Y309" s="246">
        <v>0</v>
      </c>
      <c r="Z309" s="246">
        <v>0</v>
      </c>
      <c r="AA309" s="246">
        <v>0</v>
      </c>
      <c r="AB309" s="246">
        <v>0</v>
      </c>
      <c r="AC309" s="246">
        <v>0</v>
      </c>
      <c r="AD309" s="246">
        <v>0</v>
      </c>
      <c r="AE309" s="246">
        <f t="shared" si="8"/>
        <v>0</v>
      </c>
      <c r="AF309" s="351"/>
      <c r="AG309" s="245">
        <v>0</v>
      </c>
      <c r="AH309" s="247">
        <v>0</v>
      </c>
      <c r="AI309" s="248">
        <v>-381.92811288134084</v>
      </c>
      <c r="AJ309" s="249">
        <v>0</v>
      </c>
      <c r="AK309" s="262">
        <v>-365.86670794896247</v>
      </c>
      <c r="AL309" s="263">
        <v>-747.79482083030325</v>
      </c>
      <c r="AM309" s="252"/>
      <c r="AN309" s="253">
        <v>29.701200000000004</v>
      </c>
      <c r="AO309" s="254">
        <v>0</v>
      </c>
      <c r="AP309" s="255"/>
      <c r="AQ309" s="94" t="s">
        <v>721</v>
      </c>
      <c r="AR309" s="256">
        <v>747.79482083030325</v>
      </c>
      <c r="AT309" s="246">
        <v>0</v>
      </c>
      <c r="AV309" s="261">
        <v>0</v>
      </c>
    </row>
    <row r="310" spans="1:48" ht="15.05" customHeight="1" x14ac:dyDescent="0.3">
      <c r="A310" s="238">
        <v>304</v>
      </c>
      <c r="B310" s="257" t="s">
        <v>404</v>
      </c>
      <c r="C310" s="240">
        <v>549.02959159441605</v>
      </c>
      <c r="D310" s="264">
        <v>3</v>
      </c>
      <c r="E310" s="259">
        <v>0</v>
      </c>
      <c r="F310" s="260">
        <v>0</v>
      </c>
      <c r="G310" s="260">
        <v>0</v>
      </c>
      <c r="H310" s="260">
        <v>0</v>
      </c>
      <c r="I310" s="260">
        <v>0</v>
      </c>
      <c r="J310" s="260">
        <v>0</v>
      </c>
      <c r="K310" s="260">
        <v>0</v>
      </c>
      <c r="L310" s="260">
        <v>0</v>
      </c>
      <c r="M310" s="260">
        <v>0</v>
      </c>
      <c r="N310" s="260">
        <v>0</v>
      </c>
      <c r="O310" s="260">
        <v>0</v>
      </c>
      <c r="P310" s="260">
        <v>0</v>
      </c>
      <c r="Q310" s="260">
        <v>0</v>
      </c>
      <c r="R310" s="260">
        <v>0</v>
      </c>
      <c r="S310" s="260">
        <f t="shared" si="9"/>
        <v>0</v>
      </c>
      <c r="T310" s="362">
        <v>0</v>
      </c>
      <c r="U310" s="369"/>
      <c r="V310" s="245">
        <v>0</v>
      </c>
      <c r="W310" s="246">
        <v>0</v>
      </c>
      <c r="X310" s="246">
        <v>0</v>
      </c>
      <c r="Y310" s="246">
        <v>0</v>
      </c>
      <c r="Z310" s="246">
        <v>0</v>
      </c>
      <c r="AA310" s="246">
        <v>0</v>
      </c>
      <c r="AB310" s="246">
        <v>0</v>
      </c>
      <c r="AC310" s="246">
        <v>0</v>
      </c>
      <c r="AD310" s="246">
        <v>0</v>
      </c>
      <c r="AE310" s="246">
        <f t="shared" si="8"/>
        <v>0</v>
      </c>
      <c r="AF310" s="351"/>
      <c r="AG310" s="245">
        <v>0</v>
      </c>
      <c r="AH310" s="247">
        <v>0</v>
      </c>
      <c r="AI310" s="248">
        <v>-549.02959159441605</v>
      </c>
      <c r="AJ310" s="249">
        <v>0</v>
      </c>
      <c r="AK310" s="262">
        <v>-525.96230804121512</v>
      </c>
      <c r="AL310" s="263">
        <v>-1074.9918996356312</v>
      </c>
      <c r="AM310" s="252"/>
      <c r="AN310" s="253">
        <v>42.692360000000001</v>
      </c>
      <c r="AO310" s="254">
        <v>0</v>
      </c>
      <c r="AP310" s="255"/>
      <c r="AQ310" s="94" t="s">
        <v>721</v>
      </c>
      <c r="AR310" s="256">
        <v>1074.9918996356312</v>
      </c>
      <c r="AT310" s="246">
        <v>0</v>
      </c>
      <c r="AV310" s="261">
        <v>0</v>
      </c>
    </row>
    <row r="311" spans="1:48" ht="15.05" customHeight="1" x14ac:dyDescent="0.3">
      <c r="A311" s="238">
        <v>305</v>
      </c>
      <c r="B311" s="257" t="s">
        <v>723</v>
      </c>
      <c r="C311" s="240">
        <v>0</v>
      </c>
      <c r="D311" s="264"/>
      <c r="E311" s="259">
        <v>0</v>
      </c>
      <c r="F311" s="260">
        <v>0</v>
      </c>
      <c r="G311" s="260">
        <v>0</v>
      </c>
      <c r="H311" s="260">
        <v>0</v>
      </c>
      <c r="I311" s="260">
        <v>0</v>
      </c>
      <c r="J311" s="260">
        <v>0</v>
      </c>
      <c r="K311" s="260">
        <v>0</v>
      </c>
      <c r="L311" s="260">
        <v>0</v>
      </c>
      <c r="M311" s="260">
        <v>0</v>
      </c>
      <c r="N311" s="260">
        <v>0</v>
      </c>
      <c r="O311" s="260">
        <v>0</v>
      </c>
      <c r="P311" s="260">
        <v>0</v>
      </c>
      <c r="Q311" s="260">
        <v>0</v>
      </c>
      <c r="R311" s="260">
        <v>0</v>
      </c>
      <c r="S311" s="260">
        <f t="shared" si="9"/>
        <v>0</v>
      </c>
      <c r="T311" s="362">
        <v>0</v>
      </c>
      <c r="U311" s="369"/>
      <c r="V311" s="245">
        <v>0</v>
      </c>
      <c r="W311" s="246">
        <v>0</v>
      </c>
      <c r="X311" s="246">
        <v>0</v>
      </c>
      <c r="Y311" s="246">
        <v>0</v>
      </c>
      <c r="Z311" s="246">
        <v>0</v>
      </c>
      <c r="AA311" s="246">
        <v>0</v>
      </c>
      <c r="AB311" s="246">
        <v>0</v>
      </c>
      <c r="AC311" s="246">
        <v>0</v>
      </c>
      <c r="AD311" s="246">
        <v>0</v>
      </c>
      <c r="AE311" s="246">
        <f t="shared" si="8"/>
        <v>0</v>
      </c>
      <c r="AF311" s="351"/>
      <c r="AG311" s="245"/>
      <c r="AH311" s="247">
        <v>0</v>
      </c>
      <c r="AI311" s="248">
        <v>0</v>
      </c>
      <c r="AJ311" s="249">
        <v>0</v>
      </c>
      <c r="AK311" s="262"/>
      <c r="AL311" s="263">
        <v>0</v>
      </c>
      <c r="AM311" s="252"/>
      <c r="AN311" s="253">
        <v>0</v>
      </c>
      <c r="AO311" s="254">
        <v>0</v>
      </c>
      <c r="AP311" s="255"/>
      <c r="AQ311" s="94">
        <v>0</v>
      </c>
      <c r="AR311" s="256" t="s">
        <v>721</v>
      </c>
      <c r="AT311" s="246">
        <v>0</v>
      </c>
      <c r="AV311" s="261">
        <v>0</v>
      </c>
    </row>
    <row r="312" spans="1:48" ht="15.05" customHeight="1" x14ac:dyDescent="0.3">
      <c r="A312" s="238">
        <v>306</v>
      </c>
      <c r="B312" s="257" t="s">
        <v>406</v>
      </c>
      <c r="C312" s="240">
        <v>626.18757122827117</v>
      </c>
      <c r="D312" s="264">
        <v>2</v>
      </c>
      <c r="E312" s="259">
        <v>0</v>
      </c>
      <c r="F312" s="260">
        <v>0</v>
      </c>
      <c r="G312" s="260">
        <v>0</v>
      </c>
      <c r="H312" s="260">
        <v>0</v>
      </c>
      <c r="I312" s="260">
        <v>0</v>
      </c>
      <c r="J312" s="260">
        <v>0</v>
      </c>
      <c r="K312" s="260">
        <v>0</v>
      </c>
      <c r="L312" s="260">
        <v>0</v>
      </c>
      <c r="M312" s="260">
        <v>0</v>
      </c>
      <c r="N312" s="260">
        <v>0</v>
      </c>
      <c r="O312" s="260">
        <v>0</v>
      </c>
      <c r="P312" s="260">
        <v>0</v>
      </c>
      <c r="Q312" s="260">
        <v>0</v>
      </c>
      <c r="R312" s="260">
        <v>0</v>
      </c>
      <c r="S312" s="260">
        <f t="shared" si="9"/>
        <v>0</v>
      </c>
      <c r="T312" s="362">
        <v>0</v>
      </c>
      <c r="U312" s="369"/>
      <c r="V312" s="245">
        <v>0</v>
      </c>
      <c r="W312" s="246">
        <v>0</v>
      </c>
      <c r="X312" s="246">
        <v>0</v>
      </c>
      <c r="Y312" s="246">
        <v>0</v>
      </c>
      <c r="Z312" s="246">
        <v>0</v>
      </c>
      <c r="AA312" s="246">
        <v>0</v>
      </c>
      <c r="AB312" s="246">
        <v>0</v>
      </c>
      <c r="AC312" s="246">
        <v>0</v>
      </c>
      <c r="AD312" s="246">
        <v>0</v>
      </c>
      <c r="AE312" s="246">
        <f t="shared" si="8"/>
        <v>0</v>
      </c>
      <c r="AF312" s="351"/>
      <c r="AG312" s="245">
        <v>0</v>
      </c>
      <c r="AH312" s="247">
        <v>0</v>
      </c>
      <c r="AI312" s="248">
        <v>-626.18757122827117</v>
      </c>
      <c r="AJ312" s="249">
        <v>0</v>
      </c>
      <c r="AK312" s="262"/>
      <c r="AL312" s="263">
        <v>-626.18757122827117</v>
      </c>
      <c r="AM312" s="252"/>
      <c r="AN312" s="253">
        <v>48.693899999999999</v>
      </c>
      <c r="AO312" s="254">
        <v>0</v>
      </c>
      <c r="AP312" s="255"/>
      <c r="AQ312" s="94" t="s">
        <v>721</v>
      </c>
      <c r="AR312" s="256">
        <v>626.18757122827117</v>
      </c>
      <c r="AT312" s="246">
        <v>0</v>
      </c>
      <c r="AV312" s="261">
        <v>0</v>
      </c>
    </row>
    <row r="313" spans="1:48" ht="15.05" customHeight="1" x14ac:dyDescent="0.3">
      <c r="A313" s="238">
        <v>307</v>
      </c>
      <c r="B313" s="257" t="s">
        <v>407</v>
      </c>
      <c r="C313" s="240">
        <v>235.50924659374709</v>
      </c>
      <c r="D313" s="264">
        <v>3</v>
      </c>
      <c r="E313" s="259">
        <v>0</v>
      </c>
      <c r="F313" s="260">
        <v>0</v>
      </c>
      <c r="G313" s="260">
        <v>0</v>
      </c>
      <c r="H313" s="260">
        <v>0</v>
      </c>
      <c r="I313" s="260">
        <v>0</v>
      </c>
      <c r="J313" s="260">
        <v>0</v>
      </c>
      <c r="K313" s="260">
        <v>0</v>
      </c>
      <c r="L313" s="260">
        <v>0</v>
      </c>
      <c r="M313" s="260">
        <v>0</v>
      </c>
      <c r="N313" s="260">
        <v>0</v>
      </c>
      <c r="O313" s="260">
        <v>0</v>
      </c>
      <c r="P313" s="260">
        <v>0</v>
      </c>
      <c r="Q313" s="260">
        <v>0</v>
      </c>
      <c r="R313" s="260">
        <v>0</v>
      </c>
      <c r="S313" s="260">
        <f t="shared" si="9"/>
        <v>0</v>
      </c>
      <c r="T313" s="362">
        <v>0</v>
      </c>
      <c r="U313" s="369"/>
      <c r="V313" s="245">
        <v>0</v>
      </c>
      <c r="W313" s="246">
        <v>0</v>
      </c>
      <c r="X313" s="246">
        <v>0</v>
      </c>
      <c r="Y313" s="246">
        <v>0</v>
      </c>
      <c r="Z313" s="246">
        <v>0</v>
      </c>
      <c r="AA313" s="246">
        <v>0</v>
      </c>
      <c r="AB313" s="246">
        <v>0</v>
      </c>
      <c r="AC313" s="246">
        <v>0</v>
      </c>
      <c r="AD313" s="246">
        <v>0</v>
      </c>
      <c r="AE313" s="246">
        <f t="shared" si="8"/>
        <v>0</v>
      </c>
      <c r="AF313" s="351"/>
      <c r="AG313" s="245">
        <v>0</v>
      </c>
      <c r="AH313" s="247">
        <v>0</v>
      </c>
      <c r="AI313" s="248">
        <v>-235.50924659374709</v>
      </c>
      <c r="AJ313" s="249">
        <v>0</v>
      </c>
      <c r="AK313" s="262">
        <v>-225.61011736650525</v>
      </c>
      <c r="AL313" s="263">
        <v>-461.11936396025237</v>
      </c>
      <c r="AM313" s="252"/>
      <c r="AN313" s="253">
        <v>18.314959999999999</v>
      </c>
      <c r="AO313" s="254">
        <v>0</v>
      </c>
      <c r="AP313" s="255"/>
      <c r="AQ313" s="94" t="s">
        <v>721</v>
      </c>
      <c r="AR313" s="256">
        <v>461.11936396025237</v>
      </c>
      <c r="AT313" s="246">
        <v>0</v>
      </c>
      <c r="AV313" s="261">
        <v>0</v>
      </c>
    </row>
    <row r="314" spans="1:48" ht="15.05" customHeight="1" x14ac:dyDescent="0.3">
      <c r="A314" s="238">
        <v>308</v>
      </c>
      <c r="B314" s="257" t="s">
        <v>408</v>
      </c>
      <c r="C314" s="240">
        <v>2244.8508281577024</v>
      </c>
      <c r="D314" s="264">
        <v>3</v>
      </c>
      <c r="E314" s="259">
        <v>0</v>
      </c>
      <c r="F314" s="260">
        <v>0</v>
      </c>
      <c r="G314" s="260">
        <v>513</v>
      </c>
      <c r="H314" s="260">
        <v>4</v>
      </c>
      <c r="I314" s="260">
        <v>0</v>
      </c>
      <c r="J314" s="260">
        <v>0</v>
      </c>
      <c r="K314" s="260">
        <v>0</v>
      </c>
      <c r="L314" s="260">
        <v>0</v>
      </c>
      <c r="M314" s="260">
        <v>0</v>
      </c>
      <c r="N314" s="260">
        <v>0</v>
      </c>
      <c r="O314" s="260">
        <v>0</v>
      </c>
      <c r="P314" s="260">
        <v>0</v>
      </c>
      <c r="Q314" s="260">
        <v>0</v>
      </c>
      <c r="R314" s="260">
        <v>0</v>
      </c>
      <c r="S314" s="260">
        <f t="shared" si="9"/>
        <v>0</v>
      </c>
      <c r="T314" s="362">
        <v>0</v>
      </c>
      <c r="U314" s="369"/>
      <c r="V314" s="245">
        <v>513</v>
      </c>
      <c r="W314" s="246">
        <v>0</v>
      </c>
      <c r="X314" s="246">
        <v>0</v>
      </c>
      <c r="Y314" s="246">
        <v>0</v>
      </c>
      <c r="Z314" s="246">
        <v>0</v>
      </c>
      <c r="AA314" s="246">
        <v>0</v>
      </c>
      <c r="AB314" s="246">
        <v>0</v>
      </c>
      <c r="AC314" s="246">
        <v>0</v>
      </c>
      <c r="AD314" s="246">
        <v>0</v>
      </c>
      <c r="AE314" s="246">
        <f t="shared" si="8"/>
        <v>0</v>
      </c>
      <c r="AF314" s="351"/>
      <c r="AG314" s="245">
        <v>0</v>
      </c>
      <c r="AH314" s="247">
        <v>513</v>
      </c>
      <c r="AI314" s="248">
        <v>-1731.8508281577024</v>
      </c>
      <c r="AJ314" s="249">
        <v>0</v>
      </c>
      <c r="AK314" s="262">
        <v>8397.7724761481441</v>
      </c>
      <c r="AL314" s="263">
        <v>6665.9216479904417</v>
      </c>
      <c r="AM314" s="252"/>
      <c r="AN314" s="253">
        <v>174.56610500000002</v>
      </c>
      <c r="AO314" s="254">
        <v>0</v>
      </c>
      <c r="AP314" s="255"/>
      <c r="AQ314" s="94">
        <v>-6665.9216479904417</v>
      </c>
      <c r="AR314" s="256" t="s">
        <v>721</v>
      </c>
      <c r="AT314" s="246">
        <v>0</v>
      </c>
      <c r="AV314" s="261">
        <v>0</v>
      </c>
    </row>
    <row r="315" spans="1:48" ht="15.05" customHeight="1" x14ac:dyDescent="0.3">
      <c r="A315" s="238">
        <v>309</v>
      </c>
      <c r="B315" s="257" t="s">
        <v>409</v>
      </c>
      <c r="C315" s="240">
        <v>1648.5778077059263</v>
      </c>
      <c r="D315" s="264">
        <v>3</v>
      </c>
      <c r="E315" s="259">
        <v>0</v>
      </c>
      <c r="F315" s="260">
        <v>0</v>
      </c>
      <c r="G315" s="260">
        <v>0</v>
      </c>
      <c r="H315" s="260">
        <v>0</v>
      </c>
      <c r="I315" s="260">
        <v>0</v>
      </c>
      <c r="J315" s="260">
        <v>0</v>
      </c>
      <c r="K315" s="260">
        <v>0</v>
      </c>
      <c r="L315" s="260">
        <v>0</v>
      </c>
      <c r="M315" s="260">
        <v>0</v>
      </c>
      <c r="N315" s="260">
        <v>0</v>
      </c>
      <c r="O315" s="260">
        <v>0</v>
      </c>
      <c r="P315" s="260">
        <v>0</v>
      </c>
      <c r="Q315" s="260">
        <v>0</v>
      </c>
      <c r="R315" s="260">
        <v>0</v>
      </c>
      <c r="S315" s="260">
        <f t="shared" si="9"/>
        <v>0</v>
      </c>
      <c r="T315" s="362">
        <v>0</v>
      </c>
      <c r="U315" s="369"/>
      <c r="V315" s="245">
        <v>0</v>
      </c>
      <c r="W315" s="246">
        <v>0</v>
      </c>
      <c r="X315" s="246">
        <v>0</v>
      </c>
      <c r="Y315" s="246">
        <v>0</v>
      </c>
      <c r="Z315" s="246">
        <v>0</v>
      </c>
      <c r="AA315" s="246">
        <v>0</v>
      </c>
      <c r="AB315" s="246">
        <v>0</v>
      </c>
      <c r="AC315" s="246">
        <v>0</v>
      </c>
      <c r="AD315" s="246">
        <v>0</v>
      </c>
      <c r="AE315" s="246">
        <f t="shared" si="8"/>
        <v>0</v>
      </c>
      <c r="AF315" s="351"/>
      <c r="AG315" s="245">
        <v>0</v>
      </c>
      <c r="AH315" s="247">
        <v>0</v>
      </c>
      <c r="AI315" s="248">
        <v>-1648.5778077059263</v>
      </c>
      <c r="AJ315" s="249">
        <v>0</v>
      </c>
      <c r="AK315" s="262">
        <v>-1579.2692926755371</v>
      </c>
      <c r="AL315" s="263">
        <v>-3227.8471003814634</v>
      </c>
      <c r="AM315" s="252"/>
      <c r="AN315" s="253">
        <v>128.20077000000001</v>
      </c>
      <c r="AO315" s="254">
        <v>0</v>
      </c>
      <c r="AP315" s="255"/>
      <c r="AQ315" s="94" t="s">
        <v>721</v>
      </c>
      <c r="AR315" s="256">
        <v>3227.8471003814634</v>
      </c>
      <c r="AT315" s="246">
        <v>0</v>
      </c>
      <c r="AV315" s="261">
        <v>0</v>
      </c>
    </row>
    <row r="316" spans="1:48" ht="15.05" customHeight="1" x14ac:dyDescent="0.3">
      <c r="A316" s="238">
        <v>310</v>
      </c>
      <c r="B316" s="257" t="s">
        <v>410</v>
      </c>
      <c r="C316" s="240">
        <v>614.08495111421678</v>
      </c>
      <c r="D316" s="264">
        <v>3</v>
      </c>
      <c r="E316" s="259">
        <v>0</v>
      </c>
      <c r="F316" s="260">
        <v>0</v>
      </c>
      <c r="G316" s="260">
        <v>0</v>
      </c>
      <c r="H316" s="260">
        <v>0</v>
      </c>
      <c r="I316" s="260">
        <v>0</v>
      </c>
      <c r="J316" s="260">
        <v>0</v>
      </c>
      <c r="K316" s="260">
        <v>0</v>
      </c>
      <c r="L316" s="260">
        <v>0</v>
      </c>
      <c r="M316" s="260">
        <v>0</v>
      </c>
      <c r="N316" s="260">
        <v>0</v>
      </c>
      <c r="O316" s="260">
        <v>0</v>
      </c>
      <c r="P316" s="260">
        <v>0</v>
      </c>
      <c r="Q316" s="260">
        <v>0</v>
      </c>
      <c r="R316" s="260">
        <v>0</v>
      </c>
      <c r="S316" s="260">
        <f t="shared" si="9"/>
        <v>0</v>
      </c>
      <c r="T316" s="362">
        <v>0</v>
      </c>
      <c r="U316" s="369"/>
      <c r="V316" s="245">
        <v>0</v>
      </c>
      <c r="W316" s="246">
        <v>0</v>
      </c>
      <c r="X316" s="246">
        <v>0</v>
      </c>
      <c r="Y316" s="246">
        <v>0</v>
      </c>
      <c r="Z316" s="246">
        <v>0</v>
      </c>
      <c r="AA316" s="246">
        <v>0</v>
      </c>
      <c r="AB316" s="246">
        <v>0</v>
      </c>
      <c r="AC316" s="246">
        <v>0</v>
      </c>
      <c r="AD316" s="246">
        <v>0</v>
      </c>
      <c r="AE316" s="246">
        <f t="shared" si="8"/>
        <v>0</v>
      </c>
      <c r="AF316" s="351"/>
      <c r="AG316" s="245">
        <v>0</v>
      </c>
      <c r="AH316" s="247">
        <v>0</v>
      </c>
      <c r="AI316" s="248">
        <v>-614.08495111421678</v>
      </c>
      <c r="AJ316" s="249">
        <v>0</v>
      </c>
      <c r="AK316" s="262">
        <v>-588.24736958238532</v>
      </c>
      <c r="AL316" s="263">
        <v>-1202.332320696602</v>
      </c>
      <c r="AM316" s="252"/>
      <c r="AN316" s="253">
        <v>47.75508</v>
      </c>
      <c r="AO316" s="254">
        <v>0</v>
      </c>
      <c r="AP316" s="255"/>
      <c r="AQ316" s="94" t="s">
        <v>721</v>
      </c>
      <c r="AR316" s="256">
        <v>1202.332320696602</v>
      </c>
      <c r="AT316" s="246">
        <v>0</v>
      </c>
      <c r="AV316" s="261">
        <v>0</v>
      </c>
    </row>
    <row r="317" spans="1:48" ht="15.05" customHeight="1" x14ac:dyDescent="0.3">
      <c r="A317" s="238">
        <v>311</v>
      </c>
      <c r="B317" s="257" t="s">
        <v>411</v>
      </c>
      <c r="C317" s="240">
        <v>281.25687641507415</v>
      </c>
      <c r="D317" s="264">
        <v>3</v>
      </c>
      <c r="E317" s="259">
        <v>0</v>
      </c>
      <c r="F317" s="260">
        <v>0</v>
      </c>
      <c r="G317" s="260">
        <v>0</v>
      </c>
      <c r="H317" s="260">
        <v>0</v>
      </c>
      <c r="I317" s="260">
        <v>0</v>
      </c>
      <c r="J317" s="260">
        <v>0</v>
      </c>
      <c r="K317" s="260">
        <v>0</v>
      </c>
      <c r="L317" s="260">
        <v>0</v>
      </c>
      <c r="M317" s="260">
        <v>0</v>
      </c>
      <c r="N317" s="260">
        <v>0</v>
      </c>
      <c r="O317" s="260">
        <v>0</v>
      </c>
      <c r="P317" s="260">
        <v>0</v>
      </c>
      <c r="Q317" s="260">
        <v>0</v>
      </c>
      <c r="R317" s="260">
        <v>0</v>
      </c>
      <c r="S317" s="260">
        <f t="shared" si="9"/>
        <v>0</v>
      </c>
      <c r="T317" s="362">
        <v>0</v>
      </c>
      <c r="U317" s="369"/>
      <c r="V317" s="245">
        <v>0</v>
      </c>
      <c r="W317" s="246">
        <v>0</v>
      </c>
      <c r="X317" s="246">
        <v>0</v>
      </c>
      <c r="Y317" s="246">
        <v>0</v>
      </c>
      <c r="Z317" s="246">
        <v>0</v>
      </c>
      <c r="AA317" s="246">
        <v>0</v>
      </c>
      <c r="AB317" s="246">
        <v>0</v>
      </c>
      <c r="AC317" s="246">
        <v>0</v>
      </c>
      <c r="AD317" s="246">
        <v>0</v>
      </c>
      <c r="AE317" s="246">
        <f t="shared" si="8"/>
        <v>0</v>
      </c>
      <c r="AF317" s="351"/>
      <c r="AG317" s="245">
        <v>0</v>
      </c>
      <c r="AH317" s="247">
        <v>0</v>
      </c>
      <c r="AI317" s="248">
        <v>-281.25687641507415</v>
      </c>
      <c r="AJ317" s="249">
        <v>0</v>
      </c>
      <c r="AK317" s="262">
        <v>-269.44048356377317</v>
      </c>
      <c r="AL317" s="263">
        <v>-550.69735997884732</v>
      </c>
      <c r="AM317" s="252"/>
      <c r="AN317" s="253">
        <v>21.87079</v>
      </c>
      <c r="AO317" s="254">
        <v>0</v>
      </c>
      <c r="AP317" s="255"/>
      <c r="AQ317" s="94" t="s">
        <v>721</v>
      </c>
      <c r="AR317" s="256">
        <v>550.69735997884732</v>
      </c>
      <c r="AT317" s="246">
        <v>0</v>
      </c>
      <c r="AV317" s="261">
        <v>0</v>
      </c>
    </row>
    <row r="318" spans="1:48" ht="15.05" customHeight="1" x14ac:dyDescent="0.3">
      <c r="A318" s="238">
        <v>312</v>
      </c>
      <c r="B318" s="257" t="s">
        <v>412</v>
      </c>
      <c r="C318" s="240">
        <v>1990.0288093048225</v>
      </c>
      <c r="D318" s="264">
        <v>3</v>
      </c>
      <c r="E318" s="259">
        <v>0</v>
      </c>
      <c r="F318" s="260">
        <v>0</v>
      </c>
      <c r="G318" s="260">
        <v>0</v>
      </c>
      <c r="H318" s="260">
        <v>0</v>
      </c>
      <c r="I318" s="260">
        <v>0</v>
      </c>
      <c r="J318" s="260">
        <v>0</v>
      </c>
      <c r="K318" s="260">
        <v>0</v>
      </c>
      <c r="L318" s="260">
        <v>0</v>
      </c>
      <c r="M318" s="260">
        <v>0</v>
      </c>
      <c r="N318" s="260">
        <v>0</v>
      </c>
      <c r="O318" s="260">
        <v>0</v>
      </c>
      <c r="P318" s="260">
        <v>0</v>
      </c>
      <c r="Q318" s="260">
        <v>0</v>
      </c>
      <c r="R318" s="260">
        <v>0</v>
      </c>
      <c r="S318" s="260">
        <f t="shared" si="9"/>
        <v>0</v>
      </c>
      <c r="T318" s="362">
        <v>0</v>
      </c>
      <c r="U318" s="369"/>
      <c r="V318" s="245">
        <v>0</v>
      </c>
      <c r="W318" s="246">
        <v>0</v>
      </c>
      <c r="X318" s="246">
        <v>0</v>
      </c>
      <c r="Y318" s="246">
        <v>0</v>
      </c>
      <c r="Z318" s="246">
        <v>0</v>
      </c>
      <c r="AA318" s="246">
        <v>0</v>
      </c>
      <c r="AB318" s="246">
        <v>0</v>
      </c>
      <c r="AC318" s="246">
        <v>0</v>
      </c>
      <c r="AD318" s="246">
        <v>0</v>
      </c>
      <c r="AE318" s="246">
        <f t="shared" si="8"/>
        <v>0</v>
      </c>
      <c r="AF318" s="351"/>
      <c r="AG318" s="245">
        <v>0</v>
      </c>
      <c r="AH318" s="247">
        <v>0</v>
      </c>
      <c r="AI318" s="248">
        <v>-1990.0288093048225</v>
      </c>
      <c r="AJ318" s="249">
        <v>0</v>
      </c>
      <c r="AK318" s="262">
        <v>1585.3169919784918</v>
      </c>
      <c r="AL318" s="263">
        <v>-404.71181732633067</v>
      </c>
      <c r="AM318" s="252"/>
      <c r="AN318" s="253">
        <v>154.74398400000001</v>
      </c>
      <c r="AO318" s="254">
        <v>0</v>
      </c>
      <c r="AP318" s="255"/>
      <c r="AQ318" s="94" t="s">
        <v>721</v>
      </c>
      <c r="AR318" s="256">
        <v>404.71181732633067</v>
      </c>
      <c r="AT318" s="246">
        <v>0</v>
      </c>
      <c r="AV318" s="261">
        <v>0</v>
      </c>
    </row>
    <row r="319" spans="1:48" ht="15.05" customHeight="1" x14ac:dyDescent="0.3">
      <c r="A319" s="238">
        <v>313</v>
      </c>
      <c r="B319" s="257" t="s">
        <v>413</v>
      </c>
      <c r="C319" s="240">
        <v>722.90564428137054</v>
      </c>
      <c r="D319" s="264">
        <v>3</v>
      </c>
      <c r="E319" s="259">
        <v>0</v>
      </c>
      <c r="F319" s="260">
        <v>0</v>
      </c>
      <c r="G319" s="260">
        <v>0</v>
      </c>
      <c r="H319" s="260">
        <v>0</v>
      </c>
      <c r="I319" s="260">
        <v>0</v>
      </c>
      <c r="J319" s="260">
        <v>0</v>
      </c>
      <c r="K319" s="260">
        <v>0</v>
      </c>
      <c r="L319" s="260">
        <v>0</v>
      </c>
      <c r="M319" s="260">
        <v>0</v>
      </c>
      <c r="N319" s="260">
        <v>0</v>
      </c>
      <c r="O319" s="260">
        <v>0</v>
      </c>
      <c r="P319" s="260">
        <v>0</v>
      </c>
      <c r="Q319" s="260">
        <v>0</v>
      </c>
      <c r="R319" s="260">
        <v>0</v>
      </c>
      <c r="S319" s="260">
        <f t="shared" si="9"/>
        <v>0</v>
      </c>
      <c r="T319" s="362">
        <v>0</v>
      </c>
      <c r="U319" s="369"/>
      <c r="V319" s="245">
        <v>0</v>
      </c>
      <c r="W319" s="246">
        <v>0</v>
      </c>
      <c r="X319" s="246">
        <v>0</v>
      </c>
      <c r="Y319" s="246">
        <v>0</v>
      </c>
      <c r="Z319" s="246">
        <v>0</v>
      </c>
      <c r="AA319" s="246">
        <v>0</v>
      </c>
      <c r="AB319" s="246">
        <v>0</v>
      </c>
      <c r="AC319" s="246">
        <v>0</v>
      </c>
      <c r="AD319" s="246">
        <v>0</v>
      </c>
      <c r="AE319" s="246">
        <f t="shared" si="8"/>
        <v>0</v>
      </c>
      <c r="AF319" s="351"/>
      <c r="AG319" s="245">
        <v>0</v>
      </c>
      <c r="AH319" s="247">
        <v>0</v>
      </c>
      <c r="AI319" s="248">
        <v>-722.90564428137054</v>
      </c>
      <c r="AJ319" s="249">
        <v>0</v>
      </c>
      <c r="AK319" s="262">
        <v>-692.51700090163274</v>
      </c>
      <c r="AL319" s="263">
        <v>-1415.4226451830032</v>
      </c>
      <c r="AM319" s="252"/>
      <c r="AN319" s="253">
        <v>56.2166</v>
      </c>
      <c r="AO319" s="254">
        <v>0</v>
      </c>
      <c r="AP319" s="255"/>
      <c r="AQ319" s="94" t="s">
        <v>721</v>
      </c>
      <c r="AR319" s="256">
        <v>1415.4226451830032</v>
      </c>
      <c r="AT319" s="246">
        <v>0</v>
      </c>
      <c r="AV319" s="261">
        <v>0</v>
      </c>
    </row>
    <row r="320" spans="1:48" ht="15.05" customHeight="1" x14ac:dyDescent="0.3">
      <c r="A320" s="238">
        <v>314</v>
      </c>
      <c r="B320" s="257" t="s">
        <v>414</v>
      </c>
      <c r="C320" s="240">
        <v>285.12466400348677</v>
      </c>
      <c r="D320" s="264">
        <v>3</v>
      </c>
      <c r="E320" s="259">
        <v>0</v>
      </c>
      <c r="F320" s="260">
        <v>0</v>
      </c>
      <c r="G320" s="260">
        <v>0</v>
      </c>
      <c r="H320" s="260">
        <v>0</v>
      </c>
      <c r="I320" s="260">
        <v>0</v>
      </c>
      <c r="J320" s="260">
        <v>0</v>
      </c>
      <c r="K320" s="260">
        <v>0</v>
      </c>
      <c r="L320" s="260">
        <v>0</v>
      </c>
      <c r="M320" s="260">
        <v>0</v>
      </c>
      <c r="N320" s="260">
        <v>0</v>
      </c>
      <c r="O320" s="260">
        <v>0</v>
      </c>
      <c r="P320" s="260">
        <v>0</v>
      </c>
      <c r="Q320" s="260">
        <v>0</v>
      </c>
      <c r="R320" s="260">
        <v>0</v>
      </c>
      <c r="S320" s="260">
        <f t="shared" si="9"/>
        <v>0</v>
      </c>
      <c r="T320" s="362">
        <v>0</v>
      </c>
      <c r="U320" s="369"/>
      <c r="V320" s="245">
        <v>0</v>
      </c>
      <c r="W320" s="246">
        <v>0</v>
      </c>
      <c r="X320" s="246">
        <v>0</v>
      </c>
      <c r="Y320" s="246">
        <v>0</v>
      </c>
      <c r="Z320" s="246">
        <v>0</v>
      </c>
      <c r="AA320" s="246">
        <v>0</v>
      </c>
      <c r="AB320" s="246">
        <v>0</v>
      </c>
      <c r="AC320" s="246">
        <v>0</v>
      </c>
      <c r="AD320" s="246">
        <v>0</v>
      </c>
      <c r="AE320" s="246">
        <f t="shared" si="8"/>
        <v>0</v>
      </c>
      <c r="AF320" s="351"/>
      <c r="AG320" s="245">
        <v>0</v>
      </c>
      <c r="AH320" s="247">
        <v>0</v>
      </c>
      <c r="AI320" s="248">
        <v>-285.12466400348677</v>
      </c>
      <c r="AJ320" s="249">
        <v>0</v>
      </c>
      <c r="AK320" s="262">
        <v>-273.13100212015354</v>
      </c>
      <c r="AL320" s="263">
        <v>-558.25566612364037</v>
      </c>
      <c r="AM320" s="252"/>
      <c r="AN320" s="253">
        <v>22.170960000000001</v>
      </c>
      <c r="AO320" s="254">
        <v>0</v>
      </c>
      <c r="AP320" s="255"/>
      <c r="AQ320" s="94" t="s">
        <v>721</v>
      </c>
      <c r="AR320" s="256">
        <v>558.25566612364037</v>
      </c>
      <c r="AT320" s="246">
        <v>0</v>
      </c>
      <c r="AV320" s="261">
        <v>0</v>
      </c>
    </row>
    <row r="321" spans="1:48" ht="15.05" customHeight="1" x14ac:dyDescent="0.3">
      <c r="A321" s="238">
        <v>315</v>
      </c>
      <c r="B321" s="257" t="s">
        <v>415</v>
      </c>
      <c r="C321" s="240">
        <v>598.16843217294843</v>
      </c>
      <c r="D321" s="264">
        <v>3</v>
      </c>
      <c r="E321" s="259">
        <v>0</v>
      </c>
      <c r="F321" s="260">
        <v>0</v>
      </c>
      <c r="G321" s="260">
        <v>0</v>
      </c>
      <c r="H321" s="260">
        <v>0</v>
      </c>
      <c r="I321" s="260">
        <v>0</v>
      </c>
      <c r="J321" s="260">
        <v>0</v>
      </c>
      <c r="K321" s="260">
        <v>0</v>
      </c>
      <c r="L321" s="260">
        <v>0</v>
      </c>
      <c r="M321" s="260">
        <v>0</v>
      </c>
      <c r="N321" s="260">
        <v>0</v>
      </c>
      <c r="O321" s="260">
        <v>0</v>
      </c>
      <c r="P321" s="260">
        <v>0</v>
      </c>
      <c r="Q321" s="260">
        <v>0</v>
      </c>
      <c r="R321" s="260">
        <v>0</v>
      </c>
      <c r="S321" s="260">
        <f t="shared" si="9"/>
        <v>0</v>
      </c>
      <c r="T321" s="362">
        <v>0</v>
      </c>
      <c r="U321" s="369"/>
      <c r="V321" s="245">
        <v>0</v>
      </c>
      <c r="W321" s="246">
        <v>0</v>
      </c>
      <c r="X321" s="246">
        <v>0</v>
      </c>
      <c r="Y321" s="246">
        <v>0</v>
      </c>
      <c r="Z321" s="246">
        <v>0</v>
      </c>
      <c r="AA321" s="246">
        <v>0</v>
      </c>
      <c r="AB321" s="246">
        <v>0</v>
      </c>
      <c r="AC321" s="246">
        <v>0</v>
      </c>
      <c r="AD321" s="246">
        <v>0</v>
      </c>
      <c r="AE321" s="246">
        <f t="shared" si="8"/>
        <v>0</v>
      </c>
      <c r="AF321" s="351"/>
      <c r="AG321" s="245">
        <v>0</v>
      </c>
      <c r="AH321" s="247">
        <v>0</v>
      </c>
      <c r="AI321" s="248">
        <v>-598.16843217294843</v>
      </c>
      <c r="AJ321" s="249">
        <v>0</v>
      </c>
      <c r="AK321" s="262">
        <v>-573.02202308456572</v>
      </c>
      <c r="AL321" s="263">
        <v>-1171.1904552575143</v>
      </c>
      <c r="AM321" s="252"/>
      <c r="AN321" s="253">
        <v>46.518049999999995</v>
      </c>
      <c r="AO321" s="254">
        <v>0</v>
      </c>
      <c r="AP321" s="255"/>
      <c r="AQ321" s="94" t="s">
        <v>721</v>
      </c>
      <c r="AR321" s="256">
        <v>1171.1904552575143</v>
      </c>
      <c r="AT321" s="246">
        <v>0</v>
      </c>
      <c r="AV321" s="261">
        <v>0</v>
      </c>
    </row>
    <row r="322" spans="1:48" ht="15.05" customHeight="1" x14ac:dyDescent="0.3">
      <c r="A322" s="238">
        <v>316</v>
      </c>
      <c r="B322" s="257" t="s">
        <v>416</v>
      </c>
      <c r="C322" s="240">
        <v>920.85914323256873</v>
      </c>
      <c r="D322" s="264">
        <v>3</v>
      </c>
      <c r="E322" s="259">
        <v>0</v>
      </c>
      <c r="F322" s="260">
        <v>0</v>
      </c>
      <c r="G322" s="260">
        <v>0</v>
      </c>
      <c r="H322" s="260">
        <v>0</v>
      </c>
      <c r="I322" s="260">
        <v>0</v>
      </c>
      <c r="J322" s="260">
        <v>0</v>
      </c>
      <c r="K322" s="260">
        <v>0</v>
      </c>
      <c r="L322" s="260">
        <v>0</v>
      </c>
      <c r="M322" s="260">
        <v>0</v>
      </c>
      <c r="N322" s="260">
        <v>0</v>
      </c>
      <c r="O322" s="260">
        <v>2086</v>
      </c>
      <c r="P322" s="260">
        <v>0</v>
      </c>
      <c r="Q322" s="260">
        <v>2388</v>
      </c>
      <c r="R322" s="260">
        <v>9</v>
      </c>
      <c r="S322" s="260">
        <f t="shared" si="9"/>
        <v>0</v>
      </c>
      <c r="T322" s="362">
        <v>0</v>
      </c>
      <c r="U322" s="369"/>
      <c r="V322" s="245">
        <v>4474</v>
      </c>
      <c r="W322" s="246">
        <v>0</v>
      </c>
      <c r="X322" s="246">
        <v>0</v>
      </c>
      <c r="Y322" s="246">
        <v>0</v>
      </c>
      <c r="Z322" s="246">
        <v>0</v>
      </c>
      <c r="AA322" s="246">
        <v>0</v>
      </c>
      <c r="AB322" s="246">
        <v>0</v>
      </c>
      <c r="AC322" s="246">
        <v>0</v>
      </c>
      <c r="AD322" s="246">
        <v>0</v>
      </c>
      <c r="AE322" s="246">
        <f t="shared" si="8"/>
        <v>0</v>
      </c>
      <c r="AF322" s="351"/>
      <c r="AG322" s="245">
        <v>0</v>
      </c>
      <c r="AH322" s="247">
        <v>4474</v>
      </c>
      <c r="AI322" s="248">
        <v>0</v>
      </c>
      <c r="AJ322" s="249">
        <v>3553.1408567674312</v>
      </c>
      <c r="AK322" s="262">
        <v>-43.102345491545691</v>
      </c>
      <c r="AL322" s="263">
        <v>3510.0385112758854</v>
      </c>
      <c r="AM322" s="252"/>
      <c r="AN322" s="253">
        <v>71.60848</v>
      </c>
      <c r="AO322" s="254">
        <v>0</v>
      </c>
      <c r="AP322" s="255"/>
      <c r="AQ322" s="94">
        <v>-3510.0385112758854</v>
      </c>
      <c r="AR322" s="256" t="s">
        <v>721</v>
      </c>
      <c r="AT322" s="246">
        <v>0</v>
      </c>
      <c r="AV322" s="261">
        <v>0</v>
      </c>
    </row>
    <row r="323" spans="1:48" ht="15.05" customHeight="1" x14ac:dyDescent="0.3">
      <c r="A323" s="238">
        <v>317</v>
      </c>
      <c r="B323" s="257" t="s">
        <v>417</v>
      </c>
      <c r="C323" s="240">
        <v>1292.1667840453658</v>
      </c>
      <c r="D323" s="264">
        <v>3</v>
      </c>
      <c r="E323" s="259">
        <v>0</v>
      </c>
      <c r="F323" s="260">
        <v>0</v>
      </c>
      <c r="G323" s="260">
        <v>0</v>
      </c>
      <c r="H323" s="260">
        <v>0</v>
      </c>
      <c r="I323" s="260">
        <v>0</v>
      </c>
      <c r="J323" s="260">
        <v>0</v>
      </c>
      <c r="K323" s="260">
        <v>0</v>
      </c>
      <c r="L323" s="260">
        <v>0</v>
      </c>
      <c r="M323" s="260">
        <v>0</v>
      </c>
      <c r="N323" s="260">
        <v>0</v>
      </c>
      <c r="O323" s="260">
        <v>0</v>
      </c>
      <c r="P323" s="260">
        <v>0</v>
      </c>
      <c r="Q323" s="260">
        <v>0</v>
      </c>
      <c r="R323" s="260">
        <v>0</v>
      </c>
      <c r="S323" s="260">
        <f t="shared" si="9"/>
        <v>126</v>
      </c>
      <c r="T323" s="362">
        <v>0</v>
      </c>
      <c r="U323" s="369"/>
      <c r="V323" s="245">
        <v>126</v>
      </c>
      <c r="W323" s="246">
        <v>0</v>
      </c>
      <c r="X323" s="246">
        <v>0</v>
      </c>
      <c r="Y323" s="246">
        <v>0</v>
      </c>
      <c r="Z323" s="246">
        <v>0</v>
      </c>
      <c r="AA323" s="246">
        <v>0</v>
      </c>
      <c r="AB323" s="246">
        <v>0</v>
      </c>
      <c r="AC323" s="246">
        <v>0</v>
      </c>
      <c r="AD323" s="246">
        <v>0</v>
      </c>
      <c r="AE323" s="246">
        <f t="shared" si="8"/>
        <v>0</v>
      </c>
      <c r="AF323" s="351"/>
      <c r="AG323" s="245">
        <v>0</v>
      </c>
      <c r="AH323" s="247">
        <v>126</v>
      </c>
      <c r="AI323" s="248">
        <v>-1166.1667840453658</v>
      </c>
      <c r="AJ323" s="249">
        <v>0</v>
      </c>
      <c r="AK323" s="262">
        <v>-78.224259978691066</v>
      </c>
      <c r="AL323" s="263">
        <v>-1244.391044024057</v>
      </c>
      <c r="AM323" s="252"/>
      <c r="AN323" s="253">
        <v>100.477501</v>
      </c>
      <c r="AO323" s="254">
        <v>0</v>
      </c>
      <c r="AP323" s="255"/>
      <c r="AQ323" s="94" t="s">
        <v>721</v>
      </c>
      <c r="AR323" s="256">
        <v>1244.391044024057</v>
      </c>
      <c r="AT323" s="246">
        <v>0</v>
      </c>
      <c r="AV323" s="261">
        <v>126</v>
      </c>
    </row>
    <row r="324" spans="1:48" ht="15.05" customHeight="1" x14ac:dyDescent="0.3">
      <c r="A324" s="238">
        <v>318</v>
      </c>
      <c r="B324" s="257" t="s">
        <v>418</v>
      </c>
      <c r="C324" s="240">
        <v>1201.5270843097885</v>
      </c>
      <c r="D324" s="264">
        <v>3</v>
      </c>
      <c r="E324" s="259">
        <v>0</v>
      </c>
      <c r="F324" s="260">
        <v>0</v>
      </c>
      <c r="G324" s="260">
        <v>0</v>
      </c>
      <c r="H324" s="260">
        <v>0</v>
      </c>
      <c r="I324" s="260">
        <v>0</v>
      </c>
      <c r="J324" s="260">
        <v>0</v>
      </c>
      <c r="K324" s="260">
        <v>0</v>
      </c>
      <c r="L324" s="260">
        <v>0</v>
      </c>
      <c r="M324" s="260">
        <v>800.24</v>
      </c>
      <c r="N324" s="260">
        <v>0</v>
      </c>
      <c r="O324" s="260">
        <v>0</v>
      </c>
      <c r="P324" s="260">
        <v>0</v>
      </c>
      <c r="Q324" s="260">
        <v>0</v>
      </c>
      <c r="R324" s="260">
        <v>0</v>
      </c>
      <c r="S324" s="260">
        <f t="shared" si="9"/>
        <v>129.44929587041759</v>
      </c>
      <c r="T324" s="362">
        <v>0</v>
      </c>
      <c r="U324" s="369"/>
      <c r="V324" s="245">
        <v>929.6892958704176</v>
      </c>
      <c r="W324" s="246">
        <v>0</v>
      </c>
      <c r="X324" s="246">
        <v>0</v>
      </c>
      <c r="Y324" s="246">
        <v>0</v>
      </c>
      <c r="Z324" s="246">
        <v>0</v>
      </c>
      <c r="AA324" s="246">
        <v>0</v>
      </c>
      <c r="AB324" s="246">
        <v>0</v>
      </c>
      <c r="AC324" s="246">
        <v>0</v>
      </c>
      <c r="AD324" s="246">
        <v>0</v>
      </c>
      <c r="AE324" s="246">
        <f t="shared" si="8"/>
        <v>0</v>
      </c>
      <c r="AF324" s="351"/>
      <c r="AG324" s="245">
        <v>0</v>
      </c>
      <c r="AH324" s="247">
        <v>929.6892958704176</v>
      </c>
      <c r="AI324" s="248">
        <v>-271.83778843937091</v>
      </c>
      <c r="AJ324" s="249">
        <v>0</v>
      </c>
      <c r="AK324" s="262">
        <v>-925.11952156640382</v>
      </c>
      <c r="AL324" s="263">
        <v>-1196.9573100057746</v>
      </c>
      <c r="AM324" s="252"/>
      <c r="AN324" s="253">
        <v>93.436109999999999</v>
      </c>
      <c r="AO324" s="254">
        <v>0</v>
      </c>
      <c r="AP324" s="255"/>
      <c r="AQ324" s="94" t="s">
        <v>721</v>
      </c>
      <c r="AR324" s="256">
        <v>1196.9573100057746</v>
      </c>
      <c r="AT324" s="246">
        <v>0</v>
      </c>
      <c r="AV324" s="261">
        <v>129.44929587041759</v>
      </c>
    </row>
    <row r="325" spans="1:48" ht="15.05" customHeight="1" x14ac:dyDescent="0.3">
      <c r="A325" s="238">
        <v>319</v>
      </c>
      <c r="B325" s="257" t="s">
        <v>419</v>
      </c>
      <c r="C325" s="240">
        <v>1585.9656615720135</v>
      </c>
      <c r="D325" s="264">
        <v>3</v>
      </c>
      <c r="E325" s="259">
        <v>0</v>
      </c>
      <c r="F325" s="260">
        <v>0</v>
      </c>
      <c r="G325" s="260">
        <v>0</v>
      </c>
      <c r="H325" s="260">
        <v>0</v>
      </c>
      <c r="I325" s="260">
        <v>0</v>
      </c>
      <c r="J325" s="260">
        <v>0</v>
      </c>
      <c r="K325" s="260">
        <v>0</v>
      </c>
      <c r="L325" s="260">
        <v>0</v>
      </c>
      <c r="M325" s="260">
        <v>0</v>
      </c>
      <c r="N325" s="260">
        <v>0</v>
      </c>
      <c r="O325" s="260">
        <v>0</v>
      </c>
      <c r="P325" s="260">
        <v>0</v>
      </c>
      <c r="Q325" s="260">
        <v>0</v>
      </c>
      <c r="R325" s="260">
        <v>0</v>
      </c>
      <c r="S325" s="260">
        <f t="shared" si="9"/>
        <v>240.26724025787999</v>
      </c>
      <c r="T325" s="362">
        <v>0</v>
      </c>
      <c r="U325" s="369"/>
      <c r="V325" s="245">
        <v>240.26724025787999</v>
      </c>
      <c r="W325" s="246">
        <v>0</v>
      </c>
      <c r="X325" s="246">
        <v>0</v>
      </c>
      <c r="Y325" s="246">
        <v>0</v>
      </c>
      <c r="Z325" s="246">
        <v>0</v>
      </c>
      <c r="AA325" s="246">
        <v>0</v>
      </c>
      <c r="AB325" s="246">
        <v>0</v>
      </c>
      <c r="AC325" s="246">
        <v>0</v>
      </c>
      <c r="AD325" s="246">
        <v>0</v>
      </c>
      <c r="AE325" s="246">
        <f t="shared" si="8"/>
        <v>0</v>
      </c>
      <c r="AF325" s="351"/>
      <c r="AG325" s="245">
        <v>0</v>
      </c>
      <c r="AH325" s="247">
        <v>240.26724025787999</v>
      </c>
      <c r="AI325" s="248">
        <v>-1345.6984213141334</v>
      </c>
      <c r="AJ325" s="249">
        <v>0</v>
      </c>
      <c r="AK325" s="262">
        <v>-1519.2933945358541</v>
      </c>
      <c r="AL325" s="263">
        <v>-2864.9918158499877</v>
      </c>
      <c r="AM325" s="252"/>
      <c r="AN325" s="253">
        <v>123.33177000000001</v>
      </c>
      <c r="AO325" s="254">
        <v>0</v>
      </c>
      <c r="AP325" s="255"/>
      <c r="AQ325" s="94" t="s">
        <v>721</v>
      </c>
      <c r="AR325" s="256">
        <v>2864.9918158499877</v>
      </c>
      <c r="AT325" s="246">
        <v>0</v>
      </c>
      <c r="AV325" s="261">
        <v>240.26724025787999</v>
      </c>
    </row>
    <row r="326" spans="1:48" ht="15.05" customHeight="1" x14ac:dyDescent="0.3">
      <c r="A326" s="238">
        <v>320</v>
      </c>
      <c r="B326" s="257" t="s">
        <v>420</v>
      </c>
      <c r="C326" s="240">
        <v>1589.866912799517</v>
      </c>
      <c r="D326" s="264">
        <v>3</v>
      </c>
      <c r="E326" s="259">
        <v>0</v>
      </c>
      <c r="F326" s="260">
        <v>0</v>
      </c>
      <c r="G326" s="260">
        <v>1008</v>
      </c>
      <c r="H326" s="260">
        <v>4.3</v>
      </c>
      <c r="I326" s="260">
        <v>0</v>
      </c>
      <c r="J326" s="260">
        <v>0</v>
      </c>
      <c r="K326" s="260">
        <v>0</v>
      </c>
      <c r="L326" s="260">
        <v>0</v>
      </c>
      <c r="M326" s="260">
        <v>0</v>
      </c>
      <c r="N326" s="260">
        <v>0</v>
      </c>
      <c r="O326" s="260">
        <v>0</v>
      </c>
      <c r="P326" s="260">
        <v>0</v>
      </c>
      <c r="Q326" s="260">
        <v>0</v>
      </c>
      <c r="R326" s="260">
        <v>0</v>
      </c>
      <c r="S326" s="260">
        <f t="shared" si="9"/>
        <v>4.3448093539200272</v>
      </c>
      <c r="T326" s="362">
        <v>0</v>
      </c>
      <c r="U326" s="369"/>
      <c r="V326" s="245">
        <v>1012.34480935392</v>
      </c>
      <c r="W326" s="246">
        <v>0</v>
      </c>
      <c r="X326" s="246">
        <v>0</v>
      </c>
      <c r="Y326" s="246">
        <v>0</v>
      </c>
      <c r="Z326" s="246">
        <v>0</v>
      </c>
      <c r="AA326" s="246">
        <v>0</v>
      </c>
      <c r="AB326" s="246">
        <v>0</v>
      </c>
      <c r="AC326" s="246">
        <v>0</v>
      </c>
      <c r="AD326" s="246">
        <v>0</v>
      </c>
      <c r="AE326" s="246">
        <f t="shared" si="8"/>
        <v>0</v>
      </c>
      <c r="AF326" s="351"/>
      <c r="AG326" s="245">
        <v>0</v>
      </c>
      <c r="AH326" s="247">
        <v>1012.34480935392</v>
      </c>
      <c r="AI326" s="248">
        <v>-577.52210344559694</v>
      </c>
      <c r="AJ326" s="249">
        <v>0</v>
      </c>
      <c r="AK326" s="262">
        <v>-1522.9831554122341</v>
      </c>
      <c r="AL326" s="263">
        <v>-2100.505258857831</v>
      </c>
      <c r="AM326" s="252"/>
      <c r="AN326" s="253">
        <v>123.63420000000001</v>
      </c>
      <c r="AO326" s="254">
        <v>0</v>
      </c>
      <c r="AP326" s="255"/>
      <c r="AQ326" s="94" t="s">
        <v>721</v>
      </c>
      <c r="AR326" s="256">
        <v>2100.505258857831</v>
      </c>
      <c r="AT326" s="246">
        <v>0</v>
      </c>
      <c r="AV326" s="261">
        <v>4.3448093539200272</v>
      </c>
    </row>
    <row r="327" spans="1:48" ht="15.05" customHeight="1" x14ac:dyDescent="0.3">
      <c r="A327" s="238">
        <v>321</v>
      </c>
      <c r="B327" s="257" t="s">
        <v>421</v>
      </c>
      <c r="C327" s="240">
        <v>1701.6402845673913</v>
      </c>
      <c r="D327" s="264">
        <v>3</v>
      </c>
      <c r="E327" s="259">
        <v>0</v>
      </c>
      <c r="F327" s="260">
        <v>0</v>
      </c>
      <c r="G327" s="260">
        <v>356</v>
      </c>
      <c r="H327" s="260">
        <v>1.4</v>
      </c>
      <c r="I327" s="260">
        <v>0</v>
      </c>
      <c r="J327" s="260">
        <v>0</v>
      </c>
      <c r="K327" s="260">
        <v>0</v>
      </c>
      <c r="L327" s="260">
        <v>0</v>
      </c>
      <c r="M327" s="260">
        <v>0</v>
      </c>
      <c r="N327" s="260">
        <v>0</v>
      </c>
      <c r="O327" s="260">
        <v>0</v>
      </c>
      <c r="P327" s="260">
        <v>0</v>
      </c>
      <c r="Q327" s="260">
        <v>0</v>
      </c>
      <c r="R327" s="260">
        <v>0</v>
      </c>
      <c r="S327" s="260">
        <f t="shared" si="9"/>
        <v>315.59051476337999</v>
      </c>
      <c r="T327" s="362">
        <v>0</v>
      </c>
      <c r="U327" s="369"/>
      <c r="V327" s="245">
        <v>671.59051476338004</v>
      </c>
      <c r="W327" s="246">
        <v>0</v>
      </c>
      <c r="X327" s="246">
        <v>0</v>
      </c>
      <c r="Y327" s="246">
        <v>0</v>
      </c>
      <c r="Z327" s="246">
        <v>0</v>
      </c>
      <c r="AA327" s="246">
        <v>0</v>
      </c>
      <c r="AB327" s="246">
        <v>0</v>
      </c>
      <c r="AC327" s="246">
        <v>0</v>
      </c>
      <c r="AD327" s="246">
        <v>0</v>
      </c>
      <c r="AE327" s="246">
        <f t="shared" si="8"/>
        <v>0</v>
      </c>
      <c r="AF327" s="351"/>
      <c r="AG327" s="245">
        <v>0</v>
      </c>
      <c r="AH327" s="247">
        <v>671.59051476338004</v>
      </c>
      <c r="AI327" s="248">
        <v>-1030.0497698040112</v>
      </c>
      <c r="AJ327" s="249">
        <v>0</v>
      </c>
      <c r="AK327" s="262">
        <v>-1630.0211593462686</v>
      </c>
      <c r="AL327" s="263">
        <v>-2660.0709291502799</v>
      </c>
      <c r="AM327" s="252"/>
      <c r="AN327" s="253">
        <v>132.3331</v>
      </c>
      <c r="AO327" s="254">
        <v>0</v>
      </c>
      <c r="AP327" s="255"/>
      <c r="AQ327" s="94" t="s">
        <v>721</v>
      </c>
      <c r="AR327" s="256">
        <v>2660.0709291502799</v>
      </c>
      <c r="AT327" s="246">
        <v>0</v>
      </c>
      <c r="AV327" s="261">
        <v>315.59051476337999</v>
      </c>
    </row>
    <row r="328" spans="1:48" ht="15.05" customHeight="1" x14ac:dyDescent="0.3">
      <c r="A328" s="238">
        <v>322</v>
      </c>
      <c r="B328" s="257" t="s">
        <v>422</v>
      </c>
      <c r="C328" s="240">
        <v>1493.9258067551618</v>
      </c>
      <c r="D328" s="264">
        <v>3</v>
      </c>
      <c r="E328" s="259">
        <v>0</v>
      </c>
      <c r="F328" s="260">
        <v>0</v>
      </c>
      <c r="G328" s="260">
        <v>586</v>
      </c>
      <c r="H328" s="260">
        <v>2</v>
      </c>
      <c r="I328" s="260">
        <v>0</v>
      </c>
      <c r="J328" s="260">
        <v>0</v>
      </c>
      <c r="K328" s="260">
        <v>0</v>
      </c>
      <c r="L328" s="260">
        <v>0</v>
      </c>
      <c r="M328" s="260">
        <v>800.24</v>
      </c>
      <c r="N328" s="260">
        <v>0</v>
      </c>
      <c r="O328" s="260">
        <v>0</v>
      </c>
      <c r="P328" s="260">
        <v>0</v>
      </c>
      <c r="Q328" s="260">
        <v>0</v>
      </c>
      <c r="R328" s="260">
        <v>0</v>
      </c>
      <c r="S328" s="260">
        <f t="shared" si="9"/>
        <v>490.97514734005767</v>
      </c>
      <c r="T328" s="362">
        <v>0</v>
      </c>
      <c r="U328" s="369"/>
      <c r="V328" s="245">
        <v>1877.2151473400577</v>
      </c>
      <c r="W328" s="246">
        <v>0</v>
      </c>
      <c r="X328" s="246">
        <v>0</v>
      </c>
      <c r="Y328" s="246">
        <v>0</v>
      </c>
      <c r="Z328" s="246">
        <v>0</v>
      </c>
      <c r="AA328" s="246">
        <v>0</v>
      </c>
      <c r="AB328" s="246">
        <v>0</v>
      </c>
      <c r="AC328" s="246">
        <v>0</v>
      </c>
      <c r="AD328" s="246">
        <v>0</v>
      </c>
      <c r="AE328" s="246">
        <f t="shared" ref="AE328:AE391" si="10">AT328-AF328</f>
        <v>0</v>
      </c>
      <c r="AF328" s="351"/>
      <c r="AG328" s="245">
        <v>0</v>
      </c>
      <c r="AH328" s="247">
        <v>1877.2151473400577</v>
      </c>
      <c r="AI328" s="248">
        <v>0</v>
      </c>
      <c r="AJ328" s="249">
        <v>383.28934058489585</v>
      </c>
      <c r="AK328" s="262">
        <v>-910.19416474326817</v>
      </c>
      <c r="AL328" s="263">
        <v>-526.90482415837232</v>
      </c>
      <c r="AM328" s="252"/>
      <c r="AN328" s="253">
        <v>116.17434</v>
      </c>
      <c r="AO328" s="254">
        <v>0</v>
      </c>
      <c r="AP328" s="255"/>
      <c r="AQ328" s="94" t="s">
        <v>721</v>
      </c>
      <c r="AR328" s="256">
        <v>526.90482415837232</v>
      </c>
      <c r="AT328" s="246">
        <v>0</v>
      </c>
      <c r="AV328" s="261">
        <v>490.97514734005767</v>
      </c>
    </row>
    <row r="329" spans="1:48" ht="15.05" customHeight="1" x14ac:dyDescent="0.3">
      <c r="A329" s="238">
        <v>323</v>
      </c>
      <c r="B329" s="257" t="s">
        <v>423</v>
      </c>
      <c r="C329" s="240">
        <v>1732.8381079748324</v>
      </c>
      <c r="D329" s="264">
        <v>3</v>
      </c>
      <c r="E329" s="259">
        <v>0</v>
      </c>
      <c r="F329" s="260">
        <v>0</v>
      </c>
      <c r="G329" s="260">
        <v>1131.8499999999999</v>
      </c>
      <c r="H329" s="260">
        <v>8</v>
      </c>
      <c r="I329" s="260">
        <v>0</v>
      </c>
      <c r="J329" s="260">
        <v>0</v>
      </c>
      <c r="K329" s="260">
        <v>0</v>
      </c>
      <c r="L329" s="260">
        <v>0</v>
      </c>
      <c r="M329" s="260">
        <v>0</v>
      </c>
      <c r="N329" s="260">
        <v>0</v>
      </c>
      <c r="O329" s="260">
        <v>0</v>
      </c>
      <c r="P329" s="260">
        <v>0</v>
      </c>
      <c r="Q329" s="260">
        <v>0</v>
      </c>
      <c r="R329" s="260">
        <v>0</v>
      </c>
      <c r="S329" s="260">
        <f t="shared" ref="S329:S392" si="11">AV329-T329-U329</f>
        <v>2.5553772078089878</v>
      </c>
      <c r="T329" s="362">
        <v>0</v>
      </c>
      <c r="U329" s="369"/>
      <c r="V329" s="245">
        <v>1134.4053772078089</v>
      </c>
      <c r="W329" s="246">
        <v>0</v>
      </c>
      <c r="X329" s="246">
        <v>0</v>
      </c>
      <c r="Y329" s="246">
        <v>0</v>
      </c>
      <c r="Z329" s="246">
        <v>0</v>
      </c>
      <c r="AA329" s="246">
        <v>0</v>
      </c>
      <c r="AB329" s="246">
        <v>0</v>
      </c>
      <c r="AC329" s="246">
        <v>0</v>
      </c>
      <c r="AD329" s="246">
        <v>0</v>
      </c>
      <c r="AE329" s="246">
        <f t="shared" si="10"/>
        <v>0</v>
      </c>
      <c r="AF329" s="351"/>
      <c r="AG329" s="245">
        <v>0</v>
      </c>
      <c r="AH329" s="247">
        <v>1134.4053772078089</v>
      </c>
      <c r="AI329" s="248">
        <v>-598.43273076702349</v>
      </c>
      <c r="AJ329" s="249">
        <v>0</v>
      </c>
      <c r="AK329" s="262">
        <v>-1660.0119125086085</v>
      </c>
      <c r="AL329" s="263">
        <v>-2258.4446432756322</v>
      </c>
      <c r="AM329" s="252"/>
      <c r="AN329" s="253">
        <v>134.74600000000001</v>
      </c>
      <c r="AO329" s="254">
        <v>0</v>
      </c>
      <c r="AP329" s="255"/>
      <c r="AQ329" s="94" t="s">
        <v>721</v>
      </c>
      <c r="AR329" s="256">
        <v>2258.4446432756322</v>
      </c>
      <c r="AT329" s="246">
        <v>0</v>
      </c>
      <c r="AV329" s="261">
        <v>2.5553772078089878</v>
      </c>
    </row>
    <row r="330" spans="1:48" ht="15.05" customHeight="1" x14ac:dyDescent="0.3">
      <c r="A330" s="238">
        <v>324</v>
      </c>
      <c r="B330" s="257" t="s">
        <v>424</v>
      </c>
      <c r="C330" s="240">
        <v>1502.0653857525699</v>
      </c>
      <c r="D330" s="264">
        <v>3</v>
      </c>
      <c r="E330" s="259">
        <v>0</v>
      </c>
      <c r="F330" s="260">
        <v>0</v>
      </c>
      <c r="G330" s="260">
        <v>0</v>
      </c>
      <c r="H330" s="260">
        <v>0</v>
      </c>
      <c r="I330" s="260">
        <v>0</v>
      </c>
      <c r="J330" s="260">
        <v>0</v>
      </c>
      <c r="K330" s="260">
        <v>0</v>
      </c>
      <c r="L330" s="260">
        <v>0</v>
      </c>
      <c r="M330" s="260">
        <v>0</v>
      </c>
      <c r="N330" s="260">
        <v>0</v>
      </c>
      <c r="O330" s="260">
        <v>0</v>
      </c>
      <c r="P330" s="260">
        <v>0</v>
      </c>
      <c r="Q330" s="260">
        <v>0</v>
      </c>
      <c r="R330" s="260">
        <v>0</v>
      </c>
      <c r="S330" s="260">
        <f t="shared" si="11"/>
        <v>1172.1467062333913</v>
      </c>
      <c r="T330" s="362">
        <v>0</v>
      </c>
      <c r="U330" s="369"/>
      <c r="V330" s="245">
        <v>1172.1467062333913</v>
      </c>
      <c r="W330" s="246">
        <v>0</v>
      </c>
      <c r="X330" s="246">
        <v>0</v>
      </c>
      <c r="Y330" s="246">
        <v>0</v>
      </c>
      <c r="Z330" s="246">
        <v>0</v>
      </c>
      <c r="AA330" s="246">
        <v>0</v>
      </c>
      <c r="AB330" s="246">
        <v>0</v>
      </c>
      <c r="AC330" s="246">
        <v>0</v>
      </c>
      <c r="AD330" s="246">
        <v>0</v>
      </c>
      <c r="AE330" s="246">
        <f t="shared" si="10"/>
        <v>0</v>
      </c>
      <c r="AF330" s="351"/>
      <c r="AG330" s="245">
        <v>0</v>
      </c>
      <c r="AH330" s="247">
        <v>1172.1467062333913</v>
      </c>
      <c r="AI330" s="248">
        <v>-329.91867951917857</v>
      </c>
      <c r="AJ330" s="249">
        <v>0</v>
      </c>
      <c r="AK330" s="262">
        <v>-90.013149936079969</v>
      </c>
      <c r="AL330" s="263">
        <v>-419.93182945525854</v>
      </c>
      <c r="AM330" s="252"/>
      <c r="AN330" s="253">
        <v>116.80731</v>
      </c>
      <c r="AO330" s="254">
        <v>0</v>
      </c>
      <c r="AP330" s="255"/>
      <c r="AQ330" s="94" t="s">
        <v>721</v>
      </c>
      <c r="AR330" s="256">
        <v>419.93182945525854</v>
      </c>
      <c r="AT330" s="246">
        <v>0</v>
      </c>
      <c r="AV330" s="261">
        <v>1172.1467062333913</v>
      </c>
    </row>
    <row r="331" spans="1:48" ht="15.05" customHeight="1" x14ac:dyDescent="0.3">
      <c r="A331" s="238">
        <v>325</v>
      </c>
      <c r="B331" s="257" t="s">
        <v>425</v>
      </c>
      <c r="C331" s="240">
        <v>1506.8865210048816</v>
      </c>
      <c r="D331" s="264">
        <v>3</v>
      </c>
      <c r="E331" s="259">
        <v>0</v>
      </c>
      <c r="F331" s="260">
        <v>0</v>
      </c>
      <c r="G331" s="260">
        <v>0</v>
      </c>
      <c r="H331" s="260">
        <v>0</v>
      </c>
      <c r="I331" s="260">
        <v>0</v>
      </c>
      <c r="J331" s="260">
        <v>0</v>
      </c>
      <c r="K331" s="260">
        <v>0</v>
      </c>
      <c r="L331" s="260">
        <v>0</v>
      </c>
      <c r="M331" s="260">
        <v>0</v>
      </c>
      <c r="N331" s="260">
        <v>0</v>
      </c>
      <c r="O331" s="260">
        <v>0</v>
      </c>
      <c r="P331" s="260">
        <v>0</v>
      </c>
      <c r="Q331" s="260">
        <v>0</v>
      </c>
      <c r="R331" s="260">
        <v>0</v>
      </c>
      <c r="S331" s="260">
        <f t="shared" si="11"/>
        <v>0</v>
      </c>
      <c r="T331" s="362">
        <v>0</v>
      </c>
      <c r="U331" s="369"/>
      <c r="V331" s="245">
        <v>0</v>
      </c>
      <c r="W331" s="246">
        <v>0</v>
      </c>
      <c r="X331" s="246">
        <v>0</v>
      </c>
      <c r="Y331" s="246">
        <v>0</v>
      </c>
      <c r="Z331" s="246">
        <v>0</v>
      </c>
      <c r="AA331" s="246">
        <v>0</v>
      </c>
      <c r="AB331" s="246">
        <v>0</v>
      </c>
      <c r="AC331" s="246">
        <v>0</v>
      </c>
      <c r="AD331" s="246">
        <v>0</v>
      </c>
      <c r="AE331" s="246">
        <f t="shared" si="10"/>
        <v>0</v>
      </c>
      <c r="AF331" s="351"/>
      <c r="AG331" s="245">
        <v>0</v>
      </c>
      <c r="AH331" s="247">
        <v>0</v>
      </c>
      <c r="AI331" s="248">
        <v>-1506.8865210048816</v>
      </c>
      <c r="AJ331" s="249">
        <v>0</v>
      </c>
      <c r="AK331" s="262">
        <v>-1103.4616310897648</v>
      </c>
      <c r="AL331" s="263">
        <v>-2610.3481520946461</v>
      </c>
      <c r="AM331" s="252"/>
      <c r="AN331" s="253">
        <v>117.18222299999999</v>
      </c>
      <c r="AO331" s="254">
        <v>0</v>
      </c>
      <c r="AP331" s="255"/>
      <c r="AQ331" s="94" t="s">
        <v>721</v>
      </c>
      <c r="AR331" s="256">
        <v>2610.3481520946461</v>
      </c>
      <c r="AT331" s="246">
        <v>0</v>
      </c>
      <c r="AV331" s="261">
        <v>0</v>
      </c>
    </row>
    <row r="332" spans="1:48" ht="15.05" customHeight="1" x14ac:dyDescent="0.3">
      <c r="A332" s="238">
        <v>326</v>
      </c>
      <c r="B332" s="257" t="s">
        <v>426</v>
      </c>
      <c r="C332" s="240">
        <v>1516.4661793633697</v>
      </c>
      <c r="D332" s="264">
        <v>3</v>
      </c>
      <c r="E332" s="259">
        <v>0</v>
      </c>
      <c r="F332" s="260">
        <v>0</v>
      </c>
      <c r="G332" s="260">
        <v>0</v>
      </c>
      <c r="H332" s="260">
        <v>0</v>
      </c>
      <c r="I332" s="260">
        <v>0</v>
      </c>
      <c r="J332" s="260">
        <v>0</v>
      </c>
      <c r="K332" s="260">
        <v>0</v>
      </c>
      <c r="L332" s="260">
        <v>0</v>
      </c>
      <c r="M332" s="260">
        <v>0</v>
      </c>
      <c r="N332" s="260">
        <v>0</v>
      </c>
      <c r="O332" s="260">
        <v>0</v>
      </c>
      <c r="P332" s="260">
        <v>0</v>
      </c>
      <c r="Q332" s="260">
        <v>0</v>
      </c>
      <c r="R332" s="260">
        <v>0</v>
      </c>
      <c r="S332" s="260">
        <f t="shared" si="11"/>
        <v>0</v>
      </c>
      <c r="T332" s="362">
        <v>0</v>
      </c>
      <c r="U332" s="369"/>
      <c r="V332" s="245">
        <v>0</v>
      </c>
      <c r="W332" s="246">
        <v>0</v>
      </c>
      <c r="X332" s="246">
        <v>0</v>
      </c>
      <c r="Y332" s="246">
        <v>0</v>
      </c>
      <c r="Z332" s="246">
        <v>0</v>
      </c>
      <c r="AA332" s="246">
        <v>0</v>
      </c>
      <c r="AB332" s="246">
        <v>0</v>
      </c>
      <c r="AC332" s="246">
        <v>0</v>
      </c>
      <c r="AD332" s="246">
        <v>0</v>
      </c>
      <c r="AE332" s="246">
        <f t="shared" si="10"/>
        <v>0</v>
      </c>
      <c r="AF332" s="351"/>
      <c r="AG332" s="245">
        <v>0</v>
      </c>
      <c r="AH332" s="247">
        <v>0</v>
      </c>
      <c r="AI332" s="248">
        <v>-1516.4661793633697</v>
      </c>
      <c r="AJ332" s="249">
        <v>0</v>
      </c>
      <c r="AK332" s="262">
        <v>-1452.8554757360071</v>
      </c>
      <c r="AL332" s="263">
        <v>-2969.3216550993766</v>
      </c>
      <c r="AM332" s="252"/>
      <c r="AN332" s="253">
        <v>117.92717999999999</v>
      </c>
      <c r="AO332" s="254">
        <v>0</v>
      </c>
      <c r="AP332" s="255"/>
      <c r="AQ332" s="94" t="s">
        <v>721</v>
      </c>
      <c r="AR332" s="256">
        <v>2969.3216550993766</v>
      </c>
      <c r="AT332" s="246">
        <v>0</v>
      </c>
      <c r="AV332" s="261">
        <v>0</v>
      </c>
    </row>
    <row r="333" spans="1:48" ht="15.05" customHeight="1" x14ac:dyDescent="0.3">
      <c r="A333" s="238">
        <v>327</v>
      </c>
      <c r="B333" s="257" t="s">
        <v>427</v>
      </c>
      <c r="C333" s="240">
        <v>849.02070157585877</v>
      </c>
      <c r="D333" s="264">
        <v>3</v>
      </c>
      <c r="E333" s="259">
        <v>0</v>
      </c>
      <c r="F333" s="260">
        <v>0</v>
      </c>
      <c r="G333" s="260">
        <v>0</v>
      </c>
      <c r="H333" s="260">
        <v>0</v>
      </c>
      <c r="I333" s="260">
        <v>0</v>
      </c>
      <c r="J333" s="260">
        <v>0</v>
      </c>
      <c r="K333" s="260">
        <v>0</v>
      </c>
      <c r="L333" s="260">
        <v>0</v>
      </c>
      <c r="M333" s="260">
        <v>0</v>
      </c>
      <c r="N333" s="260">
        <v>0</v>
      </c>
      <c r="O333" s="260">
        <v>0</v>
      </c>
      <c r="P333" s="260">
        <v>0</v>
      </c>
      <c r="Q333" s="260">
        <v>0</v>
      </c>
      <c r="R333" s="260">
        <v>0</v>
      </c>
      <c r="S333" s="260">
        <f t="shared" si="11"/>
        <v>178</v>
      </c>
      <c r="T333" s="362">
        <v>0</v>
      </c>
      <c r="U333" s="369"/>
      <c r="V333" s="245">
        <v>178</v>
      </c>
      <c r="W333" s="246">
        <v>0</v>
      </c>
      <c r="X333" s="246">
        <v>0</v>
      </c>
      <c r="Y333" s="246">
        <v>0</v>
      </c>
      <c r="Z333" s="246">
        <v>0</v>
      </c>
      <c r="AA333" s="246">
        <v>0</v>
      </c>
      <c r="AB333" s="246">
        <v>0</v>
      </c>
      <c r="AC333" s="246">
        <v>0</v>
      </c>
      <c r="AD333" s="246">
        <v>0</v>
      </c>
      <c r="AE333" s="246">
        <f t="shared" si="10"/>
        <v>0</v>
      </c>
      <c r="AF333" s="351"/>
      <c r="AG333" s="245">
        <v>0</v>
      </c>
      <c r="AH333" s="247">
        <v>178</v>
      </c>
      <c r="AI333" s="248">
        <v>-671.02070157585877</v>
      </c>
      <c r="AJ333" s="249">
        <v>0</v>
      </c>
      <c r="AK333" s="262">
        <v>1421.8143261156554</v>
      </c>
      <c r="AL333" s="263">
        <v>750.79362453979661</v>
      </c>
      <c r="AM333" s="252"/>
      <c r="AN333" s="253">
        <v>66.02364</v>
      </c>
      <c r="AO333" s="254">
        <v>0</v>
      </c>
      <c r="AP333" s="255"/>
      <c r="AQ333" s="94">
        <v>-750.79362453979661</v>
      </c>
      <c r="AR333" s="256" t="s">
        <v>721</v>
      </c>
      <c r="AT333" s="246">
        <v>0</v>
      </c>
      <c r="AV333" s="261">
        <v>178</v>
      </c>
    </row>
    <row r="334" spans="1:48" ht="15.05" customHeight="1" x14ac:dyDescent="0.3">
      <c r="A334" s="238">
        <v>328</v>
      </c>
      <c r="B334" s="257" t="s">
        <v>428</v>
      </c>
      <c r="C334" s="240">
        <v>1439.4532396186573</v>
      </c>
      <c r="D334" s="264">
        <v>3</v>
      </c>
      <c r="E334" s="259">
        <v>0</v>
      </c>
      <c r="F334" s="260">
        <v>0</v>
      </c>
      <c r="G334" s="260">
        <v>0</v>
      </c>
      <c r="H334" s="260">
        <v>0</v>
      </c>
      <c r="I334" s="260">
        <v>0</v>
      </c>
      <c r="J334" s="260">
        <v>0</v>
      </c>
      <c r="K334" s="260">
        <v>0</v>
      </c>
      <c r="L334" s="260">
        <v>0</v>
      </c>
      <c r="M334" s="260">
        <v>0</v>
      </c>
      <c r="N334" s="260">
        <v>0</v>
      </c>
      <c r="O334" s="260">
        <v>0</v>
      </c>
      <c r="P334" s="260">
        <v>0</v>
      </c>
      <c r="Q334" s="260">
        <v>0</v>
      </c>
      <c r="R334" s="260">
        <v>0</v>
      </c>
      <c r="S334" s="260">
        <f t="shared" si="11"/>
        <v>1866</v>
      </c>
      <c r="T334" s="362">
        <v>0</v>
      </c>
      <c r="U334" s="369"/>
      <c r="V334" s="245">
        <v>1866</v>
      </c>
      <c r="W334" s="246">
        <v>0</v>
      </c>
      <c r="X334" s="246">
        <v>0</v>
      </c>
      <c r="Y334" s="246">
        <v>0</v>
      </c>
      <c r="Z334" s="246">
        <v>0</v>
      </c>
      <c r="AA334" s="246">
        <v>0</v>
      </c>
      <c r="AB334" s="246">
        <v>0</v>
      </c>
      <c r="AC334" s="246">
        <v>0</v>
      </c>
      <c r="AD334" s="246">
        <v>0</v>
      </c>
      <c r="AE334" s="246">
        <f t="shared" si="10"/>
        <v>0</v>
      </c>
      <c r="AF334" s="351"/>
      <c r="AG334" s="245">
        <v>0</v>
      </c>
      <c r="AH334" s="247">
        <v>1866</v>
      </c>
      <c r="AI334" s="248">
        <v>0</v>
      </c>
      <c r="AJ334" s="249">
        <v>426.54676038134266</v>
      </c>
      <c r="AK334" s="262">
        <v>-1379.0372044413966</v>
      </c>
      <c r="AL334" s="263">
        <v>-952.49044406005396</v>
      </c>
      <c r="AM334" s="252"/>
      <c r="AN334" s="253">
        <v>111.93831</v>
      </c>
      <c r="AO334" s="254">
        <v>0</v>
      </c>
      <c r="AP334" s="255"/>
      <c r="AQ334" s="94" t="s">
        <v>721</v>
      </c>
      <c r="AR334" s="256">
        <v>952.49044406005396</v>
      </c>
      <c r="AT334" s="246">
        <v>0</v>
      </c>
      <c r="AV334" s="261">
        <v>1866</v>
      </c>
    </row>
    <row r="335" spans="1:48" ht="15.05" customHeight="1" x14ac:dyDescent="0.3">
      <c r="A335" s="238">
        <v>329</v>
      </c>
      <c r="B335" s="257" t="s">
        <v>429</v>
      </c>
      <c r="C335" s="240">
        <v>998.39735496656635</v>
      </c>
      <c r="D335" s="264">
        <v>2</v>
      </c>
      <c r="E335" s="259">
        <v>0</v>
      </c>
      <c r="F335" s="260">
        <v>0</v>
      </c>
      <c r="G335" s="260">
        <v>0</v>
      </c>
      <c r="H335" s="260">
        <v>0</v>
      </c>
      <c r="I335" s="260">
        <v>0</v>
      </c>
      <c r="J335" s="260">
        <v>0</v>
      </c>
      <c r="K335" s="260">
        <v>0</v>
      </c>
      <c r="L335" s="260">
        <v>0</v>
      </c>
      <c r="M335" s="260">
        <v>0</v>
      </c>
      <c r="N335" s="260">
        <v>0</v>
      </c>
      <c r="O335" s="260">
        <v>0</v>
      </c>
      <c r="P335" s="260">
        <v>0</v>
      </c>
      <c r="Q335" s="260">
        <v>0</v>
      </c>
      <c r="R335" s="260">
        <v>0</v>
      </c>
      <c r="S335" s="260">
        <f t="shared" si="11"/>
        <v>0</v>
      </c>
      <c r="T335" s="362">
        <v>0</v>
      </c>
      <c r="U335" s="369"/>
      <c r="V335" s="245">
        <v>0</v>
      </c>
      <c r="W335" s="246">
        <v>0</v>
      </c>
      <c r="X335" s="246">
        <v>0</v>
      </c>
      <c r="Y335" s="246">
        <v>0</v>
      </c>
      <c r="Z335" s="246">
        <v>0</v>
      </c>
      <c r="AA335" s="246">
        <v>0</v>
      </c>
      <c r="AB335" s="246">
        <v>0</v>
      </c>
      <c r="AC335" s="246">
        <v>0</v>
      </c>
      <c r="AD335" s="246">
        <v>0</v>
      </c>
      <c r="AE335" s="246">
        <f t="shared" si="10"/>
        <v>0</v>
      </c>
      <c r="AF335" s="351"/>
      <c r="AG335" s="245">
        <v>0</v>
      </c>
      <c r="AH335" s="247">
        <v>0</v>
      </c>
      <c r="AI335" s="248">
        <v>-998.39735496656635</v>
      </c>
      <c r="AJ335" s="249">
        <v>0</v>
      </c>
      <c r="AK335" s="262">
        <v>-956.41993555383533</v>
      </c>
      <c r="AL335" s="263">
        <v>-1954.8172905204017</v>
      </c>
      <c r="AM335" s="252"/>
      <c r="AN335" s="253">
        <v>77.641059999999996</v>
      </c>
      <c r="AO335" s="254">
        <v>0</v>
      </c>
      <c r="AP335" s="255"/>
      <c r="AQ335" s="94" t="s">
        <v>721</v>
      </c>
      <c r="AR335" s="256">
        <v>1954.8172905204017</v>
      </c>
      <c r="AT335" s="246">
        <v>0</v>
      </c>
      <c r="AV335" s="261">
        <v>0</v>
      </c>
    </row>
    <row r="336" spans="1:48" ht="15.05" customHeight="1" x14ac:dyDescent="0.3">
      <c r="A336" s="238">
        <v>330</v>
      </c>
      <c r="B336" s="257" t="s">
        <v>430</v>
      </c>
      <c r="C336" s="240">
        <v>277.43512000273932</v>
      </c>
      <c r="D336" s="264">
        <v>3</v>
      </c>
      <c r="E336" s="259">
        <v>0</v>
      </c>
      <c r="F336" s="260">
        <v>0</v>
      </c>
      <c r="G336" s="260">
        <v>0</v>
      </c>
      <c r="H336" s="260">
        <v>0</v>
      </c>
      <c r="I336" s="260">
        <v>0</v>
      </c>
      <c r="J336" s="260">
        <v>0</v>
      </c>
      <c r="K336" s="260">
        <v>0</v>
      </c>
      <c r="L336" s="260">
        <v>0</v>
      </c>
      <c r="M336" s="260">
        <v>0</v>
      </c>
      <c r="N336" s="260">
        <v>0</v>
      </c>
      <c r="O336" s="260">
        <v>0</v>
      </c>
      <c r="P336" s="260">
        <v>0</v>
      </c>
      <c r="Q336" s="260">
        <v>0</v>
      </c>
      <c r="R336" s="260">
        <v>0</v>
      </c>
      <c r="S336" s="260">
        <f t="shared" si="11"/>
        <v>46.198275030040001</v>
      </c>
      <c r="T336" s="362">
        <v>0</v>
      </c>
      <c r="U336" s="369"/>
      <c r="V336" s="245">
        <v>46.198275030040001</v>
      </c>
      <c r="W336" s="246">
        <v>0</v>
      </c>
      <c r="X336" s="246">
        <v>0</v>
      </c>
      <c r="Y336" s="246">
        <v>0</v>
      </c>
      <c r="Z336" s="246">
        <v>0</v>
      </c>
      <c r="AA336" s="246">
        <v>0</v>
      </c>
      <c r="AB336" s="246">
        <v>0</v>
      </c>
      <c r="AC336" s="246">
        <v>0</v>
      </c>
      <c r="AD336" s="246">
        <v>0</v>
      </c>
      <c r="AE336" s="246">
        <f t="shared" si="10"/>
        <v>0</v>
      </c>
      <c r="AF336" s="351"/>
      <c r="AG336" s="245">
        <v>0</v>
      </c>
      <c r="AH336" s="247">
        <v>46.198275030040001</v>
      </c>
      <c r="AI336" s="248">
        <v>-231.23684497269932</v>
      </c>
      <c r="AJ336" s="249">
        <v>0</v>
      </c>
      <c r="AK336" s="262">
        <v>-265.74904090839254</v>
      </c>
      <c r="AL336" s="263">
        <v>-496.98588588109186</v>
      </c>
      <c r="AM336" s="252"/>
      <c r="AN336" s="253">
        <v>21.574099999999998</v>
      </c>
      <c r="AO336" s="254">
        <v>0</v>
      </c>
      <c r="AP336" s="255"/>
      <c r="AQ336" s="94" t="s">
        <v>721</v>
      </c>
      <c r="AR336" s="256">
        <v>496.98588588109186</v>
      </c>
      <c r="AT336" s="246">
        <v>0</v>
      </c>
      <c r="AV336" s="261">
        <v>46.198275030040001</v>
      </c>
    </row>
    <row r="337" spans="1:48" ht="15.05" customHeight="1" x14ac:dyDescent="0.3">
      <c r="A337" s="238">
        <v>331</v>
      </c>
      <c r="B337" s="257" t="s">
        <v>431</v>
      </c>
      <c r="C337" s="240">
        <v>0</v>
      </c>
      <c r="D337" s="264">
        <v>3</v>
      </c>
      <c r="E337" s="259">
        <v>0</v>
      </c>
      <c r="F337" s="260">
        <v>0</v>
      </c>
      <c r="G337" s="260">
        <v>0</v>
      </c>
      <c r="H337" s="260">
        <v>0</v>
      </c>
      <c r="I337" s="260">
        <v>0</v>
      </c>
      <c r="J337" s="260">
        <v>0</v>
      </c>
      <c r="K337" s="260">
        <v>0</v>
      </c>
      <c r="L337" s="260">
        <v>0</v>
      </c>
      <c r="M337" s="260">
        <v>0</v>
      </c>
      <c r="N337" s="260">
        <v>0</v>
      </c>
      <c r="O337" s="260">
        <v>0</v>
      </c>
      <c r="P337" s="260">
        <v>0</v>
      </c>
      <c r="Q337" s="260">
        <v>0</v>
      </c>
      <c r="R337" s="260">
        <v>0</v>
      </c>
      <c r="S337" s="260">
        <f t="shared" si="11"/>
        <v>0</v>
      </c>
      <c r="T337" s="362">
        <v>0</v>
      </c>
      <c r="U337" s="369"/>
      <c r="V337" s="245">
        <v>0</v>
      </c>
      <c r="W337" s="246">
        <v>0</v>
      </c>
      <c r="X337" s="246">
        <v>0</v>
      </c>
      <c r="Y337" s="246">
        <v>0</v>
      </c>
      <c r="Z337" s="246">
        <v>0</v>
      </c>
      <c r="AA337" s="246">
        <v>0</v>
      </c>
      <c r="AB337" s="246">
        <v>0</v>
      </c>
      <c r="AC337" s="246">
        <v>0</v>
      </c>
      <c r="AD337" s="246">
        <v>0</v>
      </c>
      <c r="AE337" s="246">
        <f t="shared" si="10"/>
        <v>0</v>
      </c>
      <c r="AF337" s="351"/>
      <c r="AG337" s="245">
        <v>0</v>
      </c>
      <c r="AH337" s="247">
        <v>0</v>
      </c>
      <c r="AI337" s="248">
        <v>0</v>
      </c>
      <c r="AJ337" s="249">
        <v>0</v>
      </c>
      <c r="AK337" s="262">
        <v>-348.33435608465493</v>
      </c>
      <c r="AL337" s="263">
        <v>-348.33435608465493</v>
      </c>
      <c r="AM337" s="252"/>
      <c r="AN337" s="253">
        <v>0</v>
      </c>
      <c r="AO337" s="254">
        <v>0</v>
      </c>
      <c r="AP337" s="255"/>
      <c r="AQ337" s="94" t="s">
        <v>721</v>
      </c>
      <c r="AR337" s="256">
        <v>348.33435608465493</v>
      </c>
      <c r="AT337" s="246">
        <v>0</v>
      </c>
      <c r="AV337" s="261">
        <v>0</v>
      </c>
    </row>
    <row r="338" spans="1:48" ht="15.05" customHeight="1" x14ac:dyDescent="0.3">
      <c r="A338" s="238">
        <v>332</v>
      </c>
      <c r="B338" s="257" t="s">
        <v>432</v>
      </c>
      <c r="C338" s="240">
        <v>346.79211306552094</v>
      </c>
      <c r="D338" s="264">
        <v>3</v>
      </c>
      <c r="E338" s="259">
        <v>0</v>
      </c>
      <c r="F338" s="260">
        <v>0</v>
      </c>
      <c r="G338" s="260">
        <v>0</v>
      </c>
      <c r="H338" s="260">
        <v>0</v>
      </c>
      <c r="I338" s="260">
        <v>0</v>
      </c>
      <c r="J338" s="260">
        <v>0</v>
      </c>
      <c r="K338" s="260">
        <v>0</v>
      </c>
      <c r="L338" s="260">
        <v>0</v>
      </c>
      <c r="M338" s="260">
        <v>0</v>
      </c>
      <c r="N338" s="260">
        <v>0</v>
      </c>
      <c r="O338" s="260">
        <v>0</v>
      </c>
      <c r="P338" s="260">
        <v>0</v>
      </c>
      <c r="Q338" s="260">
        <v>0</v>
      </c>
      <c r="R338" s="260">
        <v>0</v>
      </c>
      <c r="S338" s="260">
        <f t="shared" si="11"/>
        <v>0</v>
      </c>
      <c r="T338" s="362">
        <v>0</v>
      </c>
      <c r="U338" s="369"/>
      <c r="V338" s="245">
        <v>0</v>
      </c>
      <c r="W338" s="246">
        <v>0</v>
      </c>
      <c r="X338" s="246">
        <v>0</v>
      </c>
      <c r="Y338" s="246">
        <v>0</v>
      </c>
      <c r="Z338" s="246">
        <v>0</v>
      </c>
      <c r="AA338" s="246">
        <v>0</v>
      </c>
      <c r="AB338" s="246">
        <v>0</v>
      </c>
      <c r="AC338" s="246">
        <v>0</v>
      </c>
      <c r="AD338" s="246">
        <v>0</v>
      </c>
      <c r="AE338" s="246">
        <f t="shared" si="10"/>
        <v>0</v>
      </c>
      <c r="AF338" s="351"/>
      <c r="AG338" s="245">
        <v>0</v>
      </c>
      <c r="AH338" s="247">
        <v>0</v>
      </c>
      <c r="AI338" s="248">
        <v>-346.79211306552094</v>
      </c>
      <c r="AJ338" s="249">
        <v>0</v>
      </c>
      <c r="AK338" s="262">
        <v>-332.18693806024089</v>
      </c>
      <c r="AL338" s="263">
        <v>-678.97905112576177</v>
      </c>
      <c r="AM338" s="252"/>
      <c r="AN338" s="253">
        <v>26.968720000000001</v>
      </c>
      <c r="AO338" s="254">
        <v>0</v>
      </c>
      <c r="AP338" s="255"/>
      <c r="AQ338" s="94" t="s">
        <v>721</v>
      </c>
      <c r="AR338" s="256">
        <v>678.97905112576177</v>
      </c>
      <c r="AT338" s="246">
        <v>0</v>
      </c>
      <c r="AV338" s="261">
        <v>0</v>
      </c>
    </row>
    <row r="339" spans="1:48" ht="15.05" customHeight="1" x14ac:dyDescent="0.3">
      <c r="A339" s="238">
        <v>333</v>
      </c>
      <c r="B339" s="257" t="s">
        <v>433</v>
      </c>
      <c r="C339" s="240">
        <v>459.00267808468999</v>
      </c>
      <c r="D339" s="264">
        <v>3</v>
      </c>
      <c r="E339" s="259">
        <v>0</v>
      </c>
      <c r="F339" s="260">
        <v>0</v>
      </c>
      <c r="G339" s="260">
        <v>0</v>
      </c>
      <c r="H339" s="260">
        <v>0</v>
      </c>
      <c r="I339" s="260">
        <v>0</v>
      </c>
      <c r="J339" s="260">
        <v>0</v>
      </c>
      <c r="K339" s="260">
        <v>0</v>
      </c>
      <c r="L339" s="260">
        <v>0</v>
      </c>
      <c r="M339" s="260">
        <v>0</v>
      </c>
      <c r="N339" s="260">
        <v>0</v>
      </c>
      <c r="O339" s="260">
        <v>0</v>
      </c>
      <c r="P339" s="260">
        <v>0</v>
      </c>
      <c r="Q339" s="260">
        <v>0</v>
      </c>
      <c r="R339" s="260">
        <v>0</v>
      </c>
      <c r="S339" s="260">
        <f t="shared" si="11"/>
        <v>0</v>
      </c>
      <c r="T339" s="362">
        <v>0</v>
      </c>
      <c r="U339" s="369"/>
      <c r="V339" s="245">
        <v>0</v>
      </c>
      <c r="W339" s="246">
        <v>0</v>
      </c>
      <c r="X339" s="246">
        <v>0</v>
      </c>
      <c r="Y339" s="246">
        <v>0</v>
      </c>
      <c r="Z339" s="246">
        <v>0</v>
      </c>
      <c r="AA339" s="246">
        <v>0</v>
      </c>
      <c r="AB339" s="246">
        <v>0</v>
      </c>
      <c r="AC339" s="246">
        <v>0</v>
      </c>
      <c r="AD339" s="246">
        <v>0</v>
      </c>
      <c r="AE339" s="246">
        <f t="shared" si="10"/>
        <v>0</v>
      </c>
      <c r="AF339" s="351"/>
      <c r="AG339" s="245">
        <v>0</v>
      </c>
      <c r="AH339" s="247">
        <v>0</v>
      </c>
      <c r="AI339" s="248">
        <v>-459.00267808468999</v>
      </c>
      <c r="AJ339" s="249">
        <v>0</v>
      </c>
      <c r="AK339" s="262">
        <v>-439.68600887657112</v>
      </c>
      <c r="AL339" s="263">
        <v>-898.68868696126106</v>
      </c>
      <c r="AM339" s="252"/>
      <c r="AN339" s="253">
        <v>35.69473</v>
      </c>
      <c r="AO339" s="254">
        <v>0</v>
      </c>
      <c r="AP339" s="255"/>
      <c r="AQ339" s="94" t="s">
        <v>721</v>
      </c>
      <c r="AR339" s="256">
        <v>898.68868696126106</v>
      </c>
      <c r="AT339" s="246">
        <v>0</v>
      </c>
      <c r="AV339" s="261">
        <v>0</v>
      </c>
    </row>
    <row r="340" spans="1:48" ht="15.05" customHeight="1" x14ac:dyDescent="0.3">
      <c r="A340" s="238">
        <v>334</v>
      </c>
      <c r="B340" s="257" t="s">
        <v>434</v>
      </c>
      <c r="C340" s="240">
        <v>198.43519827034319</v>
      </c>
      <c r="D340" s="264">
        <v>3</v>
      </c>
      <c r="E340" s="259">
        <v>0</v>
      </c>
      <c r="F340" s="260">
        <v>0</v>
      </c>
      <c r="G340" s="260">
        <v>0</v>
      </c>
      <c r="H340" s="260">
        <v>0</v>
      </c>
      <c r="I340" s="260">
        <v>0</v>
      </c>
      <c r="J340" s="260">
        <v>0</v>
      </c>
      <c r="K340" s="260">
        <v>0</v>
      </c>
      <c r="L340" s="260">
        <v>0</v>
      </c>
      <c r="M340" s="260">
        <v>0</v>
      </c>
      <c r="N340" s="260">
        <v>0</v>
      </c>
      <c r="O340" s="260">
        <v>0</v>
      </c>
      <c r="P340" s="260">
        <v>0</v>
      </c>
      <c r="Q340" s="260">
        <v>0</v>
      </c>
      <c r="R340" s="260">
        <v>0</v>
      </c>
      <c r="S340" s="260">
        <f t="shared" si="11"/>
        <v>0</v>
      </c>
      <c r="T340" s="362">
        <v>0</v>
      </c>
      <c r="U340" s="369"/>
      <c r="V340" s="245">
        <v>0</v>
      </c>
      <c r="W340" s="246">
        <v>0</v>
      </c>
      <c r="X340" s="246">
        <v>0</v>
      </c>
      <c r="Y340" s="246">
        <v>0</v>
      </c>
      <c r="Z340" s="246">
        <v>0</v>
      </c>
      <c r="AA340" s="246">
        <v>0</v>
      </c>
      <c r="AB340" s="246">
        <v>0</v>
      </c>
      <c r="AC340" s="246">
        <v>0</v>
      </c>
      <c r="AD340" s="246">
        <v>0</v>
      </c>
      <c r="AE340" s="246">
        <f t="shared" si="10"/>
        <v>0</v>
      </c>
      <c r="AF340" s="351"/>
      <c r="AG340" s="245">
        <v>0</v>
      </c>
      <c r="AH340" s="247">
        <v>0</v>
      </c>
      <c r="AI340" s="248">
        <v>-198.43519827034319</v>
      </c>
      <c r="AJ340" s="249">
        <v>0</v>
      </c>
      <c r="AK340" s="262">
        <v>-190.08477565659337</v>
      </c>
      <c r="AL340" s="263">
        <v>-388.51997392693659</v>
      </c>
      <c r="AM340" s="252"/>
      <c r="AN340" s="253">
        <v>15.431559999999999</v>
      </c>
      <c r="AO340" s="254">
        <v>0</v>
      </c>
      <c r="AP340" s="255"/>
      <c r="AQ340" s="94" t="s">
        <v>721</v>
      </c>
      <c r="AR340" s="256">
        <v>388.51997392693659</v>
      </c>
      <c r="AT340" s="246">
        <v>0</v>
      </c>
      <c r="AV340" s="261">
        <v>0</v>
      </c>
    </row>
    <row r="341" spans="1:48" ht="15.05" customHeight="1" x14ac:dyDescent="0.3">
      <c r="A341" s="238">
        <v>335</v>
      </c>
      <c r="B341" s="257" t="s">
        <v>435</v>
      </c>
      <c r="C341" s="240">
        <v>0</v>
      </c>
      <c r="D341" s="264">
        <v>3</v>
      </c>
      <c r="E341" s="259">
        <v>0</v>
      </c>
      <c r="F341" s="260">
        <v>0</v>
      </c>
      <c r="G341" s="260">
        <v>0</v>
      </c>
      <c r="H341" s="260">
        <v>0</v>
      </c>
      <c r="I341" s="260">
        <v>0</v>
      </c>
      <c r="J341" s="260">
        <v>0</v>
      </c>
      <c r="K341" s="260">
        <v>0</v>
      </c>
      <c r="L341" s="260">
        <v>0</v>
      </c>
      <c r="M341" s="260">
        <v>0</v>
      </c>
      <c r="N341" s="260">
        <v>0</v>
      </c>
      <c r="O341" s="260">
        <v>0</v>
      </c>
      <c r="P341" s="260">
        <v>0</v>
      </c>
      <c r="Q341" s="260">
        <v>0</v>
      </c>
      <c r="R341" s="260">
        <v>0</v>
      </c>
      <c r="S341" s="260">
        <f t="shared" si="11"/>
        <v>0</v>
      </c>
      <c r="T341" s="362">
        <v>0</v>
      </c>
      <c r="U341" s="369"/>
      <c r="V341" s="245">
        <v>0</v>
      </c>
      <c r="W341" s="246">
        <v>0</v>
      </c>
      <c r="X341" s="246">
        <v>0</v>
      </c>
      <c r="Y341" s="246">
        <v>0</v>
      </c>
      <c r="Z341" s="246">
        <v>0</v>
      </c>
      <c r="AA341" s="246">
        <v>0</v>
      </c>
      <c r="AB341" s="246">
        <v>0</v>
      </c>
      <c r="AC341" s="246">
        <v>0</v>
      </c>
      <c r="AD341" s="246">
        <v>0</v>
      </c>
      <c r="AE341" s="246">
        <f t="shared" si="10"/>
        <v>0</v>
      </c>
      <c r="AF341" s="351"/>
      <c r="AG341" s="245">
        <v>0</v>
      </c>
      <c r="AH341" s="247">
        <v>0</v>
      </c>
      <c r="AI341" s="248">
        <v>0</v>
      </c>
      <c r="AJ341" s="249">
        <v>0</v>
      </c>
      <c r="AK341" s="262">
        <v>-1457.0077999126836</v>
      </c>
      <c r="AL341" s="263">
        <v>-1457.0077999126836</v>
      </c>
      <c r="AM341" s="252"/>
      <c r="AN341" s="253">
        <v>0</v>
      </c>
      <c r="AO341" s="254">
        <v>0</v>
      </c>
      <c r="AP341" s="255"/>
      <c r="AQ341" s="94" t="s">
        <v>721</v>
      </c>
      <c r="AR341" s="256">
        <v>1457.0077999126836</v>
      </c>
      <c r="AT341" s="246">
        <v>0</v>
      </c>
      <c r="AV341" s="261">
        <v>0</v>
      </c>
    </row>
    <row r="342" spans="1:48" ht="15.05" customHeight="1" x14ac:dyDescent="0.3">
      <c r="A342" s="238">
        <v>336</v>
      </c>
      <c r="B342" s="257" t="s">
        <v>436</v>
      </c>
      <c r="C342" s="240">
        <v>1715.5728040692127</v>
      </c>
      <c r="D342" s="264">
        <v>3</v>
      </c>
      <c r="E342" s="259">
        <v>0</v>
      </c>
      <c r="F342" s="260">
        <v>0</v>
      </c>
      <c r="G342" s="260">
        <v>0</v>
      </c>
      <c r="H342" s="260">
        <v>0</v>
      </c>
      <c r="I342" s="260">
        <v>0</v>
      </c>
      <c r="J342" s="260">
        <v>0</v>
      </c>
      <c r="K342" s="260">
        <v>0</v>
      </c>
      <c r="L342" s="260">
        <v>0</v>
      </c>
      <c r="M342" s="260">
        <v>0</v>
      </c>
      <c r="N342" s="260">
        <v>0</v>
      </c>
      <c r="O342" s="260">
        <v>0</v>
      </c>
      <c r="P342" s="260">
        <v>0</v>
      </c>
      <c r="Q342" s="260">
        <v>0</v>
      </c>
      <c r="R342" s="260">
        <v>0</v>
      </c>
      <c r="S342" s="260">
        <f t="shared" si="11"/>
        <v>118</v>
      </c>
      <c r="T342" s="362">
        <v>0</v>
      </c>
      <c r="U342" s="369"/>
      <c r="V342" s="245">
        <v>118</v>
      </c>
      <c r="W342" s="246">
        <v>0</v>
      </c>
      <c r="X342" s="246">
        <v>0</v>
      </c>
      <c r="Y342" s="246">
        <v>0</v>
      </c>
      <c r="Z342" s="246">
        <v>0</v>
      </c>
      <c r="AA342" s="246">
        <v>0</v>
      </c>
      <c r="AB342" s="246">
        <v>0</v>
      </c>
      <c r="AC342" s="246">
        <v>0</v>
      </c>
      <c r="AD342" s="246">
        <v>0</v>
      </c>
      <c r="AE342" s="246">
        <f t="shared" si="10"/>
        <v>0</v>
      </c>
      <c r="AF342" s="351"/>
      <c r="AG342" s="245">
        <v>0</v>
      </c>
      <c r="AH342" s="247">
        <v>118</v>
      </c>
      <c r="AI342" s="248">
        <v>-1597.5728040692127</v>
      </c>
      <c r="AJ342" s="249">
        <v>0</v>
      </c>
      <c r="AK342" s="262">
        <v>-1510.3353989820437</v>
      </c>
      <c r="AL342" s="263">
        <v>-3107.9082030512564</v>
      </c>
      <c r="AM342" s="252"/>
      <c r="AN342" s="253">
        <v>133.41059999999999</v>
      </c>
      <c r="AO342" s="254">
        <v>0</v>
      </c>
      <c r="AP342" s="255"/>
      <c r="AQ342" s="94" t="s">
        <v>721</v>
      </c>
      <c r="AR342" s="256">
        <v>3107.9082030512564</v>
      </c>
      <c r="AT342" s="246">
        <v>0</v>
      </c>
      <c r="AV342" s="261">
        <v>118</v>
      </c>
    </row>
    <row r="343" spans="1:48" ht="15.05" customHeight="1" x14ac:dyDescent="0.3">
      <c r="A343" s="238">
        <v>337</v>
      </c>
      <c r="B343" s="257" t="s">
        <v>437</v>
      </c>
      <c r="C343" s="240">
        <v>1741.9383062320305</v>
      </c>
      <c r="D343" s="264">
        <v>1</v>
      </c>
      <c r="E343" s="259">
        <v>0</v>
      </c>
      <c r="F343" s="260">
        <v>0</v>
      </c>
      <c r="G343" s="260">
        <v>12846</v>
      </c>
      <c r="H343" s="260">
        <v>47.5</v>
      </c>
      <c r="I343" s="260">
        <v>0</v>
      </c>
      <c r="J343" s="260">
        <v>0</v>
      </c>
      <c r="K343" s="260">
        <v>0</v>
      </c>
      <c r="L343" s="260">
        <v>0</v>
      </c>
      <c r="M343" s="260">
        <v>0</v>
      </c>
      <c r="N343" s="260">
        <v>0</v>
      </c>
      <c r="O343" s="260">
        <v>0</v>
      </c>
      <c r="P343" s="260">
        <v>0</v>
      </c>
      <c r="Q343" s="260">
        <v>0</v>
      </c>
      <c r="R343" s="260">
        <v>0</v>
      </c>
      <c r="S343" s="260">
        <f t="shared" si="11"/>
        <v>0</v>
      </c>
      <c r="T343" s="362">
        <v>0</v>
      </c>
      <c r="U343" s="369"/>
      <c r="V343" s="245">
        <v>12846</v>
      </c>
      <c r="W343" s="246">
        <v>0</v>
      </c>
      <c r="X343" s="246">
        <v>0</v>
      </c>
      <c r="Y343" s="246">
        <v>0</v>
      </c>
      <c r="Z343" s="246">
        <v>0</v>
      </c>
      <c r="AA343" s="246">
        <v>0</v>
      </c>
      <c r="AB343" s="246">
        <v>0</v>
      </c>
      <c r="AC343" s="246">
        <v>0</v>
      </c>
      <c r="AD343" s="246">
        <v>0</v>
      </c>
      <c r="AE343" s="246">
        <f t="shared" si="10"/>
        <v>0</v>
      </c>
      <c r="AF343" s="351"/>
      <c r="AG343" s="245">
        <v>0</v>
      </c>
      <c r="AH343" s="247">
        <v>12846</v>
      </c>
      <c r="AI343" s="248">
        <v>0</v>
      </c>
      <c r="AJ343" s="249">
        <v>11104.06169376797</v>
      </c>
      <c r="AK343" s="262">
        <v>-1663.4223900982713</v>
      </c>
      <c r="AL343" s="263">
        <v>9440.6393036696991</v>
      </c>
      <c r="AM343" s="252"/>
      <c r="AN343" s="253">
        <v>135.40882999999999</v>
      </c>
      <c r="AO343" s="254">
        <v>0</v>
      </c>
      <c r="AP343" s="255"/>
      <c r="AQ343" s="94">
        <v>-9440.6393036696991</v>
      </c>
      <c r="AR343" s="256" t="s">
        <v>721</v>
      </c>
      <c r="AT343" s="246">
        <v>0</v>
      </c>
      <c r="AV343" s="261">
        <v>0</v>
      </c>
    </row>
    <row r="344" spans="1:48" ht="15.05" customHeight="1" x14ac:dyDescent="0.3">
      <c r="A344" s="238">
        <v>338</v>
      </c>
      <c r="B344" s="257" t="s">
        <v>438</v>
      </c>
      <c r="C344" s="240">
        <v>1743.1932586636842</v>
      </c>
      <c r="D344" s="264">
        <v>1</v>
      </c>
      <c r="E344" s="259">
        <v>0</v>
      </c>
      <c r="F344" s="260">
        <v>0</v>
      </c>
      <c r="G344" s="260">
        <v>0</v>
      </c>
      <c r="H344" s="260">
        <v>0</v>
      </c>
      <c r="I344" s="260">
        <v>0</v>
      </c>
      <c r="J344" s="260">
        <v>0</v>
      </c>
      <c r="K344" s="260">
        <v>0</v>
      </c>
      <c r="L344" s="260">
        <v>0</v>
      </c>
      <c r="M344" s="260">
        <v>0</v>
      </c>
      <c r="N344" s="260">
        <v>0</v>
      </c>
      <c r="O344" s="260">
        <v>0</v>
      </c>
      <c r="P344" s="260">
        <v>0</v>
      </c>
      <c r="Q344" s="260">
        <v>0</v>
      </c>
      <c r="R344" s="260">
        <v>0</v>
      </c>
      <c r="S344" s="260">
        <f t="shared" si="11"/>
        <v>700.59978007752704</v>
      </c>
      <c r="T344" s="362">
        <v>0</v>
      </c>
      <c r="U344" s="369"/>
      <c r="V344" s="245">
        <v>700.59978007752704</v>
      </c>
      <c r="W344" s="246">
        <v>0</v>
      </c>
      <c r="X344" s="246">
        <v>0</v>
      </c>
      <c r="Y344" s="246">
        <v>0</v>
      </c>
      <c r="Z344" s="246">
        <v>0</v>
      </c>
      <c r="AA344" s="246">
        <v>0</v>
      </c>
      <c r="AB344" s="246">
        <v>0</v>
      </c>
      <c r="AC344" s="246">
        <v>0</v>
      </c>
      <c r="AD344" s="246">
        <v>0</v>
      </c>
      <c r="AE344" s="246">
        <f t="shared" si="10"/>
        <v>0</v>
      </c>
      <c r="AF344" s="351"/>
      <c r="AG344" s="245">
        <v>0</v>
      </c>
      <c r="AH344" s="247">
        <v>700.59978007752704</v>
      </c>
      <c r="AI344" s="248">
        <v>-1042.5934785861573</v>
      </c>
      <c r="AJ344" s="249">
        <v>0</v>
      </c>
      <c r="AK344" s="262">
        <v>-870.40522956926236</v>
      </c>
      <c r="AL344" s="263">
        <v>-1912.9987081554195</v>
      </c>
      <c r="AM344" s="252"/>
      <c r="AN344" s="253">
        <v>135.47911999999999</v>
      </c>
      <c r="AO344" s="254">
        <v>0</v>
      </c>
      <c r="AP344" s="255"/>
      <c r="AQ344" s="94" t="s">
        <v>721</v>
      </c>
      <c r="AR344" s="256">
        <v>1912.9987081554195</v>
      </c>
      <c r="AT344" s="246">
        <v>0</v>
      </c>
      <c r="AV344" s="261">
        <v>700.59978007752704</v>
      </c>
    </row>
    <row r="345" spans="1:48" ht="15.05" customHeight="1" x14ac:dyDescent="0.3">
      <c r="A345" s="238">
        <v>339</v>
      </c>
      <c r="B345" s="257" t="s">
        <v>439</v>
      </c>
      <c r="C345" s="240">
        <v>1390.7090477789031</v>
      </c>
      <c r="D345" s="264">
        <v>1</v>
      </c>
      <c r="E345" s="259">
        <v>0</v>
      </c>
      <c r="F345" s="260">
        <v>0</v>
      </c>
      <c r="G345" s="260">
        <v>0</v>
      </c>
      <c r="H345" s="260">
        <v>0</v>
      </c>
      <c r="I345" s="260">
        <v>0</v>
      </c>
      <c r="J345" s="260">
        <v>0</v>
      </c>
      <c r="K345" s="260">
        <v>0</v>
      </c>
      <c r="L345" s="260">
        <v>0</v>
      </c>
      <c r="M345" s="260">
        <v>0</v>
      </c>
      <c r="N345" s="260">
        <v>0</v>
      </c>
      <c r="O345" s="260">
        <v>0</v>
      </c>
      <c r="P345" s="260">
        <v>0</v>
      </c>
      <c r="Q345" s="260">
        <v>0</v>
      </c>
      <c r="R345" s="260">
        <v>0</v>
      </c>
      <c r="S345" s="260">
        <f t="shared" si="11"/>
        <v>742.17822760456306</v>
      </c>
      <c r="T345" s="362">
        <v>0</v>
      </c>
      <c r="U345" s="369"/>
      <c r="V345" s="245">
        <v>742.17822760456306</v>
      </c>
      <c r="W345" s="246">
        <v>0</v>
      </c>
      <c r="X345" s="246">
        <v>0</v>
      </c>
      <c r="Y345" s="246">
        <v>0</v>
      </c>
      <c r="Z345" s="246">
        <v>0</v>
      </c>
      <c r="AA345" s="246">
        <v>0</v>
      </c>
      <c r="AB345" s="246">
        <v>0</v>
      </c>
      <c r="AC345" s="246">
        <v>0</v>
      </c>
      <c r="AD345" s="246">
        <v>0</v>
      </c>
      <c r="AE345" s="246">
        <f t="shared" si="10"/>
        <v>0</v>
      </c>
      <c r="AF345" s="351"/>
      <c r="AG345" s="245">
        <v>0</v>
      </c>
      <c r="AH345" s="247">
        <v>742.17822760456306</v>
      </c>
      <c r="AI345" s="248">
        <v>-648.53082017434008</v>
      </c>
      <c r="AJ345" s="249">
        <v>0</v>
      </c>
      <c r="AK345" s="262">
        <v>-1213.8092739996302</v>
      </c>
      <c r="AL345" s="263">
        <v>-1862.3400941739703</v>
      </c>
      <c r="AM345" s="252"/>
      <c r="AN345" s="253">
        <v>108.08529999999999</v>
      </c>
      <c r="AO345" s="254">
        <v>0</v>
      </c>
      <c r="AP345" s="255"/>
      <c r="AQ345" s="94" t="s">
        <v>721</v>
      </c>
      <c r="AR345" s="256">
        <v>1862.3400941739703</v>
      </c>
      <c r="AT345" s="246">
        <v>0</v>
      </c>
      <c r="AV345" s="261">
        <v>742.17822760456306</v>
      </c>
    </row>
    <row r="346" spans="1:48" ht="15.05" customHeight="1" x14ac:dyDescent="0.3">
      <c r="A346" s="238">
        <v>340</v>
      </c>
      <c r="B346" s="257" t="s">
        <v>440</v>
      </c>
      <c r="C346" s="240">
        <v>1965.3281146000954</v>
      </c>
      <c r="D346" s="264">
        <v>1</v>
      </c>
      <c r="E346" s="259">
        <v>0</v>
      </c>
      <c r="F346" s="260">
        <v>0</v>
      </c>
      <c r="G346" s="260">
        <v>1162</v>
      </c>
      <c r="H346" s="260">
        <v>2</v>
      </c>
      <c r="I346" s="260">
        <v>0</v>
      </c>
      <c r="J346" s="260">
        <v>0</v>
      </c>
      <c r="K346" s="260">
        <v>0</v>
      </c>
      <c r="L346" s="260">
        <v>0</v>
      </c>
      <c r="M346" s="260">
        <v>744.48</v>
      </c>
      <c r="N346" s="260">
        <v>0</v>
      </c>
      <c r="O346" s="260">
        <v>0</v>
      </c>
      <c r="P346" s="260">
        <v>0</v>
      </c>
      <c r="Q346" s="260">
        <v>0</v>
      </c>
      <c r="R346" s="260">
        <v>0</v>
      </c>
      <c r="S346" s="260">
        <f t="shared" si="11"/>
        <v>786.00148926932377</v>
      </c>
      <c r="T346" s="362">
        <v>0</v>
      </c>
      <c r="U346" s="369"/>
      <c r="V346" s="245">
        <v>2692.4814892693239</v>
      </c>
      <c r="W346" s="246">
        <v>0</v>
      </c>
      <c r="X346" s="246">
        <v>0</v>
      </c>
      <c r="Y346" s="246">
        <v>0</v>
      </c>
      <c r="Z346" s="246">
        <v>0</v>
      </c>
      <c r="AA346" s="246">
        <v>0</v>
      </c>
      <c r="AB346" s="246">
        <v>0</v>
      </c>
      <c r="AC346" s="246">
        <v>0</v>
      </c>
      <c r="AD346" s="246">
        <v>0</v>
      </c>
      <c r="AE346" s="246">
        <f t="shared" si="10"/>
        <v>0</v>
      </c>
      <c r="AF346" s="351"/>
      <c r="AG346" s="245">
        <v>0</v>
      </c>
      <c r="AH346" s="247">
        <v>2692.4814892693239</v>
      </c>
      <c r="AI346" s="248">
        <v>0</v>
      </c>
      <c r="AJ346" s="249">
        <v>727.15337466922847</v>
      </c>
      <c r="AK346" s="262">
        <v>6191.453405313222</v>
      </c>
      <c r="AL346" s="263">
        <v>6918.6067799824505</v>
      </c>
      <c r="AM346" s="252"/>
      <c r="AN346" s="253">
        <v>152.726902</v>
      </c>
      <c r="AO346" s="254">
        <v>0</v>
      </c>
      <c r="AP346" s="255"/>
      <c r="AQ346" s="94">
        <v>-6918.6067799824505</v>
      </c>
      <c r="AR346" s="256" t="s">
        <v>721</v>
      </c>
      <c r="AT346" s="246">
        <v>0</v>
      </c>
      <c r="AV346" s="261">
        <v>786.00148926932377</v>
      </c>
    </row>
    <row r="347" spans="1:48" ht="15.05" customHeight="1" x14ac:dyDescent="0.3">
      <c r="A347" s="238">
        <v>341</v>
      </c>
      <c r="B347" s="257" t="s">
        <v>441</v>
      </c>
      <c r="C347" s="240">
        <v>961.47755228857397</v>
      </c>
      <c r="D347" s="264">
        <v>1</v>
      </c>
      <c r="E347" s="259">
        <v>0</v>
      </c>
      <c r="F347" s="260">
        <v>0</v>
      </c>
      <c r="G347" s="260">
        <v>157</v>
      </c>
      <c r="H347" s="260">
        <v>0.3</v>
      </c>
      <c r="I347" s="260">
        <v>0</v>
      </c>
      <c r="J347" s="260">
        <v>0</v>
      </c>
      <c r="K347" s="260">
        <v>0</v>
      </c>
      <c r="L347" s="260">
        <v>0</v>
      </c>
      <c r="M347" s="260">
        <v>0</v>
      </c>
      <c r="N347" s="260">
        <v>0</v>
      </c>
      <c r="O347" s="260">
        <v>0</v>
      </c>
      <c r="P347" s="260">
        <v>0</v>
      </c>
      <c r="Q347" s="260">
        <v>0</v>
      </c>
      <c r="R347" s="260">
        <v>0</v>
      </c>
      <c r="S347" s="260">
        <f t="shared" si="11"/>
        <v>0</v>
      </c>
      <c r="T347" s="362">
        <v>0</v>
      </c>
      <c r="U347" s="369"/>
      <c r="V347" s="245">
        <v>157</v>
      </c>
      <c r="W347" s="246">
        <v>0</v>
      </c>
      <c r="X347" s="246">
        <v>0</v>
      </c>
      <c r="Y347" s="246">
        <v>0</v>
      </c>
      <c r="Z347" s="246">
        <v>0</v>
      </c>
      <c r="AA347" s="246">
        <v>0</v>
      </c>
      <c r="AB347" s="246">
        <v>0</v>
      </c>
      <c r="AC347" s="246">
        <v>0</v>
      </c>
      <c r="AD347" s="246">
        <v>0</v>
      </c>
      <c r="AE347" s="246">
        <f t="shared" si="10"/>
        <v>0</v>
      </c>
      <c r="AF347" s="351"/>
      <c r="AG347" s="245">
        <v>0</v>
      </c>
      <c r="AH347" s="247">
        <v>157</v>
      </c>
      <c r="AI347" s="248">
        <v>-804.47755228857397</v>
      </c>
      <c r="AJ347" s="249">
        <v>0</v>
      </c>
      <c r="AK347" s="262">
        <v>3891.4350648405939</v>
      </c>
      <c r="AL347" s="263">
        <v>3086.95751255202</v>
      </c>
      <c r="AM347" s="252"/>
      <c r="AN347" s="253">
        <v>74.724499999999992</v>
      </c>
      <c r="AO347" s="254">
        <v>0</v>
      </c>
      <c r="AP347" s="255"/>
      <c r="AQ347" s="94">
        <v>-3086.95751255202</v>
      </c>
      <c r="AR347" s="256" t="s">
        <v>721</v>
      </c>
      <c r="AT347" s="246">
        <v>0</v>
      </c>
      <c r="AV347" s="261">
        <v>0</v>
      </c>
    </row>
    <row r="348" spans="1:48" ht="15.05" customHeight="1" x14ac:dyDescent="0.3">
      <c r="A348" s="238">
        <v>342</v>
      </c>
      <c r="B348" s="257" t="s">
        <v>442</v>
      </c>
      <c r="C348" s="240">
        <v>1306.195219378729</v>
      </c>
      <c r="D348" s="264">
        <v>1</v>
      </c>
      <c r="E348" s="259">
        <v>0</v>
      </c>
      <c r="F348" s="260">
        <v>0</v>
      </c>
      <c r="G348" s="260">
        <v>4245</v>
      </c>
      <c r="H348" s="260">
        <v>22.8</v>
      </c>
      <c r="I348" s="260">
        <v>0</v>
      </c>
      <c r="J348" s="260">
        <v>0</v>
      </c>
      <c r="K348" s="260">
        <v>0</v>
      </c>
      <c r="L348" s="260">
        <v>0</v>
      </c>
      <c r="M348" s="260">
        <v>0</v>
      </c>
      <c r="N348" s="260">
        <v>0</v>
      </c>
      <c r="O348" s="260">
        <v>0</v>
      </c>
      <c r="P348" s="260">
        <v>0</v>
      </c>
      <c r="Q348" s="260">
        <v>0</v>
      </c>
      <c r="R348" s="260">
        <v>0</v>
      </c>
      <c r="S348" s="260">
        <f t="shared" si="11"/>
        <v>18.297337011299533</v>
      </c>
      <c r="T348" s="362">
        <v>0</v>
      </c>
      <c r="U348" s="369"/>
      <c r="V348" s="245">
        <v>4263.2973370112995</v>
      </c>
      <c r="W348" s="246">
        <v>0</v>
      </c>
      <c r="X348" s="246">
        <v>0</v>
      </c>
      <c r="Y348" s="246">
        <v>0</v>
      </c>
      <c r="Z348" s="246">
        <v>0</v>
      </c>
      <c r="AA348" s="246">
        <v>0</v>
      </c>
      <c r="AB348" s="246">
        <v>0</v>
      </c>
      <c r="AC348" s="246">
        <v>0</v>
      </c>
      <c r="AD348" s="246">
        <v>0</v>
      </c>
      <c r="AE348" s="246">
        <f t="shared" si="10"/>
        <v>0</v>
      </c>
      <c r="AF348" s="351"/>
      <c r="AG348" s="245">
        <v>0</v>
      </c>
      <c r="AH348" s="247">
        <v>4263.2973370112995</v>
      </c>
      <c r="AI348" s="248">
        <v>0</v>
      </c>
      <c r="AJ348" s="249">
        <v>2957.1021176325703</v>
      </c>
      <c r="AK348" s="262">
        <v>-1248.5046649267779</v>
      </c>
      <c r="AL348" s="263">
        <v>1708.5974527057924</v>
      </c>
      <c r="AM348" s="252"/>
      <c r="AN348" s="253">
        <v>101.54500999999999</v>
      </c>
      <c r="AO348" s="254">
        <v>0</v>
      </c>
      <c r="AP348" s="255"/>
      <c r="AQ348" s="94">
        <v>-1708.5974527057924</v>
      </c>
      <c r="AR348" s="256" t="s">
        <v>721</v>
      </c>
      <c r="AT348" s="246">
        <v>0</v>
      </c>
      <c r="AV348" s="261">
        <v>18.297337011299533</v>
      </c>
    </row>
    <row r="349" spans="1:48" ht="15.05" customHeight="1" x14ac:dyDescent="0.3">
      <c r="A349" s="238">
        <v>343</v>
      </c>
      <c r="B349" s="257" t="s">
        <v>443</v>
      </c>
      <c r="C349" s="240">
        <v>1927.3805499752352</v>
      </c>
      <c r="D349" s="264">
        <v>1</v>
      </c>
      <c r="E349" s="259">
        <v>0</v>
      </c>
      <c r="F349" s="260">
        <v>0</v>
      </c>
      <c r="G349" s="260">
        <v>0</v>
      </c>
      <c r="H349" s="260">
        <v>0</v>
      </c>
      <c r="I349" s="260">
        <v>0</v>
      </c>
      <c r="J349" s="260">
        <v>0</v>
      </c>
      <c r="K349" s="260">
        <v>0</v>
      </c>
      <c r="L349" s="260">
        <v>0</v>
      </c>
      <c r="M349" s="260">
        <v>6332</v>
      </c>
      <c r="N349" s="260">
        <v>0</v>
      </c>
      <c r="O349" s="260">
        <v>0</v>
      </c>
      <c r="P349" s="260">
        <v>0</v>
      </c>
      <c r="Q349" s="260">
        <v>0</v>
      </c>
      <c r="R349" s="260">
        <v>0</v>
      </c>
      <c r="S349" s="260">
        <f t="shared" si="11"/>
        <v>749.93150332699588</v>
      </c>
      <c r="T349" s="362">
        <v>0</v>
      </c>
      <c r="U349" s="369"/>
      <c r="V349" s="245">
        <v>7081.9315033269959</v>
      </c>
      <c r="W349" s="246">
        <v>0</v>
      </c>
      <c r="X349" s="246">
        <v>0</v>
      </c>
      <c r="Y349" s="246">
        <v>0</v>
      </c>
      <c r="Z349" s="246">
        <v>0</v>
      </c>
      <c r="AA349" s="246">
        <v>0</v>
      </c>
      <c r="AB349" s="246">
        <v>0</v>
      </c>
      <c r="AC349" s="246">
        <v>0</v>
      </c>
      <c r="AD349" s="246">
        <v>0</v>
      </c>
      <c r="AE349" s="246">
        <f t="shared" si="10"/>
        <v>0</v>
      </c>
      <c r="AF349" s="351"/>
      <c r="AG349" s="245">
        <v>0</v>
      </c>
      <c r="AH349" s="247">
        <v>7081.9315033269959</v>
      </c>
      <c r="AI349" s="248">
        <v>0</v>
      </c>
      <c r="AJ349" s="249">
        <v>5154.5509533517607</v>
      </c>
      <c r="AK349" s="262">
        <v>3363.9484091261688</v>
      </c>
      <c r="AL349" s="263">
        <v>8518.499362477929</v>
      </c>
      <c r="AM349" s="252"/>
      <c r="AN349" s="253">
        <v>149.83175</v>
      </c>
      <c r="AO349" s="254">
        <v>0</v>
      </c>
      <c r="AP349" s="255"/>
      <c r="AQ349" s="94">
        <v>-8518.499362477929</v>
      </c>
      <c r="AR349" s="256" t="s">
        <v>721</v>
      </c>
      <c r="AT349" s="246">
        <v>0</v>
      </c>
      <c r="AV349" s="261">
        <v>749.93150332699588</v>
      </c>
    </row>
    <row r="350" spans="1:48" ht="15.05" customHeight="1" x14ac:dyDescent="0.3">
      <c r="A350" s="238">
        <v>344</v>
      </c>
      <c r="B350" s="257" t="s">
        <v>444</v>
      </c>
      <c r="C350" s="240">
        <v>1921.5588881654839</v>
      </c>
      <c r="D350" s="264">
        <v>1</v>
      </c>
      <c r="E350" s="259">
        <v>0</v>
      </c>
      <c r="F350" s="260">
        <v>0</v>
      </c>
      <c r="G350" s="260">
        <v>0</v>
      </c>
      <c r="H350" s="260">
        <v>0</v>
      </c>
      <c r="I350" s="260">
        <v>0</v>
      </c>
      <c r="J350" s="260">
        <v>0</v>
      </c>
      <c r="K350" s="260">
        <v>0</v>
      </c>
      <c r="L350" s="260">
        <v>0</v>
      </c>
      <c r="M350" s="260">
        <v>0</v>
      </c>
      <c r="N350" s="260">
        <v>0</v>
      </c>
      <c r="O350" s="260">
        <v>0</v>
      </c>
      <c r="P350" s="260">
        <v>0</v>
      </c>
      <c r="Q350" s="260">
        <v>0</v>
      </c>
      <c r="R350" s="260">
        <v>0</v>
      </c>
      <c r="S350" s="260">
        <f t="shared" si="11"/>
        <v>839.79253721792861</v>
      </c>
      <c r="T350" s="362">
        <v>0</v>
      </c>
      <c r="U350" s="369"/>
      <c r="V350" s="245">
        <v>839.79253721792861</v>
      </c>
      <c r="W350" s="246">
        <v>0</v>
      </c>
      <c r="X350" s="246">
        <v>0</v>
      </c>
      <c r="Y350" s="246">
        <v>0</v>
      </c>
      <c r="Z350" s="246">
        <v>0</v>
      </c>
      <c r="AA350" s="246">
        <v>0</v>
      </c>
      <c r="AB350" s="246">
        <v>0</v>
      </c>
      <c r="AC350" s="246">
        <v>0</v>
      </c>
      <c r="AD350" s="246">
        <v>0</v>
      </c>
      <c r="AE350" s="246">
        <f t="shared" si="10"/>
        <v>0</v>
      </c>
      <c r="AF350" s="351"/>
      <c r="AG350" s="245">
        <v>0</v>
      </c>
      <c r="AH350" s="247">
        <v>839.79253721792861</v>
      </c>
      <c r="AI350" s="248">
        <v>-1081.7663509475553</v>
      </c>
      <c r="AJ350" s="249">
        <v>0</v>
      </c>
      <c r="AK350" s="262">
        <v>-1705.5895786508408</v>
      </c>
      <c r="AL350" s="263">
        <v>-2787.355929598396</v>
      </c>
      <c r="AM350" s="252"/>
      <c r="AN350" s="253">
        <v>149.35767000000001</v>
      </c>
      <c r="AO350" s="254">
        <v>0</v>
      </c>
      <c r="AP350" s="255"/>
      <c r="AQ350" s="94" t="s">
        <v>721</v>
      </c>
      <c r="AR350" s="256">
        <v>2787.355929598396</v>
      </c>
      <c r="AT350" s="246">
        <v>0</v>
      </c>
      <c r="AV350" s="261">
        <v>839.79253721792861</v>
      </c>
    </row>
    <row r="351" spans="1:48" ht="15.05" customHeight="1" x14ac:dyDescent="0.3">
      <c r="A351" s="238">
        <v>345</v>
      </c>
      <c r="B351" s="257" t="s">
        <v>445</v>
      </c>
      <c r="C351" s="240">
        <v>1072.0379674037733</v>
      </c>
      <c r="D351" s="264">
        <v>1</v>
      </c>
      <c r="E351" s="259">
        <v>0</v>
      </c>
      <c r="F351" s="260">
        <v>0</v>
      </c>
      <c r="G351" s="260">
        <v>0</v>
      </c>
      <c r="H351" s="260">
        <v>0</v>
      </c>
      <c r="I351" s="260">
        <v>0</v>
      </c>
      <c r="J351" s="260">
        <v>0</v>
      </c>
      <c r="K351" s="260">
        <v>0</v>
      </c>
      <c r="L351" s="260">
        <v>0</v>
      </c>
      <c r="M351" s="260">
        <v>0</v>
      </c>
      <c r="N351" s="260">
        <v>0</v>
      </c>
      <c r="O351" s="260">
        <v>0</v>
      </c>
      <c r="P351" s="260">
        <v>0</v>
      </c>
      <c r="Q351" s="260">
        <v>0</v>
      </c>
      <c r="R351" s="260">
        <v>0</v>
      </c>
      <c r="S351" s="260">
        <f t="shared" si="11"/>
        <v>0</v>
      </c>
      <c r="T351" s="362">
        <v>0</v>
      </c>
      <c r="U351" s="369"/>
      <c r="V351" s="245">
        <v>0</v>
      </c>
      <c r="W351" s="246">
        <v>0</v>
      </c>
      <c r="X351" s="246">
        <v>0</v>
      </c>
      <c r="Y351" s="246">
        <v>0</v>
      </c>
      <c r="Z351" s="246">
        <v>0</v>
      </c>
      <c r="AA351" s="246">
        <v>0</v>
      </c>
      <c r="AB351" s="246">
        <v>0</v>
      </c>
      <c r="AC351" s="246">
        <v>0</v>
      </c>
      <c r="AD351" s="246">
        <v>0</v>
      </c>
      <c r="AE351" s="246">
        <f t="shared" si="10"/>
        <v>0</v>
      </c>
      <c r="AF351" s="351"/>
      <c r="AG351" s="245">
        <v>0</v>
      </c>
      <c r="AH351" s="247">
        <v>0</v>
      </c>
      <c r="AI351" s="248">
        <v>-1072.0379674037733</v>
      </c>
      <c r="AJ351" s="249">
        <v>0</v>
      </c>
      <c r="AK351" s="262">
        <v>-1021.3806824756484</v>
      </c>
      <c r="AL351" s="263">
        <v>-2093.4186498794215</v>
      </c>
      <c r="AM351" s="252"/>
      <c r="AN351" s="253">
        <v>83.305260000000004</v>
      </c>
      <c r="AO351" s="254">
        <v>0</v>
      </c>
      <c r="AP351" s="255"/>
      <c r="AQ351" s="94" t="s">
        <v>721</v>
      </c>
      <c r="AR351" s="256">
        <v>2093.4186498794215</v>
      </c>
      <c r="AT351" s="246">
        <v>0</v>
      </c>
      <c r="AV351" s="261">
        <v>0</v>
      </c>
    </row>
    <row r="352" spans="1:48" ht="15.05" customHeight="1" x14ac:dyDescent="0.3">
      <c r="A352" s="238">
        <v>346</v>
      </c>
      <c r="B352" s="257" t="s">
        <v>446</v>
      </c>
      <c r="C352" s="240">
        <v>1284.9944605713215</v>
      </c>
      <c r="D352" s="264">
        <v>1</v>
      </c>
      <c r="E352" s="259">
        <v>0</v>
      </c>
      <c r="F352" s="260">
        <v>0</v>
      </c>
      <c r="G352" s="260">
        <v>0</v>
      </c>
      <c r="H352" s="260">
        <v>0</v>
      </c>
      <c r="I352" s="260">
        <v>0</v>
      </c>
      <c r="J352" s="260">
        <v>0</v>
      </c>
      <c r="K352" s="260">
        <v>0</v>
      </c>
      <c r="L352" s="260">
        <v>0</v>
      </c>
      <c r="M352" s="260">
        <v>0</v>
      </c>
      <c r="N352" s="260">
        <v>0</v>
      </c>
      <c r="O352" s="260">
        <v>0</v>
      </c>
      <c r="P352" s="260">
        <v>0</v>
      </c>
      <c r="Q352" s="260">
        <v>0</v>
      </c>
      <c r="R352" s="260">
        <v>0</v>
      </c>
      <c r="S352" s="260">
        <f t="shared" si="11"/>
        <v>14303.323528173447</v>
      </c>
      <c r="T352" s="362">
        <v>0</v>
      </c>
      <c r="U352" s="369"/>
      <c r="V352" s="245">
        <v>14303.323528173447</v>
      </c>
      <c r="W352" s="246">
        <v>0</v>
      </c>
      <c r="X352" s="246">
        <v>0</v>
      </c>
      <c r="Y352" s="246">
        <v>0</v>
      </c>
      <c r="Z352" s="246">
        <v>0</v>
      </c>
      <c r="AA352" s="246">
        <v>0</v>
      </c>
      <c r="AB352" s="246">
        <v>0</v>
      </c>
      <c r="AC352" s="246">
        <v>0</v>
      </c>
      <c r="AD352" s="246">
        <v>0</v>
      </c>
      <c r="AE352" s="246">
        <f t="shared" si="10"/>
        <v>0</v>
      </c>
      <c r="AF352" s="351"/>
      <c r="AG352" s="245">
        <v>0</v>
      </c>
      <c r="AH352" s="247">
        <v>14303.323528173447</v>
      </c>
      <c r="AI352" s="248">
        <v>0</v>
      </c>
      <c r="AJ352" s="249">
        <v>13018.329067602126</v>
      </c>
      <c r="AK352" s="262">
        <v>-1080.3663874475919</v>
      </c>
      <c r="AL352" s="263">
        <v>11937.962680154535</v>
      </c>
      <c r="AM352" s="252"/>
      <c r="AN352" s="253">
        <v>99.865349999999992</v>
      </c>
      <c r="AO352" s="254">
        <v>0</v>
      </c>
      <c r="AP352" s="255"/>
      <c r="AQ352" s="94">
        <v>-11937.962680154535</v>
      </c>
      <c r="AR352" s="256" t="s">
        <v>721</v>
      </c>
      <c r="AT352" s="246">
        <v>0</v>
      </c>
      <c r="AV352" s="261">
        <v>14303.323528173447</v>
      </c>
    </row>
    <row r="353" spans="1:48" ht="15.05" customHeight="1" x14ac:dyDescent="0.3">
      <c r="A353" s="238">
        <v>347</v>
      </c>
      <c r="B353" s="257" t="s">
        <v>447</v>
      </c>
      <c r="C353" s="240">
        <v>735.22932454340969</v>
      </c>
      <c r="D353" s="264">
        <v>1</v>
      </c>
      <c r="E353" s="259">
        <v>0</v>
      </c>
      <c r="F353" s="260">
        <v>0</v>
      </c>
      <c r="G353" s="260">
        <v>0</v>
      </c>
      <c r="H353" s="260">
        <v>0</v>
      </c>
      <c r="I353" s="260">
        <v>0</v>
      </c>
      <c r="J353" s="260">
        <v>0</v>
      </c>
      <c r="K353" s="260">
        <v>0</v>
      </c>
      <c r="L353" s="260">
        <v>0</v>
      </c>
      <c r="M353" s="260">
        <v>0</v>
      </c>
      <c r="N353" s="260">
        <v>0</v>
      </c>
      <c r="O353" s="260">
        <v>0</v>
      </c>
      <c r="P353" s="260">
        <v>0</v>
      </c>
      <c r="Q353" s="260">
        <v>0</v>
      </c>
      <c r="R353" s="260">
        <v>0</v>
      </c>
      <c r="S353" s="260">
        <f t="shared" si="11"/>
        <v>0</v>
      </c>
      <c r="T353" s="362">
        <v>0</v>
      </c>
      <c r="U353" s="369"/>
      <c r="V353" s="245">
        <v>0</v>
      </c>
      <c r="W353" s="246">
        <v>0</v>
      </c>
      <c r="X353" s="246">
        <v>0</v>
      </c>
      <c r="Y353" s="246">
        <v>0</v>
      </c>
      <c r="Z353" s="246">
        <v>0</v>
      </c>
      <c r="AA353" s="246">
        <v>0</v>
      </c>
      <c r="AB353" s="246">
        <v>0</v>
      </c>
      <c r="AC353" s="246">
        <v>0</v>
      </c>
      <c r="AD353" s="246">
        <v>0</v>
      </c>
      <c r="AE353" s="246">
        <f t="shared" si="10"/>
        <v>0</v>
      </c>
      <c r="AF353" s="351"/>
      <c r="AG353" s="245">
        <v>0</v>
      </c>
      <c r="AH353" s="247">
        <v>0</v>
      </c>
      <c r="AI353" s="248">
        <v>-735.22932454340969</v>
      </c>
      <c r="AJ353" s="249">
        <v>0</v>
      </c>
      <c r="AK353" s="262">
        <v>-701.1821418454515</v>
      </c>
      <c r="AL353" s="263">
        <v>-1436.4114663888613</v>
      </c>
      <c r="AM353" s="252"/>
      <c r="AN353" s="253">
        <v>57.133679999999998</v>
      </c>
      <c r="AO353" s="254">
        <v>0</v>
      </c>
      <c r="AP353" s="255"/>
      <c r="AQ353" s="94" t="s">
        <v>721</v>
      </c>
      <c r="AR353" s="256">
        <v>1436.4114663888613</v>
      </c>
      <c r="AT353" s="246">
        <v>0</v>
      </c>
      <c r="AV353" s="261">
        <v>0</v>
      </c>
    </row>
    <row r="354" spans="1:48" ht="15.05" customHeight="1" x14ac:dyDescent="0.3">
      <c r="A354" s="238">
        <v>348</v>
      </c>
      <c r="B354" s="257" t="s">
        <v>448</v>
      </c>
      <c r="C354" s="240">
        <v>766.68282365008849</v>
      </c>
      <c r="D354" s="264">
        <v>1</v>
      </c>
      <c r="E354" s="259">
        <v>0</v>
      </c>
      <c r="F354" s="260">
        <v>0</v>
      </c>
      <c r="G354" s="260">
        <v>0</v>
      </c>
      <c r="H354" s="260">
        <v>0</v>
      </c>
      <c r="I354" s="260">
        <v>0</v>
      </c>
      <c r="J354" s="260">
        <v>0</v>
      </c>
      <c r="K354" s="260">
        <v>0</v>
      </c>
      <c r="L354" s="260">
        <v>0</v>
      </c>
      <c r="M354" s="260">
        <v>0</v>
      </c>
      <c r="N354" s="260">
        <v>0</v>
      </c>
      <c r="O354" s="260">
        <v>0</v>
      </c>
      <c r="P354" s="260">
        <v>0</v>
      </c>
      <c r="Q354" s="260">
        <v>0</v>
      </c>
      <c r="R354" s="260">
        <v>0</v>
      </c>
      <c r="S354" s="260">
        <f t="shared" si="11"/>
        <v>9046.3807500165422</v>
      </c>
      <c r="T354" s="362">
        <v>0</v>
      </c>
      <c r="U354" s="369"/>
      <c r="V354" s="245">
        <v>9046.3807500165422</v>
      </c>
      <c r="W354" s="246">
        <v>0</v>
      </c>
      <c r="X354" s="246">
        <v>0</v>
      </c>
      <c r="Y354" s="246">
        <v>0</v>
      </c>
      <c r="Z354" s="246">
        <v>0</v>
      </c>
      <c r="AA354" s="246">
        <v>0</v>
      </c>
      <c r="AB354" s="246">
        <v>0</v>
      </c>
      <c r="AC354" s="246">
        <v>0</v>
      </c>
      <c r="AD354" s="246">
        <v>0</v>
      </c>
      <c r="AE354" s="246">
        <f t="shared" si="10"/>
        <v>0</v>
      </c>
      <c r="AF354" s="351"/>
      <c r="AG354" s="245">
        <v>0</v>
      </c>
      <c r="AH354" s="247">
        <v>9046.3807500165422</v>
      </c>
      <c r="AI354" s="248">
        <v>0</v>
      </c>
      <c r="AJ354" s="249">
        <v>8279.6979263664543</v>
      </c>
      <c r="AK354" s="262">
        <v>1295.6287700157081</v>
      </c>
      <c r="AL354" s="263">
        <v>9575.3266963821625</v>
      </c>
      <c r="AM354" s="252"/>
      <c r="AN354" s="253">
        <v>59.575880000000005</v>
      </c>
      <c r="AO354" s="254">
        <v>0</v>
      </c>
      <c r="AP354" s="255"/>
      <c r="AQ354" s="94">
        <v>-9575.3266963821625</v>
      </c>
      <c r="AR354" s="256" t="s">
        <v>721</v>
      </c>
      <c r="AT354" s="246">
        <v>0</v>
      </c>
      <c r="AV354" s="261">
        <v>9046.3807500165422</v>
      </c>
    </row>
    <row r="355" spans="1:48" ht="15.05" customHeight="1" x14ac:dyDescent="0.3">
      <c r="A355" s="238">
        <v>349</v>
      </c>
      <c r="B355" s="257" t="s">
        <v>449</v>
      </c>
      <c r="C355" s="240">
        <v>297.756704216277</v>
      </c>
      <c r="D355" s="264">
        <v>1</v>
      </c>
      <c r="E355" s="259">
        <v>0</v>
      </c>
      <c r="F355" s="260">
        <v>0</v>
      </c>
      <c r="G355" s="260">
        <v>0</v>
      </c>
      <c r="H355" s="260">
        <v>0</v>
      </c>
      <c r="I355" s="260">
        <v>0</v>
      </c>
      <c r="J355" s="260">
        <v>0</v>
      </c>
      <c r="K355" s="260">
        <v>0</v>
      </c>
      <c r="L355" s="260">
        <v>0</v>
      </c>
      <c r="M355" s="260">
        <v>0</v>
      </c>
      <c r="N355" s="260">
        <v>0</v>
      </c>
      <c r="O355" s="260">
        <v>1004.67</v>
      </c>
      <c r="P355" s="260">
        <v>4</v>
      </c>
      <c r="Q355" s="260">
        <v>0</v>
      </c>
      <c r="R355" s="260">
        <v>0</v>
      </c>
      <c r="S355" s="260">
        <f t="shared" si="11"/>
        <v>4.3304559658757853</v>
      </c>
      <c r="T355" s="362">
        <v>0</v>
      </c>
      <c r="U355" s="369"/>
      <c r="V355" s="245">
        <v>1009.0004559658757</v>
      </c>
      <c r="W355" s="246">
        <v>0</v>
      </c>
      <c r="X355" s="246">
        <v>0</v>
      </c>
      <c r="Y355" s="246">
        <v>0</v>
      </c>
      <c r="Z355" s="246">
        <v>0</v>
      </c>
      <c r="AA355" s="246">
        <v>0</v>
      </c>
      <c r="AB355" s="246">
        <v>0</v>
      </c>
      <c r="AC355" s="246">
        <v>0</v>
      </c>
      <c r="AD355" s="246">
        <v>0</v>
      </c>
      <c r="AE355" s="246">
        <f t="shared" si="10"/>
        <v>0</v>
      </c>
      <c r="AF355" s="351"/>
      <c r="AG355" s="245">
        <v>0</v>
      </c>
      <c r="AH355" s="247">
        <v>1009.0004559658757</v>
      </c>
      <c r="AI355" s="248">
        <v>0</v>
      </c>
      <c r="AJ355" s="249">
        <v>711.24375174959869</v>
      </c>
      <c r="AK355" s="262">
        <v>-283.87989805097067</v>
      </c>
      <c r="AL355" s="263">
        <v>427.36385369862802</v>
      </c>
      <c r="AM355" s="252"/>
      <c r="AN355" s="253">
        <v>23.139620000000001</v>
      </c>
      <c r="AO355" s="254">
        <v>0</v>
      </c>
      <c r="AP355" s="255"/>
      <c r="AQ355" s="94">
        <v>-427.36385369862802</v>
      </c>
      <c r="AR355" s="256" t="s">
        <v>721</v>
      </c>
      <c r="AT355" s="246">
        <v>0</v>
      </c>
      <c r="AV355" s="261">
        <v>4.3304559658757853</v>
      </c>
    </row>
    <row r="356" spans="1:48" ht="15.05" customHeight="1" x14ac:dyDescent="0.3">
      <c r="A356" s="238">
        <v>350</v>
      </c>
      <c r="B356" s="257" t="s">
        <v>450</v>
      </c>
      <c r="C356" s="240">
        <v>1280.6815224662282</v>
      </c>
      <c r="D356" s="264">
        <v>2</v>
      </c>
      <c r="E356" s="259">
        <v>0</v>
      </c>
      <c r="F356" s="260">
        <v>0</v>
      </c>
      <c r="G356" s="260">
        <v>0</v>
      </c>
      <c r="H356" s="260">
        <v>0</v>
      </c>
      <c r="I356" s="260">
        <v>0</v>
      </c>
      <c r="J356" s="260">
        <v>0</v>
      </c>
      <c r="K356" s="260">
        <v>0</v>
      </c>
      <c r="L356" s="260">
        <v>0</v>
      </c>
      <c r="M356" s="260">
        <v>0</v>
      </c>
      <c r="N356" s="260">
        <v>0</v>
      </c>
      <c r="O356" s="260">
        <v>0</v>
      </c>
      <c r="P356" s="260">
        <v>0</v>
      </c>
      <c r="Q356" s="260">
        <v>0</v>
      </c>
      <c r="R356" s="260">
        <v>0</v>
      </c>
      <c r="S356" s="260">
        <f t="shared" si="11"/>
        <v>393</v>
      </c>
      <c r="T356" s="362">
        <v>0</v>
      </c>
      <c r="U356" s="369"/>
      <c r="V356" s="245">
        <v>393</v>
      </c>
      <c r="W356" s="246">
        <v>0</v>
      </c>
      <c r="X356" s="246">
        <v>0</v>
      </c>
      <c r="Y356" s="246">
        <v>0</v>
      </c>
      <c r="Z356" s="246">
        <v>0</v>
      </c>
      <c r="AA356" s="246">
        <v>0</v>
      </c>
      <c r="AB356" s="246">
        <v>0</v>
      </c>
      <c r="AC356" s="246">
        <v>0</v>
      </c>
      <c r="AD356" s="246">
        <v>0</v>
      </c>
      <c r="AE356" s="246">
        <f t="shared" si="10"/>
        <v>0</v>
      </c>
      <c r="AF356" s="351"/>
      <c r="AG356" s="245">
        <v>0</v>
      </c>
      <c r="AH356" s="247">
        <v>393</v>
      </c>
      <c r="AI356" s="248">
        <v>-887.68152246622822</v>
      </c>
      <c r="AJ356" s="249">
        <v>0</v>
      </c>
      <c r="AK356" s="262">
        <v>1782.2170953377972</v>
      </c>
      <c r="AL356" s="263">
        <v>894.535572871569</v>
      </c>
      <c r="AM356" s="252"/>
      <c r="AN356" s="253">
        <v>99.587040000000002</v>
      </c>
      <c r="AO356" s="254">
        <v>0</v>
      </c>
      <c r="AP356" s="255"/>
      <c r="AQ356" s="94">
        <v>-894.535572871569</v>
      </c>
      <c r="AR356" s="256" t="s">
        <v>721</v>
      </c>
      <c r="AT356" s="246">
        <v>0</v>
      </c>
      <c r="AV356" s="261">
        <v>393</v>
      </c>
    </row>
    <row r="357" spans="1:48" ht="15.05" customHeight="1" x14ac:dyDescent="0.3">
      <c r="A357" s="238">
        <v>351</v>
      </c>
      <c r="B357" s="257" t="s">
        <v>451</v>
      </c>
      <c r="C357" s="240">
        <v>1183.8862780181967</v>
      </c>
      <c r="D357" s="264">
        <v>2</v>
      </c>
      <c r="E357" s="259">
        <v>0</v>
      </c>
      <c r="F357" s="260">
        <v>0</v>
      </c>
      <c r="G357" s="260">
        <v>0</v>
      </c>
      <c r="H357" s="260">
        <v>0</v>
      </c>
      <c r="I357" s="260">
        <v>0</v>
      </c>
      <c r="J357" s="260">
        <v>0</v>
      </c>
      <c r="K357" s="260">
        <v>0</v>
      </c>
      <c r="L357" s="260">
        <v>0</v>
      </c>
      <c r="M357" s="260">
        <v>0</v>
      </c>
      <c r="N357" s="260">
        <v>0</v>
      </c>
      <c r="O357" s="260">
        <v>0</v>
      </c>
      <c r="P357" s="260">
        <v>0</v>
      </c>
      <c r="Q357" s="260">
        <v>0</v>
      </c>
      <c r="R357" s="260">
        <v>0</v>
      </c>
      <c r="S357" s="260">
        <f t="shared" si="11"/>
        <v>652.11206429892002</v>
      </c>
      <c r="T357" s="362">
        <v>0</v>
      </c>
      <c r="U357" s="369"/>
      <c r="V357" s="245">
        <v>652.11206429892002</v>
      </c>
      <c r="W357" s="246">
        <v>0</v>
      </c>
      <c r="X357" s="246">
        <v>0</v>
      </c>
      <c r="Y357" s="246">
        <v>0</v>
      </c>
      <c r="Z357" s="246">
        <v>0</v>
      </c>
      <c r="AA357" s="246">
        <v>0</v>
      </c>
      <c r="AB357" s="246">
        <v>0</v>
      </c>
      <c r="AC357" s="246">
        <v>0</v>
      </c>
      <c r="AD357" s="246">
        <v>0</v>
      </c>
      <c r="AE357" s="246">
        <f t="shared" si="10"/>
        <v>0</v>
      </c>
      <c r="AF357" s="351"/>
      <c r="AG357" s="245">
        <v>0</v>
      </c>
      <c r="AH357" s="247">
        <v>652.11206429892002</v>
      </c>
      <c r="AI357" s="248">
        <v>-531.77421371927664</v>
      </c>
      <c r="AJ357" s="249">
        <v>0</v>
      </c>
      <c r="AK357" s="262">
        <v>-1005.047226434594</v>
      </c>
      <c r="AL357" s="263">
        <v>-1536.8214401538708</v>
      </c>
      <c r="AM357" s="252"/>
      <c r="AN357" s="253">
        <v>92.068578000000002</v>
      </c>
      <c r="AO357" s="254">
        <v>0</v>
      </c>
      <c r="AP357" s="255"/>
      <c r="AQ357" s="94" t="s">
        <v>721</v>
      </c>
      <c r="AR357" s="256">
        <v>1536.8214401538708</v>
      </c>
      <c r="AT357" s="246">
        <v>0</v>
      </c>
      <c r="AV357" s="261">
        <v>652.11206429892002</v>
      </c>
    </row>
    <row r="358" spans="1:48" ht="15.05" customHeight="1" x14ac:dyDescent="0.3">
      <c r="A358" s="238">
        <v>352</v>
      </c>
      <c r="B358" s="257" t="s">
        <v>452</v>
      </c>
      <c r="C358" s="240">
        <v>484.49623024798098</v>
      </c>
      <c r="D358" s="264">
        <v>2</v>
      </c>
      <c r="E358" s="259">
        <v>0</v>
      </c>
      <c r="F358" s="260">
        <v>0</v>
      </c>
      <c r="G358" s="260">
        <v>0</v>
      </c>
      <c r="H358" s="260">
        <v>0</v>
      </c>
      <c r="I358" s="260">
        <v>0</v>
      </c>
      <c r="J358" s="260">
        <v>0</v>
      </c>
      <c r="K358" s="260">
        <v>0</v>
      </c>
      <c r="L358" s="260">
        <v>0</v>
      </c>
      <c r="M358" s="260">
        <v>0</v>
      </c>
      <c r="N358" s="260">
        <v>0</v>
      </c>
      <c r="O358" s="260">
        <v>0</v>
      </c>
      <c r="P358" s="260">
        <v>0</v>
      </c>
      <c r="Q358" s="260">
        <v>0</v>
      </c>
      <c r="R358" s="260">
        <v>0</v>
      </c>
      <c r="S358" s="260">
        <f t="shared" si="11"/>
        <v>619.97413384324</v>
      </c>
      <c r="T358" s="362">
        <v>0</v>
      </c>
      <c r="U358" s="369"/>
      <c r="V358" s="245">
        <v>619.97413384324</v>
      </c>
      <c r="W358" s="246">
        <v>0</v>
      </c>
      <c r="X358" s="246">
        <v>0</v>
      </c>
      <c r="Y358" s="246">
        <v>0</v>
      </c>
      <c r="Z358" s="246">
        <v>0</v>
      </c>
      <c r="AA358" s="246">
        <v>0</v>
      </c>
      <c r="AB358" s="246">
        <v>0</v>
      </c>
      <c r="AC358" s="246">
        <v>0</v>
      </c>
      <c r="AD358" s="246">
        <v>0</v>
      </c>
      <c r="AE358" s="246">
        <f t="shared" si="10"/>
        <v>0</v>
      </c>
      <c r="AF358" s="351"/>
      <c r="AG358" s="245">
        <v>0</v>
      </c>
      <c r="AH358" s="247">
        <v>619.97413384324</v>
      </c>
      <c r="AI358" s="248">
        <v>0</v>
      </c>
      <c r="AJ358" s="249">
        <v>135.47790359525902</v>
      </c>
      <c r="AK358" s="262">
        <v>-351.13909947534216</v>
      </c>
      <c r="AL358" s="263">
        <v>-215.66119588008314</v>
      </c>
      <c r="AM358" s="252"/>
      <c r="AN358" s="253">
        <v>37.676479999999998</v>
      </c>
      <c r="AO358" s="254">
        <v>0</v>
      </c>
      <c r="AP358" s="255"/>
      <c r="AQ358" s="94" t="s">
        <v>721</v>
      </c>
      <c r="AR358" s="256">
        <v>215.66119588008314</v>
      </c>
      <c r="AT358" s="246">
        <v>0</v>
      </c>
      <c r="AV358" s="261">
        <v>619.97413384324</v>
      </c>
    </row>
    <row r="359" spans="1:48" ht="15.05" customHeight="1" x14ac:dyDescent="0.3">
      <c r="A359" s="238">
        <v>353</v>
      </c>
      <c r="B359" s="257" t="s">
        <v>453</v>
      </c>
      <c r="C359" s="240">
        <v>1720.2728530055183</v>
      </c>
      <c r="D359" s="264">
        <v>2</v>
      </c>
      <c r="E359" s="259">
        <v>0</v>
      </c>
      <c r="F359" s="260">
        <v>0</v>
      </c>
      <c r="G359" s="260">
        <v>0</v>
      </c>
      <c r="H359" s="260">
        <v>0</v>
      </c>
      <c r="I359" s="260">
        <v>0</v>
      </c>
      <c r="J359" s="260">
        <v>0</v>
      </c>
      <c r="K359" s="260">
        <v>0</v>
      </c>
      <c r="L359" s="260">
        <v>0</v>
      </c>
      <c r="M359" s="260">
        <v>0</v>
      </c>
      <c r="N359" s="260">
        <v>0</v>
      </c>
      <c r="O359" s="260">
        <v>0</v>
      </c>
      <c r="P359" s="260">
        <v>0</v>
      </c>
      <c r="Q359" s="260">
        <v>0</v>
      </c>
      <c r="R359" s="260">
        <v>0</v>
      </c>
      <c r="S359" s="260">
        <f t="shared" si="11"/>
        <v>334.50861855532003</v>
      </c>
      <c r="T359" s="362">
        <v>0</v>
      </c>
      <c r="U359" s="369"/>
      <c r="V359" s="245">
        <v>334.50861855532003</v>
      </c>
      <c r="W359" s="246">
        <v>0</v>
      </c>
      <c r="X359" s="246">
        <v>0</v>
      </c>
      <c r="Y359" s="246">
        <v>0</v>
      </c>
      <c r="Z359" s="246">
        <v>0</v>
      </c>
      <c r="AA359" s="246">
        <v>0</v>
      </c>
      <c r="AB359" s="246">
        <v>0</v>
      </c>
      <c r="AC359" s="246">
        <v>0</v>
      </c>
      <c r="AD359" s="246">
        <v>0</v>
      </c>
      <c r="AE359" s="246">
        <f t="shared" si="10"/>
        <v>0</v>
      </c>
      <c r="AF359" s="351"/>
      <c r="AG359" s="245">
        <v>0</v>
      </c>
      <c r="AH359" s="247">
        <v>334.50861855532003</v>
      </c>
      <c r="AI359" s="248">
        <v>-1385.7642344501983</v>
      </c>
      <c r="AJ359" s="249">
        <v>0</v>
      </c>
      <c r="AK359" s="262">
        <v>-1648.014664684873</v>
      </c>
      <c r="AL359" s="263">
        <v>-3033.7788991350712</v>
      </c>
      <c r="AM359" s="252"/>
      <c r="AN359" s="253">
        <v>133.764624</v>
      </c>
      <c r="AO359" s="254">
        <v>0</v>
      </c>
      <c r="AP359" s="255"/>
      <c r="AQ359" s="94" t="s">
        <v>721</v>
      </c>
      <c r="AR359" s="256">
        <v>3033.7788991350712</v>
      </c>
      <c r="AT359" s="246">
        <v>0</v>
      </c>
      <c r="AV359" s="261">
        <v>334.50861855532003</v>
      </c>
    </row>
    <row r="360" spans="1:48" ht="15.05" customHeight="1" x14ac:dyDescent="0.3">
      <c r="A360" s="238">
        <v>354</v>
      </c>
      <c r="B360" s="257" t="s">
        <v>454</v>
      </c>
      <c r="C360" s="240">
        <v>580.04362986732633</v>
      </c>
      <c r="D360" s="264">
        <v>2</v>
      </c>
      <c r="E360" s="259">
        <v>0</v>
      </c>
      <c r="F360" s="260">
        <v>0</v>
      </c>
      <c r="G360" s="260">
        <v>0</v>
      </c>
      <c r="H360" s="260">
        <v>0</v>
      </c>
      <c r="I360" s="260">
        <v>0</v>
      </c>
      <c r="J360" s="260">
        <v>0</v>
      </c>
      <c r="K360" s="260">
        <v>0</v>
      </c>
      <c r="L360" s="260">
        <v>0</v>
      </c>
      <c r="M360" s="260">
        <v>0</v>
      </c>
      <c r="N360" s="260">
        <v>0</v>
      </c>
      <c r="O360" s="260">
        <v>0</v>
      </c>
      <c r="P360" s="260">
        <v>0</v>
      </c>
      <c r="Q360" s="260">
        <v>0</v>
      </c>
      <c r="R360" s="260">
        <v>0</v>
      </c>
      <c r="S360" s="260">
        <f t="shared" si="11"/>
        <v>0</v>
      </c>
      <c r="T360" s="362">
        <v>0</v>
      </c>
      <c r="U360" s="369"/>
      <c r="V360" s="245">
        <v>0</v>
      </c>
      <c r="W360" s="246">
        <v>0</v>
      </c>
      <c r="X360" s="246">
        <v>0</v>
      </c>
      <c r="Y360" s="246">
        <v>0</v>
      </c>
      <c r="Z360" s="246">
        <v>0</v>
      </c>
      <c r="AA360" s="246">
        <v>0</v>
      </c>
      <c r="AB360" s="246">
        <v>0</v>
      </c>
      <c r="AC360" s="246">
        <v>0</v>
      </c>
      <c r="AD360" s="246">
        <v>0</v>
      </c>
      <c r="AE360" s="246">
        <f t="shared" si="10"/>
        <v>0</v>
      </c>
      <c r="AF360" s="351"/>
      <c r="AG360" s="245">
        <v>0</v>
      </c>
      <c r="AH360" s="247">
        <v>0</v>
      </c>
      <c r="AI360" s="248">
        <v>-580.04362986732633</v>
      </c>
      <c r="AJ360" s="249">
        <v>0</v>
      </c>
      <c r="AK360" s="262">
        <v>-552.24132960139082</v>
      </c>
      <c r="AL360" s="263">
        <v>-1132.2849594687173</v>
      </c>
      <c r="AM360" s="252"/>
      <c r="AN360" s="253">
        <v>44.982180000000007</v>
      </c>
      <c r="AO360" s="254">
        <v>0</v>
      </c>
      <c r="AP360" s="255"/>
      <c r="AQ360" s="94" t="s">
        <v>721</v>
      </c>
      <c r="AR360" s="256">
        <v>1132.2849594687173</v>
      </c>
      <c r="AT360" s="246">
        <v>0</v>
      </c>
      <c r="AV360" s="261">
        <v>0</v>
      </c>
    </row>
    <row r="361" spans="1:48" ht="15.05" customHeight="1" x14ac:dyDescent="0.3">
      <c r="A361" s="238">
        <v>355</v>
      </c>
      <c r="B361" s="257" t="s">
        <v>455</v>
      </c>
      <c r="C361" s="240">
        <v>976.3376794772106</v>
      </c>
      <c r="D361" s="264">
        <v>2</v>
      </c>
      <c r="E361" s="259">
        <v>0</v>
      </c>
      <c r="F361" s="260">
        <v>0</v>
      </c>
      <c r="G361" s="260">
        <v>0</v>
      </c>
      <c r="H361" s="260">
        <v>0</v>
      </c>
      <c r="I361" s="260">
        <v>0</v>
      </c>
      <c r="J361" s="260">
        <v>0</v>
      </c>
      <c r="K361" s="260">
        <v>0</v>
      </c>
      <c r="L361" s="260">
        <v>0</v>
      </c>
      <c r="M361" s="260">
        <v>0</v>
      </c>
      <c r="N361" s="260">
        <v>0</v>
      </c>
      <c r="O361" s="260">
        <v>0</v>
      </c>
      <c r="P361" s="260">
        <v>0</v>
      </c>
      <c r="Q361" s="260">
        <v>0</v>
      </c>
      <c r="R361" s="260">
        <v>0</v>
      </c>
      <c r="S361" s="260">
        <f t="shared" si="11"/>
        <v>0</v>
      </c>
      <c r="T361" s="362">
        <v>0</v>
      </c>
      <c r="U361" s="369"/>
      <c r="V361" s="245">
        <v>0</v>
      </c>
      <c r="W361" s="246">
        <v>0</v>
      </c>
      <c r="X361" s="246">
        <v>0</v>
      </c>
      <c r="Y361" s="246">
        <v>0</v>
      </c>
      <c r="Z361" s="246">
        <v>0</v>
      </c>
      <c r="AA361" s="246">
        <v>0</v>
      </c>
      <c r="AB361" s="246">
        <v>0</v>
      </c>
      <c r="AC361" s="246">
        <v>0</v>
      </c>
      <c r="AD361" s="246">
        <v>0</v>
      </c>
      <c r="AE361" s="246">
        <f t="shared" si="10"/>
        <v>0</v>
      </c>
      <c r="AF361" s="351"/>
      <c r="AG361" s="245">
        <v>0</v>
      </c>
      <c r="AH361" s="247">
        <v>0</v>
      </c>
      <c r="AI361" s="248">
        <v>-976.3376794772106</v>
      </c>
      <c r="AJ361" s="249">
        <v>0</v>
      </c>
      <c r="AK361" s="262">
        <v>3524.7585774605363</v>
      </c>
      <c r="AL361" s="263">
        <v>2548.4208979833256</v>
      </c>
      <c r="AM361" s="252"/>
      <c r="AN361" s="253">
        <v>75.626199999999997</v>
      </c>
      <c r="AO361" s="254">
        <v>0</v>
      </c>
      <c r="AP361" s="255"/>
      <c r="AQ361" s="94">
        <v>-2548.4208979833256</v>
      </c>
      <c r="AR361" s="256" t="s">
        <v>721</v>
      </c>
      <c r="AT361" s="246">
        <v>0</v>
      </c>
      <c r="AV361" s="261">
        <v>0</v>
      </c>
    </row>
    <row r="362" spans="1:48" ht="15.05" customHeight="1" x14ac:dyDescent="0.3">
      <c r="A362" s="238">
        <v>356</v>
      </c>
      <c r="B362" s="257" t="s">
        <v>456</v>
      </c>
      <c r="C362" s="240">
        <v>1342.4044131110925</v>
      </c>
      <c r="D362" s="264">
        <v>3</v>
      </c>
      <c r="E362" s="259">
        <v>0</v>
      </c>
      <c r="F362" s="260">
        <v>0</v>
      </c>
      <c r="G362" s="260">
        <v>0</v>
      </c>
      <c r="H362" s="260">
        <v>0</v>
      </c>
      <c r="I362" s="260">
        <v>0</v>
      </c>
      <c r="J362" s="260">
        <v>0</v>
      </c>
      <c r="K362" s="260">
        <v>0</v>
      </c>
      <c r="L362" s="260">
        <v>0</v>
      </c>
      <c r="M362" s="260">
        <v>0</v>
      </c>
      <c r="N362" s="260">
        <v>0</v>
      </c>
      <c r="O362" s="260">
        <v>0</v>
      </c>
      <c r="P362" s="260">
        <v>0</v>
      </c>
      <c r="Q362" s="260">
        <v>0</v>
      </c>
      <c r="R362" s="260">
        <v>0</v>
      </c>
      <c r="S362" s="260">
        <f t="shared" si="11"/>
        <v>0</v>
      </c>
      <c r="T362" s="362">
        <v>0</v>
      </c>
      <c r="U362" s="369"/>
      <c r="V362" s="245">
        <v>0</v>
      </c>
      <c r="W362" s="246">
        <v>0</v>
      </c>
      <c r="X362" s="246">
        <v>0</v>
      </c>
      <c r="Y362" s="246">
        <v>0</v>
      </c>
      <c r="Z362" s="246">
        <v>0</v>
      </c>
      <c r="AA362" s="246">
        <v>0</v>
      </c>
      <c r="AB362" s="246">
        <v>0</v>
      </c>
      <c r="AC362" s="246">
        <v>0</v>
      </c>
      <c r="AD362" s="246">
        <v>0</v>
      </c>
      <c r="AE362" s="246">
        <f t="shared" si="10"/>
        <v>0</v>
      </c>
      <c r="AF362" s="351"/>
      <c r="AG362" s="245">
        <v>0</v>
      </c>
      <c r="AH362" s="247">
        <v>0</v>
      </c>
      <c r="AI362" s="248">
        <v>-1342.4044131110925</v>
      </c>
      <c r="AJ362" s="249">
        <v>0</v>
      </c>
      <c r="AK362" s="262">
        <v>-1285.8394927482907</v>
      </c>
      <c r="AL362" s="263">
        <v>-2628.2439058593832</v>
      </c>
      <c r="AM362" s="252"/>
      <c r="AN362" s="253">
        <v>104.39136000000001</v>
      </c>
      <c r="AO362" s="254">
        <v>0</v>
      </c>
      <c r="AP362" s="255"/>
      <c r="AQ362" s="94" t="s">
        <v>721</v>
      </c>
      <c r="AR362" s="256">
        <v>2628.2439058593832</v>
      </c>
      <c r="AT362" s="246">
        <v>0</v>
      </c>
      <c r="AV362" s="261">
        <v>0</v>
      </c>
    </row>
    <row r="363" spans="1:48" ht="15.05" customHeight="1" x14ac:dyDescent="0.3">
      <c r="A363" s="238">
        <v>357</v>
      </c>
      <c r="B363" s="257" t="s">
        <v>457</v>
      </c>
      <c r="C363" s="240">
        <v>442.60424316676421</v>
      </c>
      <c r="D363" s="264">
        <v>3</v>
      </c>
      <c r="E363" s="259">
        <v>0</v>
      </c>
      <c r="F363" s="260">
        <v>0</v>
      </c>
      <c r="G363" s="260">
        <v>0</v>
      </c>
      <c r="H363" s="260">
        <v>0</v>
      </c>
      <c r="I363" s="260">
        <v>0</v>
      </c>
      <c r="J363" s="260">
        <v>0</v>
      </c>
      <c r="K363" s="260">
        <v>0</v>
      </c>
      <c r="L363" s="260">
        <v>0</v>
      </c>
      <c r="M363" s="260">
        <v>0</v>
      </c>
      <c r="N363" s="260">
        <v>0</v>
      </c>
      <c r="O363" s="260">
        <v>0</v>
      </c>
      <c r="P363" s="260">
        <v>0</v>
      </c>
      <c r="Q363" s="260">
        <v>0</v>
      </c>
      <c r="R363" s="260">
        <v>0</v>
      </c>
      <c r="S363" s="260">
        <f t="shared" si="11"/>
        <v>0</v>
      </c>
      <c r="T363" s="362">
        <v>0</v>
      </c>
      <c r="U363" s="369"/>
      <c r="V363" s="245">
        <v>0</v>
      </c>
      <c r="W363" s="246">
        <v>0</v>
      </c>
      <c r="X363" s="246">
        <v>0</v>
      </c>
      <c r="Y363" s="246">
        <v>0</v>
      </c>
      <c r="Z363" s="246">
        <v>0</v>
      </c>
      <c r="AA363" s="246">
        <v>0</v>
      </c>
      <c r="AB363" s="246">
        <v>0</v>
      </c>
      <c r="AC363" s="246">
        <v>0</v>
      </c>
      <c r="AD363" s="246">
        <v>0</v>
      </c>
      <c r="AE363" s="246">
        <f t="shared" si="10"/>
        <v>0</v>
      </c>
      <c r="AF363" s="351"/>
      <c r="AG363" s="245">
        <v>0</v>
      </c>
      <c r="AH363" s="247">
        <v>0</v>
      </c>
      <c r="AI363" s="248">
        <v>-442.60424316676421</v>
      </c>
      <c r="AJ363" s="249">
        <v>0</v>
      </c>
      <c r="AK363" s="262">
        <v>-423.99903941345451</v>
      </c>
      <c r="AL363" s="263">
        <v>-866.60328258021877</v>
      </c>
      <c r="AM363" s="252"/>
      <c r="AN363" s="253">
        <v>34.416760000000004</v>
      </c>
      <c r="AO363" s="254">
        <v>0</v>
      </c>
      <c r="AP363" s="255"/>
      <c r="AQ363" s="94" t="s">
        <v>721</v>
      </c>
      <c r="AR363" s="256">
        <v>866.60328258021877</v>
      </c>
      <c r="AT363" s="246">
        <v>0</v>
      </c>
      <c r="AV363" s="261">
        <v>0</v>
      </c>
    </row>
    <row r="364" spans="1:48" ht="15.05" customHeight="1" x14ac:dyDescent="0.3">
      <c r="A364" s="238">
        <v>358</v>
      </c>
      <c r="B364" s="257" t="s">
        <v>458</v>
      </c>
      <c r="C364" s="240">
        <v>409.38333023860906</v>
      </c>
      <c r="D364" s="264">
        <v>3</v>
      </c>
      <c r="E364" s="259">
        <v>0</v>
      </c>
      <c r="F364" s="260">
        <v>0</v>
      </c>
      <c r="G364" s="260">
        <v>0</v>
      </c>
      <c r="H364" s="260">
        <v>0</v>
      </c>
      <c r="I364" s="260">
        <v>0</v>
      </c>
      <c r="J364" s="260">
        <v>0</v>
      </c>
      <c r="K364" s="260">
        <v>0</v>
      </c>
      <c r="L364" s="260">
        <v>0</v>
      </c>
      <c r="M364" s="260">
        <v>0</v>
      </c>
      <c r="N364" s="260">
        <v>0</v>
      </c>
      <c r="O364" s="260">
        <v>0</v>
      </c>
      <c r="P364" s="260">
        <v>0</v>
      </c>
      <c r="Q364" s="260">
        <v>0</v>
      </c>
      <c r="R364" s="260">
        <v>0</v>
      </c>
      <c r="S364" s="260">
        <f t="shared" si="11"/>
        <v>0</v>
      </c>
      <c r="T364" s="362">
        <v>0</v>
      </c>
      <c r="U364" s="369"/>
      <c r="V364" s="245">
        <v>0</v>
      </c>
      <c r="W364" s="246">
        <v>0</v>
      </c>
      <c r="X364" s="246">
        <v>0</v>
      </c>
      <c r="Y364" s="246">
        <v>0</v>
      </c>
      <c r="Z364" s="246">
        <v>0</v>
      </c>
      <c r="AA364" s="246">
        <v>0</v>
      </c>
      <c r="AB364" s="246">
        <v>0</v>
      </c>
      <c r="AC364" s="246">
        <v>0</v>
      </c>
      <c r="AD364" s="246">
        <v>0</v>
      </c>
      <c r="AE364" s="246">
        <f t="shared" si="10"/>
        <v>0</v>
      </c>
      <c r="AF364" s="351"/>
      <c r="AG364" s="245">
        <v>0</v>
      </c>
      <c r="AH364" s="247">
        <v>0</v>
      </c>
      <c r="AI364" s="248">
        <v>-409.38333023860906</v>
      </c>
      <c r="AJ364" s="249">
        <v>0</v>
      </c>
      <c r="AK364" s="262">
        <v>-392.16441853342297</v>
      </c>
      <c r="AL364" s="263">
        <v>-801.54774877203204</v>
      </c>
      <c r="AM364" s="252"/>
      <c r="AN364" s="253">
        <v>31.836400000000001</v>
      </c>
      <c r="AO364" s="254">
        <v>0</v>
      </c>
      <c r="AP364" s="255"/>
      <c r="AQ364" s="94" t="s">
        <v>721</v>
      </c>
      <c r="AR364" s="256">
        <v>801.54774877203204</v>
      </c>
      <c r="AT364" s="246">
        <v>0</v>
      </c>
      <c r="AV364" s="261">
        <v>0</v>
      </c>
    </row>
    <row r="365" spans="1:48" ht="15.05" customHeight="1" x14ac:dyDescent="0.3">
      <c r="A365" s="238">
        <v>359</v>
      </c>
      <c r="B365" s="257" t="s">
        <v>459</v>
      </c>
      <c r="C365" s="240">
        <v>320.75607760813278</v>
      </c>
      <c r="D365" s="264">
        <v>3</v>
      </c>
      <c r="E365" s="259">
        <v>0</v>
      </c>
      <c r="F365" s="260">
        <v>0</v>
      </c>
      <c r="G365" s="260">
        <v>0</v>
      </c>
      <c r="H365" s="260">
        <v>0</v>
      </c>
      <c r="I365" s="260">
        <v>0</v>
      </c>
      <c r="J365" s="260">
        <v>0</v>
      </c>
      <c r="K365" s="260">
        <v>0</v>
      </c>
      <c r="L365" s="260">
        <v>0</v>
      </c>
      <c r="M365" s="260">
        <v>0</v>
      </c>
      <c r="N365" s="260">
        <v>0</v>
      </c>
      <c r="O365" s="260">
        <v>0</v>
      </c>
      <c r="P365" s="260">
        <v>0</v>
      </c>
      <c r="Q365" s="260">
        <v>0</v>
      </c>
      <c r="R365" s="260">
        <v>0</v>
      </c>
      <c r="S365" s="260">
        <f t="shared" si="11"/>
        <v>0</v>
      </c>
      <c r="T365" s="362">
        <v>0</v>
      </c>
      <c r="U365" s="369"/>
      <c r="V365" s="245">
        <v>0</v>
      </c>
      <c r="W365" s="246">
        <v>0</v>
      </c>
      <c r="X365" s="246">
        <v>0</v>
      </c>
      <c r="Y365" s="246">
        <v>0</v>
      </c>
      <c r="Z365" s="246">
        <v>0</v>
      </c>
      <c r="AA365" s="246">
        <v>0</v>
      </c>
      <c r="AB365" s="246">
        <v>0</v>
      </c>
      <c r="AC365" s="246">
        <v>0</v>
      </c>
      <c r="AD365" s="246">
        <v>0</v>
      </c>
      <c r="AE365" s="246">
        <f t="shared" si="10"/>
        <v>0</v>
      </c>
      <c r="AF365" s="351"/>
      <c r="AG365" s="245">
        <v>0</v>
      </c>
      <c r="AH365" s="247">
        <v>0</v>
      </c>
      <c r="AI365" s="248">
        <v>-320.75607760813278</v>
      </c>
      <c r="AJ365" s="249">
        <v>0</v>
      </c>
      <c r="AK365" s="262">
        <v>-307.27275974297271</v>
      </c>
      <c r="AL365" s="263">
        <v>-628.02883735110549</v>
      </c>
      <c r="AM365" s="252"/>
      <c r="AN365" s="253">
        <v>24.944391</v>
      </c>
      <c r="AO365" s="254">
        <v>0</v>
      </c>
      <c r="AP365" s="255"/>
      <c r="AQ365" s="94" t="s">
        <v>721</v>
      </c>
      <c r="AR365" s="256">
        <v>628.02883735110549</v>
      </c>
      <c r="AT365" s="246">
        <v>0</v>
      </c>
      <c r="AV365" s="261">
        <v>0</v>
      </c>
    </row>
    <row r="366" spans="1:48" ht="15.05" customHeight="1" x14ac:dyDescent="0.3">
      <c r="A366" s="238">
        <v>360</v>
      </c>
      <c r="B366" s="257" t="s">
        <v>460</v>
      </c>
      <c r="C366" s="240">
        <v>1325.9346351162753</v>
      </c>
      <c r="D366" s="264">
        <v>3</v>
      </c>
      <c r="E366" s="259">
        <v>0</v>
      </c>
      <c r="F366" s="260">
        <v>0</v>
      </c>
      <c r="G366" s="260">
        <v>0</v>
      </c>
      <c r="H366" s="260">
        <v>0</v>
      </c>
      <c r="I366" s="260">
        <v>0</v>
      </c>
      <c r="J366" s="260">
        <v>0</v>
      </c>
      <c r="K366" s="260">
        <v>0</v>
      </c>
      <c r="L366" s="260">
        <v>0</v>
      </c>
      <c r="M366" s="260">
        <v>0</v>
      </c>
      <c r="N366" s="260">
        <v>0</v>
      </c>
      <c r="O366" s="260">
        <v>0</v>
      </c>
      <c r="P366" s="260">
        <v>0</v>
      </c>
      <c r="Q366" s="260">
        <v>0</v>
      </c>
      <c r="R366" s="260">
        <v>0</v>
      </c>
      <c r="S366" s="260">
        <f t="shared" si="11"/>
        <v>0</v>
      </c>
      <c r="T366" s="362">
        <v>0</v>
      </c>
      <c r="U366" s="369"/>
      <c r="V366" s="245">
        <v>0</v>
      </c>
      <c r="W366" s="246">
        <v>0</v>
      </c>
      <c r="X366" s="246">
        <v>0</v>
      </c>
      <c r="Y366" s="246">
        <v>0</v>
      </c>
      <c r="Z366" s="246">
        <v>0</v>
      </c>
      <c r="AA366" s="246">
        <v>0</v>
      </c>
      <c r="AB366" s="246">
        <v>0</v>
      </c>
      <c r="AC366" s="246">
        <v>0</v>
      </c>
      <c r="AD366" s="246">
        <v>0</v>
      </c>
      <c r="AE366" s="246">
        <f t="shared" si="10"/>
        <v>0</v>
      </c>
      <c r="AF366" s="351"/>
      <c r="AG366" s="245">
        <v>0</v>
      </c>
      <c r="AH366" s="247">
        <v>0</v>
      </c>
      <c r="AI366" s="248">
        <v>-1325.9346351162753</v>
      </c>
      <c r="AJ366" s="249">
        <v>0</v>
      </c>
      <c r="AK366" s="262">
        <v>-1270.1527330001736</v>
      </c>
      <c r="AL366" s="263">
        <v>-2596.0873681164489</v>
      </c>
      <c r="AM366" s="252"/>
      <c r="AN366" s="253">
        <v>103.10424</v>
      </c>
      <c r="AO366" s="254">
        <v>0</v>
      </c>
      <c r="AP366" s="255"/>
      <c r="AQ366" s="94" t="s">
        <v>721</v>
      </c>
      <c r="AR366" s="256">
        <v>2596.0873681164489</v>
      </c>
      <c r="AT366" s="246">
        <v>0</v>
      </c>
      <c r="AV366" s="261">
        <v>0</v>
      </c>
    </row>
    <row r="367" spans="1:48" ht="15.05" customHeight="1" x14ac:dyDescent="0.3">
      <c r="A367" s="238">
        <v>361</v>
      </c>
      <c r="B367" s="257" t="s">
        <v>461</v>
      </c>
      <c r="C367" s="240">
        <v>1440.9076456626838</v>
      </c>
      <c r="D367" s="264">
        <v>3</v>
      </c>
      <c r="E367" s="259">
        <v>0</v>
      </c>
      <c r="F367" s="260">
        <v>0</v>
      </c>
      <c r="G367" s="260">
        <v>0</v>
      </c>
      <c r="H367" s="260">
        <v>0</v>
      </c>
      <c r="I367" s="260">
        <v>0</v>
      </c>
      <c r="J367" s="260">
        <v>0</v>
      </c>
      <c r="K367" s="260">
        <v>0</v>
      </c>
      <c r="L367" s="260">
        <v>0</v>
      </c>
      <c r="M367" s="260">
        <v>0</v>
      </c>
      <c r="N367" s="260">
        <v>0</v>
      </c>
      <c r="O367" s="260">
        <v>0</v>
      </c>
      <c r="P367" s="260">
        <v>0</v>
      </c>
      <c r="Q367" s="260">
        <v>0</v>
      </c>
      <c r="R367" s="260">
        <v>0</v>
      </c>
      <c r="S367" s="260">
        <f t="shared" si="11"/>
        <v>245.05171972456</v>
      </c>
      <c r="T367" s="362">
        <v>0</v>
      </c>
      <c r="U367" s="369"/>
      <c r="V367" s="245">
        <v>245.05171972456</v>
      </c>
      <c r="W367" s="246">
        <v>0</v>
      </c>
      <c r="X367" s="246">
        <v>0</v>
      </c>
      <c r="Y367" s="246">
        <v>0</v>
      </c>
      <c r="Z367" s="246">
        <v>0</v>
      </c>
      <c r="AA367" s="246">
        <v>0</v>
      </c>
      <c r="AB367" s="246">
        <v>0</v>
      </c>
      <c r="AC367" s="246">
        <v>0</v>
      </c>
      <c r="AD367" s="246">
        <v>0</v>
      </c>
      <c r="AE367" s="246">
        <f t="shared" si="10"/>
        <v>0</v>
      </c>
      <c r="AF367" s="351"/>
      <c r="AG367" s="245">
        <v>0</v>
      </c>
      <c r="AH367" s="247">
        <v>245.05171972456</v>
      </c>
      <c r="AI367" s="248">
        <v>-1195.8559259381238</v>
      </c>
      <c r="AJ367" s="249">
        <v>0</v>
      </c>
      <c r="AK367" s="262">
        <v>-1383.9817972184705</v>
      </c>
      <c r="AL367" s="263">
        <v>-2579.8377231565946</v>
      </c>
      <c r="AM367" s="252"/>
      <c r="AN367" s="253">
        <v>111.79429</v>
      </c>
      <c r="AO367" s="254">
        <v>0</v>
      </c>
      <c r="AP367" s="255"/>
      <c r="AQ367" s="94" t="s">
        <v>721</v>
      </c>
      <c r="AR367" s="256">
        <v>2579.8377231565946</v>
      </c>
      <c r="AT367" s="246">
        <v>0</v>
      </c>
      <c r="AV367" s="261">
        <v>245.05171972456</v>
      </c>
    </row>
    <row r="368" spans="1:48" ht="15.05" customHeight="1" x14ac:dyDescent="0.3">
      <c r="A368" s="238">
        <v>362</v>
      </c>
      <c r="B368" s="257" t="s">
        <v>462</v>
      </c>
      <c r="C368" s="240">
        <v>627.12513147201355</v>
      </c>
      <c r="D368" s="264">
        <v>1</v>
      </c>
      <c r="E368" s="259">
        <v>0</v>
      </c>
      <c r="F368" s="260">
        <v>0</v>
      </c>
      <c r="G368" s="260">
        <v>3863</v>
      </c>
      <c r="H368" s="260">
        <v>20</v>
      </c>
      <c r="I368" s="260">
        <v>0</v>
      </c>
      <c r="J368" s="260">
        <v>0</v>
      </c>
      <c r="K368" s="260">
        <v>0</v>
      </c>
      <c r="L368" s="260">
        <v>0</v>
      </c>
      <c r="M368" s="260">
        <v>0</v>
      </c>
      <c r="N368" s="260">
        <v>0</v>
      </c>
      <c r="O368" s="260">
        <v>0</v>
      </c>
      <c r="P368" s="260">
        <v>0</v>
      </c>
      <c r="Q368" s="260">
        <v>0</v>
      </c>
      <c r="R368" s="260">
        <v>0</v>
      </c>
      <c r="S368" s="260">
        <f t="shared" si="11"/>
        <v>0</v>
      </c>
      <c r="T368" s="362">
        <v>0</v>
      </c>
      <c r="U368" s="369"/>
      <c r="V368" s="245">
        <v>3863</v>
      </c>
      <c r="W368" s="246">
        <v>0</v>
      </c>
      <c r="X368" s="246">
        <v>0</v>
      </c>
      <c r="Y368" s="246">
        <v>0</v>
      </c>
      <c r="Z368" s="246">
        <v>0</v>
      </c>
      <c r="AA368" s="246">
        <v>0</v>
      </c>
      <c r="AB368" s="246">
        <v>0</v>
      </c>
      <c r="AC368" s="246">
        <v>0</v>
      </c>
      <c r="AD368" s="246">
        <v>0</v>
      </c>
      <c r="AE368" s="246">
        <f t="shared" si="10"/>
        <v>0</v>
      </c>
      <c r="AF368" s="351"/>
      <c r="AG368" s="245">
        <v>0</v>
      </c>
      <c r="AH368" s="247">
        <v>3863</v>
      </c>
      <c r="AI368" s="248">
        <v>0</v>
      </c>
      <c r="AJ368" s="249">
        <v>3235.8748685279866</v>
      </c>
      <c r="AK368" s="262">
        <v>-597.97145582822327</v>
      </c>
      <c r="AL368" s="263">
        <v>2637.9034126997631</v>
      </c>
      <c r="AM368" s="252"/>
      <c r="AN368" s="253">
        <v>48.73939</v>
      </c>
      <c r="AO368" s="254">
        <v>0</v>
      </c>
      <c r="AP368" s="255"/>
      <c r="AQ368" s="94">
        <v>-2637.9034126997631</v>
      </c>
      <c r="AR368" s="256" t="s">
        <v>721</v>
      </c>
      <c r="AT368" s="246">
        <v>0</v>
      </c>
      <c r="AV368" s="261">
        <v>0</v>
      </c>
    </row>
    <row r="369" spans="1:48" ht="15.05" customHeight="1" x14ac:dyDescent="0.3">
      <c r="A369" s="238">
        <v>363</v>
      </c>
      <c r="B369" s="257" t="s">
        <v>463</v>
      </c>
      <c r="C369" s="240">
        <v>768.00072749279843</v>
      </c>
      <c r="D369" s="264">
        <v>1</v>
      </c>
      <c r="E369" s="259">
        <v>0</v>
      </c>
      <c r="F369" s="260">
        <v>0</v>
      </c>
      <c r="G369" s="260">
        <v>0</v>
      </c>
      <c r="H369" s="260">
        <v>0</v>
      </c>
      <c r="I369" s="260">
        <v>0</v>
      </c>
      <c r="J369" s="260">
        <v>0</v>
      </c>
      <c r="K369" s="260">
        <v>0</v>
      </c>
      <c r="L369" s="260">
        <v>0</v>
      </c>
      <c r="M369" s="260">
        <v>0</v>
      </c>
      <c r="N369" s="260">
        <v>0</v>
      </c>
      <c r="O369" s="260">
        <v>0</v>
      </c>
      <c r="P369" s="260">
        <v>0</v>
      </c>
      <c r="Q369" s="260">
        <v>0</v>
      </c>
      <c r="R369" s="260">
        <v>0</v>
      </c>
      <c r="S369" s="260">
        <f t="shared" si="11"/>
        <v>0</v>
      </c>
      <c r="T369" s="362">
        <v>0</v>
      </c>
      <c r="U369" s="369"/>
      <c r="V369" s="245">
        <v>0</v>
      </c>
      <c r="W369" s="246">
        <v>0</v>
      </c>
      <c r="X369" s="246">
        <v>0</v>
      </c>
      <c r="Y369" s="246">
        <v>0</v>
      </c>
      <c r="Z369" s="246">
        <v>0</v>
      </c>
      <c r="AA369" s="246">
        <v>0</v>
      </c>
      <c r="AB369" s="246">
        <v>0</v>
      </c>
      <c r="AC369" s="246">
        <v>0</v>
      </c>
      <c r="AD369" s="246">
        <v>0</v>
      </c>
      <c r="AE369" s="246">
        <f t="shared" si="10"/>
        <v>0</v>
      </c>
      <c r="AF369" s="351"/>
      <c r="AG369" s="245">
        <v>0</v>
      </c>
      <c r="AH369" s="247">
        <v>0</v>
      </c>
      <c r="AI369" s="248">
        <v>-768.00072749279843</v>
      </c>
      <c r="AJ369" s="249">
        <v>0</v>
      </c>
      <c r="AK369" s="262">
        <v>-732.55641496268595</v>
      </c>
      <c r="AL369" s="263">
        <v>-1500.5571424554844</v>
      </c>
      <c r="AM369" s="252"/>
      <c r="AN369" s="253">
        <v>59.678939999999997</v>
      </c>
      <c r="AO369" s="254">
        <v>0</v>
      </c>
      <c r="AP369" s="255"/>
      <c r="AQ369" s="94" t="s">
        <v>721</v>
      </c>
      <c r="AR369" s="256">
        <v>1500.5571424554844</v>
      </c>
      <c r="AT369" s="246">
        <v>0</v>
      </c>
      <c r="AV369" s="261">
        <v>0</v>
      </c>
    </row>
    <row r="370" spans="1:48" ht="15.05" customHeight="1" x14ac:dyDescent="0.3">
      <c r="A370" s="238">
        <v>364</v>
      </c>
      <c r="B370" s="257" t="s">
        <v>464</v>
      </c>
      <c r="C370" s="240">
        <v>2116.6473151680634</v>
      </c>
      <c r="D370" s="264">
        <v>1</v>
      </c>
      <c r="E370" s="259">
        <v>0</v>
      </c>
      <c r="F370" s="260">
        <v>0</v>
      </c>
      <c r="G370" s="260">
        <v>0</v>
      </c>
      <c r="H370" s="260">
        <v>0</v>
      </c>
      <c r="I370" s="260">
        <v>0</v>
      </c>
      <c r="J370" s="260">
        <v>0</v>
      </c>
      <c r="K370" s="260">
        <v>0</v>
      </c>
      <c r="L370" s="260">
        <v>0</v>
      </c>
      <c r="M370" s="260">
        <v>0</v>
      </c>
      <c r="N370" s="260">
        <v>0</v>
      </c>
      <c r="O370" s="260">
        <v>0</v>
      </c>
      <c r="P370" s="260">
        <v>0</v>
      </c>
      <c r="Q370" s="260">
        <v>0</v>
      </c>
      <c r="R370" s="260">
        <v>0</v>
      </c>
      <c r="S370" s="260">
        <f t="shared" si="11"/>
        <v>0</v>
      </c>
      <c r="T370" s="362">
        <v>0</v>
      </c>
      <c r="U370" s="369"/>
      <c r="V370" s="245">
        <v>0</v>
      </c>
      <c r="W370" s="246">
        <v>0</v>
      </c>
      <c r="X370" s="246">
        <v>0</v>
      </c>
      <c r="Y370" s="246">
        <v>0</v>
      </c>
      <c r="Z370" s="246">
        <v>0</v>
      </c>
      <c r="AA370" s="246">
        <v>0</v>
      </c>
      <c r="AB370" s="246">
        <v>0</v>
      </c>
      <c r="AC370" s="246">
        <v>0</v>
      </c>
      <c r="AD370" s="246">
        <v>0</v>
      </c>
      <c r="AE370" s="246">
        <f t="shared" si="10"/>
        <v>0</v>
      </c>
      <c r="AF370" s="351"/>
      <c r="AG370" s="245">
        <v>0</v>
      </c>
      <c r="AH370" s="247">
        <v>0</v>
      </c>
      <c r="AI370" s="248">
        <v>-2116.6473151680634</v>
      </c>
      <c r="AJ370" s="249">
        <v>0</v>
      </c>
      <c r="AK370" s="262">
        <v>-2022.0942145560498</v>
      </c>
      <c r="AL370" s="263">
        <v>-4138.7415297241132</v>
      </c>
      <c r="AM370" s="252"/>
      <c r="AN370" s="253">
        <v>164.53416000000001</v>
      </c>
      <c r="AO370" s="254">
        <v>0</v>
      </c>
      <c r="AP370" s="255"/>
      <c r="AQ370" s="94" t="s">
        <v>721</v>
      </c>
      <c r="AR370" s="256">
        <v>4138.7415297241132</v>
      </c>
      <c r="AT370" s="246">
        <v>0</v>
      </c>
      <c r="AV370" s="261">
        <v>0</v>
      </c>
    </row>
    <row r="371" spans="1:48" ht="15.05" customHeight="1" x14ac:dyDescent="0.3">
      <c r="A371" s="238">
        <v>365</v>
      </c>
      <c r="B371" s="257" t="s">
        <v>465</v>
      </c>
      <c r="C371" s="240">
        <v>1682.7050579791003</v>
      </c>
      <c r="D371" s="264">
        <v>1</v>
      </c>
      <c r="E371" s="259">
        <v>0</v>
      </c>
      <c r="F371" s="260">
        <v>0</v>
      </c>
      <c r="G371" s="260">
        <v>0</v>
      </c>
      <c r="H371" s="260">
        <v>0</v>
      </c>
      <c r="I371" s="260">
        <v>0</v>
      </c>
      <c r="J371" s="260">
        <v>0</v>
      </c>
      <c r="K371" s="260">
        <v>0</v>
      </c>
      <c r="L371" s="260">
        <v>0</v>
      </c>
      <c r="M371" s="260">
        <v>0</v>
      </c>
      <c r="N371" s="260">
        <v>0</v>
      </c>
      <c r="O371" s="260">
        <v>0</v>
      </c>
      <c r="P371" s="260">
        <v>0</v>
      </c>
      <c r="Q371" s="260">
        <v>0</v>
      </c>
      <c r="R371" s="260">
        <v>0</v>
      </c>
      <c r="S371" s="260">
        <f t="shared" si="11"/>
        <v>0</v>
      </c>
      <c r="T371" s="362">
        <v>0</v>
      </c>
      <c r="U371" s="369"/>
      <c r="V371" s="245">
        <v>0</v>
      </c>
      <c r="W371" s="246">
        <v>0</v>
      </c>
      <c r="X371" s="246">
        <v>0</v>
      </c>
      <c r="Y371" s="246">
        <v>0</v>
      </c>
      <c r="Z371" s="246">
        <v>0</v>
      </c>
      <c r="AA371" s="246">
        <v>0</v>
      </c>
      <c r="AB371" s="246">
        <v>0</v>
      </c>
      <c r="AC371" s="246">
        <v>0</v>
      </c>
      <c r="AD371" s="246">
        <v>0</v>
      </c>
      <c r="AE371" s="246">
        <f t="shared" si="10"/>
        <v>0</v>
      </c>
      <c r="AF371" s="351"/>
      <c r="AG371" s="245">
        <v>0</v>
      </c>
      <c r="AH371" s="247">
        <v>0</v>
      </c>
      <c r="AI371" s="248">
        <v>-1682.7050579791003</v>
      </c>
      <c r="AJ371" s="249">
        <v>0</v>
      </c>
      <c r="AK371" s="262">
        <v>-1607.428370168072</v>
      </c>
      <c r="AL371" s="263">
        <v>-3290.1334281471723</v>
      </c>
      <c r="AM371" s="252"/>
      <c r="AN371" s="253">
        <v>130.80052000000001</v>
      </c>
      <c r="AO371" s="254">
        <v>0</v>
      </c>
      <c r="AP371" s="255"/>
      <c r="AQ371" s="94" t="s">
        <v>721</v>
      </c>
      <c r="AR371" s="256">
        <v>3290.1334281471723</v>
      </c>
      <c r="AT371" s="246">
        <v>0</v>
      </c>
      <c r="AV371" s="261">
        <v>0</v>
      </c>
    </row>
    <row r="372" spans="1:48" ht="15.05" customHeight="1" x14ac:dyDescent="0.3">
      <c r="A372" s="238">
        <v>366</v>
      </c>
      <c r="B372" s="257" t="s">
        <v>466</v>
      </c>
      <c r="C372" s="240">
        <v>733.99934628615927</v>
      </c>
      <c r="D372" s="264">
        <v>1</v>
      </c>
      <c r="E372" s="259">
        <v>0</v>
      </c>
      <c r="F372" s="260">
        <v>0</v>
      </c>
      <c r="G372" s="260">
        <v>0</v>
      </c>
      <c r="H372" s="260">
        <v>0</v>
      </c>
      <c r="I372" s="260">
        <v>0</v>
      </c>
      <c r="J372" s="260">
        <v>0</v>
      </c>
      <c r="K372" s="260">
        <v>0</v>
      </c>
      <c r="L372" s="260">
        <v>0</v>
      </c>
      <c r="M372" s="260">
        <v>0</v>
      </c>
      <c r="N372" s="260">
        <v>0</v>
      </c>
      <c r="O372" s="260">
        <v>0</v>
      </c>
      <c r="P372" s="260">
        <v>0</v>
      </c>
      <c r="Q372" s="260">
        <v>0</v>
      </c>
      <c r="R372" s="260">
        <v>0</v>
      </c>
      <c r="S372" s="260">
        <f t="shared" si="11"/>
        <v>0</v>
      </c>
      <c r="T372" s="362">
        <v>0</v>
      </c>
      <c r="U372" s="369"/>
      <c r="V372" s="245">
        <v>0</v>
      </c>
      <c r="W372" s="246">
        <v>0</v>
      </c>
      <c r="X372" s="246">
        <v>0</v>
      </c>
      <c r="Y372" s="246">
        <v>0</v>
      </c>
      <c r="Z372" s="246">
        <v>0</v>
      </c>
      <c r="AA372" s="246">
        <v>0</v>
      </c>
      <c r="AB372" s="246">
        <v>0</v>
      </c>
      <c r="AC372" s="246">
        <v>0</v>
      </c>
      <c r="AD372" s="246">
        <v>0</v>
      </c>
      <c r="AE372" s="246">
        <f t="shared" si="10"/>
        <v>0</v>
      </c>
      <c r="AF372" s="351"/>
      <c r="AG372" s="245">
        <v>0</v>
      </c>
      <c r="AH372" s="247">
        <v>0</v>
      </c>
      <c r="AI372" s="248">
        <v>-733.99934628615927</v>
      </c>
      <c r="AJ372" s="249">
        <v>0</v>
      </c>
      <c r="AK372" s="262">
        <v>-699.36524763815942</v>
      </c>
      <c r="AL372" s="263">
        <v>-1433.3645939243188</v>
      </c>
      <c r="AM372" s="252"/>
      <c r="AN372" s="253">
        <v>57.0304</v>
      </c>
      <c r="AO372" s="254">
        <v>0</v>
      </c>
      <c r="AP372" s="255"/>
      <c r="AQ372" s="94" t="s">
        <v>721</v>
      </c>
      <c r="AR372" s="256">
        <v>1433.3645939243188</v>
      </c>
      <c r="AT372" s="246">
        <v>0</v>
      </c>
      <c r="AV372" s="261">
        <v>0</v>
      </c>
    </row>
    <row r="373" spans="1:48" ht="15.05" customHeight="1" x14ac:dyDescent="0.3">
      <c r="A373" s="238">
        <v>367</v>
      </c>
      <c r="B373" s="257" t="s">
        <v>467</v>
      </c>
      <c r="C373" s="240">
        <v>368.99668125586948</v>
      </c>
      <c r="D373" s="264">
        <v>1</v>
      </c>
      <c r="E373" s="259">
        <v>0</v>
      </c>
      <c r="F373" s="260">
        <v>0</v>
      </c>
      <c r="G373" s="260">
        <v>0</v>
      </c>
      <c r="H373" s="260">
        <v>0</v>
      </c>
      <c r="I373" s="260">
        <v>0</v>
      </c>
      <c r="J373" s="260">
        <v>0</v>
      </c>
      <c r="K373" s="260">
        <v>0</v>
      </c>
      <c r="L373" s="260">
        <v>0</v>
      </c>
      <c r="M373" s="260">
        <v>0</v>
      </c>
      <c r="N373" s="260">
        <v>0</v>
      </c>
      <c r="O373" s="260">
        <v>0</v>
      </c>
      <c r="P373" s="260">
        <v>0</v>
      </c>
      <c r="Q373" s="260">
        <v>0</v>
      </c>
      <c r="R373" s="260">
        <v>0</v>
      </c>
      <c r="S373" s="260">
        <f t="shared" si="11"/>
        <v>0</v>
      </c>
      <c r="T373" s="362">
        <v>0</v>
      </c>
      <c r="U373" s="369"/>
      <c r="V373" s="245">
        <v>0</v>
      </c>
      <c r="W373" s="246">
        <v>0</v>
      </c>
      <c r="X373" s="246">
        <v>0</v>
      </c>
      <c r="Y373" s="246">
        <v>0</v>
      </c>
      <c r="Z373" s="246">
        <v>0</v>
      </c>
      <c r="AA373" s="246">
        <v>0</v>
      </c>
      <c r="AB373" s="246">
        <v>0</v>
      </c>
      <c r="AC373" s="246">
        <v>0</v>
      </c>
      <c r="AD373" s="246">
        <v>0</v>
      </c>
      <c r="AE373" s="246">
        <f t="shared" si="10"/>
        <v>0</v>
      </c>
      <c r="AF373" s="351"/>
      <c r="AG373" s="245">
        <v>0</v>
      </c>
      <c r="AH373" s="247">
        <v>0</v>
      </c>
      <c r="AI373" s="248">
        <v>-368.99668125586948</v>
      </c>
      <c r="AJ373" s="249">
        <v>0</v>
      </c>
      <c r="AK373" s="262">
        <v>-352.16274126150921</v>
      </c>
      <c r="AL373" s="263">
        <v>-721.15942251737874</v>
      </c>
      <c r="AM373" s="252"/>
      <c r="AN373" s="253">
        <v>28.679040000000001</v>
      </c>
      <c r="AO373" s="254">
        <v>0</v>
      </c>
      <c r="AP373" s="255"/>
      <c r="AQ373" s="94" t="s">
        <v>721</v>
      </c>
      <c r="AR373" s="256">
        <v>721.15942251737874</v>
      </c>
      <c r="AT373" s="246">
        <v>0</v>
      </c>
      <c r="AV373" s="261">
        <v>0</v>
      </c>
    </row>
    <row r="374" spans="1:48" ht="15.05" customHeight="1" x14ac:dyDescent="0.3">
      <c r="A374" s="238">
        <v>368</v>
      </c>
      <c r="B374" s="257" t="s">
        <v>468</v>
      </c>
      <c r="C374" s="240">
        <v>810.48148238176225</v>
      </c>
      <c r="D374" s="264">
        <v>1</v>
      </c>
      <c r="E374" s="259">
        <v>0</v>
      </c>
      <c r="F374" s="260">
        <v>0</v>
      </c>
      <c r="G374" s="260">
        <v>2871</v>
      </c>
      <c r="H374" s="260">
        <v>6</v>
      </c>
      <c r="I374" s="260">
        <v>0</v>
      </c>
      <c r="J374" s="260">
        <v>0</v>
      </c>
      <c r="K374" s="260">
        <v>0</v>
      </c>
      <c r="L374" s="260">
        <v>0</v>
      </c>
      <c r="M374" s="260">
        <v>0</v>
      </c>
      <c r="N374" s="260">
        <v>0</v>
      </c>
      <c r="O374" s="260">
        <v>0</v>
      </c>
      <c r="P374" s="260">
        <v>0</v>
      </c>
      <c r="Q374" s="260">
        <v>0</v>
      </c>
      <c r="R374" s="260">
        <v>0</v>
      </c>
      <c r="S374" s="260">
        <f t="shared" si="11"/>
        <v>8380</v>
      </c>
      <c r="T374" s="362">
        <v>0</v>
      </c>
      <c r="U374" s="369"/>
      <c r="V374" s="245">
        <v>11251</v>
      </c>
      <c r="W374" s="246">
        <v>0</v>
      </c>
      <c r="X374" s="246">
        <v>0</v>
      </c>
      <c r="Y374" s="246">
        <v>0</v>
      </c>
      <c r="Z374" s="246">
        <v>0</v>
      </c>
      <c r="AA374" s="246">
        <v>0</v>
      </c>
      <c r="AB374" s="246">
        <v>0</v>
      </c>
      <c r="AC374" s="246">
        <v>0</v>
      </c>
      <c r="AD374" s="246">
        <v>0</v>
      </c>
      <c r="AE374" s="246">
        <f t="shared" si="10"/>
        <v>0</v>
      </c>
      <c r="AF374" s="351"/>
      <c r="AG374" s="245">
        <v>0</v>
      </c>
      <c r="AH374" s="247">
        <v>11251</v>
      </c>
      <c r="AI374" s="248">
        <v>0</v>
      </c>
      <c r="AJ374" s="249">
        <v>10440.518517618239</v>
      </c>
      <c r="AK374" s="262">
        <v>-498.97114265769562</v>
      </c>
      <c r="AL374" s="263">
        <v>9941.5473749605426</v>
      </c>
      <c r="AM374" s="252"/>
      <c r="AN374" s="253">
        <v>62.999580000000002</v>
      </c>
      <c r="AO374" s="254">
        <v>0</v>
      </c>
      <c r="AP374" s="255"/>
      <c r="AQ374" s="94">
        <v>-9941.5473749605426</v>
      </c>
      <c r="AR374" s="256" t="s">
        <v>721</v>
      </c>
      <c r="AT374" s="246">
        <v>0</v>
      </c>
      <c r="AV374" s="261">
        <v>8380</v>
      </c>
    </row>
    <row r="375" spans="1:48" ht="15.05" customHeight="1" x14ac:dyDescent="0.3">
      <c r="A375" s="238">
        <v>369</v>
      </c>
      <c r="B375" s="257" t="s">
        <v>469</v>
      </c>
      <c r="C375" s="240">
        <v>1824.8337248386829</v>
      </c>
      <c r="D375" s="264">
        <v>1</v>
      </c>
      <c r="E375" s="259">
        <v>0</v>
      </c>
      <c r="F375" s="260">
        <v>0</v>
      </c>
      <c r="G375" s="260">
        <v>663</v>
      </c>
      <c r="H375" s="260">
        <v>3.8</v>
      </c>
      <c r="I375" s="260">
        <v>0</v>
      </c>
      <c r="J375" s="260">
        <v>0</v>
      </c>
      <c r="K375" s="260">
        <v>0</v>
      </c>
      <c r="L375" s="260">
        <v>0</v>
      </c>
      <c r="M375" s="260">
        <v>0</v>
      </c>
      <c r="N375" s="260">
        <v>0</v>
      </c>
      <c r="O375" s="260">
        <v>0</v>
      </c>
      <c r="P375" s="260">
        <v>0</v>
      </c>
      <c r="Q375" s="260">
        <v>0</v>
      </c>
      <c r="R375" s="260">
        <v>0</v>
      </c>
      <c r="S375" s="260">
        <f t="shared" si="11"/>
        <v>0</v>
      </c>
      <c r="T375" s="362">
        <v>0</v>
      </c>
      <c r="U375" s="369"/>
      <c r="V375" s="245">
        <v>663</v>
      </c>
      <c r="W375" s="246">
        <v>0</v>
      </c>
      <c r="X375" s="246">
        <v>0</v>
      </c>
      <c r="Y375" s="246">
        <v>0</v>
      </c>
      <c r="Z375" s="246">
        <v>0</v>
      </c>
      <c r="AA375" s="246">
        <v>0</v>
      </c>
      <c r="AB375" s="246">
        <v>0</v>
      </c>
      <c r="AC375" s="246">
        <v>0</v>
      </c>
      <c r="AD375" s="246">
        <v>0</v>
      </c>
      <c r="AE375" s="246">
        <f t="shared" si="10"/>
        <v>0</v>
      </c>
      <c r="AF375" s="351"/>
      <c r="AG375" s="245">
        <v>0</v>
      </c>
      <c r="AH375" s="247">
        <v>663</v>
      </c>
      <c r="AI375" s="248">
        <v>-1161.8337248386829</v>
      </c>
      <c r="AJ375" s="249">
        <v>0</v>
      </c>
      <c r="AK375" s="262">
        <v>-465.5737865915354</v>
      </c>
      <c r="AL375" s="263">
        <v>-1627.4075114302182</v>
      </c>
      <c r="AM375" s="252"/>
      <c r="AN375" s="253">
        <v>141.84917999999999</v>
      </c>
      <c r="AO375" s="254">
        <v>0</v>
      </c>
      <c r="AP375" s="255"/>
      <c r="AQ375" s="94" t="s">
        <v>721</v>
      </c>
      <c r="AR375" s="256">
        <v>1627.4075114302182</v>
      </c>
      <c r="AT375" s="246">
        <v>0</v>
      </c>
      <c r="AV375" s="261">
        <v>0</v>
      </c>
    </row>
    <row r="376" spans="1:48" ht="15.05" customHeight="1" x14ac:dyDescent="0.3">
      <c r="A376" s="238">
        <v>370</v>
      </c>
      <c r="B376" s="257" t="s">
        <v>470</v>
      </c>
      <c r="C376" s="240">
        <v>1356.7359564779679</v>
      </c>
      <c r="D376" s="264">
        <v>1</v>
      </c>
      <c r="E376" s="259">
        <v>0</v>
      </c>
      <c r="F376" s="260">
        <v>0</v>
      </c>
      <c r="G376" s="260">
        <v>0</v>
      </c>
      <c r="H376" s="260">
        <v>0</v>
      </c>
      <c r="I376" s="260">
        <v>0</v>
      </c>
      <c r="J376" s="260">
        <v>0</v>
      </c>
      <c r="K376" s="260">
        <v>0</v>
      </c>
      <c r="L376" s="260">
        <v>0</v>
      </c>
      <c r="M376" s="260">
        <v>0</v>
      </c>
      <c r="N376" s="260">
        <v>0</v>
      </c>
      <c r="O376" s="260">
        <v>0</v>
      </c>
      <c r="P376" s="260">
        <v>0</v>
      </c>
      <c r="Q376" s="260">
        <v>0</v>
      </c>
      <c r="R376" s="260">
        <v>0</v>
      </c>
      <c r="S376" s="260">
        <f t="shared" si="11"/>
        <v>669.71184857276694</v>
      </c>
      <c r="T376" s="362">
        <v>0</v>
      </c>
      <c r="U376" s="369"/>
      <c r="V376" s="245">
        <v>669.71184857276694</v>
      </c>
      <c r="W376" s="246">
        <v>0</v>
      </c>
      <c r="X376" s="246">
        <v>0</v>
      </c>
      <c r="Y376" s="246">
        <v>0</v>
      </c>
      <c r="Z376" s="246">
        <v>0</v>
      </c>
      <c r="AA376" s="246">
        <v>0</v>
      </c>
      <c r="AB376" s="246">
        <v>0</v>
      </c>
      <c r="AC376" s="246">
        <v>0</v>
      </c>
      <c r="AD376" s="246">
        <v>0</v>
      </c>
      <c r="AE376" s="246">
        <f t="shared" si="10"/>
        <v>0</v>
      </c>
      <c r="AF376" s="351"/>
      <c r="AG376" s="245">
        <v>0</v>
      </c>
      <c r="AH376" s="247">
        <v>669.71184857276694</v>
      </c>
      <c r="AI376" s="248">
        <v>-687.02410790520094</v>
      </c>
      <c r="AJ376" s="249">
        <v>0</v>
      </c>
      <c r="AK376" s="262">
        <v>-1196.6773003691283</v>
      </c>
      <c r="AL376" s="263">
        <v>-1883.7014082743292</v>
      </c>
      <c r="AM376" s="252"/>
      <c r="AN376" s="253">
        <v>105.435306</v>
      </c>
      <c r="AO376" s="254">
        <v>0</v>
      </c>
      <c r="AP376" s="255"/>
      <c r="AQ376" s="94" t="s">
        <v>721</v>
      </c>
      <c r="AR376" s="256">
        <v>1883.7014082743292</v>
      </c>
      <c r="AT376" s="246">
        <v>0</v>
      </c>
      <c r="AV376" s="261">
        <v>669.71184857276694</v>
      </c>
    </row>
    <row r="377" spans="1:48" ht="15.05" customHeight="1" x14ac:dyDescent="0.3">
      <c r="A377" s="238">
        <v>371</v>
      </c>
      <c r="B377" s="257" t="s">
        <v>471</v>
      </c>
      <c r="C377" s="240">
        <v>1557.8743331642963</v>
      </c>
      <c r="D377" s="264">
        <v>1</v>
      </c>
      <c r="E377" s="259">
        <v>0</v>
      </c>
      <c r="F377" s="260">
        <v>0</v>
      </c>
      <c r="G377" s="260">
        <v>0</v>
      </c>
      <c r="H377" s="260">
        <v>0</v>
      </c>
      <c r="I377" s="260">
        <v>0</v>
      </c>
      <c r="J377" s="260">
        <v>0</v>
      </c>
      <c r="K377" s="260">
        <v>0</v>
      </c>
      <c r="L377" s="260">
        <v>0</v>
      </c>
      <c r="M377" s="260">
        <v>0</v>
      </c>
      <c r="N377" s="260">
        <v>0</v>
      </c>
      <c r="O377" s="260">
        <v>0</v>
      </c>
      <c r="P377" s="260">
        <v>0</v>
      </c>
      <c r="Q377" s="260">
        <v>0</v>
      </c>
      <c r="R377" s="260">
        <v>0</v>
      </c>
      <c r="S377" s="260">
        <f t="shared" si="11"/>
        <v>0</v>
      </c>
      <c r="T377" s="362">
        <v>0</v>
      </c>
      <c r="U377" s="369"/>
      <c r="V377" s="245">
        <v>0</v>
      </c>
      <c r="W377" s="246">
        <v>0</v>
      </c>
      <c r="X377" s="246">
        <v>0</v>
      </c>
      <c r="Y377" s="246">
        <v>0</v>
      </c>
      <c r="Z377" s="246">
        <v>0</v>
      </c>
      <c r="AA377" s="246">
        <v>0</v>
      </c>
      <c r="AB377" s="246">
        <v>0</v>
      </c>
      <c r="AC377" s="246">
        <v>0</v>
      </c>
      <c r="AD377" s="246">
        <v>0</v>
      </c>
      <c r="AE377" s="246">
        <f t="shared" si="10"/>
        <v>0</v>
      </c>
      <c r="AF377" s="351"/>
      <c r="AG377" s="245">
        <v>0</v>
      </c>
      <c r="AH377" s="247">
        <v>0</v>
      </c>
      <c r="AI377" s="248">
        <v>-1557.8743331642963</v>
      </c>
      <c r="AJ377" s="249">
        <v>0</v>
      </c>
      <c r="AK377" s="262">
        <v>-1487.1789701406055</v>
      </c>
      <c r="AL377" s="263">
        <v>-3045.0533033049019</v>
      </c>
      <c r="AM377" s="252"/>
      <c r="AN377" s="253">
        <v>121.08025000000001</v>
      </c>
      <c r="AO377" s="254">
        <v>0</v>
      </c>
      <c r="AP377" s="255"/>
      <c r="AQ377" s="94" t="s">
        <v>721</v>
      </c>
      <c r="AR377" s="256">
        <v>3045.0533033049019</v>
      </c>
      <c r="AT377" s="246">
        <v>0</v>
      </c>
      <c r="AV377" s="261">
        <v>0</v>
      </c>
    </row>
    <row r="378" spans="1:48" ht="15.05" customHeight="1" x14ac:dyDescent="0.3">
      <c r="A378" s="238">
        <v>372</v>
      </c>
      <c r="B378" s="257" t="s">
        <v>472</v>
      </c>
      <c r="C378" s="240">
        <v>972.1866636884622</v>
      </c>
      <c r="D378" s="264">
        <v>1</v>
      </c>
      <c r="E378" s="259">
        <v>0</v>
      </c>
      <c r="F378" s="260">
        <v>0</v>
      </c>
      <c r="G378" s="260">
        <v>0</v>
      </c>
      <c r="H378" s="260">
        <v>0</v>
      </c>
      <c r="I378" s="260">
        <v>0</v>
      </c>
      <c r="J378" s="260">
        <v>0</v>
      </c>
      <c r="K378" s="260">
        <v>0</v>
      </c>
      <c r="L378" s="260">
        <v>0</v>
      </c>
      <c r="M378" s="260">
        <v>0</v>
      </c>
      <c r="N378" s="260">
        <v>0</v>
      </c>
      <c r="O378" s="260">
        <v>0</v>
      </c>
      <c r="P378" s="260">
        <v>0</v>
      </c>
      <c r="Q378" s="260">
        <v>0</v>
      </c>
      <c r="R378" s="260">
        <v>0</v>
      </c>
      <c r="S378" s="260">
        <f t="shared" si="11"/>
        <v>0</v>
      </c>
      <c r="T378" s="362">
        <v>0</v>
      </c>
      <c r="U378" s="369"/>
      <c r="V378" s="245">
        <v>0</v>
      </c>
      <c r="W378" s="246">
        <v>0</v>
      </c>
      <c r="X378" s="246">
        <v>0</v>
      </c>
      <c r="Y378" s="246">
        <v>0</v>
      </c>
      <c r="Z378" s="246">
        <v>0</v>
      </c>
      <c r="AA378" s="246">
        <v>0</v>
      </c>
      <c r="AB378" s="246">
        <v>0</v>
      </c>
      <c r="AC378" s="246">
        <v>0</v>
      </c>
      <c r="AD378" s="246">
        <v>0</v>
      </c>
      <c r="AE378" s="246">
        <f t="shared" si="10"/>
        <v>0</v>
      </c>
      <c r="AF378" s="351"/>
      <c r="AG378" s="245">
        <v>0</v>
      </c>
      <c r="AH378" s="247">
        <v>0</v>
      </c>
      <c r="AI378" s="248">
        <v>-972.1866636884622</v>
      </c>
      <c r="AJ378" s="249">
        <v>0</v>
      </c>
      <c r="AK378" s="262">
        <v>-928.17692245184958</v>
      </c>
      <c r="AL378" s="263">
        <v>-1900.3635861403118</v>
      </c>
      <c r="AM378" s="252"/>
      <c r="AN378" s="253">
        <v>75.55744</v>
      </c>
      <c r="AO378" s="254">
        <v>0</v>
      </c>
      <c r="AP378" s="255"/>
      <c r="AQ378" s="94" t="s">
        <v>721</v>
      </c>
      <c r="AR378" s="256">
        <v>1900.3635861403118</v>
      </c>
      <c r="AT378" s="246">
        <v>0</v>
      </c>
      <c r="AV378" s="261">
        <v>0</v>
      </c>
    </row>
    <row r="379" spans="1:48" ht="15.05" customHeight="1" x14ac:dyDescent="0.3">
      <c r="A379" s="238">
        <v>373</v>
      </c>
      <c r="B379" s="257" t="s">
        <v>473</v>
      </c>
      <c r="C379" s="240">
        <v>245.84383962699346</v>
      </c>
      <c r="D379" s="264">
        <v>1</v>
      </c>
      <c r="E379" s="259">
        <v>0</v>
      </c>
      <c r="F379" s="260">
        <v>0</v>
      </c>
      <c r="G379" s="260">
        <v>0</v>
      </c>
      <c r="H379" s="260">
        <v>0</v>
      </c>
      <c r="I379" s="260">
        <v>0</v>
      </c>
      <c r="J379" s="260">
        <v>0</v>
      </c>
      <c r="K379" s="260">
        <v>0</v>
      </c>
      <c r="L379" s="260">
        <v>0</v>
      </c>
      <c r="M379" s="260">
        <v>0</v>
      </c>
      <c r="N379" s="260">
        <v>0</v>
      </c>
      <c r="O379" s="260">
        <v>0</v>
      </c>
      <c r="P379" s="260">
        <v>0</v>
      </c>
      <c r="Q379" s="260">
        <v>0</v>
      </c>
      <c r="R379" s="260">
        <v>0</v>
      </c>
      <c r="S379" s="260">
        <f t="shared" si="11"/>
        <v>669.71184857276694</v>
      </c>
      <c r="T379" s="362">
        <v>0</v>
      </c>
      <c r="U379" s="369"/>
      <c r="V379" s="245">
        <v>669.71184857276694</v>
      </c>
      <c r="W379" s="246">
        <v>0</v>
      </c>
      <c r="X379" s="246">
        <v>0</v>
      </c>
      <c r="Y379" s="246">
        <v>0</v>
      </c>
      <c r="Z379" s="246">
        <v>0</v>
      </c>
      <c r="AA379" s="246">
        <v>0</v>
      </c>
      <c r="AB379" s="246">
        <v>0</v>
      </c>
      <c r="AC379" s="246">
        <v>0</v>
      </c>
      <c r="AD379" s="246">
        <v>0</v>
      </c>
      <c r="AE379" s="246">
        <f t="shared" si="10"/>
        <v>0</v>
      </c>
      <c r="AF379" s="351"/>
      <c r="AG379" s="245">
        <v>0</v>
      </c>
      <c r="AH379" s="247">
        <v>669.71184857276694</v>
      </c>
      <c r="AI379" s="248">
        <v>0</v>
      </c>
      <c r="AJ379" s="249">
        <v>423.86800894577345</v>
      </c>
      <c r="AK379" s="262">
        <v>-137.10987494995373</v>
      </c>
      <c r="AL379" s="263">
        <v>286.75813399581972</v>
      </c>
      <c r="AM379" s="252"/>
      <c r="AN379" s="253">
        <v>19.102590000000003</v>
      </c>
      <c r="AO379" s="254">
        <v>0</v>
      </c>
      <c r="AP379" s="255"/>
      <c r="AQ379" s="94">
        <v>-286.75813399581972</v>
      </c>
      <c r="AR379" s="256" t="s">
        <v>721</v>
      </c>
      <c r="AT379" s="246">
        <v>0</v>
      </c>
      <c r="AV379" s="261">
        <v>669.71184857276694</v>
      </c>
    </row>
    <row r="380" spans="1:48" ht="15.05" customHeight="1" x14ac:dyDescent="0.3">
      <c r="A380" s="238">
        <v>374</v>
      </c>
      <c r="B380" s="257" t="s">
        <v>474</v>
      </c>
      <c r="C380" s="240">
        <v>567.81053543458984</v>
      </c>
      <c r="D380" s="264">
        <v>3</v>
      </c>
      <c r="E380" s="259">
        <v>0</v>
      </c>
      <c r="F380" s="260">
        <v>0</v>
      </c>
      <c r="G380" s="260">
        <v>0</v>
      </c>
      <c r="H380" s="260">
        <v>0</v>
      </c>
      <c r="I380" s="260">
        <v>0</v>
      </c>
      <c r="J380" s="260">
        <v>0</v>
      </c>
      <c r="K380" s="260">
        <v>0</v>
      </c>
      <c r="L380" s="260">
        <v>0</v>
      </c>
      <c r="M380" s="260">
        <v>0</v>
      </c>
      <c r="N380" s="260">
        <v>0</v>
      </c>
      <c r="O380" s="260">
        <v>0</v>
      </c>
      <c r="P380" s="260">
        <v>0</v>
      </c>
      <c r="Q380" s="260">
        <v>0</v>
      </c>
      <c r="R380" s="260">
        <v>0</v>
      </c>
      <c r="S380" s="260">
        <f t="shared" si="11"/>
        <v>0</v>
      </c>
      <c r="T380" s="362">
        <v>0</v>
      </c>
      <c r="U380" s="369"/>
      <c r="V380" s="245">
        <v>0</v>
      </c>
      <c r="W380" s="246">
        <v>0</v>
      </c>
      <c r="X380" s="246">
        <v>0</v>
      </c>
      <c r="Y380" s="246">
        <v>0</v>
      </c>
      <c r="Z380" s="246">
        <v>0</v>
      </c>
      <c r="AA380" s="246">
        <v>0</v>
      </c>
      <c r="AB380" s="246">
        <v>0</v>
      </c>
      <c r="AC380" s="246">
        <v>0</v>
      </c>
      <c r="AD380" s="246">
        <v>0</v>
      </c>
      <c r="AE380" s="246">
        <f t="shared" si="10"/>
        <v>0</v>
      </c>
      <c r="AF380" s="351"/>
      <c r="AG380" s="245">
        <v>0</v>
      </c>
      <c r="AH380" s="247">
        <v>0</v>
      </c>
      <c r="AI380" s="248">
        <v>-567.81053543458984</v>
      </c>
      <c r="AJ380" s="249">
        <v>0</v>
      </c>
      <c r="AK380" s="262">
        <v>-543.95587155881981</v>
      </c>
      <c r="AL380" s="263">
        <v>-1111.7664069934096</v>
      </c>
      <c r="AM380" s="252"/>
      <c r="AN380" s="253">
        <v>44.152760000000001</v>
      </c>
      <c r="AO380" s="254">
        <v>0</v>
      </c>
      <c r="AP380" s="255"/>
      <c r="AQ380" s="94" t="s">
        <v>721</v>
      </c>
      <c r="AR380" s="256">
        <v>1111.7664069934096</v>
      </c>
      <c r="AT380" s="246">
        <v>0</v>
      </c>
      <c r="AV380" s="261">
        <v>0</v>
      </c>
    </row>
    <row r="381" spans="1:48" ht="15.05" customHeight="1" x14ac:dyDescent="0.3">
      <c r="A381" s="238">
        <v>375</v>
      </c>
      <c r="B381" s="257" t="s">
        <v>475</v>
      </c>
      <c r="C381" s="240">
        <v>238.88117017653926</v>
      </c>
      <c r="D381" s="264">
        <v>3</v>
      </c>
      <c r="E381" s="259">
        <v>0</v>
      </c>
      <c r="F381" s="260">
        <v>0</v>
      </c>
      <c r="G381" s="260">
        <v>0</v>
      </c>
      <c r="H381" s="260">
        <v>0</v>
      </c>
      <c r="I381" s="260">
        <v>0</v>
      </c>
      <c r="J381" s="260">
        <v>0</v>
      </c>
      <c r="K381" s="260">
        <v>0</v>
      </c>
      <c r="L381" s="260">
        <v>0</v>
      </c>
      <c r="M381" s="260">
        <v>0</v>
      </c>
      <c r="N381" s="260">
        <v>0</v>
      </c>
      <c r="O381" s="260">
        <v>0</v>
      </c>
      <c r="P381" s="260">
        <v>0</v>
      </c>
      <c r="Q381" s="260">
        <v>0</v>
      </c>
      <c r="R381" s="260">
        <v>0</v>
      </c>
      <c r="S381" s="260">
        <f t="shared" si="11"/>
        <v>0</v>
      </c>
      <c r="T381" s="362">
        <v>0</v>
      </c>
      <c r="U381" s="369"/>
      <c r="V381" s="245">
        <v>0</v>
      </c>
      <c r="W381" s="246">
        <v>0</v>
      </c>
      <c r="X381" s="246">
        <v>0</v>
      </c>
      <c r="Y381" s="246">
        <v>0</v>
      </c>
      <c r="Z381" s="246">
        <v>0</v>
      </c>
      <c r="AA381" s="246">
        <v>0</v>
      </c>
      <c r="AB381" s="246">
        <v>0</v>
      </c>
      <c r="AC381" s="246">
        <v>0</v>
      </c>
      <c r="AD381" s="246">
        <v>0</v>
      </c>
      <c r="AE381" s="246">
        <f t="shared" si="10"/>
        <v>0</v>
      </c>
      <c r="AF381" s="351"/>
      <c r="AG381" s="245">
        <v>0</v>
      </c>
      <c r="AH381" s="247">
        <v>0</v>
      </c>
      <c r="AI381" s="248">
        <v>-238.88117017653926</v>
      </c>
      <c r="AJ381" s="249">
        <v>0</v>
      </c>
      <c r="AK381" s="262">
        <v>-228.83950003758807</v>
      </c>
      <c r="AL381" s="263">
        <v>-467.72067021412732</v>
      </c>
      <c r="AM381" s="252"/>
      <c r="AN381" s="253">
        <v>18.57715</v>
      </c>
      <c r="AO381" s="254">
        <v>0</v>
      </c>
      <c r="AP381" s="255"/>
      <c r="AQ381" s="94" t="s">
        <v>721</v>
      </c>
      <c r="AR381" s="256">
        <v>467.72067021412732</v>
      </c>
      <c r="AT381" s="246">
        <v>0</v>
      </c>
      <c r="AV381" s="261">
        <v>0</v>
      </c>
    </row>
    <row r="382" spans="1:48" ht="15.05" customHeight="1" x14ac:dyDescent="0.3">
      <c r="A382" s="238">
        <v>376</v>
      </c>
      <c r="B382" s="257" t="s">
        <v>476</v>
      </c>
      <c r="C382" s="240">
        <v>333.28316519290655</v>
      </c>
      <c r="D382" s="264">
        <v>3</v>
      </c>
      <c r="E382" s="259">
        <v>0</v>
      </c>
      <c r="F382" s="260">
        <v>0</v>
      </c>
      <c r="G382" s="260">
        <v>0</v>
      </c>
      <c r="H382" s="260">
        <v>0</v>
      </c>
      <c r="I382" s="260">
        <v>0</v>
      </c>
      <c r="J382" s="260">
        <v>0</v>
      </c>
      <c r="K382" s="260">
        <v>0</v>
      </c>
      <c r="L382" s="260">
        <v>0</v>
      </c>
      <c r="M382" s="260">
        <v>0</v>
      </c>
      <c r="N382" s="260">
        <v>0</v>
      </c>
      <c r="O382" s="260">
        <v>0</v>
      </c>
      <c r="P382" s="260">
        <v>0</v>
      </c>
      <c r="Q382" s="260">
        <v>0</v>
      </c>
      <c r="R382" s="260">
        <v>0</v>
      </c>
      <c r="S382" s="260">
        <f t="shared" si="11"/>
        <v>0</v>
      </c>
      <c r="T382" s="362">
        <v>0</v>
      </c>
      <c r="U382" s="369"/>
      <c r="V382" s="245">
        <v>0</v>
      </c>
      <c r="W382" s="246">
        <v>0</v>
      </c>
      <c r="X382" s="246">
        <v>0</v>
      </c>
      <c r="Y382" s="246">
        <v>0</v>
      </c>
      <c r="Z382" s="246">
        <v>0</v>
      </c>
      <c r="AA382" s="246">
        <v>0</v>
      </c>
      <c r="AB382" s="246">
        <v>0</v>
      </c>
      <c r="AC382" s="246">
        <v>0</v>
      </c>
      <c r="AD382" s="246">
        <v>0</v>
      </c>
      <c r="AE382" s="246">
        <f t="shared" si="10"/>
        <v>0</v>
      </c>
      <c r="AF382" s="351"/>
      <c r="AG382" s="245">
        <v>0</v>
      </c>
      <c r="AH382" s="247">
        <v>0</v>
      </c>
      <c r="AI382" s="248">
        <v>-333.28316519290655</v>
      </c>
      <c r="AJ382" s="249">
        <v>0</v>
      </c>
      <c r="AK382" s="262">
        <v>-319.26821822420925</v>
      </c>
      <c r="AL382" s="263">
        <v>-652.55138341711586</v>
      </c>
      <c r="AM382" s="252"/>
      <c r="AN382" s="253">
        <v>25.918590999999999</v>
      </c>
      <c r="AO382" s="254">
        <v>0</v>
      </c>
      <c r="AP382" s="255"/>
      <c r="AQ382" s="94" t="s">
        <v>721</v>
      </c>
      <c r="AR382" s="256">
        <v>652.55138341711586</v>
      </c>
      <c r="AT382" s="246">
        <v>0</v>
      </c>
      <c r="AV382" s="261">
        <v>0</v>
      </c>
    </row>
    <row r="383" spans="1:48" ht="15.05" customHeight="1" x14ac:dyDescent="0.3">
      <c r="A383" s="238">
        <v>377</v>
      </c>
      <c r="B383" s="257" t="s">
        <v>477</v>
      </c>
      <c r="C383" s="240">
        <v>376.15563050215866</v>
      </c>
      <c r="D383" s="264">
        <v>3</v>
      </c>
      <c r="E383" s="259">
        <v>0</v>
      </c>
      <c r="F383" s="260">
        <v>0</v>
      </c>
      <c r="G383" s="260">
        <v>0</v>
      </c>
      <c r="H383" s="260">
        <v>0</v>
      </c>
      <c r="I383" s="260">
        <v>0</v>
      </c>
      <c r="J383" s="260">
        <v>0</v>
      </c>
      <c r="K383" s="260">
        <v>0</v>
      </c>
      <c r="L383" s="260">
        <v>0</v>
      </c>
      <c r="M383" s="260">
        <v>0</v>
      </c>
      <c r="N383" s="260">
        <v>0</v>
      </c>
      <c r="O383" s="260">
        <v>0</v>
      </c>
      <c r="P383" s="260">
        <v>0</v>
      </c>
      <c r="Q383" s="260">
        <v>0</v>
      </c>
      <c r="R383" s="260">
        <v>0</v>
      </c>
      <c r="S383" s="260">
        <f t="shared" si="11"/>
        <v>0</v>
      </c>
      <c r="T383" s="362">
        <v>0</v>
      </c>
      <c r="U383" s="369"/>
      <c r="V383" s="245">
        <v>0</v>
      </c>
      <c r="W383" s="246">
        <v>0</v>
      </c>
      <c r="X383" s="246">
        <v>0</v>
      </c>
      <c r="Y383" s="246">
        <v>0</v>
      </c>
      <c r="Z383" s="246">
        <v>0</v>
      </c>
      <c r="AA383" s="246">
        <v>0</v>
      </c>
      <c r="AB383" s="246">
        <v>0</v>
      </c>
      <c r="AC383" s="246">
        <v>0</v>
      </c>
      <c r="AD383" s="246">
        <v>0</v>
      </c>
      <c r="AE383" s="246">
        <f t="shared" si="10"/>
        <v>0</v>
      </c>
      <c r="AF383" s="351"/>
      <c r="AG383" s="245">
        <v>0</v>
      </c>
      <c r="AH383" s="247">
        <v>0</v>
      </c>
      <c r="AI383" s="248">
        <v>-376.15563050215866</v>
      </c>
      <c r="AJ383" s="249">
        <v>0</v>
      </c>
      <c r="AK383" s="262">
        <v>-360.32994377739158</v>
      </c>
      <c r="AL383" s="263">
        <v>-736.48557427955029</v>
      </c>
      <c r="AM383" s="252"/>
      <c r="AN383" s="253">
        <v>29.25</v>
      </c>
      <c r="AO383" s="254">
        <v>0</v>
      </c>
      <c r="AP383" s="255"/>
      <c r="AQ383" s="94" t="s">
        <v>721</v>
      </c>
      <c r="AR383" s="256">
        <v>736.48557427955029</v>
      </c>
      <c r="AT383" s="246">
        <v>0</v>
      </c>
      <c r="AV383" s="261">
        <v>0</v>
      </c>
    </row>
    <row r="384" spans="1:48" ht="15.05" customHeight="1" x14ac:dyDescent="0.3">
      <c r="A384" s="238">
        <v>378</v>
      </c>
      <c r="B384" s="257" t="s">
        <v>478</v>
      </c>
      <c r="C384" s="240">
        <v>328.93886289485033</v>
      </c>
      <c r="D384" s="264">
        <v>3</v>
      </c>
      <c r="E384" s="259">
        <v>0</v>
      </c>
      <c r="F384" s="260">
        <v>0</v>
      </c>
      <c r="G384" s="260">
        <v>0</v>
      </c>
      <c r="H384" s="260">
        <v>0</v>
      </c>
      <c r="I384" s="260">
        <v>0</v>
      </c>
      <c r="J384" s="260">
        <v>0</v>
      </c>
      <c r="K384" s="260">
        <v>0</v>
      </c>
      <c r="L384" s="260">
        <v>0</v>
      </c>
      <c r="M384" s="260">
        <v>0</v>
      </c>
      <c r="N384" s="260">
        <v>0</v>
      </c>
      <c r="O384" s="260">
        <v>0</v>
      </c>
      <c r="P384" s="260">
        <v>0</v>
      </c>
      <c r="Q384" s="260">
        <v>0</v>
      </c>
      <c r="R384" s="260">
        <v>0</v>
      </c>
      <c r="S384" s="260">
        <f t="shared" si="11"/>
        <v>0</v>
      </c>
      <c r="T384" s="362">
        <v>0</v>
      </c>
      <c r="U384" s="369"/>
      <c r="V384" s="245">
        <v>0</v>
      </c>
      <c r="W384" s="246">
        <v>0</v>
      </c>
      <c r="X384" s="246">
        <v>0</v>
      </c>
      <c r="Y384" s="246">
        <v>0</v>
      </c>
      <c r="Z384" s="246">
        <v>0</v>
      </c>
      <c r="AA384" s="246">
        <v>0</v>
      </c>
      <c r="AB384" s="246">
        <v>0</v>
      </c>
      <c r="AC384" s="246">
        <v>0</v>
      </c>
      <c r="AD384" s="246">
        <v>0</v>
      </c>
      <c r="AE384" s="246">
        <f t="shared" si="10"/>
        <v>0</v>
      </c>
      <c r="AF384" s="351"/>
      <c r="AG384" s="245">
        <v>0</v>
      </c>
      <c r="AH384" s="247">
        <v>0</v>
      </c>
      <c r="AI384" s="248">
        <v>-328.93886289485033</v>
      </c>
      <c r="AJ384" s="249">
        <v>0</v>
      </c>
      <c r="AK384" s="262">
        <v>-315.11601838823128</v>
      </c>
      <c r="AL384" s="263">
        <v>-644.05488128308161</v>
      </c>
      <c r="AM384" s="252"/>
      <c r="AN384" s="253">
        <v>25.577999999999999</v>
      </c>
      <c r="AO384" s="254">
        <v>0</v>
      </c>
      <c r="AP384" s="255"/>
      <c r="AQ384" s="94" t="s">
        <v>721</v>
      </c>
      <c r="AR384" s="256">
        <v>644.05488128308161</v>
      </c>
      <c r="AT384" s="246">
        <v>0</v>
      </c>
      <c r="AV384" s="261">
        <v>0</v>
      </c>
    </row>
    <row r="385" spans="1:48" ht="15.05" customHeight="1" x14ac:dyDescent="0.3">
      <c r="A385" s="238">
        <v>379</v>
      </c>
      <c r="B385" s="257" t="s">
        <v>479</v>
      </c>
      <c r="C385" s="240">
        <v>1566.9156546464476</v>
      </c>
      <c r="D385" s="264">
        <v>1</v>
      </c>
      <c r="E385" s="259">
        <v>0</v>
      </c>
      <c r="F385" s="260">
        <v>0</v>
      </c>
      <c r="G385" s="260">
        <v>727.43</v>
      </c>
      <c r="H385" s="260">
        <v>0</v>
      </c>
      <c r="I385" s="260">
        <v>0</v>
      </c>
      <c r="J385" s="260">
        <v>0</v>
      </c>
      <c r="K385" s="260">
        <v>0</v>
      </c>
      <c r="L385" s="260">
        <v>0</v>
      </c>
      <c r="M385" s="260">
        <v>0</v>
      </c>
      <c r="N385" s="260">
        <v>0</v>
      </c>
      <c r="O385" s="260">
        <v>0</v>
      </c>
      <c r="P385" s="260">
        <v>0</v>
      </c>
      <c r="Q385" s="260">
        <v>0</v>
      </c>
      <c r="R385" s="260">
        <v>0</v>
      </c>
      <c r="S385" s="260">
        <f t="shared" si="11"/>
        <v>753.06696430747411</v>
      </c>
      <c r="T385" s="362">
        <v>0</v>
      </c>
      <c r="U385" s="369"/>
      <c r="V385" s="245">
        <v>1480.4969643074742</v>
      </c>
      <c r="W385" s="246">
        <v>0</v>
      </c>
      <c r="X385" s="246">
        <v>0</v>
      </c>
      <c r="Y385" s="246">
        <v>0</v>
      </c>
      <c r="Z385" s="246">
        <v>0</v>
      </c>
      <c r="AA385" s="246">
        <v>0</v>
      </c>
      <c r="AB385" s="246">
        <v>0</v>
      </c>
      <c r="AC385" s="246">
        <v>0</v>
      </c>
      <c r="AD385" s="246">
        <v>0</v>
      </c>
      <c r="AE385" s="246">
        <f t="shared" si="10"/>
        <v>0</v>
      </c>
      <c r="AF385" s="351"/>
      <c r="AG385" s="245">
        <v>0</v>
      </c>
      <c r="AH385" s="247">
        <v>1480.4969643074742</v>
      </c>
      <c r="AI385" s="248">
        <v>-86.41869033897342</v>
      </c>
      <c r="AJ385" s="249">
        <v>0</v>
      </c>
      <c r="AK385" s="262">
        <v>15903.816062144269</v>
      </c>
      <c r="AL385" s="263">
        <v>15817.397371805297</v>
      </c>
      <c r="AM385" s="252"/>
      <c r="AN385" s="253">
        <v>121.60444099999998</v>
      </c>
      <c r="AO385" s="254">
        <v>0</v>
      </c>
      <c r="AP385" s="255"/>
      <c r="AQ385" s="94">
        <v>-15817.397371805297</v>
      </c>
      <c r="AR385" s="256" t="s">
        <v>721</v>
      </c>
      <c r="AT385" s="246">
        <v>0</v>
      </c>
      <c r="AV385" s="261">
        <v>753.06696430747411</v>
      </c>
    </row>
    <row r="386" spans="1:48" ht="15.05" customHeight="1" x14ac:dyDescent="0.3">
      <c r="A386" s="238">
        <v>380</v>
      </c>
      <c r="B386" s="257" t="s">
        <v>480</v>
      </c>
      <c r="C386" s="240">
        <v>1615.8310981818011</v>
      </c>
      <c r="D386" s="264">
        <v>1</v>
      </c>
      <c r="E386" s="259">
        <v>0</v>
      </c>
      <c r="F386" s="260">
        <v>0</v>
      </c>
      <c r="G386" s="260">
        <v>1175</v>
      </c>
      <c r="H386" s="260">
        <v>5.7</v>
      </c>
      <c r="I386" s="260">
        <v>0</v>
      </c>
      <c r="J386" s="260">
        <v>0</v>
      </c>
      <c r="K386" s="260">
        <v>0</v>
      </c>
      <c r="L386" s="260">
        <v>0</v>
      </c>
      <c r="M386" s="260">
        <v>0</v>
      </c>
      <c r="N386" s="260">
        <v>0</v>
      </c>
      <c r="O386" s="260">
        <v>0</v>
      </c>
      <c r="P386" s="260">
        <v>0</v>
      </c>
      <c r="Q386" s="260">
        <v>0</v>
      </c>
      <c r="R386" s="260">
        <v>0</v>
      </c>
      <c r="S386" s="260">
        <f t="shared" si="11"/>
        <v>747.24286152406307</v>
      </c>
      <c r="T386" s="362">
        <v>0</v>
      </c>
      <c r="U386" s="369"/>
      <c r="V386" s="245">
        <v>1922.2428615240631</v>
      </c>
      <c r="W386" s="246">
        <v>0</v>
      </c>
      <c r="X386" s="246">
        <v>0</v>
      </c>
      <c r="Y386" s="246">
        <v>0</v>
      </c>
      <c r="Z386" s="246">
        <v>0</v>
      </c>
      <c r="AA386" s="246">
        <v>0</v>
      </c>
      <c r="AB386" s="246">
        <v>0</v>
      </c>
      <c r="AC386" s="246">
        <v>0</v>
      </c>
      <c r="AD386" s="246">
        <v>0</v>
      </c>
      <c r="AE386" s="246">
        <f t="shared" si="10"/>
        <v>0</v>
      </c>
      <c r="AF386" s="351"/>
      <c r="AG386" s="245">
        <v>0</v>
      </c>
      <c r="AH386" s="247">
        <v>1922.2428615240631</v>
      </c>
      <c r="AI386" s="248">
        <v>0</v>
      </c>
      <c r="AJ386" s="249">
        <v>306.41176334226202</v>
      </c>
      <c r="AK386" s="262">
        <v>12866.382501716107</v>
      </c>
      <c r="AL386" s="263">
        <v>13172.794265058368</v>
      </c>
      <c r="AM386" s="252"/>
      <c r="AN386" s="253">
        <v>125.57559999999999</v>
      </c>
      <c r="AO386" s="254">
        <v>0</v>
      </c>
      <c r="AP386" s="255"/>
      <c r="AQ386" s="94">
        <v>-13172.794265058368</v>
      </c>
      <c r="AR386" s="256" t="s">
        <v>721</v>
      </c>
      <c r="AT386" s="246">
        <v>0</v>
      </c>
      <c r="AV386" s="261">
        <v>747.24286152406307</v>
      </c>
    </row>
    <row r="387" spans="1:48" ht="15.05" customHeight="1" x14ac:dyDescent="0.3">
      <c r="A387" s="238">
        <v>381</v>
      </c>
      <c r="B387" s="257" t="s">
        <v>481</v>
      </c>
      <c r="C387" s="240">
        <v>633.13123652550485</v>
      </c>
      <c r="D387" s="264">
        <v>1</v>
      </c>
      <c r="E387" s="259">
        <v>0</v>
      </c>
      <c r="F387" s="260">
        <v>0</v>
      </c>
      <c r="G387" s="260">
        <v>4485.8</v>
      </c>
      <c r="H387" s="260">
        <v>5</v>
      </c>
      <c r="I387" s="260">
        <v>0</v>
      </c>
      <c r="J387" s="260">
        <v>0</v>
      </c>
      <c r="K387" s="260">
        <v>0</v>
      </c>
      <c r="L387" s="260">
        <v>0</v>
      </c>
      <c r="M387" s="260">
        <v>0</v>
      </c>
      <c r="N387" s="260">
        <v>0</v>
      </c>
      <c r="O387" s="260">
        <v>20562</v>
      </c>
      <c r="P387" s="260">
        <v>0</v>
      </c>
      <c r="Q387" s="260">
        <v>0</v>
      </c>
      <c r="R387" s="260">
        <v>0</v>
      </c>
      <c r="S387" s="260">
        <f t="shared" si="11"/>
        <v>947.75673933609926</v>
      </c>
      <c r="T387" s="362">
        <v>0</v>
      </c>
      <c r="U387" s="369"/>
      <c r="V387" s="245">
        <v>25995.556739336098</v>
      </c>
      <c r="W387" s="246">
        <v>0</v>
      </c>
      <c r="X387" s="246">
        <v>0</v>
      </c>
      <c r="Y387" s="246">
        <v>0</v>
      </c>
      <c r="Z387" s="246">
        <v>0</v>
      </c>
      <c r="AA387" s="246">
        <v>0</v>
      </c>
      <c r="AB387" s="246">
        <v>0</v>
      </c>
      <c r="AC387" s="246">
        <v>0</v>
      </c>
      <c r="AD387" s="246">
        <v>0</v>
      </c>
      <c r="AE387" s="246">
        <f t="shared" si="10"/>
        <v>0</v>
      </c>
      <c r="AF387" s="351"/>
      <c r="AG387" s="245">
        <v>0</v>
      </c>
      <c r="AH387" s="247">
        <v>25995.556739336098</v>
      </c>
      <c r="AI387" s="248">
        <v>0</v>
      </c>
      <c r="AJ387" s="249">
        <v>25362.425502810594</v>
      </c>
      <c r="AK387" s="262">
        <v>-398.3720443723704</v>
      </c>
      <c r="AL387" s="263">
        <v>24964.053458438226</v>
      </c>
      <c r="AM387" s="252"/>
      <c r="AN387" s="253">
        <v>49.195039999999999</v>
      </c>
      <c r="AO387" s="254">
        <v>0</v>
      </c>
      <c r="AP387" s="255"/>
      <c r="AQ387" s="94">
        <v>-24964.053458438226</v>
      </c>
      <c r="AR387" s="256" t="s">
        <v>721</v>
      </c>
      <c r="AT387" s="246">
        <v>0</v>
      </c>
      <c r="AV387" s="261">
        <v>947.75673933609926</v>
      </c>
    </row>
    <row r="388" spans="1:48" ht="15.05" customHeight="1" x14ac:dyDescent="0.3">
      <c r="A388" s="238">
        <v>382</v>
      </c>
      <c r="B388" s="257" t="s">
        <v>482</v>
      </c>
      <c r="C388" s="240">
        <v>1303.6744692401062</v>
      </c>
      <c r="D388" s="264">
        <v>1</v>
      </c>
      <c r="E388" s="259">
        <v>0</v>
      </c>
      <c r="F388" s="260">
        <v>0</v>
      </c>
      <c r="G388" s="260">
        <v>1133</v>
      </c>
      <c r="H388" s="260">
        <v>5.7</v>
      </c>
      <c r="I388" s="260">
        <v>0</v>
      </c>
      <c r="J388" s="260">
        <v>0</v>
      </c>
      <c r="K388" s="260">
        <v>0</v>
      </c>
      <c r="L388" s="260">
        <v>0</v>
      </c>
      <c r="M388" s="260">
        <v>0</v>
      </c>
      <c r="N388" s="260">
        <v>0</v>
      </c>
      <c r="O388" s="260">
        <v>0</v>
      </c>
      <c r="P388" s="260">
        <v>0</v>
      </c>
      <c r="Q388" s="260">
        <v>0</v>
      </c>
      <c r="R388" s="260">
        <v>0</v>
      </c>
      <c r="S388" s="260">
        <f t="shared" si="11"/>
        <v>705.48338027394698</v>
      </c>
      <c r="T388" s="362">
        <v>0</v>
      </c>
      <c r="U388" s="369"/>
      <c r="V388" s="245">
        <v>1838.483380273947</v>
      </c>
      <c r="W388" s="246">
        <v>0</v>
      </c>
      <c r="X388" s="246">
        <v>0</v>
      </c>
      <c r="Y388" s="246">
        <v>0</v>
      </c>
      <c r="Z388" s="246">
        <v>0</v>
      </c>
      <c r="AA388" s="246">
        <v>0</v>
      </c>
      <c r="AB388" s="246">
        <v>0</v>
      </c>
      <c r="AC388" s="246">
        <v>0</v>
      </c>
      <c r="AD388" s="246">
        <v>0</v>
      </c>
      <c r="AE388" s="246">
        <f t="shared" si="10"/>
        <v>0</v>
      </c>
      <c r="AF388" s="351"/>
      <c r="AG388" s="245">
        <v>0</v>
      </c>
      <c r="AH388" s="247">
        <v>1838.483380273947</v>
      </c>
      <c r="AI388" s="248">
        <v>0</v>
      </c>
      <c r="AJ388" s="249">
        <v>534.80891103384079</v>
      </c>
      <c r="AK388" s="262">
        <v>114.75319536937292</v>
      </c>
      <c r="AL388" s="263">
        <v>649.56210640321365</v>
      </c>
      <c r="AM388" s="252"/>
      <c r="AN388" s="253">
        <v>101.33479</v>
      </c>
      <c r="AO388" s="254">
        <v>0</v>
      </c>
      <c r="AP388" s="255"/>
      <c r="AQ388" s="94">
        <v>-649.56210640321365</v>
      </c>
      <c r="AR388" s="256" t="s">
        <v>721</v>
      </c>
      <c r="AT388" s="246">
        <v>0</v>
      </c>
      <c r="AV388" s="261">
        <v>705.48338027394698</v>
      </c>
    </row>
    <row r="389" spans="1:48" ht="15.05" customHeight="1" x14ac:dyDescent="0.3">
      <c r="A389" s="238">
        <v>383</v>
      </c>
      <c r="B389" s="257" t="s">
        <v>483</v>
      </c>
      <c r="C389" s="240">
        <v>405.54148534992521</v>
      </c>
      <c r="D389" s="264">
        <v>3</v>
      </c>
      <c r="E389" s="259">
        <v>0</v>
      </c>
      <c r="F389" s="260">
        <v>0</v>
      </c>
      <c r="G389" s="260">
        <v>0</v>
      </c>
      <c r="H389" s="260">
        <v>0</v>
      </c>
      <c r="I389" s="260">
        <v>0</v>
      </c>
      <c r="J389" s="260">
        <v>0</v>
      </c>
      <c r="K389" s="260">
        <v>0</v>
      </c>
      <c r="L389" s="260">
        <v>0</v>
      </c>
      <c r="M389" s="260">
        <v>0</v>
      </c>
      <c r="N389" s="260">
        <v>0</v>
      </c>
      <c r="O389" s="260">
        <v>765.16000000000008</v>
      </c>
      <c r="P389" s="260">
        <v>0</v>
      </c>
      <c r="Q389" s="260">
        <v>0</v>
      </c>
      <c r="R389" s="260">
        <v>0</v>
      </c>
      <c r="S389" s="260">
        <f t="shared" si="11"/>
        <v>3.2980896083784046</v>
      </c>
      <c r="T389" s="362">
        <v>0</v>
      </c>
      <c r="U389" s="369"/>
      <c r="V389" s="245">
        <v>768.45808960837849</v>
      </c>
      <c r="W389" s="246">
        <v>0</v>
      </c>
      <c r="X389" s="246">
        <v>0</v>
      </c>
      <c r="Y389" s="246">
        <v>0</v>
      </c>
      <c r="Z389" s="246">
        <v>0</v>
      </c>
      <c r="AA389" s="246">
        <v>0</v>
      </c>
      <c r="AB389" s="246">
        <v>0</v>
      </c>
      <c r="AC389" s="246">
        <v>0</v>
      </c>
      <c r="AD389" s="246">
        <v>0</v>
      </c>
      <c r="AE389" s="246">
        <f t="shared" si="10"/>
        <v>0</v>
      </c>
      <c r="AF389" s="351"/>
      <c r="AG389" s="245">
        <v>0</v>
      </c>
      <c r="AH389" s="247">
        <v>768.45808960837849</v>
      </c>
      <c r="AI389" s="248">
        <v>0</v>
      </c>
      <c r="AJ389" s="249">
        <v>362.91660425845328</v>
      </c>
      <c r="AK389" s="262">
        <v>-388.4737477645424</v>
      </c>
      <c r="AL389" s="263">
        <v>-25.557143506089119</v>
      </c>
      <c r="AM389" s="252"/>
      <c r="AN389" s="253">
        <v>31.538160000000001</v>
      </c>
      <c r="AO389" s="254">
        <v>0</v>
      </c>
      <c r="AP389" s="255"/>
      <c r="AQ389" s="94" t="s">
        <v>721</v>
      </c>
      <c r="AR389" s="256">
        <v>25.557143506089119</v>
      </c>
      <c r="AT389" s="246">
        <v>0</v>
      </c>
      <c r="AV389" s="261">
        <v>3.2980896083784046</v>
      </c>
    </row>
    <row r="390" spans="1:48" ht="15.05" customHeight="1" x14ac:dyDescent="0.3">
      <c r="A390" s="238">
        <v>384</v>
      </c>
      <c r="B390" s="257" t="s">
        <v>484</v>
      </c>
      <c r="C390" s="240">
        <v>529.78587445126834</v>
      </c>
      <c r="D390" s="264">
        <v>3</v>
      </c>
      <c r="E390" s="259">
        <v>0</v>
      </c>
      <c r="F390" s="260">
        <v>0</v>
      </c>
      <c r="G390" s="260">
        <v>0</v>
      </c>
      <c r="H390" s="260">
        <v>0</v>
      </c>
      <c r="I390" s="260">
        <v>0</v>
      </c>
      <c r="J390" s="260">
        <v>0</v>
      </c>
      <c r="K390" s="260">
        <v>0</v>
      </c>
      <c r="L390" s="260">
        <v>0</v>
      </c>
      <c r="M390" s="260">
        <v>0</v>
      </c>
      <c r="N390" s="260">
        <v>0</v>
      </c>
      <c r="O390" s="260">
        <v>0</v>
      </c>
      <c r="P390" s="260">
        <v>0</v>
      </c>
      <c r="Q390" s="260">
        <v>0</v>
      </c>
      <c r="R390" s="260">
        <v>0</v>
      </c>
      <c r="S390" s="260">
        <f t="shared" si="11"/>
        <v>0</v>
      </c>
      <c r="T390" s="362">
        <v>0</v>
      </c>
      <c r="U390" s="369"/>
      <c r="V390" s="245">
        <v>0</v>
      </c>
      <c r="W390" s="246">
        <v>0</v>
      </c>
      <c r="X390" s="246">
        <v>0</v>
      </c>
      <c r="Y390" s="246">
        <v>0</v>
      </c>
      <c r="Z390" s="246">
        <v>0</v>
      </c>
      <c r="AA390" s="246">
        <v>0</v>
      </c>
      <c r="AB390" s="246">
        <v>0</v>
      </c>
      <c r="AC390" s="246">
        <v>0</v>
      </c>
      <c r="AD390" s="246">
        <v>0</v>
      </c>
      <c r="AE390" s="246">
        <f t="shared" si="10"/>
        <v>0</v>
      </c>
      <c r="AF390" s="351"/>
      <c r="AG390" s="245">
        <v>0</v>
      </c>
      <c r="AH390" s="247">
        <v>0</v>
      </c>
      <c r="AI390" s="248">
        <v>-529.78587445126834</v>
      </c>
      <c r="AJ390" s="249">
        <v>0</v>
      </c>
      <c r="AK390" s="262">
        <v>-507.50764246331175</v>
      </c>
      <c r="AL390" s="263">
        <v>-1037.2935169145801</v>
      </c>
      <c r="AM390" s="252"/>
      <c r="AN390" s="253">
        <v>41.198279999999997</v>
      </c>
      <c r="AO390" s="254">
        <v>0</v>
      </c>
      <c r="AP390" s="255"/>
      <c r="AQ390" s="94" t="s">
        <v>721</v>
      </c>
      <c r="AR390" s="256">
        <v>1037.2935169145801</v>
      </c>
      <c r="AT390" s="246">
        <v>0</v>
      </c>
      <c r="AV390" s="261">
        <v>0</v>
      </c>
    </row>
    <row r="391" spans="1:48" ht="15.05" customHeight="1" x14ac:dyDescent="0.3">
      <c r="A391" s="238">
        <v>385</v>
      </c>
      <c r="B391" s="257" t="s">
        <v>485</v>
      </c>
      <c r="C391" s="240">
        <v>1285.424911724391</v>
      </c>
      <c r="D391" s="264">
        <v>1</v>
      </c>
      <c r="E391" s="259">
        <v>0</v>
      </c>
      <c r="F391" s="260">
        <v>0</v>
      </c>
      <c r="G391" s="260">
        <v>0</v>
      </c>
      <c r="H391" s="260">
        <v>0</v>
      </c>
      <c r="I391" s="260">
        <v>0</v>
      </c>
      <c r="J391" s="260">
        <v>0</v>
      </c>
      <c r="K391" s="260">
        <v>0</v>
      </c>
      <c r="L391" s="260">
        <v>0</v>
      </c>
      <c r="M391" s="260">
        <v>0</v>
      </c>
      <c r="N391" s="260">
        <v>0</v>
      </c>
      <c r="O391" s="260">
        <v>0</v>
      </c>
      <c r="P391" s="260">
        <v>0</v>
      </c>
      <c r="Q391" s="260">
        <v>0</v>
      </c>
      <c r="R391" s="260">
        <v>0</v>
      </c>
      <c r="S391" s="260">
        <f t="shared" si="11"/>
        <v>0</v>
      </c>
      <c r="T391" s="362">
        <v>0</v>
      </c>
      <c r="U391" s="369"/>
      <c r="V391" s="245">
        <v>0</v>
      </c>
      <c r="W391" s="246">
        <v>0</v>
      </c>
      <c r="X391" s="246">
        <v>0</v>
      </c>
      <c r="Y391" s="246">
        <v>0</v>
      </c>
      <c r="Z391" s="246">
        <v>0</v>
      </c>
      <c r="AA391" s="246">
        <v>0</v>
      </c>
      <c r="AB391" s="246">
        <v>0</v>
      </c>
      <c r="AC391" s="246">
        <v>0</v>
      </c>
      <c r="AD391" s="246">
        <v>0</v>
      </c>
      <c r="AE391" s="246">
        <f t="shared" si="10"/>
        <v>0</v>
      </c>
      <c r="AF391" s="351"/>
      <c r="AG391" s="245">
        <v>0</v>
      </c>
      <c r="AH391" s="247">
        <v>0</v>
      </c>
      <c r="AI391" s="248">
        <v>-1285.424911724391</v>
      </c>
      <c r="AJ391" s="249">
        <v>0</v>
      </c>
      <c r="AK391" s="262">
        <v>-1225.7693730724659</v>
      </c>
      <c r="AL391" s="263">
        <v>-2511.1942847968567</v>
      </c>
      <c r="AM391" s="252"/>
      <c r="AN391" s="253">
        <v>99.896999999999991</v>
      </c>
      <c r="AO391" s="254">
        <v>0</v>
      </c>
      <c r="AP391" s="255"/>
      <c r="AQ391" s="94" t="s">
        <v>721</v>
      </c>
      <c r="AR391" s="256">
        <v>2511.1942847968567</v>
      </c>
      <c r="AT391" s="246">
        <v>0</v>
      </c>
      <c r="AV391" s="261">
        <v>0</v>
      </c>
    </row>
    <row r="392" spans="1:48" ht="15.05" customHeight="1" x14ac:dyDescent="0.3">
      <c r="A392" s="238">
        <v>386</v>
      </c>
      <c r="B392" s="257" t="s">
        <v>486</v>
      </c>
      <c r="C392" s="240">
        <v>828.31617244189465</v>
      </c>
      <c r="D392" s="264">
        <v>2</v>
      </c>
      <c r="E392" s="259">
        <v>0</v>
      </c>
      <c r="F392" s="260">
        <v>0</v>
      </c>
      <c r="G392" s="260">
        <v>0</v>
      </c>
      <c r="H392" s="260">
        <v>0</v>
      </c>
      <c r="I392" s="260">
        <v>0</v>
      </c>
      <c r="J392" s="260">
        <v>0</v>
      </c>
      <c r="K392" s="260">
        <v>0</v>
      </c>
      <c r="L392" s="260">
        <v>0</v>
      </c>
      <c r="M392" s="260">
        <v>0</v>
      </c>
      <c r="N392" s="260">
        <v>0</v>
      </c>
      <c r="O392" s="260">
        <v>0</v>
      </c>
      <c r="P392" s="260">
        <v>0</v>
      </c>
      <c r="Q392" s="260">
        <v>0</v>
      </c>
      <c r="R392" s="260">
        <v>0</v>
      </c>
      <c r="S392" s="260">
        <f t="shared" si="11"/>
        <v>0</v>
      </c>
      <c r="T392" s="362">
        <v>0</v>
      </c>
      <c r="U392" s="369"/>
      <c r="V392" s="245">
        <v>0</v>
      </c>
      <c r="W392" s="246">
        <v>0</v>
      </c>
      <c r="X392" s="246">
        <v>0</v>
      </c>
      <c r="Y392" s="246">
        <v>0</v>
      </c>
      <c r="Z392" s="246">
        <v>0</v>
      </c>
      <c r="AA392" s="246">
        <v>0</v>
      </c>
      <c r="AB392" s="246">
        <v>0</v>
      </c>
      <c r="AC392" s="246">
        <v>0</v>
      </c>
      <c r="AD392" s="246">
        <v>0</v>
      </c>
      <c r="AE392" s="246">
        <f t="shared" ref="AE392:AE455" si="12">AT392-AF392</f>
        <v>0</v>
      </c>
      <c r="AF392" s="351"/>
      <c r="AG392" s="245">
        <v>0</v>
      </c>
      <c r="AH392" s="247">
        <v>0</v>
      </c>
      <c r="AI392" s="248">
        <v>-828.31617244189465</v>
      </c>
      <c r="AJ392" s="249">
        <v>0</v>
      </c>
      <c r="AK392" s="262">
        <v>-793.55727525679754</v>
      </c>
      <c r="AL392" s="263">
        <v>-1621.8734476986922</v>
      </c>
      <c r="AM392" s="252"/>
      <c r="AN392" s="253">
        <v>64.412509999999997</v>
      </c>
      <c r="AO392" s="254">
        <v>0</v>
      </c>
      <c r="AP392" s="255"/>
      <c r="AQ392" s="94" t="s">
        <v>721</v>
      </c>
      <c r="AR392" s="256">
        <v>1621.8734476986922</v>
      </c>
      <c r="AT392" s="246">
        <v>0</v>
      </c>
      <c r="AV392" s="261">
        <v>0</v>
      </c>
    </row>
    <row r="393" spans="1:48" ht="15.05" customHeight="1" x14ac:dyDescent="0.3">
      <c r="A393" s="238">
        <v>387</v>
      </c>
      <c r="B393" s="257" t="s">
        <v>487</v>
      </c>
      <c r="C393" s="240">
        <v>587.60919207512848</v>
      </c>
      <c r="D393" s="264">
        <v>2</v>
      </c>
      <c r="E393" s="259">
        <v>0</v>
      </c>
      <c r="F393" s="260">
        <v>0</v>
      </c>
      <c r="G393" s="260">
        <v>0</v>
      </c>
      <c r="H393" s="260">
        <v>0</v>
      </c>
      <c r="I393" s="260">
        <v>0</v>
      </c>
      <c r="J393" s="260">
        <v>0</v>
      </c>
      <c r="K393" s="260">
        <v>0</v>
      </c>
      <c r="L393" s="260">
        <v>0</v>
      </c>
      <c r="M393" s="260">
        <v>0</v>
      </c>
      <c r="N393" s="260">
        <v>0</v>
      </c>
      <c r="O393" s="260">
        <v>0</v>
      </c>
      <c r="P393" s="260">
        <v>0</v>
      </c>
      <c r="Q393" s="260">
        <v>0</v>
      </c>
      <c r="R393" s="260">
        <v>0</v>
      </c>
      <c r="S393" s="260">
        <f t="shared" ref="S393:S456" si="13">AV393-T393-U393</f>
        <v>0</v>
      </c>
      <c r="T393" s="362">
        <v>0</v>
      </c>
      <c r="U393" s="369"/>
      <c r="V393" s="245">
        <v>0</v>
      </c>
      <c r="W393" s="246">
        <v>0</v>
      </c>
      <c r="X393" s="246">
        <v>0</v>
      </c>
      <c r="Y393" s="246">
        <v>0</v>
      </c>
      <c r="Z393" s="246">
        <v>0</v>
      </c>
      <c r="AA393" s="246">
        <v>0</v>
      </c>
      <c r="AB393" s="246">
        <v>0</v>
      </c>
      <c r="AC393" s="246">
        <v>0</v>
      </c>
      <c r="AD393" s="246">
        <v>0</v>
      </c>
      <c r="AE393" s="246">
        <f t="shared" si="12"/>
        <v>0</v>
      </c>
      <c r="AF393" s="351"/>
      <c r="AG393" s="245">
        <v>0</v>
      </c>
      <c r="AH393" s="247">
        <v>0</v>
      </c>
      <c r="AI393" s="248">
        <v>-587.60919207512848</v>
      </c>
      <c r="AJ393" s="249">
        <v>0</v>
      </c>
      <c r="AK393" s="262">
        <v>-562.87187191301905</v>
      </c>
      <c r="AL393" s="263">
        <v>-1150.4810639881475</v>
      </c>
      <c r="AM393" s="252"/>
      <c r="AN393" s="253">
        <v>45.695</v>
      </c>
      <c r="AO393" s="254">
        <v>0</v>
      </c>
      <c r="AP393" s="255"/>
      <c r="AQ393" s="94" t="s">
        <v>721</v>
      </c>
      <c r="AR393" s="256">
        <v>1150.4810639881475</v>
      </c>
      <c r="AT393" s="246">
        <v>0</v>
      </c>
      <c r="AV393" s="261">
        <v>0</v>
      </c>
    </row>
    <row r="394" spans="1:48" ht="15.05" customHeight="1" x14ac:dyDescent="0.3">
      <c r="A394" s="238">
        <v>388</v>
      </c>
      <c r="B394" s="257" t="s">
        <v>488</v>
      </c>
      <c r="C394" s="240">
        <v>785.97045507541645</v>
      </c>
      <c r="D394" s="264">
        <v>2</v>
      </c>
      <c r="E394" s="259">
        <v>0</v>
      </c>
      <c r="F394" s="260">
        <v>0</v>
      </c>
      <c r="G394" s="260">
        <v>0</v>
      </c>
      <c r="H394" s="260">
        <v>0</v>
      </c>
      <c r="I394" s="260">
        <v>0</v>
      </c>
      <c r="J394" s="260">
        <v>0</v>
      </c>
      <c r="K394" s="260">
        <v>0</v>
      </c>
      <c r="L394" s="260">
        <v>0</v>
      </c>
      <c r="M394" s="260">
        <v>0</v>
      </c>
      <c r="N394" s="260">
        <v>0</v>
      </c>
      <c r="O394" s="260">
        <v>0</v>
      </c>
      <c r="P394" s="260">
        <v>0</v>
      </c>
      <c r="Q394" s="260">
        <v>0</v>
      </c>
      <c r="R394" s="260">
        <v>0</v>
      </c>
      <c r="S394" s="260">
        <f t="shared" si="13"/>
        <v>0</v>
      </c>
      <c r="T394" s="362">
        <v>0</v>
      </c>
      <c r="U394" s="369"/>
      <c r="V394" s="245">
        <v>0</v>
      </c>
      <c r="W394" s="246">
        <v>0</v>
      </c>
      <c r="X394" s="246">
        <v>0</v>
      </c>
      <c r="Y394" s="246">
        <v>0</v>
      </c>
      <c r="Z394" s="246">
        <v>0</v>
      </c>
      <c r="AA394" s="246">
        <v>0</v>
      </c>
      <c r="AB394" s="246">
        <v>0</v>
      </c>
      <c r="AC394" s="246">
        <v>0</v>
      </c>
      <c r="AD394" s="246">
        <v>0</v>
      </c>
      <c r="AE394" s="246">
        <f t="shared" si="12"/>
        <v>0</v>
      </c>
      <c r="AF394" s="351"/>
      <c r="AG394" s="245">
        <v>0</v>
      </c>
      <c r="AH394" s="247">
        <v>0</v>
      </c>
      <c r="AI394" s="248">
        <v>-785.97045507541645</v>
      </c>
      <c r="AJ394" s="249">
        <v>0</v>
      </c>
      <c r="AK394" s="262">
        <v>-752.95719959361224</v>
      </c>
      <c r="AL394" s="263">
        <v>-1538.9276546690287</v>
      </c>
      <c r="AM394" s="252"/>
      <c r="AN394" s="253">
        <v>61.121619999999993</v>
      </c>
      <c r="AO394" s="254">
        <v>0</v>
      </c>
      <c r="AP394" s="255"/>
      <c r="AQ394" s="94" t="s">
        <v>721</v>
      </c>
      <c r="AR394" s="256">
        <v>1538.9276546690287</v>
      </c>
      <c r="AT394" s="246">
        <v>0</v>
      </c>
      <c r="AV394" s="261">
        <v>0</v>
      </c>
    </row>
    <row r="395" spans="1:48" ht="15.05" customHeight="1" x14ac:dyDescent="0.3">
      <c r="A395" s="238">
        <v>389</v>
      </c>
      <c r="B395" s="257" t="s">
        <v>489</v>
      </c>
      <c r="C395" s="240">
        <v>656.47484740088601</v>
      </c>
      <c r="D395" s="264">
        <v>3</v>
      </c>
      <c r="E395" s="259">
        <v>0</v>
      </c>
      <c r="F395" s="260">
        <v>0</v>
      </c>
      <c r="G395" s="260">
        <v>0</v>
      </c>
      <c r="H395" s="260">
        <v>0</v>
      </c>
      <c r="I395" s="260">
        <v>0</v>
      </c>
      <c r="J395" s="260">
        <v>0</v>
      </c>
      <c r="K395" s="260">
        <v>0</v>
      </c>
      <c r="L395" s="260">
        <v>0</v>
      </c>
      <c r="M395" s="260">
        <v>0</v>
      </c>
      <c r="N395" s="260">
        <v>0</v>
      </c>
      <c r="O395" s="260">
        <v>0</v>
      </c>
      <c r="P395" s="260">
        <v>0</v>
      </c>
      <c r="Q395" s="260">
        <v>0</v>
      </c>
      <c r="R395" s="260">
        <v>0</v>
      </c>
      <c r="S395" s="260">
        <f t="shared" si="13"/>
        <v>0</v>
      </c>
      <c r="T395" s="362">
        <v>0</v>
      </c>
      <c r="U395" s="369"/>
      <c r="V395" s="245">
        <v>0</v>
      </c>
      <c r="W395" s="246">
        <v>0</v>
      </c>
      <c r="X395" s="246">
        <v>0</v>
      </c>
      <c r="Y395" s="246">
        <v>0</v>
      </c>
      <c r="Z395" s="246">
        <v>0</v>
      </c>
      <c r="AA395" s="246">
        <v>0</v>
      </c>
      <c r="AB395" s="246">
        <v>0</v>
      </c>
      <c r="AC395" s="246">
        <v>0</v>
      </c>
      <c r="AD395" s="246">
        <v>0</v>
      </c>
      <c r="AE395" s="246">
        <f t="shared" si="12"/>
        <v>0</v>
      </c>
      <c r="AF395" s="351"/>
      <c r="AG395" s="245">
        <v>0</v>
      </c>
      <c r="AH395" s="247">
        <v>0</v>
      </c>
      <c r="AI395" s="248">
        <v>-656.47484740088601</v>
      </c>
      <c r="AJ395" s="249">
        <v>0</v>
      </c>
      <c r="AK395" s="262">
        <v>-628.84819074856955</v>
      </c>
      <c r="AL395" s="263">
        <v>-1285.3230381494554</v>
      </c>
      <c r="AM395" s="252"/>
      <c r="AN395" s="253">
        <v>51.048079999999999</v>
      </c>
      <c r="AO395" s="254">
        <v>0</v>
      </c>
      <c r="AP395" s="255"/>
      <c r="AQ395" s="94" t="s">
        <v>721</v>
      </c>
      <c r="AR395" s="256">
        <v>1285.3230381494554</v>
      </c>
      <c r="AT395" s="246">
        <v>0</v>
      </c>
      <c r="AV395" s="261">
        <v>0</v>
      </c>
    </row>
    <row r="396" spans="1:48" ht="15.05" customHeight="1" x14ac:dyDescent="0.3">
      <c r="A396" s="238">
        <v>390</v>
      </c>
      <c r="B396" s="257" t="s">
        <v>490</v>
      </c>
      <c r="C396" s="240">
        <v>169.05279456156478</v>
      </c>
      <c r="D396" s="264">
        <v>3</v>
      </c>
      <c r="E396" s="259">
        <v>0</v>
      </c>
      <c r="F396" s="260">
        <v>0</v>
      </c>
      <c r="G396" s="260">
        <v>0</v>
      </c>
      <c r="H396" s="260">
        <v>0</v>
      </c>
      <c r="I396" s="260">
        <v>0</v>
      </c>
      <c r="J396" s="260">
        <v>0</v>
      </c>
      <c r="K396" s="260">
        <v>0</v>
      </c>
      <c r="L396" s="260">
        <v>0</v>
      </c>
      <c r="M396" s="260">
        <v>0</v>
      </c>
      <c r="N396" s="260">
        <v>0</v>
      </c>
      <c r="O396" s="260">
        <v>0</v>
      </c>
      <c r="P396" s="260">
        <v>0</v>
      </c>
      <c r="Q396" s="260">
        <v>0</v>
      </c>
      <c r="R396" s="260">
        <v>0</v>
      </c>
      <c r="S396" s="260">
        <f t="shared" si="13"/>
        <v>0</v>
      </c>
      <c r="T396" s="362">
        <v>0</v>
      </c>
      <c r="U396" s="369"/>
      <c r="V396" s="245">
        <v>0</v>
      </c>
      <c r="W396" s="246">
        <v>0</v>
      </c>
      <c r="X396" s="246">
        <v>0</v>
      </c>
      <c r="Y396" s="246">
        <v>0</v>
      </c>
      <c r="Z396" s="246">
        <v>0</v>
      </c>
      <c r="AA396" s="246">
        <v>0</v>
      </c>
      <c r="AB396" s="246">
        <v>0</v>
      </c>
      <c r="AC396" s="246">
        <v>0</v>
      </c>
      <c r="AD396" s="246">
        <v>0</v>
      </c>
      <c r="AE396" s="246">
        <f t="shared" si="12"/>
        <v>0</v>
      </c>
      <c r="AF396" s="351"/>
      <c r="AG396" s="245">
        <v>0</v>
      </c>
      <c r="AH396" s="247">
        <v>0</v>
      </c>
      <c r="AI396" s="248">
        <v>-169.05279456156478</v>
      </c>
      <c r="AJ396" s="249">
        <v>0</v>
      </c>
      <c r="AK396" s="262">
        <v>-161.94089048944244</v>
      </c>
      <c r="AL396" s="263">
        <v>-330.99368505100722</v>
      </c>
      <c r="AM396" s="252"/>
      <c r="AN396" s="253">
        <v>13.1463</v>
      </c>
      <c r="AO396" s="254">
        <v>0</v>
      </c>
      <c r="AP396" s="255"/>
      <c r="AQ396" s="94" t="s">
        <v>721</v>
      </c>
      <c r="AR396" s="256">
        <v>330.99368505100722</v>
      </c>
      <c r="AT396" s="246">
        <v>0</v>
      </c>
      <c r="AV396" s="261">
        <v>0</v>
      </c>
    </row>
    <row r="397" spans="1:48" ht="15.05" customHeight="1" x14ac:dyDescent="0.3">
      <c r="A397" s="238">
        <v>391</v>
      </c>
      <c r="B397" s="257" t="s">
        <v>491</v>
      </c>
      <c r="C397" s="240">
        <v>514.86329973420266</v>
      </c>
      <c r="D397" s="264">
        <v>3</v>
      </c>
      <c r="E397" s="259">
        <v>0</v>
      </c>
      <c r="F397" s="260">
        <v>0</v>
      </c>
      <c r="G397" s="260">
        <v>0</v>
      </c>
      <c r="H397" s="260">
        <v>0</v>
      </c>
      <c r="I397" s="260">
        <v>0</v>
      </c>
      <c r="J397" s="260">
        <v>0</v>
      </c>
      <c r="K397" s="260">
        <v>0</v>
      </c>
      <c r="L397" s="260">
        <v>0</v>
      </c>
      <c r="M397" s="260">
        <v>0</v>
      </c>
      <c r="N397" s="260">
        <v>0</v>
      </c>
      <c r="O397" s="260">
        <v>0</v>
      </c>
      <c r="P397" s="260">
        <v>0</v>
      </c>
      <c r="Q397" s="260">
        <v>0</v>
      </c>
      <c r="R397" s="260">
        <v>0</v>
      </c>
      <c r="S397" s="260">
        <f t="shared" si="13"/>
        <v>0</v>
      </c>
      <c r="T397" s="362">
        <v>0</v>
      </c>
      <c r="U397" s="369"/>
      <c r="V397" s="245">
        <v>0</v>
      </c>
      <c r="W397" s="246">
        <v>0</v>
      </c>
      <c r="X397" s="246">
        <v>0</v>
      </c>
      <c r="Y397" s="246">
        <v>0</v>
      </c>
      <c r="Z397" s="246">
        <v>0</v>
      </c>
      <c r="AA397" s="246">
        <v>0</v>
      </c>
      <c r="AB397" s="246">
        <v>0</v>
      </c>
      <c r="AC397" s="246">
        <v>0</v>
      </c>
      <c r="AD397" s="246">
        <v>0</v>
      </c>
      <c r="AE397" s="246">
        <f t="shared" si="12"/>
        <v>0</v>
      </c>
      <c r="AF397" s="351"/>
      <c r="AG397" s="245">
        <v>0</v>
      </c>
      <c r="AH397" s="247">
        <v>0</v>
      </c>
      <c r="AI397" s="248">
        <v>-514.86329973420266</v>
      </c>
      <c r="AJ397" s="249">
        <v>0</v>
      </c>
      <c r="AK397" s="262">
        <v>-203.20479909908829</v>
      </c>
      <c r="AL397" s="263">
        <v>-718.06809883329095</v>
      </c>
      <c r="AM397" s="252"/>
      <c r="AN397" s="253">
        <v>40.039619999999999</v>
      </c>
      <c r="AO397" s="254">
        <v>0</v>
      </c>
      <c r="AP397" s="255"/>
      <c r="AQ397" s="94" t="s">
        <v>721</v>
      </c>
      <c r="AR397" s="256">
        <v>718.06809883329095</v>
      </c>
      <c r="AT397" s="246">
        <v>0</v>
      </c>
      <c r="AV397" s="261">
        <v>0</v>
      </c>
    </row>
    <row r="398" spans="1:48" ht="15.05" customHeight="1" x14ac:dyDescent="0.3">
      <c r="A398" s="238">
        <v>392</v>
      </c>
      <c r="B398" s="257" t="s">
        <v>492</v>
      </c>
      <c r="C398" s="240">
        <v>712.36358243422865</v>
      </c>
      <c r="D398" s="264">
        <v>3</v>
      </c>
      <c r="E398" s="259">
        <v>0</v>
      </c>
      <c r="F398" s="260">
        <v>0</v>
      </c>
      <c r="G398" s="260">
        <v>0</v>
      </c>
      <c r="H398" s="260">
        <v>0</v>
      </c>
      <c r="I398" s="260">
        <v>0</v>
      </c>
      <c r="J398" s="260">
        <v>0</v>
      </c>
      <c r="K398" s="260">
        <v>0</v>
      </c>
      <c r="L398" s="260">
        <v>0</v>
      </c>
      <c r="M398" s="260">
        <v>0</v>
      </c>
      <c r="N398" s="260">
        <v>0</v>
      </c>
      <c r="O398" s="260">
        <v>0</v>
      </c>
      <c r="P398" s="260">
        <v>0</v>
      </c>
      <c r="Q398" s="260">
        <v>0</v>
      </c>
      <c r="R398" s="260">
        <v>0</v>
      </c>
      <c r="S398" s="260">
        <f t="shared" si="13"/>
        <v>0</v>
      </c>
      <c r="T398" s="362">
        <v>0</v>
      </c>
      <c r="U398" s="369"/>
      <c r="V398" s="245">
        <v>0</v>
      </c>
      <c r="W398" s="246">
        <v>0</v>
      </c>
      <c r="X398" s="246">
        <v>0</v>
      </c>
      <c r="Y398" s="246">
        <v>0</v>
      </c>
      <c r="Z398" s="246">
        <v>0</v>
      </c>
      <c r="AA398" s="246">
        <v>0</v>
      </c>
      <c r="AB398" s="246">
        <v>0</v>
      </c>
      <c r="AC398" s="246">
        <v>0</v>
      </c>
      <c r="AD398" s="246">
        <v>0</v>
      </c>
      <c r="AE398" s="246">
        <f t="shared" si="12"/>
        <v>0</v>
      </c>
      <c r="AF398" s="351"/>
      <c r="AG398" s="245">
        <v>0</v>
      </c>
      <c r="AH398" s="247">
        <v>0</v>
      </c>
      <c r="AI398" s="248">
        <v>-712.36358243422865</v>
      </c>
      <c r="AJ398" s="249">
        <v>0</v>
      </c>
      <c r="AK398" s="262">
        <v>-682.36689708508675</v>
      </c>
      <c r="AL398" s="263">
        <v>-1394.7304795193154</v>
      </c>
      <c r="AM398" s="252"/>
      <c r="AN398" s="253">
        <v>55.397840000000002</v>
      </c>
      <c r="AO398" s="254">
        <v>0</v>
      </c>
      <c r="AP398" s="255"/>
      <c r="AQ398" s="94" t="s">
        <v>721</v>
      </c>
      <c r="AR398" s="256">
        <v>1394.7304795193154</v>
      </c>
      <c r="AT398" s="246">
        <v>0</v>
      </c>
      <c r="AV398" s="261">
        <v>0</v>
      </c>
    </row>
    <row r="399" spans="1:48" ht="15.05" customHeight="1" x14ac:dyDescent="0.3">
      <c r="A399" s="238">
        <v>393</v>
      </c>
      <c r="B399" s="257" t="s">
        <v>493</v>
      </c>
      <c r="C399" s="240">
        <v>757.60696822034595</v>
      </c>
      <c r="D399" s="264">
        <v>3</v>
      </c>
      <c r="E399" s="259">
        <v>0</v>
      </c>
      <c r="F399" s="260">
        <v>0</v>
      </c>
      <c r="G399" s="260">
        <v>0</v>
      </c>
      <c r="H399" s="260">
        <v>0</v>
      </c>
      <c r="I399" s="260">
        <v>0</v>
      </c>
      <c r="J399" s="260">
        <v>0</v>
      </c>
      <c r="K399" s="260">
        <v>0</v>
      </c>
      <c r="L399" s="260">
        <v>0</v>
      </c>
      <c r="M399" s="260">
        <v>0</v>
      </c>
      <c r="N399" s="260">
        <v>0</v>
      </c>
      <c r="O399" s="260">
        <v>0</v>
      </c>
      <c r="P399" s="260">
        <v>0</v>
      </c>
      <c r="Q399" s="260">
        <v>0</v>
      </c>
      <c r="R399" s="260">
        <v>0</v>
      </c>
      <c r="S399" s="260">
        <f t="shared" si="13"/>
        <v>0</v>
      </c>
      <c r="T399" s="362">
        <v>0</v>
      </c>
      <c r="U399" s="369"/>
      <c r="V399" s="245">
        <v>0</v>
      </c>
      <c r="W399" s="246">
        <v>0</v>
      </c>
      <c r="X399" s="246">
        <v>0</v>
      </c>
      <c r="Y399" s="246">
        <v>0</v>
      </c>
      <c r="Z399" s="246">
        <v>0</v>
      </c>
      <c r="AA399" s="246">
        <v>0</v>
      </c>
      <c r="AB399" s="246">
        <v>0</v>
      </c>
      <c r="AC399" s="246">
        <v>0</v>
      </c>
      <c r="AD399" s="246">
        <v>0</v>
      </c>
      <c r="AE399" s="246">
        <f t="shared" si="12"/>
        <v>0</v>
      </c>
      <c r="AF399" s="351"/>
      <c r="AG399" s="245">
        <v>0</v>
      </c>
      <c r="AH399" s="247">
        <v>0</v>
      </c>
      <c r="AI399" s="248">
        <v>-757.60696822034595</v>
      </c>
      <c r="AJ399" s="249">
        <v>0</v>
      </c>
      <c r="AK399" s="262">
        <v>-725.73510182305677</v>
      </c>
      <c r="AL399" s="263">
        <v>-1483.3420700434026</v>
      </c>
      <c r="AM399" s="252"/>
      <c r="AN399" s="253">
        <v>58.914900000000003</v>
      </c>
      <c r="AO399" s="254">
        <v>0</v>
      </c>
      <c r="AP399" s="255"/>
      <c r="AQ399" s="94" t="s">
        <v>721</v>
      </c>
      <c r="AR399" s="256">
        <v>1483.3420700434026</v>
      </c>
      <c r="AT399" s="246">
        <v>0</v>
      </c>
      <c r="AV399" s="261">
        <v>0</v>
      </c>
    </row>
    <row r="400" spans="1:48" ht="15.05" customHeight="1" x14ac:dyDescent="0.3">
      <c r="A400" s="238">
        <v>394</v>
      </c>
      <c r="B400" s="257" t="s">
        <v>494</v>
      </c>
      <c r="C400" s="240">
        <v>169.53833377056125</v>
      </c>
      <c r="D400" s="264">
        <v>3</v>
      </c>
      <c r="E400" s="259">
        <v>0</v>
      </c>
      <c r="F400" s="260">
        <v>0</v>
      </c>
      <c r="G400" s="260">
        <v>0</v>
      </c>
      <c r="H400" s="260">
        <v>0</v>
      </c>
      <c r="I400" s="260">
        <v>0</v>
      </c>
      <c r="J400" s="260">
        <v>0</v>
      </c>
      <c r="K400" s="260">
        <v>0</v>
      </c>
      <c r="L400" s="260">
        <v>0</v>
      </c>
      <c r="M400" s="260">
        <v>0</v>
      </c>
      <c r="N400" s="260">
        <v>0</v>
      </c>
      <c r="O400" s="260">
        <v>0</v>
      </c>
      <c r="P400" s="260">
        <v>0</v>
      </c>
      <c r="Q400" s="260">
        <v>0</v>
      </c>
      <c r="R400" s="260">
        <v>0</v>
      </c>
      <c r="S400" s="260">
        <f t="shared" si="13"/>
        <v>0</v>
      </c>
      <c r="T400" s="362">
        <v>0</v>
      </c>
      <c r="U400" s="369"/>
      <c r="V400" s="245">
        <v>0</v>
      </c>
      <c r="W400" s="246">
        <v>0</v>
      </c>
      <c r="X400" s="246">
        <v>0</v>
      </c>
      <c r="Y400" s="246">
        <v>0</v>
      </c>
      <c r="Z400" s="246">
        <v>0</v>
      </c>
      <c r="AA400" s="246">
        <v>0</v>
      </c>
      <c r="AB400" s="246">
        <v>0</v>
      </c>
      <c r="AC400" s="246">
        <v>0</v>
      </c>
      <c r="AD400" s="246">
        <v>0</v>
      </c>
      <c r="AE400" s="246">
        <f t="shared" si="12"/>
        <v>0</v>
      </c>
      <c r="AF400" s="351"/>
      <c r="AG400" s="245">
        <v>0</v>
      </c>
      <c r="AH400" s="247">
        <v>0</v>
      </c>
      <c r="AI400" s="248">
        <v>-169.53833377056125</v>
      </c>
      <c r="AJ400" s="249">
        <v>0</v>
      </c>
      <c r="AK400" s="262">
        <v>-162.4025323967399</v>
      </c>
      <c r="AL400" s="263">
        <v>-331.94086616730112</v>
      </c>
      <c r="AM400" s="252"/>
      <c r="AN400" s="253">
        <v>13.184150000000001</v>
      </c>
      <c r="AO400" s="254">
        <v>0</v>
      </c>
      <c r="AP400" s="255"/>
      <c r="AQ400" s="94" t="s">
        <v>721</v>
      </c>
      <c r="AR400" s="256">
        <v>331.94086616730112</v>
      </c>
      <c r="AT400" s="246">
        <v>0</v>
      </c>
      <c r="AV400" s="261">
        <v>0</v>
      </c>
    </row>
    <row r="401" spans="1:48" ht="15.05" customHeight="1" x14ac:dyDescent="0.3">
      <c r="A401" s="238">
        <v>395</v>
      </c>
      <c r="B401" s="257" t="s">
        <v>495</v>
      </c>
      <c r="C401" s="240">
        <v>727.71920867535687</v>
      </c>
      <c r="D401" s="264">
        <v>3</v>
      </c>
      <c r="E401" s="259">
        <v>0</v>
      </c>
      <c r="F401" s="260">
        <v>0</v>
      </c>
      <c r="G401" s="260">
        <v>0</v>
      </c>
      <c r="H401" s="260">
        <v>0</v>
      </c>
      <c r="I401" s="260">
        <v>0</v>
      </c>
      <c r="J401" s="260">
        <v>0</v>
      </c>
      <c r="K401" s="260">
        <v>0</v>
      </c>
      <c r="L401" s="260">
        <v>0</v>
      </c>
      <c r="M401" s="260">
        <v>0</v>
      </c>
      <c r="N401" s="260">
        <v>0</v>
      </c>
      <c r="O401" s="260">
        <v>0</v>
      </c>
      <c r="P401" s="260">
        <v>0</v>
      </c>
      <c r="Q401" s="260">
        <v>0</v>
      </c>
      <c r="R401" s="260">
        <v>0</v>
      </c>
      <c r="S401" s="260">
        <f t="shared" si="13"/>
        <v>0</v>
      </c>
      <c r="T401" s="362">
        <v>0</v>
      </c>
      <c r="U401" s="369"/>
      <c r="V401" s="245">
        <v>0</v>
      </c>
      <c r="W401" s="246">
        <v>0</v>
      </c>
      <c r="X401" s="246">
        <v>0</v>
      </c>
      <c r="Y401" s="246">
        <v>0</v>
      </c>
      <c r="Z401" s="246">
        <v>0</v>
      </c>
      <c r="AA401" s="246">
        <v>0</v>
      </c>
      <c r="AB401" s="246">
        <v>0</v>
      </c>
      <c r="AC401" s="246">
        <v>0</v>
      </c>
      <c r="AD401" s="246">
        <v>0</v>
      </c>
      <c r="AE401" s="246">
        <f t="shared" si="12"/>
        <v>0</v>
      </c>
      <c r="AF401" s="351"/>
      <c r="AG401" s="245">
        <v>0</v>
      </c>
      <c r="AH401" s="247">
        <v>0</v>
      </c>
      <c r="AI401" s="248">
        <v>-727.71920867535687</v>
      </c>
      <c r="AJ401" s="249">
        <v>0</v>
      </c>
      <c r="AK401" s="262">
        <v>-697.13073291660794</v>
      </c>
      <c r="AL401" s="263">
        <v>-1424.8499415919648</v>
      </c>
      <c r="AM401" s="252"/>
      <c r="AN401" s="253">
        <v>56.589399999999998</v>
      </c>
      <c r="AO401" s="254">
        <v>0</v>
      </c>
      <c r="AP401" s="255"/>
      <c r="AQ401" s="94" t="s">
        <v>721</v>
      </c>
      <c r="AR401" s="256">
        <v>1424.8499415919648</v>
      </c>
      <c r="AT401" s="246">
        <v>0</v>
      </c>
      <c r="AV401" s="261">
        <v>0</v>
      </c>
    </row>
    <row r="402" spans="1:48" ht="15.05" customHeight="1" x14ac:dyDescent="0.3">
      <c r="A402" s="238">
        <v>396</v>
      </c>
      <c r="B402" s="257" t="s">
        <v>496</v>
      </c>
      <c r="C402" s="240">
        <v>176.76165266733409</v>
      </c>
      <c r="D402" s="264">
        <v>3</v>
      </c>
      <c r="E402" s="259">
        <v>0</v>
      </c>
      <c r="F402" s="260">
        <v>0</v>
      </c>
      <c r="G402" s="260">
        <v>0</v>
      </c>
      <c r="H402" s="260">
        <v>0</v>
      </c>
      <c r="I402" s="260">
        <v>0</v>
      </c>
      <c r="J402" s="260">
        <v>0</v>
      </c>
      <c r="K402" s="260">
        <v>0</v>
      </c>
      <c r="L402" s="260">
        <v>0</v>
      </c>
      <c r="M402" s="260">
        <v>0</v>
      </c>
      <c r="N402" s="260">
        <v>0</v>
      </c>
      <c r="O402" s="260">
        <v>0</v>
      </c>
      <c r="P402" s="260">
        <v>0</v>
      </c>
      <c r="Q402" s="260">
        <v>0</v>
      </c>
      <c r="R402" s="260">
        <v>0</v>
      </c>
      <c r="S402" s="260">
        <f t="shared" si="13"/>
        <v>0</v>
      </c>
      <c r="T402" s="362">
        <v>0</v>
      </c>
      <c r="U402" s="369"/>
      <c r="V402" s="245">
        <v>0</v>
      </c>
      <c r="W402" s="246">
        <v>0</v>
      </c>
      <c r="X402" s="246">
        <v>0</v>
      </c>
      <c r="Y402" s="246">
        <v>0</v>
      </c>
      <c r="Z402" s="246">
        <v>0</v>
      </c>
      <c r="AA402" s="246">
        <v>0</v>
      </c>
      <c r="AB402" s="246">
        <v>0</v>
      </c>
      <c r="AC402" s="246">
        <v>0</v>
      </c>
      <c r="AD402" s="246">
        <v>0</v>
      </c>
      <c r="AE402" s="246">
        <f t="shared" si="12"/>
        <v>0</v>
      </c>
      <c r="AF402" s="351"/>
      <c r="AG402" s="245">
        <v>0</v>
      </c>
      <c r="AH402" s="247">
        <v>0</v>
      </c>
      <c r="AI402" s="248">
        <v>-176.76165266733409</v>
      </c>
      <c r="AJ402" s="249">
        <v>0</v>
      </c>
      <c r="AK402" s="262">
        <v>-169.32302894420326</v>
      </c>
      <c r="AL402" s="263">
        <v>-346.08468161153735</v>
      </c>
      <c r="AM402" s="252"/>
      <c r="AN402" s="253">
        <v>13.7456</v>
      </c>
      <c r="AO402" s="254">
        <v>0</v>
      </c>
      <c r="AP402" s="255"/>
      <c r="AQ402" s="94" t="s">
        <v>721</v>
      </c>
      <c r="AR402" s="256">
        <v>346.08468161153735</v>
      </c>
      <c r="AT402" s="246">
        <v>0</v>
      </c>
      <c r="AV402" s="261">
        <v>0</v>
      </c>
    </row>
    <row r="403" spans="1:48" ht="15.05" customHeight="1" x14ac:dyDescent="0.3">
      <c r="A403" s="238">
        <v>397</v>
      </c>
      <c r="B403" s="257" t="s">
        <v>497</v>
      </c>
      <c r="C403" s="240">
        <v>432.00893918563725</v>
      </c>
      <c r="D403" s="264">
        <v>3</v>
      </c>
      <c r="E403" s="259">
        <v>0</v>
      </c>
      <c r="F403" s="260">
        <v>0</v>
      </c>
      <c r="G403" s="260">
        <v>0</v>
      </c>
      <c r="H403" s="260">
        <v>0</v>
      </c>
      <c r="I403" s="260">
        <v>0</v>
      </c>
      <c r="J403" s="260">
        <v>0</v>
      </c>
      <c r="K403" s="260">
        <v>0</v>
      </c>
      <c r="L403" s="260">
        <v>0</v>
      </c>
      <c r="M403" s="260">
        <v>0</v>
      </c>
      <c r="N403" s="260">
        <v>0</v>
      </c>
      <c r="O403" s="260">
        <v>0</v>
      </c>
      <c r="P403" s="260">
        <v>0</v>
      </c>
      <c r="Q403" s="260">
        <v>0</v>
      </c>
      <c r="R403" s="260">
        <v>0</v>
      </c>
      <c r="S403" s="260">
        <f t="shared" si="13"/>
        <v>0</v>
      </c>
      <c r="T403" s="362">
        <v>0</v>
      </c>
      <c r="U403" s="369"/>
      <c r="V403" s="245">
        <v>0</v>
      </c>
      <c r="W403" s="246">
        <v>0</v>
      </c>
      <c r="X403" s="246">
        <v>0</v>
      </c>
      <c r="Y403" s="246">
        <v>0</v>
      </c>
      <c r="Z403" s="246">
        <v>0</v>
      </c>
      <c r="AA403" s="246">
        <v>0</v>
      </c>
      <c r="AB403" s="246">
        <v>0</v>
      </c>
      <c r="AC403" s="246">
        <v>0</v>
      </c>
      <c r="AD403" s="246">
        <v>0</v>
      </c>
      <c r="AE403" s="246">
        <f t="shared" si="12"/>
        <v>0</v>
      </c>
      <c r="AF403" s="351"/>
      <c r="AG403" s="245">
        <v>0</v>
      </c>
      <c r="AH403" s="247">
        <v>0</v>
      </c>
      <c r="AI403" s="248">
        <v>-432.00893918563725</v>
      </c>
      <c r="AJ403" s="249">
        <v>0</v>
      </c>
      <c r="AK403" s="262">
        <v>-413.84903707190887</v>
      </c>
      <c r="AL403" s="263">
        <v>-845.85797625754617</v>
      </c>
      <c r="AM403" s="252"/>
      <c r="AN403" s="253">
        <v>33.596299999999999</v>
      </c>
      <c r="AO403" s="254">
        <v>0</v>
      </c>
      <c r="AP403" s="255"/>
      <c r="AQ403" s="94" t="s">
        <v>721</v>
      </c>
      <c r="AR403" s="256">
        <v>845.85797625754617</v>
      </c>
      <c r="AT403" s="246">
        <v>0</v>
      </c>
      <c r="AV403" s="261">
        <v>0</v>
      </c>
    </row>
    <row r="404" spans="1:48" ht="15.05" customHeight="1" x14ac:dyDescent="0.3">
      <c r="A404" s="238">
        <v>398</v>
      </c>
      <c r="B404" s="257" t="s">
        <v>498</v>
      </c>
      <c r="C404" s="240">
        <v>1087.8860390767366</v>
      </c>
      <c r="D404" s="264">
        <v>3</v>
      </c>
      <c r="E404" s="259">
        <v>0</v>
      </c>
      <c r="F404" s="260">
        <v>0</v>
      </c>
      <c r="G404" s="260">
        <v>2430</v>
      </c>
      <c r="H404" s="260">
        <v>8</v>
      </c>
      <c r="I404" s="260">
        <v>0</v>
      </c>
      <c r="J404" s="260">
        <v>0</v>
      </c>
      <c r="K404" s="260">
        <v>0</v>
      </c>
      <c r="L404" s="260">
        <v>0</v>
      </c>
      <c r="M404" s="260">
        <v>0</v>
      </c>
      <c r="N404" s="260">
        <v>0</v>
      </c>
      <c r="O404" s="260">
        <v>0</v>
      </c>
      <c r="P404" s="260">
        <v>0</v>
      </c>
      <c r="Q404" s="260">
        <v>0</v>
      </c>
      <c r="R404" s="260">
        <v>0</v>
      </c>
      <c r="S404" s="260">
        <f t="shared" si="13"/>
        <v>247.72412230335999</v>
      </c>
      <c r="T404" s="362">
        <v>0</v>
      </c>
      <c r="U404" s="369"/>
      <c r="V404" s="245">
        <v>2677.7241223033598</v>
      </c>
      <c r="W404" s="246">
        <v>0</v>
      </c>
      <c r="X404" s="246">
        <v>0</v>
      </c>
      <c r="Y404" s="246">
        <v>0</v>
      </c>
      <c r="Z404" s="246">
        <v>0</v>
      </c>
      <c r="AA404" s="246">
        <v>0</v>
      </c>
      <c r="AB404" s="246">
        <v>0</v>
      </c>
      <c r="AC404" s="246">
        <v>0</v>
      </c>
      <c r="AD404" s="246">
        <v>0</v>
      </c>
      <c r="AE404" s="246">
        <f t="shared" si="12"/>
        <v>0</v>
      </c>
      <c r="AF404" s="351"/>
      <c r="AG404" s="245">
        <v>0</v>
      </c>
      <c r="AH404" s="247">
        <v>2677.7241223033598</v>
      </c>
      <c r="AI404" s="248">
        <v>0</v>
      </c>
      <c r="AJ404" s="249">
        <v>1589.8380832266232</v>
      </c>
      <c r="AK404" s="262">
        <v>-1042.2360432271805</v>
      </c>
      <c r="AL404" s="263">
        <v>547.6020399994427</v>
      </c>
      <c r="AM404" s="252"/>
      <c r="AN404" s="253">
        <v>84.598875000000007</v>
      </c>
      <c r="AO404" s="254">
        <v>0</v>
      </c>
      <c r="AP404" s="255"/>
      <c r="AQ404" s="94">
        <v>-547.6020399994427</v>
      </c>
      <c r="AR404" s="256" t="s">
        <v>721</v>
      </c>
      <c r="AT404" s="246">
        <v>0</v>
      </c>
      <c r="AV404" s="261">
        <v>247.72412230335999</v>
      </c>
    </row>
    <row r="405" spans="1:48" ht="15.05" customHeight="1" x14ac:dyDescent="0.3">
      <c r="A405" s="238">
        <v>399</v>
      </c>
      <c r="B405" s="257" t="s">
        <v>499</v>
      </c>
      <c r="C405" s="240">
        <v>542.34495242070489</v>
      </c>
      <c r="D405" s="264">
        <v>3</v>
      </c>
      <c r="E405" s="259">
        <v>0</v>
      </c>
      <c r="F405" s="260">
        <v>0</v>
      </c>
      <c r="G405" s="260">
        <v>0</v>
      </c>
      <c r="H405" s="260">
        <v>0</v>
      </c>
      <c r="I405" s="260">
        <v>0</v>
      </c>
      <c r="J405" s="260">
        <v>0</v>
      </c>
      <c r="K405" s="260">
        <v>0</v>
      </c>
      <c r="L405" s="260">
        <v>0</v>
      </c>
      <c r="M405" s="260">
        <v>0</v>
      </c>
      <c r="N405" s="260">
        <v>0</v>
      </c>
      <c r="O405" s="260">
        <v>0</v>
      </c>
      <c r="P405" s="260">
        <v>0</v>
      </c>
      <c r="Q405" s="260">
        <v>0</v>
      </c>
      <c r="R405" s="260">
        <v>0</v>
      </c>
      <c r="S405" s="260">
        <f t="shared" si="13"/>
        <v>0</v>
      </c>
      <c r="T405" s="362">
        <v>0</v>
      </c>
      <c r="U405" s="369"/>
      <c r="V405" s="245">
        <v>0</v>
      </c>
      <c r="W405" s="246">
        <v>0</v>
      </c>
      <c r="X405" s="246">
        <v>0</v>
      </c>
      <c r="Y405" s="246">
        <v>0</v>
      </c>
      <c r="Z405" s="246">
        <v>0</v>
      </c>
      <c r="AA405" s="246">
        <v>0</v>
      </c>
      <c r="AB405" s="246">
        <v>0</v>
      </c>
      <c r="AC405" s="246">
        <v>0</v>
      </c>
      <c r="AD405" s="246">
        <v>0</v>
      </c>
      <c r="AE405" s="246">
        <f t="shared" si="12"/>
        <v>0</v>
      </c>
      <c r="AF405" s="351"/>
      <c r="AG405" s="245">
        <v>0</v>
      </c>
      <c r="AH405" s="247">
        <v>0</v>
      </c>
      <c r="AI405" s="248">
        <v>-542.34495242070489</v>
      </c>
      <c r="AJ405" s="249">
        <v>0</v>
      </c>
      <c r="AK405" s="262">
        <v>-519.5033424550486</v>
      </c>
      <c r="AL405" s="263">
        <v>-1061.8482948757535</v>
      </c>
      <c r="AM405" s="252"/>
      <c r="AN405" s="253">
        <v>42.174199999999999</v>
      </c>
      <c r="AO405" s="254">
        <v>0</v>
      </c>
      <c r="AP405" s="255"/>
      <c r="AQ405" s="94" t="s">
        <v>721</v>
      </c>
      <c r="AR405" s="256">
        <v>1061.8482948757535</v>
      </c>
      <c r="AT405" s="246">
        <v>0</v>
      </c>
      <c r="AV405" s="261">
        <v>0</v>
      </c>
    </row>
    <row r="406" spans="1:48" ht="15.05" customHeight="1" x14ac:dyDescent="0.3">
      <c r="A406" s="238">
        <v>400</v>
      </c>
      <c r="B406" s="257" t="s">
        <v>500</v>
      </c>
      <c r="C406" s="240">
        <v>832.74154358104147</v>
      </c>
      <c r="D406" s="264">
        <v>3</v>
      </c>
      <c r="E406" s="259">
        <v>0</v>
      </c>
      <c r="F406" s="260">
        <v>0</v>
      </c>
      <c r="G406" s="260">
        <v>0</v>
      </c>
      <c r="H406" s="260">
        <v>0</v>
      </c>
      <c r="I406" s="260">
        <v>0</v>
      </c>
      <c r="J406" s="260">
        <v>0</v>
      </c>
      <c r="K406" s="260">
        <v>0</v>
      </c>
      <c r="L406" s="260">
        <v>0</v>
      </c>
      <c r="M406" s="260">
        <v>0</v>
      </c>
      <c r="N406" s="260">
        <v>0</v>
      </c>
      <c r="O406" s="260">
        <v>0</v>
      </c>
      <c r="P406" s="260">
        <v>0</v>
      </c>
      <c r="Q406" s="260">
        <v>0</v>
      </c>
      <c r="R406" s="260">
        <v>0</v>
      </c>
      <c r="S406" s="260">
        <f t="shared" si="13"/>
        <v>0</v>
      </c>
      <c r="T406" s="362">
        <v>0</v>
      </c>
      <c r="U406" s="369"/>
      <c r="V406" s="245">
        <v>0</v>
      </c>
      <c r="W406" s="246">
        <v>0</v>
      </c>
      <c r="X406" s="246">
        <v>0</v>
      </c>
      <c r="Y406" s="246">
        <v>0</v>
      </c>
      <c r="Z406" s="246">
        <v>0</v>
      </c>
      <c r="AA406" s="246">
        <v>0</v>
      </c>
      <c r="AB406" s="246">
        <v>0</v>
      </c>
      <c r="AC406" s="246">
        <v>0</v>
      </c>
      <c r="AD406" s="246">
        <v>0</v>
      </c>
      <c r="AE406" s="246">
        <f t="shared" si="12"/>
        <v>0</v>
      </c>
      <c r="AF406" s="351"/>
      <c r="AG406" s="245">
        <v>0</v>
      </c>
      <c r="AH406" s="247">
        <v>0</v>
      </c>
      <c r="AI406" s="248">
        <v>-832.74154358104147</v>
      </c>
      <c r="AJ406" s="249">
        <v>0</v>
      </c>
      <c r="AK406" s="262">
        <v>-797.70883092947554</v>
      </c>
      <c r="AL406" s="263">
        <v>-1630.4503745105171</v>
      </c>
      <c r="AM406" s="252"/>
      <c r="AN406" s="253">
        <v>64.7577</v>
      </c>
      <c r="AO406" s="254">
        <v>0</v>
      </c>
      <c r="AP406" s="255"/>
      <c r="AQ406" s="94" t="s">
        <v>721</v>
      </c>
      <c r="AR406" s="256">
        <v>1630.4503745105171</v>
      </c>
      <c r="AT406" s="246">
        <v>0</v>
      </c>
      <c r="AV406" s="261">
        <v>0</v>
      </c>
    </row>
    <row r="407" spans="1:48" ht="15.05" customHeight="1" x14ac:dyDescent="0.3">
      <c r="A407" s="238">
        <v>401</v>
      </c>
      <c r="B407" s="257" t="s">
        <v>501</v>
      </c>
      <c r="C407" s="240">
        <v>512.46578351918367</v>
      </c>
      <c r="D407" s="264">
        <v>3</v>
      </c>
      <c r="E407" s="259">
        <v>0</v>
      </c>
      <c r="F407" s="260">
        <v>0</v>
      </c>
      <c r="G407" s="260">
        <v>0</v>
      </c>
      <c r="H407" s="260">
        <v>0</v>
      </c>
      <c r="I407" s="260">
        <v>0</v>
      </c>
      <c r="J407" s="260">
        <v>0</v>
      </c>
      <c r="K407" s="260">
        <v>0</v>
      </c>
      <c r="L407" s="260">
        <v>0</v>
      </c>
      <c r="M407" s="260">
        <v>0</v>
      </c>
      <c r="N407" s="260">
        <v>0</v>
      </c>
      <c r="O407" s="260">
        <v>0</v>
      </c>
      <c r="P407" s="260">
        <v>0</v>
      </c>
      <c r="Q407" s="260">
        <v>0</v>
      </c>
      <c r="R407" s="260">
        <v>0</v>
      </c>
      <c r="S407" s="260">
        <f t="shared" si="13"/>
        <v>0</v>
      </c>
      <c r="T407" s="362">
        <v>0</v>
      </c>
      <c r="U407" s="369"/>
      <c r="V407" s="245">
        <v>0</v>
      </c>
      <c r="W407" s="246">
        <v>0</v>
      </c>
      <c r="X407" s="246">
        <v>0</v>
      </c>
      <c r="Y407" s="246">
        <v>0</v>
      </c>
      <c r="Z407" s="246">
        <v>0</v>
      </c>
      <c r="AA407" s="246">
        <v>0</v>
      </c>
      <c r="AB407" s="246">
        <v>0</v>
      </c>
      <c r="AC407" s="246">
        <v>0</v>
      </c>
      <c r="AD407" s="246">
        <v>0</v>
      </c>
      <c r="AE407" s="246">
        <f t="shared" si="12"/>
        <v>0</v>
      </c>
      <c r="AF407" s="351"/>
      <c r="AG407" s="245">
        <v>0</v>
      </c>
      <c r="AH407" s="247">
        <v>0</v>
      </c>
      <c r="AI407" s="248">
        <v>-512.46578351918367</v>
      </c>
      <c r="AJ407" s="249">
        <v>0</v>
      </c>
      <c r="AK407" s="262">
        <v>-490.89814551259985</v>
      </c>
      <c r="AL407" s="263">
        <v>-1003.3639290317835</v>
      </c>
      <c r="AM407" s="252"/>
      <c r="AN407" s="253">
        <v>39.850560000000002</v>
      </c>
      <c r="AO407" s="254">
        <v>0</v>
      </c>
      <c r="AP407" s="255"/>
      <c r="AQ407" s="94" t="s">
        <v>721</v>
      </c>
      <c r="AR407" s="256">
        <v>1003.3639290317835</v>
      </c>
      <c r="AT407" s="246">
        <v>0</v>
      </c>
      <c r="AV407" s="261">
        <v>0</v>
      </c>
    </row>
    <row r="408" spans="1:48" ht="15.05" customHeight="1" x14ac:dyDescent="0.3">
      <c r="A408" s="238">
        <v>402</v>
      </c>
      <c r="B408" s="257" t="s">
        <v>502</v>
      </c>
      <c r="C408" s="240">
        <v>531.69845797364724</v>
      </c>
      <c r="D408" s="264">
        <v>3</v>
      </c>
      <c r="E408" s="259">
        <v>0</v>
      </c>
      <c r="F408" s="260">
        <v>0</v>
      </c>
      <c r="G408" s="260">
        <v>0</v>
      </c>
      <c r="H408" s="260">
        <v>0</v>
      </c>
      <c r="I408" s="260">
        <v>0</v>
      </c>
      <c r="J408" s="260">
        <v>0</v>
      </c>
      <c r="K408" s="260">
        <v>0</v>
      </c>
      <c r="L408" s="260">
        <v>0</v>
      </c>
      <c r="M408" s="260">
        <v>0</v>
      </c>
      <c r="N408" s="260">
        <v>0</v>
      </c>
      <c r="O408" s="260">
        <v>0</v>
      </c>
      <c r="P408" s="260">
        <v>0</v>
      </c>
      <c r="Q408" s="260">
        <v>0</v>
      </c>
      <c r="R408" s="260">
        <v>0</v>
      </c>
      <c r="S408" s="260">
        <f t="shared" si="13"/>
        <v>0</v>
      </c>
      <c r="T408" s="362">
        <v>0</v>
      </c>
      <c r="U408" s="369"/>
      <c r="V408" s="245">
        <v>0</v>
      </c>
      <c r="W408" s="246">
        <v>0</v>
      </c>
      <c r="X408" s="246">
        <v>0</v>
      </c>
      <c r="Y408" s="246">
        <v>0</v>
      </c>
      <c r="Z408" s="246">
        <v>0</v>
      </c>
      <c r="AA408" s="246">
        <v>0</v>
      </c>
      <c r="AB408" s="246">
        <v>0</v>
      </c>
      <c r="AC408" s="246">
        <v>0</v>
      </c>
      <c r="AD408" s="246">
        <v>0</v>
      </c>
      <c r="AE408" s="246">
        <f t="shared" si="12"/>
        <v>0</v>
      </c>
      <c r="AF408" s="351"/>
      <c r="AG408" s="245">
        <v>0</v>
      </c>
      <c r="AH408" s="247">
        <v>0</v>
      </c>
      <c r="AI408" s="248">
        <v>-531.69845797364724</v>
      </c>
      <c r="AJ408" s="249">
        <v>0</v>
      </c>
      <c r="AK408" s="262">
        <v>-509.35274614650314</v>
      </c>
      <c r="AL408" s="263">
        <v>-1041.0512041201505</v>
      </c>
      <c r="AM408" s="252"/>
      <c r="AN408" s="253">
        <v>41.346299999999999</v>
      </c>
      <c r="AO408" s="254">
        <v>0</v>
      </c>
      <c r="AP408" s="255"/>
      <c r="AQ408" s="94" t="s">
        <v>721</v>
      </c>
      <c r="AR408" s="256">
        <v>1041.0512041201505</v>
      </c>
      <c r="AT408" s="246">
        <v>0</v>
      </c>
      <c r="AV408" s="261">
        <v>0</v>
      </c>
    </row>
    <row r="409" spans="1:48" ht="15.05" customHeight="1" x14ac:dyDescent="0.3">
      <c r="A409" s="238">
        <v>403</v>
      </c>
      <c r="B409" s="257" t="s">
        <v>503</v>
      </c>
      <c r="C409" s="240">
        <v>1174.1957481285979</v>
      </c>
      <c r="D409" s="264">
        <v>3</v>
      </c>
      <c r="E409" s="259">
        <v>0</v>
      </c>
      <c r="F409" s="260">
        <v>0</v>
      </c>
      <c r="G409" s="260">
        <v>2392</v>
      </c>
      <c r="H409" s="260">
        <v>4.3</v>
      </c>
      <c r="I409" s="260">
        <v>0</v>
      </c>
      <c r="J409" s="260">
        <v>0</v>
      </c>
      <c r="K409" s="260">
        <v>0</v>
      </c>
      <c r="L409" s="260">
        <v>0</v>
      </c>
      <c r="M409" s="260">
        <v>0</v>
      </c>
      <c r="N409" s="260">
        <v>0</v>
      </c>
      <c r="O409" s="260">
        <v>0</v>
      </c>
      <c r="P409" s="260">
        <v>0</v>
      </c>
      <c r="Q409" s="260">
        <v>0</v>
      </c>
      <c r="R409" s="260">
        <v>0</v>
      </c>
      <c r="S409" s="260">
        <f t="shared" si="13"/>
        <v>0</v>
      </c>
      <c r="T409" s="362">
        <v>0</v>
      </c>
      <c r="U409" s="369"/>
      <c r="V409" s="245">
        <v>2392</v>
      </c>
      <c r="W409" s="246">
        <v>0</v>
      </c>
      <c r="X409" s="246">
        <v>0</v>
      </c>
      <c r="Y409" s="246">
        <v>0</v>
      </c>
      <c r="Z409" s="246">
        <v>0</v>
      </c>
      <c r="AA409" s="246">
        <v>0</v>
      </c>
      <c r="AB409" s="246">
        <v>0</v>
      </c>
      <c r="AC409" s="246">
        <v>0</v>
      </c>
      <c r="AD409" s="246">
        <v>0</v>
      </c>
      <c r="AE409" s="246">
        <f t="shared" si="12"/>
        <v>0</v>
      </c>
      <c r="AF409" s="351"/>
      <c r="AG409" s="245">
        <v>0</v>
      </c>
      <c r="AH409" s="247">
        <v>2392</v>
      </c>
      <c r="AI409" s="248">
        <v>0</v>
      </c>
      <c r="AJ409" s="249">
        <v>1217.8042518714021</v>
      </c>
      <c r="AK409" s="262">
        <v>-1124.8210336834425</v>
      </c>
      <c r="AL409" s="263">
        <v>92.983218187959665</v>
      </c>
      <c r="AM409" s="252"/>
      <c r="AN409" s="253">
        <v>91.313040000000001</v>
      </c>
      <c r="AO409" s="254">
        <v>0</v>
      </c>
      <c r="AP409" s="255"/>
      <c r="AQ409" s="94">
        <v>-92.983218187959665</v>
      </c>
      <c r="AR409" s="256" t="s">
        <v>721</v>
      </c>
      <c r="AT409" s="246">
        <v>0</v>
      </c>
      <c r="AV409" s="261">
        <v>0</v>
      </c>
    </row>
    <row r="410" spans="1:48" ht="15.05" customHeight="1" x14ac:dyDescent="0.3">
      <c r="A410" s="238">
        <v>404</v>
      </c>
      <c r="B410" s="257" t="s">
        <v>504</v>
      </c>
      <c r="C410" s="240">
        <v>349.16605905132451</v>
      </c>
      <c r="D410" s="264">
        <v>3</v>
      </c>
      <c r="E410" s="259">
        <v>0</v>
      </c>
      <c r="F410" s="260">
        <v>0</v>
      </c>
      <c r="G410" s="260">
        <v>947</v>
      </c>
      <c r="H410" s="260">
        <v>4.8</v>
      </c>
      <c r="I410" s="260">
        <v>0</v>
      </c>
      <c r="J410" s="260">
        <v>0</v>
      </c>
      <c r="K410" s="260">
        <v>0</v>
      </c>
      <c r="L410" s="260">
        <v>0</v>
      </c>
      <c r="M410" s="260">
        <v>0</v>
      </c>
      <c r="N410" s="260">
        <v>0</v>
      </c>
      <c r="O410" s="260">
        <v>0</v>
      </c>
      <c r="P410" s="260">
        <v>0</v>
      </c>
      <c r="Q410" s="260">
        <v>0</v>
      </c>
      <c r="R410" s="260">
        <v>0</v>
      </c>
      <c r="S410" s="260">
        <f t="shared" si="13"/>
        <v>1.7111997157799692</v>
      </c>
      <c r="T410" s="362">
        <v>0</v>
      </c>
      <c r="U410" s="369"/>
      <c r="V410" s="245">
        <v>948.71119971577991</v>
      </c>
      <c r="W410" s="246">
        <v>0</v>
      </c>
      <c r="X410" s="246">
        <v>0</v>
      </c>
      <c r="Y410" s="246">
        <v>0</v>
      </c>
      <c r="Z410" s="246">
        <v>0</v>
      </c>
      <c r="AA410" s="246">
        <v>0</v>
      </c>
      <c r="AB410" s="246">
        <v>0</v>
      </c>
      <c r="AC410" s="246">
        <v>0</v>
      </c>
      <c r="AD410" s="246">
        <v>0</v>
      </c>
      <c r="AE410" s="246">
        <f t="shared" si="12"/>
        <v>0</v>
      </c>
      <c r="AF410" s="351"/>
      <c r="AG410" s="245">
        <v>0</v>
      </c>
      <c r="AH410" s="247">
        <v>948.71119971577991</v>
      </c>
      <c r="AI410" s="248">
        <v>0</v>
      </c>
      <c r="AJ410" s="249">
        <v>599.5451406644554</v>
      </c>
      <c r="AK410" s="262">
        <v>731.62810866863299</v>
      </c>
      <c r="AL410" s="263">
        <v>1331.1732493330883</v>
      </c>
      <c r="AM410" s="252"/>
      <c r="AN410" s="253">
        <v>27.152279999999998</v>
      </c>
      <c r="AO410" s="254">
        <v>0</v>
      </c>
      <c r="AP410" s="255"/>
      <c r="AQ410" s="94">
        <v>-1331.1732493330883</v>
      </c>
      <c r="AR410" s="256" t="s">
        <v>721</v>
      </c>
      <c r="AT410" s="246">
        <v>0</v>
      </c>
      <c r="AV410" s="261">
        <v>1.7111997157799692</v>
      </c>
    </row>
    <row r="411" spans="1:48" ht="15.05" customHeight="1" x14ac:dyDescent="0.3">
      <c r="A411" s="238">
        <v>405</v>
      </c>
      <c r="B411" s="257" t="s">
        <v>505</v>
      </c>
      <c r="C411" s="240">
        <v>1151.1244202887842</v>
      </c>
      <c r="D411" s="264">
        <v>3</v>
      </c>
      <c r="E411" s="259">
        <v>0</v>
      </c>
      <c r="F411" s="260">
        <v>0</v>
      </c>
      <c r="G411" s="260">
        <v>0</v>
      </c>
      <c r="H411" s="260">
        <v>0</v>
      </c>
      <c r="I411" s="260">
        <v>0</v>
      </c>
      <c r="J411" s="260">
        <v>0</v>
      </c>
      <c r="K411" s="260">
        <v>0</v>
      </c>
      <c r="L411" s="260">
        <v>0</v>
      </c>
      <c r="M411" s="260">
        <v>0</v>
      </c>
      <c r="N411" s="260">
        <v>0</v>
      </c>
      <c r="O411" s="260">
        <v>0</v>
      </c>
      <c r="P411" s="260">
        <v>0</v>
      </c>
      <c r="Q411" s="260">
        <v>0</v>
      </c>
      <c r="R411" s="260">
        <v>0</v>
      </c>
      <c r="S411" s="260">
        <f t="shared" si="13"/>
        <v>0</v>
      </c>
      <c r="T411" s="362">
        <v>0</v>
      </c>
      <c r="U411" s="369"/>
      <c r="V411" s="245">
        <v>0</v>
      </c>
      <c r="W411" s="246">
        <v>0</v>
      </c>
      <c r="X411" s="246">
        <v>0</v>
      </c>
      <c r="Y411" s="246">
        <v>0</v>
      </c>
      <c r="Z411" s="246">
        <v>0</v>
      </c>
      <c r="AA411" s="246">
        <v>0</v>
      </c>
      <c r="AB411" s="246">
        <v>0</v>
      </c>
      <c r="AC411" s="246">
        <v>0</v>
      </c>
      <c r="AD411" s="246">
        <v>0</v>
      </c>
      <c r="AE411" s="246">
        <f t="shared" si="12"/>
        <v>0</v>
      </c>
      <c r="AF411" s="351"/>
      <c r="AG411" s="245">
        <v>0</v>
      </c>
      <c r="AH411" s="247">
        <v>0</v>
      </c>
      <c r="AI411" s="248">
        <v>-1151.1244202887842</v>
      </c>
      <c r="AJ411" s="249">
        <v>0</v>
      </c>
      <c r="AK411" s="262">
        <v>-1102.6738931111613</v>
      </c>
      <c r="AL411" s="263">
        <v>-2253.7983133999455</v>
      </c>
      <c r="AM411" s="252"/>
      <c r="AN411" s="253">
        <v>89.519199999999998</v>
      </c>
      <c r="AO411" s="254">
        <v>0</v>
      </c>
      <c r="AP411" s="255"/>
      <c r="AQ411" s="94" t="s">
        <v>721</v>
      </c>
      <c r="AR411" s="256">
        <v>2253.7983133999455</v>
      </c>
      <c r="AT411" s="246">
        <v>0</v>
      </c>
      <c r="AV411" s="261">
        <v>0</v>
      </c>
    </row>
    <row r="412" spans="1:48" ht="15.05" customHeight="1" x14ac:dyDescent="0.3">
      <c r="A412" s="238">
        <v>406</v>
      </c>
      <c r="B412" s="257" t="s">
        <v>506</v>
      </c>
      <c r="C412" s="240">
        <v>1026.8624433139257</v>
      </c>
      <c r="D412" s="264">
        <v>3</v>
      </c>
      <c r="E412" s="259">
        <v>0</v>
      </c>
      <c r="F412" s="260">
        <v>0</v>
      </c>
      <c r="G412" s="260">
        <v>0</v>
      </c>
      <c r="H412" s="260">
        <v>0</v>
      </c>
      <c r="I412" s="260">
        <v>0</v>
      </c>
      <c r="J412" s="260">
        <v>0</v>
      </c>
      <c r="K412" s="260">
        <v>0</v>
      </c>
      <c r="L412" s="260">
        <v>0</v>
      </c>
      <c r="M412" s="260">
        <v>0</v>
      </c>
      <c r="N412" s="260">
        <v>0</v>
      </c>
      <c r="O412" s="260">
        <v>0</v>
      </c>
      <c r="P412" s="260">
        <v>0</v>
      </c>
      <c r="Q412" s="260">
        <v>0</v>
      </c>
      <c r="R412" s="260">
        <v>0</v>
      </c>
      <c r="S412" s="260">
        <f t="shared" si="13"/>
        <v>0</v>
      </c>
      <c r="T412" s="362">
        <v>0</v>
      </c>
      <c r="U412" s="369"/>
      <c r="V412" s="245">
        <v>0</v>
      </c>
      <c r="W412" s="246">
        <v>0</v>
      </c>
      <c r="X412" s="246">
        <v>0</v>
      </c>
      <c r="Y412" s="246">
        <v>0</v>
      </c>
      <c r="Z412" s="246">
        <v>0</v>
      </c>
      <c r="AA412" s="246">
        <v>0</v>
      </c>
      <c r="AB412" s="246">
        <v>0</v>
      </c>
      <c r="AC412" s="246">
        <v>0</v>
      </c>
      <c r="AD412" s="246">
        <v>0</v>
      </c>
      <c r="AE412" s="246">
        <f t="shared" si="12"/>
        <v>0</v>
      </c>
      <c r="AF412" s="351"/>
      <c r="AG412" s="245">
        <v>0</v>
      </c>
      <c r="AH412" s="247">
        <v>0</v>
      </c>
      <c r="AI412" s="248">
        <v>-1026.8624433139257</v>
      </c>
      <c r="AJ412" s="249">
        <v>0</v>
      </c>
      <c r="AK412" s="262">
        <v>-983.64083930189099</v>
      </c>
      <c r="AL412" s="263">
        <v>-2010.5032826158167</v>
      </c>
      <c r="AM412" s="252"/>
      <c r="AN412" s="253">
        <v>79.856919999999988</v>
      </c>
      <c r="AO412" s="254">
        <v>0</v>
      </c>
      <c r="AP412" s="255"/>
      <c r="AQ412" s="94" t="s">
        <v>721</v>
      </c>
      <c r="AR412" s="256">
        <v>2010.5032826158167</v>
      </c>
      <c r="AT412" s="246">
        <v>0</v>
      </c>
      <c r="AV412" s="261">
        <v>0</v>
      </c>
    </row>
    <row r="413" spans="1:48" ht="15.05" customHeight="1" x14ac:dyDescent="0.3">
      <c r="A413" s="238">
        <v>407</v>
      </c>
      <c r="B413" s="257" t="s">
        <v>507</v>
      </c>
      <c r="C413" s="240">
        <v>569.27432072796864</v>
      </c>
      <c r="D413" s="264">
        <v>3</v>
      </c>
      <c r="E413" s="259">
        <v>0</v>
      </c>
      <c r="F413" s="260">
        <v>0</v>
      </c>
      <c r="G413" s="260">
        <v>0</v>
      </c>
      <c r="H413" s="260">
        <v>0</v>
      </c>
      <c r="I413" s="260">
        <v>0</v>
      </c>
      <c r="J413" s="260">
        <v>0</v>
      </c>
      <c r="K413" s="260">
        <v>0</v>
      </c>
      <c r="L413" s="260">
        <v>0</v>
      </c>
      <c r="M413" s="260">
        <v>0</v>
      </c>
      <c r="N413" s="260">
        <v>0</v>
      </c>
      <c r="O413" s="260">
        <v>0</v>
      </c>
      <c r="P413" s="260">
        <v>0</v>
      </c>
      <c r="Q413" s="260">
        <v>0</v>
      </c>
      <c r="R413" s="260">
        <v>0</v>
      </c>
      <c r="S413" s="260">
        <f t="shared" si="13"/>
        <v>0</v>
      </c>
      <c r="T413" s="362">
        <v>0</v>
      </c>
      <c r="U413" s="369"/>
      <c r="V413" s="245">
        <v>0</v>
      </c>
      <c r="W413" s="246">
        <v>0</v>
      </c>
      <c r="X413" s="246">
        <v>0</v>
      </c>
      <c r="Y413" s="246">
        <v>0</v>
      </c>
      <c r="Z413" s="246">
        <v>0</v>
      </c>
      <c r="AA413" s="246">
        <v>0</v>
      </c>
      <c r="AB413" s="246">
        <v>0</v>
      </c>
      <c r="AC413" s="246">
        <v>0</v>
      </c>
      <c r="AD413" s="246">
        <v>0</v>
      </c>
      <c r="AE413" s="246">
        <f t="shared" si="12"/>
        <v>0</v>
      </c>
      <c r="AF413" s="351"/>
      <c r="AG413" s="245">
        <v>0</v>
      </c>
      <c r="AH413" s="247">
        <v>0</v>
      </c>
      <c r="AI413" s="248">
        <v>-569.27432072796864</v>
      </c>
      <c r="AJ413" s="249">
        <v>0</v>
      </c>
      <c r="AK413" s="262">
        <v>-545.34036161471226</v>
      </c>
      <c r="AL413" s="263">
        <v>-1114.6146823426809</v>
      </c>
      <c r="AM413" s="252"/>
      <c r="AN413" s="253">
        <v>44.268300000000004</v>
      </c>
      <c r="AO413" s="254">
        <v>0</v>
      </c>
      <c r="AP413" s="255"/>
      <c r="AQ413" s="94" t="s">
        <v>721</v>
      </c>
      <c r="AR413" s="256">
        <v>1114.6146823426809</v>
      </c>
      <c r="AT413" s="246">
        <v>0</v>
      </c>
      <c r="AV413" s="261">
        <v>0</v>
      </c>
    </row>
    <row r="414" spans="1:48" ht="15.05" customHeight="1" x14ac:dyDescent="0.3">
      <c r="A414" s="238">
        <v>408</v>
      </c>
      <c r="B414" s="257" t="s">
        <v>508</v>
      </c>
      <c r="C414" s="240">
        <v>1100.4131692188141</v>
      </c>
      <c r="D414" s="264">
        <v>3</v>
      </c>
      <c r="E414" s="259">
        <v>0</v>
      </c>
      <c r="F414" s="260">
        <v>0</v>
      </c>
      <c r="G414" s="260">
        <v>0</v>
      </c>
      <c r="H414" s="260">
        <v>0</v>
      </c>
      <c r="I414" s="260">
        <v>0</v>
      </c>
      <c r="J414" s="260">
        <v>0</v>
      </c>
      <c r="K414" s="260">
        <v>0</v>
      </c>
      <c r="L414" s="260">
        <v>0</v>
      </c>
      <c r="M414" s="260">
        <v>0</v>
      </c>
      <c r="N414" s="260">
        <v>0</v>
      </c>
      <c r="O414" s="260">
        <v>0</v>
      </c>
      <c r="P414" s="260">
        <v>0</v>
      </c>
      <c r="Q414" s="260">
        <v>0</v>
      </c>
      <c r="R414" s="260">
        <v>0</v>
      </c>
      <c r="S414" s="260">
        <f t="shared" si="13"/>
        <v>0</v>
      </c>
      <c r="T414" s="362">
        <v>0</v>
      </c>
      <c r="U414" s="369"/>
      <c r="V414" s="245">
        <v>0</v>
      </c>
      <c r="W414" s="246">
        <v>0</v>
      </c>
      <c r="X414" s="246">
        <v>0</v>
      </c>
      <c r="Y414" s="246">
        <v>0</v>
      </c>
      <c r="Z414" s="246">
        <v>0</v>
      </c>
      <c r="AA414" s="246">
        <v>0</v>
      </c>
      <c r="AB414" s="246">
        <v>0</v>
      </c>
      <c r="AC414" s="246">
        <v>0</v>
      </c>
      <c r="AD414" s="246">
        <v>0</v>
      </c>
      <c r="AE414" s="246">
        <f t="shared" si="12"/>
        <v>0</v>
      </c>
      <c r="AF414" s="351"/>
      <c r="AG414" s="245">
        <v>0</v>
      </c>
      <c r="AH414" s="247">
        <v>0</v>
      </c>
      <c r="AI414" s="248">
        <v>-1100.4131692188141</v>
      </c>
      <c r="AJ414" s="249">
        <v>0</v>
      </c>
      <c r="AK414" s="262">
        <v>-1054.2312047249177</v>
      </c>
      <c r="AL414" s="263">
        <v>-2154.6443739437318</v>
      </c>
      <c r="AM414" s="252"/>
      <c r="AN414" s="253">
        <v>85.573799999999991</v>
      </c>
      <c r="AO414" s="254">
        <v>0</v>
      </c>
      <c r="AP414" s="255"/>
      <c r="AQ414" s="94" t="s">
        <v>721</v>
      </c>
      <c r="AR414" s="256">
        <v>2154.6443739437318</v>
      </c>
      <c r="AT414" s="246">
        <v>0</v>
      </c>
      <c r="AV414" s="261">
        <v>0</v>
      </c>
    </row>
    <row r="415" spans="1:48" ht="15.05" customHeight="1" x14ac:dyDescent="0.3">
      <c r="A415" s="238">
        <v>409</v>
      </c>
      <c r="B415" s="257" t="s">
        <v>509</v>
      </c>
      <c r="C415" s="240">
        <v>1138.9149381758752</v>
      </c>
      <c r="D415" s="264">
        <v>3</v>
      </c>
      <c r="E415" s="259">
        <v>0</v>
      </c>
      <c r="F415" s="260">
        <v>0</v>
      </c>
      <c r="G415" s="260">
        <v>0</v>
      </c>
      <c r="H415" s="260">
        <v>0</v>
      </c>
      <c r="I415" s="260">
        <v>0</v>
      </c>
      <c r="J415" s="260">
        <v>0</v>
      </c>
      <c r="K415" s="260">
        <v>0</v>
      </c>
      <c r="L415" s="260">
        <v>0</v>
      </c>
      <c r="M415" s="260">
        <v>0</v>
      </c>
      <c r="N415" s="260">
        <v>0</v>
      </c>
      <c r="O415" s="260">
        <v>0</v>
      </c>
      <c r="P415" s="260">
        <v>0</v>
      </c>
      <c r="Q415" s="260">
        <v>0</v>
      </c>
      <c r="R415" s="260">
        <v>0</v>
      </c>
      <c r="S415" s="260">
        <f t="shared" si="13"/>
        <v>0</v>
      </c>
      <c r="T415" s="362">
        <v>0</v>
      </c>
      <c r="U415" s="369"/>
      <c r="V415" s="245">
        <v>0</v>
      </c>
      <c r="W415" s="246">
        <v>0</v>
      </c>
      <c r="X415" s="246">
        <v>0</v>
      </c>
      <c r="Y415" s="246">
        <v>0</v>
      </c>
      <c r="Z415" s="246">
        <v>0</v>
      </c>
      <c r="AA415" s="246">
        <v>0</v>
      </c>
      <c r="AB415" s="246">
        <v>0</v>
      </c>
      <c r="AC415" s="246">
        <v>0</v>
      </c>
      <c r="AD415" s="246">
        <v>0</v>
      </c>
      <c r="AE415" s="246">
        <f t="shared" si="12"/>
        <v>0</v>
      </c>
      <c r="AF415" s="351"/>
      <c r="AG415" s="245">
        <v>0</v>
      </c>
      <c r="AH415" s="247">
        <v>0</v>
      </c>
      <c r="AI415" s="248">
        <v>-1138.9149381758752</v>
      </c>
      <c r="AJ415" s="249">
        <v>0</v>
      </c>
      <c r="AK415" s="262">
        <v>-1091.1411947917229</v>
      </c>
      <c r="AL415" s="263">
        <v>-2230.0561329675984</v>
      </c>
      <c r="AM415" s="252"/>
      <c r="AN415" s="253">
        <v>88.56711</v>
      </c>
      <c r="AO415" s="254">
        <v>0</v>
      </c>
      <c r="AP415" s="255"/>
      <c r="AQ415" s="94" t="s">
        <v>721</v>
      </c>
      <c r="AR415" s="256">
        <v>2230.0561329675984</v>
      </c>
      <c r="AT415" s="246">
        <v>0</v>
      </c>
      <c r="AV415" s="261">
        <v>0</v>
      </c>
    </row>
    <row r="416" spans="1:48" ht="15.05" customHeight="1" x14ac:dyDescent="0.3">
      <c r="A416" s="238">
        <v>410</v>
      </c>
      <c r="B416" s="257" t="s">
        <v>510</v>
      </c>
      <c r="C416" s="240">
        <v>638.1634024442244</v>
      </c>
      <c r="D416" s="264">
        <v>3</v>
      </c>
      <c r="E416" s="259">
        <v>0</v>
      </c>
      <c r="F416" s="260">
        <v>0</v>
      </c>
      <c r="G416" s="260">
        <v>0</v>
      </c>
      <c r="H416" s="260">
        <v>0</v>
      </c>
      <c r="I416" s="260">
        <v>0</v>
      </c>
      <c r="J416" s="260">
        <v>0</v>
      </c>
      <c r="K416" s="260">
        <v>0</v>
      </c>
      <c r="L416" s="260">
        <v>0</v>
      </c>
      <c r="M416" s="260">
        <v>0</v>
      </c>
      <c r="N416" s="260">
        <v>0</v>
      </c>
      <c r="O416" s="260">
        <v>0</v>
      </c>
      <c r="P416" s="260">
        <v>0</v>
      </c>
      <c r="Q416" s="260">
        <v>0</v>
      </c>
      <c r="R416" s="260">
        <v>0</v>
      </c>
      <c r="S416" s="260">
        <f t="shared" si="13"/>
        <v>0</v>
      </c>
      <c r="T416" s="362">
        <v>0</v>
      </c>
      <c r="U416" s="369"/>
      <c r="V416" s="245">
        <v>0</v>
      </c>
      <c r="W416" s="246">
        <v>0</v>
      </c>
      <c r="X416" s="246">
        <v>0</v>
      </c>
      <c r="Y416" s="246">
        <v>0</v>
      </c>
      <c r="Z416" s="246">
        <v>0</v>
      </c>
      <c r="AA416" s="246">
        <v>0</v>
      </c>
      <c r="AB416" s="246">
        <v>0</v>
      </c>
      <c r="AC416" s="246">
        <v>0</v>
      </c>
      <c r="AD416" s="246">
        <v>0</v>
      </c>
      <c r="AE416" s="246">
        <f t="shared" si="12"/>
        <v>0</v>
      </c>
      <c r="AF416" s="351"/>
      <c r="AG416" s="245">
        <v>0</v>
      </c>
      <c r="AH416" s="247">
        <v>0</v>
      </c>
      <c r="AI416" s="248">
        <v>-638.1634024442244</v>
      </c>
      <c r="AJ416" s="249">
        <v>0</v>
      </c>
      <c r="AK416" s="262">
        <v>-611.31577799926208</v>
      </c>
      <c r="AL416" s="263">
        <v>-1249.4791804434865</v>
      </c>
      <c r="AM416" s="252"/>
      <c r="AN416" s="253">
        <v>49.625300000000003</v>
      </c>
      <c r="AO416" s="254">
        <v>0</v>
      </c>
      <c r="AP416" s="255"/>
      <c r="AQ416" s="94" t="s">
        <v>721</v>
      </c>
      <c r="AR416" s="256">
        <v>1249.4791804434865</v>
      </c>
      <c r="AT416" s="246">
        <v>0</v>
      </c>
      <c r="AV416" s="261">
        <v>0</v>
      </c>
    </row>
    <row r="417" spans="1:48" ht="15.05" customHeight="1" x14ac:dyDescent="0.3">
      <c r="A417" s="238">
        <v>411</v>
      </c>
      <c r="B417" s="257" t="s">
        <v>511</v>
      </c>
      <c r="C417" s="240">
        <v>1160.2030678614058</v>
      </c>
      <c r="D417" s="264">
        <v>3</v>
      </c>
      <c r="E417" s="259">
        <v>0</v>
      </c>
      <c r="F417" s="260">
        <v>0</v>
      </c>
      <c r="G417" s="260">
        <v>650</v>
      </c>
      <c r="H417" s="260">
        <v>0</v>
      </c>
      <c r="I417" s="260">
        <v>0</v>
      </c>
      <c r="J417" s="260">
        <v>0</v>
      </c>
      <c r="K417" s="260">
        <v>0</v>
      </c>
      <c r="L417" s="260">
        <v>0</v>
      </c>
      <c r="M417" s="260">
        <v>0</v>
      </c>
      <c r="N417" s="260">
        <v>0</v>
      </c>
      <c r="O417" s="260">
        <v>0</v>
      </c>
      <c r="P417" s="260">
        <v>0</v>
      </c>
      <c r="Q417" s="260">
        <v>0</v>
      </c>
      <c r="R417" s="260">
        <v>0</v>
      </c>
      <c r="S417" s="260">
        <f t="shared" si="13"/>
        <v>2.8017123810000157</v>
      </c>
      <c r="T417" s="362">
        <v>0</v>
      </c>
      <c r="U417" s="369"/>
      <c r="V417" s="245">
        <v>652.80171238100002</v>
      </c>
      <c r="W417" s="246">
        <v>0</v>
      </c>
      <c r="X417" s="246">
        <v>0</v>
      </c>
      <c r="Y417" s="246">
        <v>0</v>
      </c>
      <c r="Z417" s="246">
        <v>0</v>
      </c>
      <c r="AA417" s="246">
        <v>0</v>
      </c>
      <c r="AB417" s="246">
        <v>0</v>
      </c>
      <c r="AC417" s="246">
        <v>0</v>
      </c>
      <c r="AD417" s="246">
        <v>0</v>
      </c>
      <c r="AE417" s="246">
        <f t="shared" si="12"/>
        <v>0</v>
      </c>
      <c r="AF417" s="351"/>
      <c r="AG417" s="245">
        <v>0</v>
      </c>
      <c r="AH417" s="247">
        <v>652.80171238100002</v>
      </c>
      <c r="AI417" s="248">
        <v>-507.40135548040575</v>
      </c>
      <c r="AJ417" s="249">
        <v>0</v>
      </c>
      <c r="AK417" s="262">
        <v>6582.4745472090617</v>
      </c>
      <c r="AL417" s="263">
        <v>6075.0731917286557</v>
      </c>
      <c r="AM417" s="252"/>
      <c r="AN417" s="253">
        <v>90.222570000000005</v>
      </c>
      <c r="AO417" s="254">
        <v>0</v>
      </c>
      <c r="AP417" s="255"/>
      <c r="AQ417" s="94">
        <v>-6075.0731917286557</v>
      </c>
      <c r="AR417" s="256" t="s">
        <v>721</v>
      </c>
      <c r="AT417" s="246">
        <v>0</v>
      </c>
      <c r="AV417" s="261">
        <v>2.8017123810000157</v>
      </c>
    </row>
    <row r="418" spans="1:48" ht="15.05" customHeight="1" x14ac:dyDescent="0.3">
      <c r="A418" s="238">
        <v>412</v>
      </c>
      <c r="B418" s="257" t="s">
        <v>512</v>
      </c>
      <c r="C418" s="240">
        <v>627.51690799716675</v>
      </c>
      <c r="D418" s="264">
        <v>3</v>
      </c>
      <c r="E418" s="259">
        <v>0</v>
      </c>
      <c r="F418" s="260">
        <v>0</v>
      </c>
      <c r="G418" s="260">
        <v>0</v>
      </c>
      <c r="H418" s="260">
        <v>0</v>
      </c>
      <c r="I418" s="260">
        <v>0</v>
      </c>
      <c r="J418" s="260">
        <v>0</v>
      </c>
      <c r="K418" s="260">
        <v>0</v>
      </c>
      <c r="L418" s="260">
        <v>0</v>
      </c>
      <c r="M418" s="260">
        <v>0</v>
      </c>
      <c r="N418" s="260">
        <v>0</v>
      </c>
      <c r="O418" s="260">
        <v>0</v>
      </c>
      <c r="P418" s="260">
        <v>0</v>
      </c>
      <c r="Q418" s="260">
        <v>0</v>
      </c>
      <c r="R418" s="260">
        <v>0</v>
      </c>
      <c r="S418" s="260">
        <f t="shared" si="13"/>
        <v>0</v>
      </c>
      <c r="T418" s="362">
        <v>0</v>
      </c>
      <c r="U418" s="369"/>
      <c r="V418" s="245">
        <v>0</v>
      </c>
      <c r="W418" s="246">
        <v>0</v>
      </c>
      <c r="X418" s="246">
        <v>0</v>
      </c>
      <c r="Y418" s="246">
        <v>0</v>
      </c>
      <c r="Z418" s="246">
        <v>0</v>
      </c>
      <c r="AA418" s="246">
        <v>0</v>
      </c>
      <c r="AB418" s="246">
        <v>0</v>
      </c>
      <c r="AC418" s="246">
        <v>0</v>
      </c>
      <c r="AD418" s="246">
        <v>0</v>
      </c>
      <c r="AE418" s="246">
        <f t="shared" si="12"/>
        <v>0</v>
      </c>
      <c r="AF418" s="351"/>
      <c r="AG418" s="245">
        <v>0</v>
      </c>
      <c r="AH418" s="247">
        <v>0</v>
      </c>
      <c r="AI418" s="248">
        <v>-627.51690799716675</v>
      </c>
      <c r="AJ418" s="249">
        <v>0</v>
      </c>
      <c r="AK418" s="262">
        <v>-601.16541711271657</v>
      </c>
      <c r="AL418" s="263">
        <v>-1228.6823251098833</v>
      </c>
      <c r="AM418" s="252"/>
      <c r="AN418" s="253">
        <v>48.797400000000003</v>
      </c>
      <c r="AO418" s="254">
        <v>0</v>
      </c>
      <c r="AP418" s="255"/>
      <c r="AQ418" s="94" t="s">
        <v>721</v>
      </c>
      <c r="AR418" s="256">
        <v>1228.6823251098833</v>
      </c>
      <c r="AT418" s="246">
        <v>0</v>
      </c>
      <c r="AV418" s="261">
        <v>0</v>
      </c>
    </row>
    <row r="419" spans="1:48" ht="15.05" customHeight="1" x14ac:dyDescent="0.3">
      <c r="A419" s="238">
        <v>413</v>
      </c>
      <c r="B419" s="257" t="s">
        <v>513</v>
      </c>
      <c r="C419" s="240">
        <v>443.08769574104628</v>
      </c>
      <c r="D419" s="264">
        <v>3</v>
      </c>
      <c r="E419" s="259">
        <v>0</v>
      </c>
      <c r="F419" s="260">
        <v>0</v>
      </c>
      <c r="G419" s="260">
        <v>0</v>
      </c>
      <c r="H419" s="260">
        <v>0</v>
      </c>
      <c r="I419" s="260">
        <v>0</v>
      </c>
      <c r="J419" s="260">
        <v>0</v>
      </c>
      <c r="K419" s="260">
        <v>0</v>
      </c>
      <c r="L419" s="260">
        <v>0</v>
      </c>
      <c r="M419" s="260">
        <v>0</v>
      </c>
      <c r="N419" s="260">
        <v>0</v>
      </c>
      <c r="O419" s="260">
        <v>0</v>
      </c>
      <c r="P419" s="260">
        <v>0</v>
      </c>
      <c r="Q419" s="260">
        <v>0</v>
      </c>
      <c r="R419" s="260">
        <v>0</v>
      </c>
      <c r="S419" s="260">
        <f t="shared" si="13"/>
        <v>0</v>
      </c>
      <c r="T419" s="362">
        <v>0</v>
      </c>
      <c r="U419" s="369"/>
      <c r="V419" s="245">
        <v>0</v>
      </c>
      <c r="W419" s="246">
        <v>0</v>
      </c>
      <c r="X419" s="246">
        <v>0</v>
      </c>
      <c r="Y419" s="246">
        <v>0</v>
      </c>
      <c r="Z419" s="246">
        <v>0</v>
      </c>
      <c r="AA419" s="246">
        <v>0</v>
      </c>
      <c r="AB419" s="246">
        <v>0</v>
      </c>
      <c r="AC419" s="246">
        <v>0</v>
      </c>
      <c r="AD419" s="246">
        <v>0</v>
      </c>
      <c r="AE419" s="246">
        <f t="shared" si="12"/>
        <v>0</v>
      </c>
      <c r="AF419" s="351"/>
      <c r="AG419" s="245">
        <v>0</v>
      </c>
      <c r="AH419" s="247">
        <v>0</v>
      </c>
      <c r="AI419" s="248">
        <v>-443.08769574104628</v>
      </c>
      <c r="AJ419" s="249">
        <v>0</v>
      </c>
      <c r="AK419" s="262">
        <v>-424.46027677375162</v>
      </c>
      <c r="AL419" s="263">
        <v>-867.54797251479795</v>
      </c>
      <c r="AM419" s="252"/>
      <c r="AN419" s="253">
        <v>34.458199999999998</v>
      </c>
      <c r="AO419" s="254">
        <v>0</v>
      </c>
      <c r="AP419" s="255"/>
      <c r="AQ419" s="94" t="s">
        <v>721</v>
      </c>
      <c r="AR419" s="256">
        <v>867.54797251479795</v>
      </c>
      <c r="AT419" s="246">
        <v>0</v>
      </c>
      <c r="AV419" s="261">
        <v>0</v>
      </c>
    </row>
    <row r="420" spans="1:48" ht="15.05" customHeight="1" x14ac:dyDescent="0.3">
      <c r="A420" s="238">
        <v>414</v>
      </c>
      <c r="B420" s="257" t="s">
        <v>514</v>
      </c>
      <c r="C420" s="240">
        <v>1509.3618532886394</v>
      </c>
      <c r="D420" s="264">
        <v>3</v>
      </c>
      <c r="E420" s="259">
        <v>0</v>
      </c>
      <c r="F420" s="260">
        <v>0</v>
      </c>
      <c r="G420" s="260">
        <v>0</v>
      </c>
      <c r="H420" s="260">
        <v>0</v>
      </c>
      <c r="I420" s="260">
        <v>0</v>
      </c>
      <c r="J420" s="260">
        <v>0</v>
      </c>
      <c r="K420" s="260">
        <v>0</v>
      </c>
      <c r="L420" s="260">
        <v>0</v>
      </c>
      <c r="M420" s="260">
        <v>0</v>
      </c>
      <c r="N420" s="260">
        <v>0</v>
      </c>
      <c r="O420" s="260">
        <v>0</v>
      </c>
      <c r="P420" s="260">
        <v>0</v>
      </c>
      <c r="Q420" s="260">
        <v>0</v>
      </c>
      <c r="R420" s="260">
        <v>0</v>
      </c>
      <c r="S420" s="260">
        <f t="shared" si="13"/>
        <v>0</v>
      </c>
      <c r="T420" s="362">
        <v>0</v>
      </c>
      <c r="U420" s="369"/>
      <c r="V420" s="245">
        <v>0</v>
      </c>
      <c r="W420" s="246">
        <v>0</v>
      </c>
      <c r="X420" s="246">
        <v>0</v>
      </c>
      <c r="Y420" s="246">
        <v>0</v>
      </c>
      <c r="Z420" s="246">
        <v>0</v>
      </c>
      <c r="AA420" s="246">
        <v>0</v>
      </c>
      <c r="AB420" s="246">
        <v>0</v>
      </c>
      <c r="AC420" s="246">
        <v>0</v>
      </c>
      <c r="AD420" s="246">
        <v>0</v>
      </c>
      <c r="AE420" s="246">
        <f t="shared" si="12"/>
        <v>0</v>
      </c>
      <c r="AF420" s="351"/>
      <c r="AG420" s="245">
        <v>0</v>
      </c>
      <c r="AH420" s="247">
        <v>0</v>
      </c>
      <c r="AI420" s="248">
        <v>-1509.3618532886394</v>
      </c>
      <c r="AJ420" s="249">
        <v>0</v>
      </c>
      <c r="AK420" s="262">
        <v>-1445.9333379995428</v>
      </c>
      <c r="AL420" s="263">
        <v>-2955.2951912881822</v>
      </c>
      <c r="AM420" s="252"/>
      <c r="AN420" s="253">
        <v>117.36748</v>
      </c>
      <c r="AO420" s="254">
        <v>0</v>
      </c>
      <c r="AP420" s="255"/>
      <c r="AQ420" s="94" t="s">
        <v>721</v>
      </c>
      <c r="AR420" s="256">
        <v>2955.2951912881822</v>
      </c>
      <c r="AT420" s="246">
        <v>0</v>
      </c>
      <c r="AV420" s="261">
        <v>0</v>
      </c>
    </row>
    <row r="421" spans="1:48" ht="15.05" customHeight="1" x14ac:dyDescent="0.3">
      <c r="A421" s="238">
        <v>415</v>
      </c>
      <c r="B421" s="257" t="s">
        <v>515</v>
      </c>
      <c r="C421" s="240">
        <v>1162.7075537067624</v>
      </c>
      <c r="D421" s="264">
        <v>3</v>
      </c>
      <c r="E421" s="259">
        <v>0</v>
      </c>
      <c r="F421" s="260">
        <v>0</v>
      </c>
      <c r="G421" s="260">
        <v>0</v>
      </c>
      <c r="H421" s="260">
        <v>0</v>
      </c>
      <c r="I421" s="260">
        <v>0</v>
      </c>
      <c r="J421" s="260">
        <v>0</v>
      </c>
      <c r="K421" s="260">
        <v>0</v>
      </c>
      <c r="L421" s="260">
        <v>0</v>
      </c>
      <c r="M421" s="260">
        <v>0</v>
      </c>
      <c r="N421" s="260">
        <v>0</v>
      </c>
      <c r="O421" s="260">
        <v>0</v>
      </c>
      <c r="P421" s="260">
        <v>0</v>
      </c>
      <c r="Q421" s="260">
        <v>0</v>
      </c>
      <c r="R421" s="260">
        <v>0</v>
      </c>
      <c r="S421" s="260">
        <f t="shared" si="13"/>
        <v>0</v>
      </c>
      <c r="T421" s="362">
        <v>0</v>
      </c>
      <c r="U421" s="369"/>
      <c r="V421" s="245">
        <v>0</v>
      </c>
      <c r="W421" s="246">
        <v>0</v>
      </c>
      <c r="X421" s="246">
        <v>0</v>
      </c>
      <c r="Y421" s="246">
        <v>0</v>
      </c>
      <c r="Z421" s="246">
        <v>0</v>
      </c>
      <c r="AA421" s="246">
        <v>0</v>
      </c>
      <c r="AB421" s="246">
        <v>0</v>
      </c>
      <c r="AC421" s="246">
        <v>0</v>
      </c>
      <c r="AD421" s="246">
        <v>0</v>
      </c>
      <c r="AE421" s="246">
        <f t="shared" si="12"/>
        <v>0</v>
      </c>
      <c r="AF421" s="351"/>
      <c r="AG421" s="245">
        <v>0</v>
      </c>
      <c r="AH421" s="247">
        <v>0</v>
      </c>
      <c r="AI421" s="248">
        <v>-1162.7075537067624</v>
      </c>
      <c r="AJ421" s="249">
        <v>0</v>
      </c>
      <c r="AK421" s="262">
        <v>-1113.7471373243015</v>
      </c>
      <c r="AL421" s="263">
        <v>-2276.4546910310637</v>
      </c>
      <c r="AM421" s="252"/>
      <c r="AN421" s="253">
        <v>90.417329999999993</v>
      </c>
      <c r="AO421" s="254">
        <v>0</v>
      </c>
      <c r="AP421" s="255"/>
      <c r="AQ421" s="94" t="s">
        <v>721</v>
      </c>
      <c r="AR421" s="256">
        <v>2276.4546910310637</v>
      </c>
      <c r="AT421" s="246">
        <v>0</v>
      </c>
      <c r="AV421" s="261">
        <v>0</v>
      </c>
    </row>
    <row r="422" spans="1:48" ht="15.05" customHeight="1" x14ac:dyDescent="0.3">
      <c r="A422" s="238">
        <v>416</v>
      </c>
      <c r="B422" s="257" t="s">
        <v>516</v>
      </c>
      <c r="C422" s="240">
        <v>1038.3463407777469</v>
      </c>
      <c r="D422" s="264">
        <v>3</v>
      </c>
      <c r="E422" s="259">
        <v>0</v>
      </c>
      <c r="F422" s="260">
        <v>0</v>
      </c>
      <c r="G422" s="260">
        <v>0</v>
      </c>
      <c r="H422" s="260">
        <v>0</v>
      </c>
      <c r="I422" s="260">
        <v>0</v>
      </c>
      <c r="J422" s="260">
        <v>0</v>
      </c>
      <c r="K422" s="260">
        <v>0</v>
      </c>
      <c r="L422" s="260">
        <v>0</v>
      </c>
      <c r="M422" s="260">
        <v>0</v>
      </c>
      <c r="N422" s="260">
        <v>0</v>
      </c>
      <c r="O422" s="260">
        <v>0</v>
      </c>
      <c r="P422" s="260">
        <v>0</v>
      </c>
      <c r="Q422" s="260">
        <v>0</v>
      </c>
      <c r="R422" s="260">
        <v>0</v>
      </c>
      <c r="S422" s="260">
        <f t="shared" si="13"/>
        <v>0</v>
      </c>
      <c r="T422" s="362">
        <v>0</v>
      </c>
      <c r="U422" s="369"/>
      <c r="V422" s="245">
        <v>0</v>
      </c>
      <c r="W422" s="246">
        <v>0</v>
      </c>
      <c r="X422" s="246">
        <v>0</v>
      </c>
      <c r="Y422" s="246">
        <v>0</v>
      </c>
      <c r="Z422" s="246">
        <v>0</v>
      </c>
      <c r="AA422" s="246">
        <v>0</v>
      </c>
      <c r="AB422" s="246">
        <v>0</v>
      </c>
      <c r="AC422" s="246">
        <v>0</v>
      </c>
      <c r="AD422" s="246">
        <v>0</v>
      </c>
      <c r="AE422" s="246">
        <f t="shared" si="12"/>
        <v>0</v>
      </c>
      <c r="AF422" s="351"/>
      <c r="AG422" s="245">
        <v>0</v>
      </c>
      <c r="AH422" s="247">
        <v>0</v>
      </c>
      <c r="AI422" s="248">
        <v>-1038.3463407777469</v>
      </c>
      <c r="AJ422" s="249">
        <v>0</v>
      </c>
      <c r="AK422" s="262">
        <v>-994.71413560553253</v>
      </c>
      <c r="AL422" s="263">
        <v>-2033.0604763832794</v>
      </c>
      <c r="AM422" s="252"/>
      <c r="AN422" s="253">
        <v>80.744600000000005</v>
      </c>
      <c r="AO422" s="254">
        <v>0</v>
      </c>
      <c r="AP422" s="255"/>
      <c r="AQ422" s="94" t="s">
        <v>721</v>
      </c>
      <c r="AR422" s="256">
        <v>2033.0604763832794</v>
      </c>
      <c r="AT422" s="246">
        <v>0</v>
      </c>
      <c r="AV422" s="261">
        <v>0</v>
      </c>
    </row>
    <row r="423" spans="1:48" ht="15.05" customHeight="1" x14ac:dyDescent="0.3">
      <c r="A423" s="238">
        <v>417</v>
      </c>
      <c r="B423" s="257" t="s">
        <v>517</v>
      </c>
      <c r="C423" s="240">
        <v>889.51551022762658</v>
      </c>
      <c r="D423" s="264">
        <v>3</v>
      </c>
      <c r="E423" s="259">
        <v>0</v>
      </c>
      <c r="F423" s="260">
        <v>0</v>
      </c>
      <c r="G423" s="260">
        <v>0</v>
      </c>
      <c r="H423" s="260">
        <v>0</v>
      </c>
      <c r="I423" s="260">
        <v>0</v>
      </c>
      <c r="J423" s="260">
        <v>0</v>
      </c>
      <c r="K423" s="260">
        <v>0</v>
      </c>
      <c r="L423" s="260">
        <v>0</v>
      </c>
      <c r="M423" s="260">
        <v>0</v>
      </c>
      <c r="N423" s="260">
        <v>0</v>
      </c>
      <c r="O423" s="260">
        <v>0</v>
      </c>
      <c r="P423" s="260">
        <v>0</v>
      </c>
      <c r="Q423" s="260">
        <v>0</v>
      </c>
      <c r="R423" s="260">
        <v>0</v>
      </c>
      <c r="S423" s="260">
        <f t="shared" si="13"/>
        <v>0</v>
      </c>
      <c r="T423" s="362">
        <v>0</v>
      </c>
      <c r="U423" s="369"/>
      <c r="V423" s="245">
        <v>0</v>
      </c>
      <c r="W423" s="246">
        <v>0</v>
      </c>
      <c r="X423" s="246">
        <v>0</v>
      </c>
      <c r="Y423" s="246">
        <v>0</v>
      </c>
      <c r="Z423" s="246">
        <v>0</v>
      </c>
      <c r="AA423" s="246">
        <v>0</v>
      </c>
      <c r="AB423" s="246">
        <v>0</v>
      </c>
      <c r="AC423" s="246">
        <v>0</v>
      </c>
      <c r="AD423" s="246">
        <v>0</v>
      </c>
      <c r="AE423" s="246">
        <f t="shared" si="12"/>
        <v>0</v>
      </c>
      <c r="AF423" s="351"/>
      <c r="AG423" s="245">
        <v>0</v>
      </c>
      <c r="AH423" s="247">
        <v>0</v>
      </c>
      <c r="AI423" s="248">
        <v>-889.51551022762658</v>
      </c>
      <c r="AJ423" s="249">
        <v>0</v>
      </c>
      <c r="AK423" s="262">
        <v>-852.15180471158692</v>
      </c>
      <c r="AL423" s="263">
        <v>-1741.6673149392136</v>
      </c>
      <c r="AM423" s="252"/>
      <c r="AN423" s="253">
        <v>69.174279999999996</v>
      </c>
      <c r="AO423" s="254">
        <v>0</v>
      </c>
      <c r="AP423" s="255"/>
      <c r="AQ423" s="94" t="s">
        <v>721</v>
      </c>
      <c r="AR423" s="256">
        <v>1741.6673149392136</v>
      </c>
      <c r="AT423" s="246">
        <v>0</v>
      </c>
      <c r="AV423" s="261">
        <v>0</v>
      </c>
    </row>
    <row r="424" spans="1:48" ht="15.05" customHeight="1" x14ac:dyDescent="0.3">
      <c r="A424" s="238">
        <v>418</v>
      </c>
      <c r="B424" s="257" t="s">
        <v>518</v>
      </c>
      <c r="C424" s="240">
        <v>313.54364839554398</v>
      </c>
      <c r="D424" s="264">
        <v>3</v>
      </c>
      <c r="E424" s="259">
        <v>0</v>
      </c>
      <c r="F424" s="260">
        <v>0</v>
      </c>
      <c r="G424" s="260">
        <v>0</v>
      </c>
      <c r="H424" s="260">
        <v>0</v>
      </c>
      <c r="I424" s="260">
        <v>0</v>
      </c>
      <c r="J424" s="260">
        <v>0</v>
      </c>
      <c r="K424" s="260">
        <v>0</v>
      </c>
      <c r="L424" s="260">
        <v>0</v>
      </c>
      <c r="M424" s="260">
        <v>0</v>
      </c>
      <c r="N424" s="260">
        <v>0</v>
      </c>
      <c r="O424" s="260">
        <v>0</v>
      </c>
      <c r="P424" s="260">
        <v>0</v>
      </c>
      <c r="Q424" s="260">
        <v>0</v>
      </c>
      <c r="R424" s="260">
        <v>0</v>
      </c>
      <c r="S424" s="260">
        <f t="shared" si="13"/>
        <v>0</v>
      </c>
      <c r="T424" s="362">
        <v>0</v>
      </c>
      <c r="U424" s="369"/>
      <c r="V424" s="245">
        <v>0</v>
      </c>
      <c r="W424" s="246">
        <v>0</v>
      </c>
      <c r="X424" s="246">
        <v>0</v>
      </c>
      <c r="Y424" s="246">
        <v>0</v>
      </c>
      <c r="Z424" s="246">
        <v>0</v>
      </c>
      <c r="AA424" s="246">
        <v>0</v>
      </c>
      <c r="AB424" s="246">
        <v>0</v>
      </c>
      <c r="AC424" s="246">
        <v>0</v>
      </c>
      <c r="AD424" s="246">
        <v>0</v>
      </c>
      <c r="AE424" s="246">
        <f t="shared" si="12"/>
        <v>0</v>
      </c>
      <c r="AF424" s="351"/>
      <c r="AG424" s="245">
        <v>0</v>
      </c>
      <c r="AH424" s="247">
        <v>0</v>
      </c>
      <c r="AI424" s="248">
        <v>-313.54364839554398</v>
      </c>
      <c r="AJ424" s="249">
        <v>0</v>
      </c>
      <c r="AK424" s="262">
        <v>-300.35241256670946</v>
      </c>
      <c r="AL424" s="263">
        <v>-613.89606096225339</v>
      </c>
      <c r="AM424" s="252"/>
      <c r="AN424" s="253">
        <v>24.383670000000002</v>
      </c>
      <c r="AO424" s="254">
        <v>0</v>
      </c>
      <c r="AP424" s="255"/>
      <c r="AQ424" s="94" t="s">
        <v>721</v>
      </c>
      <c r="AR424" s="256">
        <v>613.89606096225339</v>
      </c>
      <c r="AT424" s="246">
        <v>0</v>
      </c>
      <c r="AV424" s="261">
        <v>0</v>
      </c>
    </row>
    <row r="425" spans="1:48" ht="15.05" customHeight="1" x14ac:dyDescent="0.3">
      <c r="A425" s="238">
        <v>419</v>
      </c>
      <c r="B425" s="257" t="s">
        <v>519</v>
      </c>
      <c r="C425" s="240">
        <v>239.85925724841795</v>
      </c>
      <c r="D425" s="264">
        <v>3</v>
      </c>
      <c r="E425" s="259">
        <v>0</v>
      </c>
      <c r="F425" s="260">
        <v>0</v>
      </c>
      <c r="G425" s="260">
        <v>0</v>
      </c>
      <c r="H425" s="260">
        <v>0</v>
      </c>
      <c r="I425" s="260">
        <v>0</v>
      </c>
      <c r="J425" s="260">
        <v>0</v>
      </c>
      <c r="K425" s="260">
        <v>0</v>
      </c>
      <c r="L425" s="260">
        <v>0</v>
      </c>
      <c r="M425" s="260">
        <v>0</v>
      </c>
      <c r="N425" s="260">
        <v>0</v>
      </c>
      <c r="O425" s="260">
        <v>0</v>
      </c>
      <c r="P425" s="260">
        <v>0</v>
      </c>
      <c r="Q425" s="260">
        <v>0</v>
      </c>
      <c r="R425" s="260">
        <v>0</v>
      </c>
      <c r="S425" s="260">
        <f t="shared" si="13"/>
        <v>0</v>
      </c>
      <c r="T425" s="362">
        <v>0</v>
      </c>
      <c r="U425" s="369"/>
      <c r="V425" s="245">
        <v>0</v>
      </c>
      <c r="W425" s="246">
        <v>0</v>
      </c>
      <c r="X425" s="246">
        <v>0</v>
      </c>
      <c r="Y425" s="246">
        <v>0</v>
      </c>
      <c r="Z425" s="246">
        <v>0</v>
      </c>
      <c r="AA425" s="246">
        <v>0</v>
      </c>
      <c r="AB425" s="246">
        <v>0</v>
      </c>
      <c r="AC425" s="246">
        <v>0</v>
      </c>
      <c r="AD425" s="246">
        <v>0</v>
      </c>
      <c r="AE425" s="246">
        <f t="shared" si="12"/>
        <v>0</v>
      </c>
      <c r="AF425" s="351"/>
      <c r="AG425" s="245">
        <v>0</v>
      </c>
      <c r="AH425" s="247">
        <v>0</v>
      </c>
      <c r="AI425" s="248">
        <v>-239.85925724841795</v>
      </c>
      <c r="AJ425" s="249">
        <v>0</v>
      </c>
      <c r="AK425" s="262">
        <v>-229.76245642618326</v>
      </c>
      <c r="AL425" s="263">
        <v>-469.62171367460121</v>
      </c>
      <c r="AM425" s="252"/>
      <c r="AN425" s="253">
        <v>18.652099999999997</v>
      </c>
      <c r="AO425" s="254">
        <v>0</v>
      </c>
      <c r="AP425" s="255"/>
      <c r="AQ425" s="94" t="s">
        <v>721</v>
      </c>
      <c r="AR425" s="256">
        <v>469.62171367460121</v>
      </c>
      <c r="AT425" s="246">
        <v>0</v>
      </c>
      <c r="AV425" s="261">
        <v>0</v>
      </c>
    </row>
    <row r="426" spans="1:48" ht="15.05" customHeight="1" x14ac:dyDescent="0.3">
      <c r="A426" s="238">
        <v>420</v>
      </c>
      <c r="B426" s="257" t="s">
        <v>520</v>
      </c>
      <c r="C426" s="240">
        <v>1670.1789981221261</v>
      </c>
      <c r="D426" s="264">
        <v>3</v>
      </c>
      <c r="E426" s="259">
        <v>0</v>
      </c>
      <c r="F426" s="260">
        <v>0</v>
      </c>
      <c r="G426" s="260">
        <v>0</v>
      </c>
      <c r="H426" s="260">
        <v>0</v>
      </c>
      <c r="I426" s="260">
        <v>0</v>
      </c>
      <c r="J426" s="260">
        <v>0</v>
      </c>
      <c r="K426" s="260">
        <v>0</v>
      </c>
      <c r="L426" s="260">
        <v>0</v>
      </c>
      <c r="M426" s="260">
        <v>0</v>
      </c>
      <c r="N426" s="260">
        <v>0</v>
      </c>
      <c r="O426" s="260">
        <v>0</v>
      </c>
      <c r="P426" s="260">
        <v>0</v>
      </c>
      <c r="Q426" s="260">
        <v>0</v>
      </c>
      <c r="R426" s="260">
        <v>0</v>
      </c>
      <c r="S426" s="260">
        <f t="shared" si="13"/>
        <v>0</v>
      </c>
      <c r="T426" s="362">
        <v>0</v>
      </c>
      <c r="U426" s="369"/>
      <c r="V426" s="245">
        <v>0</v>
      </c>
      <c r="W426" s="246">
        <v>0</v>
      </c>
      <c r="X426" s="246">
        <v>0</v>
      </c>
      <c r="Y426" s="246">
        <v>0</v>
      </c>
      <c r="Z426" s="246">
        <v>0</v>
      </c>
      <c r="AA426" s="246">
        <v>0</v>
      </c>
      <c r="AB426" s="246">
        <v>0</v>
      </c>
      <c r="AC426" s="246">
        <v>0</v>
      </c>
      <c r="AD426" s="246">
        <v>0</v>
      </c>
      <c r="AE426" s="246">
        <f t="shared" si="12"/>
        <v>0</v>
      </c>
      <c r="AF426" s="351"/>
      <c r="AG426" s="245">
        <v>0</v>
      </c>
      <c r="AH426" s="247">
        <v>0</v>
      </c>
      <c r="AI426" s="248">
        <v>-1670.1789981221261</v>
      </c>
      <c r="AJ426" s="249">
        <v>0</v>
      </c>
      <c r="AK426" s="262">
        <v>3032.6232176444673</v>
      </c>
      <c r="AL426" s="263">
        <v>1362.4442195223412</v>
      </c>
      <c r="AM426" s="252"/>
      <c r="AN426" s="253">
        <v>129.88057499999999</v>
      </c>
      <c r="AO426" s="254">
        <v>0</v>
      </c>
      <c r="AP426" s="255"/>
      <c r="AQ426" s="94">
        <v>-1362.4442195223412</v>
      </c>
      <c r="AR426" s="256" t="s">
        <v>721</v>
      </c>
      <c r="AT426" s="246">
        <v>0</v>
      </c>
      <c r="AV426" s="261">
        <v>0</v>
      </c>
    </row>
    <row r="427" spans="1:48" ht="15.05" customHeight="1" x14ac:dyDescent="0.3">
      <c r="A427" s="238">
        <v>421</v>
      </c>
      <c r="B427" s="257" t="s">
        <v>521</v>
      </c>
      <c r="C427" s="240">
        <v>436.83326662692548</v>
      </c>
      <c r="D427" s="264">
        <v>3</v>
      </c>
      <c r="E427" s="259">
        <v>0</v>
      </c>
      <c r="F427" s="260">
        <v>0</v>
      </c>
      <c r="G427" s="260">
        <v>0</v>
      </c>
      <c r="H427" s="260">
        <v>0</v>
      </c>
      <c r="I427" s="260">
        <v>0</v>
      </c>
      <c r="J427" s="260">
        <v>0</v>
      </c>
      <c r="K427" s="260">
        <v>0</v>
      </c>
      <c r="L427" s="260">
        <v>0</v>
      </c>
      <c r="M427" s="260">
        <v>0</v>
      </c>
      <c r="N427" s="260">
        <v>0</v>
      </c>
      <c r="O427" s="260">
        <v>0</v>
      </c>
      <c r="P427" s="260">
        <v>0</v>
      </c>
      <c r="Q427" s="260">
        <v>0</v>
      </c>
      <c r="R427" s="260">
        <v>0</v>
      </c>
      <c r="S427" s="260">
        <f t="shared" si="13"/>
        <v>0</v>
      </c>
      <c r="T427" s="362">
        <v>0</v>
      </c>
      <c r="U427" s="369"/>
      <c r="V427" s="245">
        <v>0</v>
      </c>
      <c r="W427" s="246">
        <v>0</v>
      </c>
      <c r="X427" s="246">
        <v>0</v>
      </c>
      <c r="Y427" s="246">
        <v>0</v>
      </c>
      <c r="Z427" s="246">
        <v>0</v>
      </c>
      <c r="AA427" s="246">
        <v>0</v>
      </c>
      <c r="AB427" s="246">
        <v>0</v>
      </c>
      <c r="AC427" s="246">
        <v>0</v>
      </c>
      <c r="AD427" s="246">
        <v>0</v>
      </c>
      <c r="AE427" s="246">
        <f t="shared" si="12"/>
        <v>0</v>
      </c>
      <c r="AF427" s="351"/>
      <c r="AG427" s="245">
        <v>0</v>
      </c>
      <c r="AH427" s="247">
        <v>0</v>
      </c>
      <c r="AI427" s="248">
        <v>-436.83326662692548</v>
      </c>
      <c r="AJ427" s="249">
        <v>0</v>
      </c>
      <c r="AK427" s="262">
        <v>-418.46317769288385</v>
      </c>
      <c r="AL427" s="263">
        <v>-855.29644431980932</v>
      </c>
      <c r="AM427" s="252"/>
      <c r="AN427" s="253">
        <v>33.97166</v>
      </c>
      <c r="AO427" s="254">
        <v>0</v>
      </c>
      <c r="AP427" s="255"/>
      <c r="AQ427" s="94" t="s">
        <v>721</v>
      </c>
      <c r="AR427" s="256">
        <v>855.29644431980932</v>
      </c>
      <c r="AT427" s="246">
        <v>0</v>
      </c>
      <c r="AV427" s="261">
        <v>0</v>
      </c>
    </row>
    <row r="428" spans="1:48" ht="15.05" customHeight="1" x14ac:dyDescent="0.3">
      <c r="A428" s="238">
        <v>422</v>
      </c>
      <c r="B428" s="257" t="s">
        <v>522</v>
      </c>
      <c r="C428" s="240">
        <v>1233.9635339681033</v>
      </c>
      <c r="D428" s="264">
        <v>3</v>
      </c>
      <c r="E428" s="259">
        <v>0</v>
      </c>
      <c r="F428" s="260">
        <v>0</v>
      </c>
      <c r="G428" s="260">
        <v>0</v>
      </c>
      <c r="H428" s="260">
        <v>0</v>
      </c>
      <c r="I428" s="260">
        <v>0</v>
      </c>
      <c r="J428" s="260">
        <v>0</v>
      </c>
      <c r="K428" s="260">
        <v>0</v>
      </c>
      <c r="L428" s="260">
        <v>0</v>
      </c>
      <c r="M428" s="260">
        <v>0</v>
      </c>
      <c r="N428" s="260">
        <v>0</v>
      </c>
      <c r="O428" s="260">
        <v>0</v>
      </c>
      <c r="P428" s="260">
        <v>0</v>
      </c>
      <c r="Q428" s="260">
        <v>0</v>
      </c>
      <c r="R428" s="260">
        <v>0</v>
      </c>
      <c r="S428" s="260">
        <f t="shared" si="13"/>
        <v>0</v>
      </c>
      <c r="T428" s="362">
        <v>0</v>
      </c>
      <c r="U428" s="369"/>
      <c r="V428" s="245">
        <v>0</v>
      </c>
      <c r="W428" s="246">
        <v>0</v>
      </c>
      <c r="X428" s="246">
        <v>0</v>
      </c>
      <c r="Y428" s="246">
        <v>0</v>
      </c>
      <c r="Z428" s="246">
        <v>0</v>
      </c>
      <c r="AA428" s="246">
        <v>0</v>
      </c>
      <c r="AB428" s="246">
        <v>0</v>
      </c>
      <c r="AC428" s="246">
        <v>0</v>
      </c>
      <c r="AD428" s="246">
        <v>0</v>
      </c>
      <c r="AE428" s="246">
        <f t="shared" si="12"/>
        <v>0</v>
      </c>
      <c r="AF428" s="351"/>
      <c r="AG428" s="245">
        <v>0</v>
      </c>
      <c r="AH428" s="247">
        <v>0</v>
      </c>
      <c r="AI428" s="248">
        <v>-1233.9635339681033</v>
      </c>
      <c r="AJ428" s="249">
        <v>0</v>
      </c>
      <c r="AK428" s="262">
        <v>-1182.0299270913401</v>
      </c>
      <c r="AL428" s="263">
        <v>-2415.9934610594437</v>
      </c>
      <c r="AM428" s="252"/>
      <c r="AN428" s="253">
        <v>95.952849999999998</v>
      </c>
      <c r="AO428" s="254">
        <v>0</v>
      </c>
      <c r="AP428" s="255"/>
      <c r="AQ428" s="94" t="s">
        <v>721</v>
      </c>
      <c r="AR428" s="256">
        <v>2415.9934610594437</v>
      </c>
      <c r="AT428" s="246">
        <v>0</v>
      </c>
      <c r="AV428" s="261">
        <v>0</v>
      </c>
    </row>
    <row r="429" spans="1:48" ht="15.05" customHeight="1" x14ac:dyDescent="0.3">
      <c r="A429" s="238">
        <v>423</v>
      </c>
      <c r="B429" s="257" t="s">
        <v>675</v>
      </c>
      <c r="C429" s="240">
        <v>1190.0449509990194</v>
      </c>
      <c r="D429" s="264">
        <v>3</v>
      </c>
      <c r="E429" s="259">
        <v>0</v>
      </c>
      <c r="F429" s="260">
        <v>0</v>
      </c>
      <c r="G429" s="260">
        <v>0</v>
      </c>
      <c r="H429" s="260">
        <v>0</v>
      </c>
      <c r="I429" s="260">
        <v>0</v>
      </c>
      <c r="J429" s="260">
        <v>0</v>
      </c>
      <c r="K429" s="260">
        <v>0</v>
      </c>
      <c r="L429" s="260">
        <v>0</v>
      </c>
      <c r="M429" s="260">
        <v>838</v>
      </c>
      <c r="N429" s="260">
        <v>0</v>
      </c>
      <c r="O429" s="260">
        <v>0</v>
      </c>
      <c r="P429" s="260">
        <v>0</v>
      </c>
      <c r="Q429" s="260">
        <v>0</v>
      </c>
      <c r="R429" s="260">
        <v>0</v>
      </c>
      <c r="S429" s="260">
        <f t="shared" si="13"/>
        <v>112.07756909603995</v>
      </c>
      <c r="T429" s="362">
        <v>0</v>
      </c>
      <c r="U429" s="369"/>
      <c r="V429" s="245">
        <v>950.07756909603995</v>
      </c>
      <c r="W429" s="246">
        <v>0</v>
      </c>
      <c r="X429" s="246">
        <v>0</v>
      </c>
      <c r="Y429" s="246">
        <v>0</v>
      </c>
      <c r="Z429" s="246">
        <v>0</v>
      </c>
      <c r="AA429" s="246">
        <v>0</v>
      </c>
      <c r="AB429" s="246">
        <v>0</v>
      </c>
      <c r="AC429" s="246">
        <v>0</v>
      </c>
      <c r="AD429" s="246">
        <v>0</v>
      </c>
      <c r="AE429" s="246">
        <f t="shared" si="12"/>
        <v>0</v>
      </c>
      <c r="AF429" s="351"/>
      <c r="AG429" s="245">
        <v>0</v>
      </c>
      <c r="AH429" s="247">
        <v>950.07756909603995</v>
      </c>
      <c r="AI429" s="248">
        <v>-239.96738190297947</v>
      </c>
      <c r="AJ429" s="249">
        <v>0</v>
      </c>
      <c r="AK429" s="262">
        <v>-1142.3728269046974</v>
      </c>
      <c r="AL429" s="263">
        <v>-1382.3402088076768</v>
      </c>
      <c r="AM429" s="252"/>
      <c r="AN429" s="253">
        <v>92.390289999999993</v>
      </c>
      <c r="AO429" s="254">
        <v>0</v>
      </c>
      <c r="AP429" s="255"/>
      <c r="AQ429" s="94" t="s">
        <v>721</v>
      </c>
      <c r="AR429" s="256">
        <v>1382.3402088076768</v>
      </c>
      <c r="AT429" s="246">
        <v>0</v>
      </c>
      <c r="AV429" s="261">
        <v>112.07756909603995</v>
      </c>
    </row>
    <row r="430" spans="1:48" ht="15.05" customHeight="1" x14ac:dyDescent="0.3">
      <c r="A430" s="238">
        <v>424</v>
      </c>
      <c r="B430" s="257" t="s">
        <v>524</v>
      </c>
      <c r="C430" s="240">
        <v>1407.3322294464415</v>
      </c>
      <c r="D430" s="264">
        <v>2</v>
      </c>
      <c r="E430" s="259">
        <v>0</v>
      </c>
      <c r="F430" s="260">
        <v>0</v>
      </c>
      <c r="G430" s="260">
        <v>0</v>
      </c>
      <c r="H430" s="260">
        <v>0</v>
      </c>
      <c r="I430" s="260">
        <v>0</v>
      </c>
      <c r="J430" s="260">
        <v>0</v>
      </c>
      <c r="K430" s="260">
        <v>0</v>
      </c>
      <c r="L430" s="260">
        <v>0</v>
      </c>
      <c r="M430" s="260">
        <v>0</v>
      </c>
      <c r="N430" s="260">
        <v>0</v>
      </c>
      <c r="O430" s="260">
        <v>0</v>
      </c>
      <c r="P430" s="260">
        <v>0</v>
      </c>
      <c r="Q430" s="260">
        <v>0</v>
      </c>
      <c r="R430" s="260">
        <v>0</v>
      </c>
      <c r="S430" s="260">
        <f t="shared" si="13"/>
        <v>586.83189306081999</v>
      </c>
      <c r="T430" s="362">
        <v>0</v>
      </c>
      <c r="U430" s="369"/>
      <c r="V430" s="245">
        <v>586.83189306081999</v>
      </c>
      <c r="W430" s="246">
        <v>0</v>
      </c>
      <c r="X430" s="246">
        <v>0</v>
      </c>
      <c r="Y430" s="246">
        <v>0</v>
      </c>
      <c r="Z430" s="246">
        <v>0</v>
      </c>
      <c r="AA430" s="246">
        <v>0</v>
      </c>
      <c r="AB430" s="246">
        <v>0</v>
      </c>
      <c r="AC430" s="246">
        <v>0</v>
      </c>
      <c r="AD430" s="246">
        <v>0</v>
      </c>
      <c r="AE430" s="246">
        <f t="shared" si="12"/>
        <v>0</v>
      </c>
      <c r="AF430" s="351"/>
      <c r="AG430" s="245">
        <v>0</v>
      </c>
      <c r="AH430" s="247">
        <v>586.83189306081999</v>
      </c>
      <c r="AI430" s="248">
        <v>-820.50033638562149</v>
      </c>
      <c r="AJ430" s="249">
        <v>0</v>
      </c>
      <c r="AK430" s="262">
        <v>3843.9754694138628</v>
      </c>
      <c r="AL430" s="263">
        <v>3023.4751330282415</v>
      </c>
      <c r="AM430" s="252"/>
      <c r="AN430" s="253">
        <v>108.89107999999999</v>
      </c>
      <c r="AO430" s="254">
        <v>0</v>
      </c>
      <c r="AP430" s="255"/>
      <c r="AQ430" s="94">
        <v>-3023.4751330282415</v>
      </c>
      <c r="AR430" s="256" t="s">
        <v>721</v>
      </c>
      <c r="AT430" s="246">
        <v>0</v>
      </c>
      <c r="AV430" s="261">
        <v>586.83189306081999</v>
      </c>
    </row>
    <row r="431" spans="1:48" ht="15.05" customHeight="1" x14ac:dyDescent="0.3">
      <c r="A431" s="238">
        <v>425</v>
      </c>
      <c r="B431" s="257" t="s">
        <v>525</v>
      </c>
      <c r="C431" s="240">
        <v>1221.3333777993494</v>
      </c>
      <c r="D431" s="264">
        <v>1</v>
      </c>
      <c r="E431" s="259">
        <v>0</v>
      </c>
      <c r="F431" s="260">
        <v>0</v>
      </c>
      <c r="G431" s="260">
        <v>615</v>
      </c>
      <c r="H431" s="260">
        <v>4.5</v>
      </c>
      <c r="I431" s="260">
        <v>0</v>
      </c>
      <c r="J431" s="260">
        <v>0</v>
      </c>
      <c r="K431" s="260">
        <v>0</v>
      </c>
      <c r="L431" s="260">
        <v>0</v>
      </c>
      <c r="M431" s="260">
        <v>1630</v>
      </c>
      <c r="N431" s="260">
        <v>0</v>
      </c>
      <c r="O431" s="260">
        <v>545</v>
      </c>
      <c r="P431" s="260">
        <v>0</v>
      </c>
      <c r="Q431" s="260">
        <v>0</v>
      </c>
      <c r="R431" s="260">
        <v>0</v>
      </c>
      <c r="S431" s="260">
        <f t="shared" si="13"/>
        <v>3422.6256126637272</v>
      </c>
      <c r="T431" s="362">
        <v>0</v>
      </c>
      <c r="U431" s="369"/>
      <c r="V431" s="245">
        <v>6212.6256126637272</v>
      </c>
      <c r="W431" s="246">
        <v>0</v>
      </c>
      <c r="X431" s="246">
        <v>0</v>
      </c>
      <c r="Y431" s="246">
        <v>0</v>
      </c>
      <c r="Z431" s="246">
        <v>0</v>
      </c>
      <c r="AA431" s="246">
        <v>0</v>
      </c>
      <c r="AB431" s="246">
        <v>0</v>
      </c>
      <c r="AC431" s="246">
        <v>0</v>
      </c>
      <c r="AD431" s="246">
        <v>0</v>
      </c>
      <c r="AE431" s="246">
        <f t="shared" si="12"/>
        <v>0</v>
      </c>
      <c r="AF431" s="351"/>
      <c r="AG431" s="245">
        <v>0</v>
      </c>
      <c r="AH431" s="247">
        <v>6212.6256126637272</v>
      </c>
      <c r="AI431" s="248">
        <v>0</v>
      </c>
      <c r="AJ431" s="249">
        <v>4991.2922348643779</v>
      </c>
      <c r="AK431" s="262">
        <v>-1069.5470983418138</v>
      </c>
      <c r="AL431" s="263">
        <v>3921.7451365225643</v>
      </c>
      <c r="AM431" s="252"/>
      <c r="AN431" s="253">
        <v>94.932110000000009</v>
      </c>
      <c r="AO431" s="254">
        <v>0</v>
      </c>
      <c r="AP431" s="255"/>
      <c r="AQ431" s="94">
        <v>-3921.7451365225643</v>
      </c>
      <c r="AR431" s="256" t="s">
        <v>721</v>
      </c>
      <c r="AT431" s="246">
        <v>0</v>
      </c>
      <c r="AV431" s="261">
        <v>3422.6256126637272</v>
      </c>
    </row>
    <row r="432" spans="1:48" ht="15.05" customHeight="1" x14ac:dyDescent="0.3">
      <c r="A432" s="238">
        <v>426</v>
      </c>
      <c r="B432" s="257" t="s">
        <v>526</v>
      </c>
      <c r="C432" s="240">
        <v>622.32019124631006</v>
      </c>
      <c r="D432" s="264">
        <v>1</v>
      </c>
      <c r="E432" s="259">
        <v>0</v>
      </c>
      <c r="F432" s="260">
        <v>0</v>
      </c>
      <c r="G432" s="260">
        <v>1613</v>
      </c>
      <c r="H432" s="260">
        <v>4</v>
      </c>
      <c r="I432" s="260">
        <v>0</v>
      </c>
      <c r="J432" s="260">
        <v>0</v>
      </c>
      <c r="K432" s="260">
        <v>0</v>
      </c>
      <c r="L432" s="260">
        <v>0</v>
      </c>
      <c r="M432" s="260">
        <v>0</v>
      </c>
      <c r="N432" s="260">
        <v>0</v>
      </c>
      <c r="O432" s="260">
        <v>0</v>
      </c>
      <c r="P432" s="260">
        <v>0</v>
      </c>
      <c r="Q432" s="260">
        <v>0</v>
      </c>
      <c r="R432" s="260">
        <v>0</v>
      </c>
      <c r="S432" s="260">
        <f t="shared" si="13"/>
        <v>0</v>
      </c>
      <c r="T432" s="362">
        <v>0</v>
      </c>
      <c r="U432" s="369"/>
      <c r="V432" s="245">
        <v>1613</v>
      </c>
      <c r="W432" s="246">
        <v>0</v>
      </c>
      <c r="X432" s="246">
        <v>0</v>
      </c>
      <c r="Y432" s="246">
        <v>0</v>
      </c>
      <c r="Z432" s="246">
        <v>0</v>
      </c>
      <c r="AA432" s="246">
        <v>0</v>
      </c>
      <c r="AB432" s="246">
        <v>0</v>
      </c>
      <c r="AC432" s="246">
        <v>0</v>
      </c>
      <c r="AD432" s="246">
        <v>0</v>
      </c>
      <c r="AE432" s="246">
        <f t="shared" si="12"/>
        <v>0</v>
      </c>
      <c r="AF432" s="351"/>
      <c r="AG432" s="245">
        <v>0</v>
      </c>
      <c r="AH432" s="247">
        <v>1613</v>
      </c>
      <c r="AI432" s="248">
        <v>0</v>
      </c>
      <c r="AJ432" s="249">
        <v>990.67980875368994</v>
      </c>
      <c r="AK432" s="262">
        <v>-593.35847513414751</v>
      </c>
      <c r="AL432" s="263">
        <v>397.32133361954243</v>
      </c>
      <c r="AM432" s="252"/>
      <c r="AN432" s="253">
        <v>48.363291000000004</v>
      </c>
      <c r="AO432" s="254">
        <v>0</v>
      </c>
      <c r="AP432" s="255"/>
      <c r="AQ432" s="94">
        <v>-397.32133361954243</v>
      </c>
      <c r="AR432" s="256" t="s">
        <v>721</v>
      </c>
      <c r="AT432" s="246">
        <v>0</v>
      </c>
      <c r="AV432" s="261">
        <v>0</v>
      </c>
    </row>
    <row r="433" spans="1:48" ht="15.05" customHeight="1" x14ac:dyDescent="0.3">
      <c r="A433" s="238">
        <v>427</v>
      </c>
      <c r="B433" s="257" t="s">
        <v>527</v>
      </c>
      <c r="C433" s="240">
        <v>1852.2492236030062</v>
      </c>
      <c r="D433" s="264">
        <v>2</v>
      </c>
      <c r="E433" s="259">
        <v>0</v>
      </c>
      <c r="F433" s="260">
        <v>0</v>
      </c>
      <c r="G433" s="260">
        <v>0</v>
      </c>
      <c r="H433" s="260">
        <v>0</v>
      </c>
      <c r="I433" s="260">
        <v>0</v>
      </c>
      <c r="J433" s="260">
        <v>0</v>
      </c>
      <c r="K433" s="260">
        <v>0</v>
      </c>
      <c r="L433" s="260">
        <v>0</v>
      </c>
      <c r="M433" s="260">
        <v>0</v>
      </c>
      <c r="N433" s="260">
        <v>0</v>
      </c>
      <c r="O433" s="260">
        <v>0</v>
      </c>
      <c r="P433" s="260">
        <v>0</v>
      </c>
      <c r="Q433" s="260">
        <v>0</v>
      </c>
      <c r="R433" s="260">
        <v>0</v>
      </c>
      <c r="S433" s="260">
        <f t="shared" si="13"/>
        <v>586.83189306081999</v>
      </c>
      <c r="T433" s="362">
        <v>0</v>
      </c>
      <c r="U433" s="369"/>
      <c r="V433" s="245">
        <v>586.83189306081999</v>
      </c>
      <c r="W433" s="246">
        <v>0</v>
      </c>
      <c r="X433" s="246">
        <v>0</v>
      </c>
      <c r="Y433" s="246">
        <v>0</v>
      </c>
      <c r="Z433" s="246">
        <v>0</v>
      </c>
      <c r="AA433" s="246">
        <v>0</v>
      </c>
      <c r="AB433" s="246">
        <v>0</v>
      </c>
      <c r="AC433" s="246">
        <v>0</v>
      </c>
      <c r="AD433" s="246">
        <v>0</v>
      </c>
      <c r="AE433" s="246">
        <f t="shared" si="12"/>
        <v>0</v>
      </c>
      <c r="AF433" s="351"/>
      <c r="AG433" s="245">
        <v>0</v>
      </c>
      <c r="AH433" s="247">
        <v>586.83189306081999</v>
      </c>
      <c r="AI433" s="248">
        <v>-1265.4173305421862</v>
      </c>
      <c r="AJ433" s="249">
        <v>0</v>
      </c>
      <c r="AK433" s="262">
        <v>-1677.4305787744033</v>
      </c>
      <c r="AL433" s="263">
        <v>-2942.8479093165897</v>
      </c>
      <c r="AM433" s="252"/>
      <c r="AN433" s="253">
        <v>144.03270000000001</v>
      </c>
      <c r="AO433" s="254">
        <v>0</v>
      </c>
      <c r="AP433" s="255"/>
      <c r="AQ433" s="94" t="s">
        <v>721</v>
      </c>
      <c r="AR433" s="256">
        <v>2942.8479093165897</v>
      </c>
      <c r="AT433" s="246">
        <v>0</v>
      </c>
      <c r="AV433" s="261">
        <v>586.83189306081999</v>
      </c>
    </row>
    <row r="434" spans="1:48" ht="15.05" customHeight="1" x14ac:dyDescent="0.3">
      <c r="A434" s="238">
        <v>428</v>
      </c>
      <c r="B434" s="257" t="s">
        <v>528</v>
      </c>
      <c r="C434" s="240">
        <v>914.65138125753003</v>
      </c>
      <c r="D434" s="264">
        <v>1</v>
      </c>
      <c r="E434" s="259">
        <v>0</v>
      </c>
      <c r="F434" s="260">
        <v>0</v>
      </c>
      <c r="G434" s="260">
        <v>0</v>
      </c>
      <c r="H434" s="260">
        <v>0</v>
      </c>
      <c r="I434" s="260">
        <v>0</v>
      </c>
      <c r="J434" s="260">
        <v>0</v>
      </c>
      <c r="K434" s="260">
        <v>0</v>
      </c>
      <c r="L434" s="260">
        <v>0</v>
      </c>
      <c r="M434" s="260">
        <v>0</v>
      </c>
      <c r="N434" s="260">
        <v>0</v>
      </c>
      <c r="O434" s="260">
        <v>0</v>
      </c>
      <c r="P434" s="260">
        <v>0</v>
      </c>
      <c r="Q434" s="260">
        <v>0</v>
      </c>
      <c r="R434" s="260">
        <v>0</v>
      </c>
      <c r="S434" s="260">
        <f t="shared" si="13"/>
        <v>831.36232111410686</v>
      </c>
      <c r="T434" s="362">
        <v>0</v>
      </c>
      <c r="U434" s="369"/>
      <c r="V434" s="245">
        <v>831.36232111410686</v>
      </c>
      <c r="W434" s="246">
        <v>0</v>
      </c>
      <c r="X434" s="246">
        <v>0</v>
      </c>
      <c r="Y434" s="246">
        <v>0</v>
      </c>
      <c r="Z434" s="246">
        <v>0</v>
      </c>
      <c r="AA434" s="246">
        <v>0</v>
      </c>
      <c r="AB434" s="246">
        <v>0</v>
      </c>
      <c r="AC434" s="246">
        <v>0</v>
      </c>
      <c r="AD434" s="246">
        <v>0</v>
      </c>
      <c r="AE434" s="246">
        <f t="shared" si="12"/>
        <v>0</v>
      </c>
      <c r="AF434" s="351"/>
      <c r="AG434" s="245">
        <v>0</v>
      </c>
      <c r="AH434" s="247">
        <v>831.36232111410686</v>
      </c>
      <c r="AI434" s="248">
        <v>-83.289060143423171</v>
      </c>
      <c r="AJ434" s="249">
        <v>0</v>
      </c>
      <c r="AK434" s="262">
        <v>-727.37947028574399</v>
      </c>
      <c r="AL434" s="263">
        <v>-810.66853042916716</v>
      </c>
      <c r="AM434" s="252"/>
      <c r="AN434" s="253">
        <v>71.080470000000005</v>
      </c>
      <c r="AO434" s="254">
        <v>0</v>
      </c>
      <c r="AP434" s="255"/>
      <c r="AQ434" s="94" t="s">
        <v>721</v>
      </c>
      <c r="AR434" s="256">
        <v>810.66853042916716</v>
      </c>
      <c r="AT434" s="246">
        <v>0</v>
      </c>
      <c r="AV434" s="261">
        <v>831.36232111410686</v>
      </c>
    </row>
    <row r="435" spans="1:48" ht="15.05" customHeight="1" x14ac:dyDescent="0.3">
      <c r="A435" s="238">
        <v>429</v>
      </c>
      <c r="B435" s="257" t="s">
        <v>529</v>
      </c>
      <c r="C435" s="240">
        <v>1227.7119428217391</v>
      </c>
      <c r="D435" s="264">
        <v>1</v>
      </c>
      <c r="E435" s="259">
        <v>0</v>
      </c>
      <c r="F435" s="260">
        <v>0</v>
      </c>
      <c r="G435" s="260">
        <v>0</v>
      </c>
      <c r="H435" s="260">
        <v>0</v>
      </c>
      <c r="I435" s="260">
        <v>0</v>
      </c>
      <c r="J435" s="260">
        <v>0</v>
      </c>
      <c r="K435" s="260">
        <v>0</v>
      </c>
      <c r="L435" s="260">
        <v>0</v>
      </c>
      <c r="M435" s="260">
        <v>0</v>
      </c>
      <c r="N435" s="260">
        <v>0</v>
      </c>
      <c r="O435" s="260">
        <v>0</v>
      </c>
      <c r="P435" s="260">
        <v>0</v>
      </c>
      <c r="Q435" s="260">
        <v>0</v>
      </c>
      <c r="R435" s="260">
        <v>0</v>
      </c>
      <c r="S435" s="260">
        <f t="shared" si="13"/>
        <v>672.59978007752704</v>
      </c>
      <c r="T435" s="362">
        <v>0</v>
      </c>
      <c r="U435" s="369"/>
      <c r="V435" s="245">
        <v>672.59978007752704</v>
      </c>
      <c r="W435" s="246">
        <v>0</v>
      </c>
      <c r="X435" s="246">
        <v>0</v>
      </c>
      <c r="Y435" s="246">
        <v>0</v>
      </c>
      <c r="Z435" s="246">
        <v>0</v>
      </c>
      <c r="AA435" s="246">
        <v>0</v>
      </c>
      <c r="AB435" s="246">
        <v>0</v>
      </c>
      <c r="AC435" s="246">
        <v>0</v>
      </c>
      <c r="AD435" s="246">
        <v>0</v>
      </c>
      <c r="AE435" s="246">
        <f t="shared" si="12"/>
        <v>0</v>
      </c>
      <c r="AF435" s="351"/>
      <c r="AG435" s="245">
        <v>0</v>
      </c>
      <c r="AH435" s="247">
        <v>672.59978007752704</v>
      </c>
      <c r="AI435" s="248">
        <v>-555.11216274421201</v>
      </c>
      <c r="AJ435" s="249">
        <v>0</v>
      </c>
      <c r="AK435" s="262">
        <v>-1075.3290392925801</v>
      </c>
      <c r="AL435" s="263">
        <v>-1630.4412020367922</v>
      </c>
      <c r="AM435" s="252"/>
      <c r="AN435" s="253">
        <v>95.425960000000003</v>
      </c>
      <c r="AO435" s="254">
        <v>0</v>
      </c>
      <c r="AP435" s="255"/>
      <c r="AQ435" s="94" t="s">
        <v>721</v>
      </c>
      <c r="AR435" s="256">
        <v>1630.4412020367922</v>
      </c>
      <c r="AT435" s="246">
        <v>0</v>
      </c>
      <c r="AV435" s="261">
        <v>672.59978007752704</v>
      </c>
    </row>
    <row r="436" spans="1:48" ht="15.05" customHeight="1" x14ac:dyDescent="0.3">
      <c r="A436" s="238">
        <v>430</v>
      </c>
      <c r="B436" s="257" t="s">
        <v>530</v>
      </c>
      <c r="C436" s="240">
        <v>763.07680295813805</v>
      </c>
      <c r="D436" s="264">
        <v>1</v>
      </c>
      <c r="E436" s="259">
        <v>0</v>
      </c>
      <c r="F436" s="260">
        <v>0</v>
      </c>
      <c r="G436" s="260">
        <v>0</v>
      </c>
      <c r="H436" s="260">
        <v>0</v>
      </c>
      <c r="I436" s="260">
        <v>0</v>
      </c>
      <c r="J436" s="260">
        <v>0</v>
      </c>
      <c r="K436" s="260">
        <v>0</v>
      </c>
      <c r="L436" s="260">
        <v>0</v>
      </c>
      <c r="M436" s="260">
        <v>0</v>
      </c>
      <c r="N436" s="260">
        <v>0</v>
      </c>
      <c r="O436" s="260">
        <v>0</v>
      </c>
      <c r="P436" s="260">
        <v>0</v>
      </c>
      <c r="Q436" s="260">
        <v>0</v>
      </c>
      <c r="R436" s="260">
        <v>0</v>
      </c>
      <c r="S436" s="260">
        <f t="shared" si="13"/>
        <v>0</v>
      </c>
      <c r="T436" s="362">
        <v>0</v>
      </c>
      <c r="U436" s="369"/>
      <c r="V436" s="245">
        <v>0</v>
      </c>
      <c r="W436" s="246">
        <v>0</v>
      </c>
      <c r="X436" s="246">
        <v>0</v>
      </c>
      <c r="Y436" s="246">
        <v>0</v>
      </c>
      <c r="Z436" s="246">
        <v>0</v>
      </c>
      <c r="AA436" s="246">
        <v>0</v>
      </c>
      <c r="AB436" s="246">
        <v>0</v>
      </c>
      <c r="AC436" s="246">
        <v>0</v>
      </c>
      <c r="AD436" s="246">
        <v>0</v>
      </c>
      <c r="AE436" s="246">
        <f t="shared" si="12"/>
        <v>0</v>
      </c>
      <c r="AF436" s="351"/>
      <c r="AG436" s="245">
        <v>0</v>
      </c>
      <c r="AH436" s="247">
        <v>0</v>
      </c>
      <c r="AI436" s="248">
        <v>-763.07680295813805</v>
      </c>
      <c r="AJ436" s="249">
        <v>0</v>
      </c>
      <c r="AK436" s="262">
        <v>-726.83211201671509</v>
      </c>
      <c r="AL436" s="263">
        <v>-1489.9089149748531</v>
      </c>
      <c r="AM436" s="252"/>
      <c r="AN436" s="253">
        <v>59.2956</v>
      </c>
      <c r="AO436" s="254">
        <v>0</v>
      </c>
      <c r="AP436" s="255"/>
      <c r="AQ436" s="94" t="s">
        <v>721</v>
      </c>
      <c r="AR436" s="256">
        <v>1489.9089149748531</v>
      </c>
      <c r="AT436" s="246">
        <v>0</v>
      </c>
      <c r="AV436" s="261">
        <v>0</v>
      </c>
    </row>
    <row r="437" spans="1:48" ht="15.05" customHeight="1" x14ac:dyDescent="0.3">
      <c r="A437" s="238">
        <v>431</v>
      </c>
      <c r="B437" s="257" t="s">
        <v>531</v>
      </c>
      <c r="C437" s="240">
        <v>1032.7865359291225</v>
      </c>
      <c r="D437" s="264">
        <v>1</v>
      </c>
      <c r="E437" s="259">
        <v>0</v>
      </c>
      <c r="F437" s="260">
        <v>0</v>
      </c>
      <c r="G437" s="260">
        <v>0</v>
      </c>
      <c r="H437" s="260">
        <v>0</v>
      </c>
      <c r="I437" s="260">
        <v>0</v>
      </c>
      <c r="J437" s="260">
        <v>0</v>
      </c>
      <c r="K437" s="260">
        <v>0</v>
      </c>
      <c r="L437" s="260">
        <v>0</v>
      </c>
      <c r="M437" s="260">
        <v>241</v>
      </c>
      <c r="N437" s="260">
        <v>0</v>
      </c>
      <c r="O437" s="260">
        <v>0</v>
      </c>
      <c r="P437" s="260">
        <v>0</v>
      </c>
      <c r="Q437" s="260">
        <v>0</v>
      </c>
      <c r="R437" s="260">
        <v>0</v>
      </c>
      <c r="S437" s="260">
        <f t="shared" si="13"/>
        <v>782.79253721792861</v>
      </c>
      <c r="T437" s="362">
        <v>0</v>
      </c>
      <c r="U437" s="369"/>
      <c r="V437" s="245">
        <v>1023.7925372179286</v>
      </c>
      <c r="W437" s="246">
        <v>0</v>
      </c>
      <c r="X437" s="246">
        <v>0</v>
      </c>
      <c r="Y437" s="246">
        <v>0</v>
      </c>
      <c r="Z437" s="246">
        <v>0</v>
      </c>
      <c r="AA437" s="246">
        <v>0</v>
      </c>
      <c r="AB437" s="246">
        <v>0</v>
      </c>
      <c r="AC437" s="246">
        <v>0</v>
      </c>
      <c r="AD437" s="246">
        <v>0</v>
      </c>
      <c r="AE437" s="246">
        <f t="shared" si="12"/>
        <v>0</v>
      </c>
      <c r="AF437" s="351"/>
      <c r="AG437" s="245">
        <v>0</v>
      </c>
      <c r="AH437" s="247">
        <v>1023.7925372179286</v>
      </c>
      <c r="AI437" s="248">
        <v>-8.9939987111938535</v>
      </c>
      <c r="AJ437" s="249">
        <v>0</v>
      </c>
      <c r="AK437" s="262">
        <v>-856.47437963306868</v>
      </c>
      <c r="AL437" s="263">
        <v>-865.46837834426253</v>
      </c>
      <c r="AM437" s="252"/>
      <c r="AN437" s="253">
        <v>80.269800000000004</v>
      </c>
      <c r="AO437" s="254">
        <v>0</v>
      </c>
      <c r="AP437" s="255"/>
      <c r="AQ437" s="94" t="s">
        <v>721</v>
      </c>
      <c r="AR437" s="256">
        <v>865.46837834426253</v>
      </c>
      <c r="AT437" s="246">
        <v>0</v>
      </c>
      <c r="AV437" s="261">
        <v>782.79253721792861</v>
      </c>
    </row>
    <row r="438" spans="1:48" ht="15.05" customHeight="1" x14ac:dyDescent="0.3">
      <c r="A438" s="238">
        <v>432</v>
      </c>
      <c r="B438" s="257" t="s">
        <v>532</v>
      </c>
      <c r="C438" s="240">
        <v>1071.0635587556246</v>
      </c>
      <c r="D438" s="264">
        <v>1</v>
      </c>
      <c r="E438" s="259">
        <v>0</v>
      </c>
      <c r="F438" s="260">
        <v>0</v>
      </c>
      <c r="G438" s="260">
        <v>0</v>
      </c>
      <c r="H438" s="260">
        <v>0</v>
      </c>
      <c r="I438" s="260">
        <v>0</v>
      </c>
      <c r="J438" s="260">
        <v>0</v>
      </c>
      <c r="K438" s="260">
        <v>0</v>
      </c>
      <c r="L438" s="260">
        <v>0</v>
      </c>
      <c r="M438" s="260">
        <v>0</v>
      </c>
      <c r="N438" s="260">
        <v>0</v>
      </c>
      <c r="O438" s="260">
        <v>0</v>
      </c>
      <c r="P438" s="260">
        <v>0</v>
      </c>
      <c r="Q438" s="260">
        <v>0</v>
      </c>
      <c r="R438" s="260">
        <v>0</v>
      </c>
      <c r="S438" s="260">
        <f t="shared" si="13"/>
        <v>0</v>
      </c>
      <c r="T438" s="362">
        <v>0</v>
      </c>
      <c r="U438" s="369"/>
      <c r="V438" s="245">
        <v>0</v>
      </c>
      <c r="W438" s="246">
        <v>0</v>
      </c>
      <c r="X438" s="246">
        <v>0</v>
      </c>
      <c r="Y438" s="246">
        <v>0</v>
      </c>
      <c r="Z438" s="246">
        <v>0</v>
      </c>
      <c r="AA438" s="246">
        <v>0</v>
      </c>
      <c r="AB438" s="246">
        <v>0</v>
      </c>
      <c r="AC438" s="246">
        <v>0</v>
      </c>
      <c r="AD438" s="246">
        <v>0</v>
      </c>
      <c r="AE438" s="246">
        <f t="shared" si="12"/>
        <v>0</v>
      </c>
      <c r="AF438" s="351"/>
      <c r="AG438" s="245">
        <v>0</v>
      </c>
      <c r="AH438" s="247">
        <v>0</v>
      </c>
      <c r="AI438" s="248">
        <v>-1071.0635587556246</v>
      </c>
      <c r="AJ438" s="249">
        <v>0</v>
      </c>
      <c r="AK438" s="262">
        <v>1370.1081966229503</v>
      </c>
      <c r="AL438" s="263">
        <v>299.04463786732572</v>
      </c>
      <c r="AM438" s="252"/>
      <c r="AN438" s="253">
        <v>83.233980000000017</v>
      </c>
      <c r="AO438" s="254">
        <v>0</v>
      </c>
      <c r="AP438" s="255"/>
      <c r="AQ438" s="94">
        <v>-299.04463786732572</v>
      </c>
      <c r="AR438" s="256" t="s">
        <v>721</v>
      </c>
      <c r="AT438" s="246">
        <v>0</v>
      </c>
      <c r="AV438" s="261">
        <v>0</v>
      </c>
    </row>
    <row r="439" spans="1:48" ht="15.05" customHeight="1" x14ac:dyDescent="0.3">
      <c r="A439" s="238">
        <v>433</v>
      </c>
      <c r="B439" s="257" t="s">
        <v>533</v>
      </c>
      <c r="C439" s="240">
        <v>1226.7477444486983</v>
      </c>
      <c r="D439" s="264">
        <v>1</v>
      </c>
      <c r="E439" s="259">
        <v>0</v>
      </c>
      <c r="F439" s="260">
        <v>0</v>
      </c>
      <c r="G439" s="260">
        <v>0</v>
      </c>
      <c r="H439" s="260">
        <v>0</v>
      </c>
      <c r="I439" s="260">
        <v>0</v>
      </c>
      <c r="J439" s="260">
        <v>0</v>
      </c>
      <c r="K439" s="260">
        <v>0</v>
      </c>
      <c r="L439" s="260">
        <v>0</v>
      </c>
      <c r="M439" s="260">
        <v>0</v>
      </c>
      <c r="N439" s="260">
        <v>0</v>
      </c>
      <c r="O439" s="260">
        <v>0</v>
      </c>
      <c r="P439" s="260">
        <v>0</v>
      </c>
      <c r="Q439" s="260">
        <v>0</v>
      </c>
      <c r="R439" s="260">
        <v>0</v>
      </c>
      <c r="S439" s="260">
        <f t="shared" si="13"/>
        <v>0</v>
      </c>
      <c r="T439" s="362">
        <v>0</v>
      </c>
      <c r="U439" s="369"/>
      <c r="V439" s="245">
        <v>0</v>
      </c>
      <c r="W439" s="246">
        <v>0</v>
      </c>
      <c r="X439" s="246">
        <v>0</v>
      </c>
      <c r="Y439" s="246">
        <v>0</v>
      </c>
      <c r="Z439" s="246">
        <v>0</v>
      </c>
      <c r="AA439" s="246">
        <v>0</v>
      </c>
      <c r="AB439" s="246">
        <v>0</v>
      </c>
      <c r="AC439" s="246">
        <v>0</v>
      </c>
      <c r="AD439" s="246">
        <v>0</v>
      </c>
      <c r="AE439" s="246">
        <f t="shared" si="12"/>
        <v>0</v>
      </c>
      <c r="AF439" s="351"/>
      <c r="AG439" s="245">
        <v>0</v>
      </c>
      <c r="AH439" s="247">
        <v>0</v>
      </c>
      <c r="AI439" s="248">
        <v>-1226.7477444486983</v>
      </c>
      <c r="AJ439" s="249">
        <v>0</v>
      </c>
      <c r="AK439" s="262">
        <v>-1171.3482519515605</v>
      </c>
      <c r="AL439" s="263">
        <v>-2398.0959964002586</v>
      </c>
      <c r="AM439" s="252"/>
      <c r="AN439" s="253">
        <v>95.35548</v>
      </c>
      <c r="AO439" s="254">
        <v>0</v>
      </c>
      <c r="AP439" s="255"/>
      <c r="AQ439" s="94" t="s">
        <v>721</v>
      </c>
      <c r="AR439" s="256">
        <v>2398.0959964002586</v>
      </c>
      <c r="AT439" s="246">
        <v>0</v>
      </c>
      <c r="AV439" s="261">
        <v>0</v>
      </c>
    </row>
    <row r="440" spans="1:48" ht="15.05" customHeight="1" x14ac:dyDescent="0.3">
      <c r="A440" s="238">
        <v>434</v>
      </c>
      <c r="B440" s="257" t="s">
        <v>534</v>
      </c>
      <c r="C440" s="240">
        <v>0</v>
      </c>
      <c r="D440" s="264">
        <v>2</v>
      </c>
      <c r="E440" s="259">
        <v>0</v>
      </c>
      <c r="F440" s="260">
        <v>0</v>
      </c>
      <c r="G440" s="260">
        <v>0</v>
      </c>
      <c r="H440" s="260">
        <v>0</v>
      </c>
      <c r="I440" s="260">
        <v>0</v>
      </c>
      <c r="J440" s="260">
        <v>0</v>
      </c>
      <c r="K440" s="260">
        <v>0</v>
      </c>
      <c r="L440" s="260">
        <v>0</v>
      </c>
      <c r="M440" s="260">
        <v>0</v>
      </c>
      <c r="N440" s="260">
        <v>0</v>
      </c>
      <c r="O440" s="260">
        <v>0</v>
      </c>
      <c r="P440" s="260">
        <v>0</v>
      </c>
      <c r="Q440" s="260">
        <v>0</v>
      </c>
      <c r="R440" s="260">
        <v>0</v>
      </c>
      <c r="S440" s="260">
        <f t="shared" si="13"/>
        <v>0</v>
      </c>
      <c r="T440" s="362">
        <v>0</v>
      </c>
      <c r="U440" s="369"/>
      <c r="V440" s="245">
        <v>0</v>
      </c>
      <c r="W440" s="246">
        <v>0</v>
      </c>
      <c r="X440" s="246">
        <v>0</v>
      </c>
      <c r="Y440" s="246">
        <v>0</v>
      </c>
      <c r="Z440" s="246">
        <v>0</v>
      </c>
      <c r="AA440" s="246">
        <v>0</v>
      </c>
      <c r="AB440" s="246">
        <v>0</v>
      </c>
      <c r="AC440" s="246">
        <v>0</v>
      </c>
      <c r="AD440" s="246">
        <v>0</v>
      </c>
      <c r="AE440" s="246">
        <f t="shared" si="12"/>
        <v>0</v>
      </c>
      <c r="AF440" s="351"/>
      <c r="AG440" s="245">
        <v>0</v>
      </c>
      <c r="AH440" s="247">
        <v>0</v>
      </c>
      <c r="AI440" s="248">
        <v>0</v>
      </c>
      <c r="AJ440" s="249">
        <v>0</v>
      </c>
      <c r="AK440" s="262">
        <v>-181.93570430963379</v>
      </c>
      <c r="AL440" s="263">
        <v>-181.93570430963379</v>
      </c>
      <c r="AM440" s="252"/>
      <c r="AN440" s="253">
        <v>0</v>
      </c>
      <c r="AO440" s="254">
        <v>0</v>
      </c>
      <c r="AP440" s="255"/>
      <c r="AQ440" s="94" t="s">
        <v>721</v>
      </c>
      <c r="AR440" s="256">
        <v>181.93570430963379</v>
      </c>
      <c r="AT440" s="246">
        <v>0</v>
      </c>
      <c r="AV440" s="261">
        <v>0</v>
      </c>
    </row>
    <row r="441" spans="1:48" ht="15.05" customHeight="1" x14ac:dyDescent="0.3">
      <c r="A441" s="238">
        <v>435</v>
      </c>
      <c r="B441" s="257" t="s">
        <v>535</v>
      </c>
      <c r="C441" s="240">
        <v>549.02863102117169</v>
      </c>
      <c r="D441" s="264">
        <v>2</v>
      </c>
      <c r="E441" s="259">
        <v>0</v>
      </c>
      <c r="F441" s="260">
        <v>0</v>
      </c>
      <c r="G441" s="260">
        <v>0</v>
      </c>
      <c r="H441" s="260">
        <v>0</v>
      </c>
      <c r="I441" s="260">
        <v>0</v>
      </c>
      <c r="J441" s="260">
        <v>0</v>
      </c>
      <c r="K441" s="260">
        <v>0</v>
      </c>
      <c r="L441" s="260">
        <v>0</v>
      </c>
      <c r="M441" s="260">
        <v>0</v>
      </c>
      <c r="N441" s="260">
        <v>0</v>
      </c>
      <c r="O441" s="260">
        <v>0</v>
      </c>
      <c r="P441" s="260">
        <v>0</v>
      </c>
      <c r="Q441" s="260">
        <v>0</v>
      </c>
      <c r="R441" s="260">
        <v>0</v>
      </c>
      <c r="S441" s="260">
        <f t="shared" si="13"/>
        <v>0</v>
      </c>
      <c r="T441" s="362">
        <v>0</v>
      </c>
      <c r="U441" s="369"/>
      <c r="V441" s="245">
        <v>0</v>
      </c>
      <c r="W441" s="246">
        <v>0</v>
      </c>
      <c r="X441" s="246">
        <v>0</v>
      </c>
      <c r="Y441" s="246">
        <v>0</v>
      </c>
      <c r="Z441" s="246">
        <v>0</v>
      </c>
      <c r="AA441" s="246">
        <v>0</v>
      </c>
      <c r="AB441" s="246">
        <v>0</v>
      </c>
      <c r="AC441" s="246">
        <v>0</v>
      </c>
      <c r="AD441" s="246">
        <v>0</v>
      </c>
      <c r="AE441" s="246">
        <f t="shared" si="12"/>
        <v>0</v>
      </c>
      <c r="AF441" s="351"/>
      <c r="AG441" s="245">
        <v>0</v>
      </c>
      <c r="AH441" s="247">
        <v>0</v>
      </c>
      <c r="AI441" s="248">
        <v>-549.02863102117169</v>
      </c>
      <c r="AJ441" s="249">
        <v>0</v>
      </c>
      <c r="AK441" s="262">
        <v>-525.96226203921515</v>
      </c>
      <c r="AL441" s="263">
        <v>-1074.990893060387</v>
      </c>
      <c r="AM441" s="252"/>
      <c r="AN441" s="253">
        <v>42.693000000000005</v>
      </c>
      <c r="AO441" s="254">
        <v>0</v>
      </c>
      <c r="AP441" s="255"/>
      <c r="AQ441" s="94" t="s">
        <v>721</v>
      </c>
      <c r="AR441" s="256">
        <v>1074.990893060387</v>
      </c>
      <c r="AT441" s="246">
        <v>0</v>
      </c>
      <c r="AV441" s="261">
        <v>0</v>
      </c>
    </row>
    <row r="442" spans="1:48" ht="15.05" customHeight="1" x14ac:dyDescent="0.3">
      <c r="A442" s="238">
        <v>436</v>
      </c>
      <c r="B442" s="257" t="s">
        <v>536</v>
      </c>
      <c r="C442" s="240">
        <v>758.06650824659664</v>
      </c>
      <c r="D442" s="264">
        <v>2</v>
      </c>
      <c r="E442" s="259">
        <v>0</v>
      </c>
      <c r="F442" s="260">
        <v>0</v>
      </c>
      <c r="G442" s="260">
        <v>0</v>
      </c>
      <c r="H442" s="260">
        <v>0</v>
      </c>
      <c r="I442" s="260">
        <v>0</v>
      </c>
      <c r="J442" s="260">
        <v>0</v>
      </c>
      <c r="K442" s="260">
        <v>0</v>
      </c>
      <c r="L442" s="260">
        <v>0</v>
      </c>
      <c r="M442" s="260">
        <v>0</v>
      </c>
      <c r="N442" s="260">
        <v>0</v>
      </c>
      <c r="O442" s="260">
        <v>0</v>
      </c>
      <c r="P442" s="260">
        <v>0</v>
      </c>
      <c r="Q442" s="260">
        <v>0</v>
      </c>
      <c r="R442" s="260">
        <v>0</v>
      </c>
      <c r="S442" s="260">
        <f t="shared" si="13"/>
        <v>0</v>
      </c>
      <c r="T442" s="362">
        <v>0</v>
      </c>
      <c r="U442" s="369"/>
      <c r="V442" s="245">
        <v>0</v>
      </c>
      <c r="W442" s="246">
        <v>0</v>
      </c>
      <c r="X442" s="246">
        <v>0</v>
      </c>
      <c r="Y442" s="246">
        <v>0</v>
      </c>
      <c r="Z442" s="246">
        <v>0</v>
      </c>
      <c r="AA442" s="246">
        <v>0</v>
      </c>
      <c r="AB442" s="246">
        <v>0</v>
      </c>
      <c r="AC442" s="246">
        <v>0</v>
      </c>
      <c r="AD442" s="246">
        <v>0</v>
      </c>
      <c r="AE442" s="246">
        <f t="shared" si="12"/>
        <v>0</v>
      </c>
      <c r="AF442" s="351"/>
      <c r="AG442" s="245">
        <v>0</v>
      </c>
      <c r="AH442" s="247">
        <v>0</v>
      </c>
      <c r="AI442" s="248">
        <v>-758.06650824659664</v>
      </c>
      <c r="AJ442" s="249">
        <v>0</v>
      </c>
      <c r="AK442" s="262">
        <v>-726.1977145078539</v>
      </c>
      <c r="AL442" s="263">
        <v>-1484.2642227544507</v>
      </c>
      <c r="AM442" s="252"/>
      <c r="AN442" s="253">
        <v>58.951925000000003</v>
      </c>
      <c r="AO442" s="254">
        <v>0</v>
      </c>
      <c r="AP442" s="255"/>
      <c r="AQ442" s="94" t="s">
        <v>721</v>
      </c>
      <c r="AR442" s="256">
        <v>1484.2642227544507</v>
      </c>
      <c r="AT442" s="246">
        <v>0</v>
      </c>
      <c r="AV442" s="261">
        <v>0</v>
      </c>
    </row>
    <row r="443" spans="1:48" ht="15.05" customHeight="1" x14ac:dyDescent="0.3">
      <c r="A443" s="238">
        <v>437</v>
      </c>
      <c r="B443" s="257" t="s">
        <v>676</v>
      </c>
      <c r="C443" s="240">
        <v>300.49934938652075</v>
      </c>
      <c r="D443" s="264">
        <v>2</v>
      </c>
      <c r="E443" s="259">
        <v>0</v>
      </c>
      <c r="F443" s="260">
        <v>0</v>
      </c>
      <c r="G443" s="260">
        <v>0</v>
      </c>
      <c r="H443" s="260">
        <v>0</v>
      </c>
      <c r="I443" s="260">
        <v>0</v>
      </c>
      <c r="J443" s="260">
        <v>0</v>
      </c>
      <c r="K443" s="260">
        <v>0</v>
      </c>
      <c r="L443" s="260">
        <v>0</v>
      </c>
      <c r="M443" s="260">
        <v>0</v>
      </c>
      <c r="N443" s="260">
        <v>0</v>
      </c>
      <c r="O443" s="260">
        <v>0</v>
      </c>
      <c r="P443" s="260">
        <v>0</v>
      </c>
      <c r="Q443" s="260">
        <v>0</v>
      </c>
      <c r="R443" s="260">
        <v>0</v>
      </c>
      <c r="S443" s="260">
        <f t="shared" si="13"/>
        <v>0</v>
      </c>
      <c r="T443" s="362">
        <v>0</v>
      </c>
      <c r="U443" s="369"/>
      <c r="V443" s="245">
        <v>0</v>
      </c>
      <c r="W443" s="246">
        <v>0</v>
      </c>
      <c r="X443" s="246">
        <v>0</v>
      </c>
      <c r="Y443" s="246">
        <v>0</v>
      </c>
      <c r="Z443" s="246">
        <v>0</v>
      </c>
      <c r="AA443" s="246">
        <v>0</v>
      </c>
      <c r="AB443" s="246">
        <v>0</v>
      </c>
      <c r="AC443" s="246">
        <v>0</v>
      </c>
      <c r="AD443" s="246">
        <v>0</v>
      </c>
      <c r="AE443" s="246">
        <f t="shared" si="12"/>
        <v>0</v>
      </c>
      <c r="AF443" s="351"/>
      <c r="AG443" s="245">
        <v>0</v>
      </c>
      <c r="AH443" s="247">
        <v>0</v>
      </c>
      <c r="AI443" s="248">
        <v>-300.49934938652075</v>
      </c>
      <c r="AJ443" s="249">
        <v>0</v>
      </c>
      <c r="AK443" s="262">
        <v>-287.89562539767547</v>
      </c>
      <c r="AL443" s="263">
        <v>-588.39497478419617</v>
      </c>
      <c r="AM443" s="252"/>
      <c r="AN443" s="253">
        <v>23.368729999999999</v>
      </c>
      <c r="AO443" s="254">
        <v>0</v>
      </c>
      <c r="AP443" s="255"/>
      <c r="AQ443" s="94" t="s">
        <v>721</v>
      </c>
      <c r="AR443" s="256">
        <v>588.39497478419617</v>
      </c>
      <c r="AT443" s="246">
        <v>0</v>
      </c>
      <c r="AV443" s="261">
        <v>0</v>
      </c>
    </row>
    <row r="444" spans="1:48" ht="15.05" customHeight="1" x14ac:dyDescent="0.3">
      <c r="A444" s="238">
        <v>438</v>
      </c>
      <c r="B444" s="257" t="s">
        <v>677</v>
      </c>
      <c r="C444" s="240">
        <v>244.65927056613941</v>
      </c>
      <c r="D444" s="264">
        <v>2</v>
      </c>
      <c r="E444" s="259">
        <v>0</v>
      </c>
      <c r="F444" s="260">
        <v>0</v>
      </c>
      <c r="G444" s="260">
        <v>0</v>
      </c>
      <c r="H444" s="260">
        <v>0</v>
      </c>
      <c r="I444" s="260">
        <v>0</v>
      </c>
      <c r="J444" s="260">
        <v>0</v>
      </c>
      <c r="K444" s="260">
        <v>0</v>
      </c>
      <c r="L444" s="260">
        <v>0</v>
      </c>
      <c r="M444" s="260">
        <v>0</v>
      </c>
      <c r="N444" s="260">
        <v>0</v>
      </c>
      <c r="O444" s="260">
        <v>0</v>
      </c>
      <c r="P444" s="260">
        <v>0</v>
      </c>
      <c r="Q444" s="260">
        <v>0</v>
      </c>
      <c r="R444" s="260">
        <v>0</v>
      </c>
      <c r="S444" s="260">
        <f t="shared" si="13"/>
        <v>0</v>
      </c>
      <c r="T444" s="362">
        <v>0</v>
      </c>
      <c r="U444" s="369"/>
      <c r="V444" s="245">
        <v>0</v>
      </c>
      <c r="W444" s="246">
        <v>0</v>
      </c>
      <c r="X444" s="246">
        <v>0</v>
      </c>
      <c r="Y444" s="246">
        <v>0</v>
      </c>
      <c r="Z444" s="246">
        <v>0</v>
      </c>
      <c r="AA444" s="246">
        <v>0</v>
      </c>
      <c r="AB444" s="246">
        <v>0</v>
      </c>
      <c r="AC444" s="246">
        <v>0</v>
      </c>
      <c r="AD444" s="246">
        <v>0</v>
      </c>
      <c r="AE444" s="246">
        <f t="shared" si="12"/>
        <v>0</v>
      </c>
      <c r="AF444" s="351"/>
      <c r="AG444" s="245">
        <v>0</v>
      </c>
      <c r="AH444" s="247">
        <v>0</v>
      </c>
      <c r="AI444" s="248">
        <v>-244.65927056613941</v>
      </c>
      <c r="AJ444" s="249">
        <v>0</v>
      </c>
      <c r="AK444" s="262">
        <v>-234.37616544015873</v>
      </c>
      <c r="AL444" s="263">
        <v>-479.03543600629814</v>
      </c>
      <c r="AM444" s="252"/>
      <c r="AN444" s="253">
        <v>19.026539999999997</v>
      </c>
      <c r="AO444" s="254">
        <v>0</v>
      </c>
      <c r="AP444" s="255"/>
      <c r="AQ444" s="94" t="s">
        <v>721</v>
      </c>
      <c r="AR444" s="256">
        <v>479.03543600629814</v>
      </c>
      <c r="AT444" s="246">
        <v>0</v>
      </c>
      <c r="AV444" s="261">
        <v>0</v>
      </c>
    </row>
    <row r="445" spans="1:48" ht="15.05" customHeight="1" x14ac:dyDescent="0.3">
      <c r="A445" s="238">
        <v>439</v>
      </c>
      <c r="B445" s="257" t="s">
        <v>678</v>
      </c>
      <c r="C445" s="240">
        <v>144.48759522822783</v>
      </c>
      <c r="D445" s="264">
        <v>2</v>
      </c>
      <c r="E445" s="259">
        <v>0</v>
      </c>
      <c r="F445" s="260">
        <v>0</v>
      </c>
      <c r="G445" s="260">
        <v>0</v>
      </c>
      <c r="H445" s="260">
        <v>0</v>
      </c>
      <c r="I445" s="260">
        <v>0</v>
      </c>
      <c r="J445" s="260">
        <v>0</v>
      </c>
      <c r="K445" s="260">
        <v>0</v>
      </c>
      <c r="L445" s="260">
        <v>0</v>
      </c>
      <c r="M445" s="260">
        <v>0</v>
      </c>
      <c r="N445" s="260">
        <v>0</v>
      </c>
      <c r="O445" s="260">
        <v>0</v>
      </c>
      <c r="P445" s="260">
        <v>0</v>
      </c>
      <c r="Q445" s="260">
        <v>0</v>
      </c>
      <c r="R445" s="260">
        <v>0</v>
      </c>
      <c r="S445" s="260">
        <f t="shared" si="13"/>
        <v>0</v>
      </c>
      <c r="T445" s="362">
        <v>0</v>
      </c>
      <c r="U445" s="369"/>
      <c r="V445" s="245">
        <v>0</v>
      </c>
      <c r="W445" s="246">
        <v>0</v>
      </c>
      <c r="X445" s="246">
        <v>0</v>
      </c>
      <c r="Y445" s="246">
        <v>0</v>
      </c>
      <c r="Z445" s="246">
        <v>0</v>
      </c>
      <c r="AA445" s="246">
        <v>0</v>
      </c>
      <c r="AB445" s="246">
        <v>0</v>
      </c>
      <c r="AC445" s="246">
        <v>0</v>
      </c>
      <c r="AD445" s="246">
        <v>0</v>
      </c>
      <c r="AE445" s="246">
        <f t="shared" si="12"/>
        <v>0</v>
      </c>
      <c r="AF445" s="351"/>
      <c r="AG445" s="245">
        <v>0</v>
      </c>
      <c r="AH445" s="247">
        <v>0</v>
      </c>
      <c r="AI445" s="248">
        <v>-144.48759522822783</v>
      </c>
      <c r="AJ445" s="249">
        <v>0</v>
      </c>
      <c r="AK445" s="262">
        <v>-138.41107558726705</v>
      </c>
      <c r="AL445" s="263">
        <v>-282.89867081549488</v>
      </c>
      <c r="AM445" s="252"/>
      <c r="AN445" s="253">
        <v>11.236319999999999</v>
      </c>
      <c r="AO445" s="254">
        <v>0</v>
      </c>
      <c r="AP445" s="255"/>
      <c r="AQ445" s="94" t="s">
        <v>721</v>
      </c>
      <c r="AR445" s="256">
        <v>282.89867081549488</v>
      </c>
      <c r="AT445" s="246">
        <v>0</v>
      </c>
      <c r="AV445" s="261">
        <v>0</v>
      </c>
    </row>
    <row r="446" spans="1:48" ht="15.05" customHeight="1" x14ac:dyDescent="0.3">
      <c r="A446" s="238">
        <v>440</v>
      </c>
      <c r="B446" s="257" t="s">
        <v>679</v>
      </c>
      <c r="C446" s="240">
        <v>86.688916624371444</v>
      </c>
      <c r="D446" s="264">
        <v>2</v>
      </c>
      <c r="E446" s="259">
        <v>0</v>
      </c>
      <c r="F446" s="260">
        <v>0</v>
      </c>
      <c r="G446" s="260">
        <v>0</v>
      </c>
      <c r="H446" s="260">
        <v>0</v>
      </c>
      <c r="I446" s="260">
        <v>0</v>
      </c>
      <c r="J446" s="260">
        <v>0</v>
      </c>
      <c r="K446" s="260">
        <v>0</v>
      </c>
      <c r="L446" s="260">
        <v>0</v>
      </c>
      <c r="M446" s="260">
        <v>0</v>
      </c>
      <c r="N446" s="260">
        <v>0</v>
      </c>
      <c r="O446" s="260">
        <v>0</v>
      </c>
      <c r="P446" s="260">
        <v>0</v>
      </c>
      <c r="Q446" s="260">
        <v>0</v>
      </c>
      <c r="R446" s="260">
        <v>0</v>
      </c>
      <c r="S446" s="260">
        <f t="shared" si="13"/>
        <v>0</v>
      </c>
      <c r="T446" s="362">
        <v>0</v>
      </c>
      <c r="U446" s="369"/>
      <c r="V446" s="245">
        <v>0</v>
      </c>
      <c r="W446" s="246">
        <v>0</v>
      </c>
      <c r="X446" s="246">
        <v>0</v>
      </c>
      <c r="Y446" s="246">
        <v>0</v>
      </c>
      <c r="Z446" s="246">
        <v>0</v>
      </c>
      <c r="AA446" s="246">
        <v>0</v>
      </c>
      <c r="AB446" s="246">
        <v>0</v>
      </c>
      <c r="AC446" s="246">
        <v>0</v>
      </c>
      <c r="AD446" s="246">
        <v>0</v>
      </c>
      <c r="AE446" s="246">
        <f t="shared" si="12"/>
        <v>0</v>
      </c>
      <c r="AF446" s="351"/>
      <c r="AG446" s="245">
        <v>0</v>
      </c>
      <c r="AH446" s="247">
        <v>0</v>
      </c>
      <c r="AI446" s="248">
        <v>-86.688916624371444</v>
      </c>
      <c r="AJ446" s="249">
        <v>0</v>
      </c>
      <c r="AK446" s="262">
        <v>-83.046625598560155</v>
      </c>
      <c r="AL446" s="263">
        <v>-169.7355422229316</v>
      </c>
      <c r="AM446" s="252"/>
      <c r="AN446" s="253">
        <v>6.7410499999999995</v>
      </c>
      <c r="AO446" s="254">
        <v>0</v>
      </c>
      <c r="AP446" s="255"/>
      <c r="AQ446" s="94" t="s">
        <v>721</v>
      </c>
      <c r="AR446" s="256">
        <v>169.7355422229316</v>
      </c>
      <c r="AT446" s="246">
        <v>0</v>
      </c>
      <c r="AV446" s="261">
        <v>0</v>
      </c>
    </row>
    <row r="447" spans="1:48" ht="15.05" customHeight="1" x14ac:dyDescent="0.3">
      <c r="A447" s="238">
        <v>441</v>
      </c>
      <c r="B447" s="257" t="s">
        <v>541</v>
      </c>
      <c r="C447" s="240">
        <v>683.88531998007477</v>
      </c>
      <c r="D447" s="264">
        <v>2</v>
      </c>
      <c r="E447" s="259">
        <v>0</v>
      </c>
      <c r="F447" s="260">
        <v>0</v>
      </c>
      <c r="G447" s="260">
        <v>0</v>
      </c>
      <c r="H447" s="260">
        <v>0</v>
      </c>
      <c r="I447" s="260">
        <v>0</v>
      </c>
      <c r="J447" s="260">
        <v>0</v>
      </c>
      <c r="K447" s="260">
        <v>0</v>
      </c>
      <c r="L447" s="260">
        <v>0</v>
      </c>
      <c r="M447" s="260">
        <v>0</v>
      </c>
      <c r="N447" s="260">
        <v>0</v>
      </c>
      <c r="O447" s="260">
        <v>0</v>
      </c>
      <c r="P447" s="260">
        <v>0</v>
      </c>
      <c r="Q447" s="260">
        <v>0</v>
      </c>
      <c r="R447" s="260">
        <v>0</v>
      </c>
      <c r="S447" s="260">
        <f t="shared" si="13"/>
        <v>0</v>
      </c>
      <c r="T447" s="362">
        <v>0</v>
      </c>
      <c r="U447" s="369"/>
      <c r="V447" s="245">
        <v>0</v>
      </c>
      <c r="W447" s="246">
        <v>0</v>
      </c>
      <c r="X447" s="246">
        <v>0</v>
      </c>
      <c r="Y447" s="246">
        <v>0</v>
      </c>
      <c r="Z447" s="246">
        <v>0</v>
      </c>
      <c r="AA447" s="246">
        <v>0</v>
      </c>
      <c r="AB447" s="246">
        <v>0</v>
      </c>
      <c r="AC447" s="246">
        <v>0</v>
      </c>
      <c r="AD447" s="246">
        <v>0</v>
      </c>
      <c r="AE447" s="246">
        <f t="shared" si="12"/>
        <v>0</v>
      </c>
      <c r="AF447" s="351"/>
      <c r="AG447" s="245">
        <v>0</v>
      </c>
      <c r="AH447" s="247">
        <v>0</v>
      </c>
      <c r="AI447" s="248">
        <v>-683.88531998007477</v>
      </c>
      <c r="AJ447" s="249">
        <v>0</v>
      </c>
      <c r="AK447" s="262">
        <v>-655.14576535653066</v>
      </c>
      <c r="AL447" s="263">
        <v>-1339.0310853366054</v>
      </c>
      <c r="AM447" s="252"/>
      <c r="AN447" s="253">
        <v>53.177249999999994</v>
      </c>
      <c r="AO447" s="254">
        <v>0</v>
      </c>
      <c r="AP447" s="255"/>
      <c r="AQ447" s="94" t="s">
        <v>721</v>
      </c>
      <c r="AR447" s="256">
        <v>1339.0310853366054</v>
      </c>
      <c r="AT447" s="246">
        <v>0</v>
      </c>
      <c r="AV447" s="261">
        <v>0</v>
      </c>
    </row>
    <row r="448" spans="1:48" ht="15.05" customHeight="1" x14ac:dyDescent="0.3">
      <c r="A448" s="238">
        <v>442</v>
      </c>
      <c r="B448" s="257" t="s">
        <v>542</v>
      </c>
      <c r="C448" s="240">
        <v>821.76149607812522</v>
      </c>
      <c r="D448" s="264">
        <v>2</v>
      </c>
      <c r="E448" s="259">
        <v>0</v>
      </c>
      <c r="F448" s="260">
        <v>0</v>
      </c>
      <c r="G448" s="260">
        <v>895</v>
      </c>
      <c r="H448" s="260">
        <v>2.2999999999999998</v>
      </c>
      <c r="I448" s="260">
        <v>0</v>
      </c>
      <c r="J448" s="260">
        <v>0</v>
      </c>
      <c r="K448" s="260">
        <v>0</v>
      </c>
      <c r="L448" s="260">
        <v>0</v>
      </c>
      <c r="M448" s="260">
        <v>0</v>
      </c>
      <c r="N448" s="260">
        <v>0</v>
      </c>
      <c r="O448" s="260">
        <v>0</v>
      </c>
      <c r="P448" s="260">
        <v>0</v>
      </c>
      <c r="Q448" s="260">
        <v>0</v>
      </c>
      <c r="R448" s="260">
        <v>0</v>
      </c>
      <c r="S448" s="260">
        <f t="shared" si="13"/>
        <v>3.8577424323000287</v>
      </c>
      <c r="T448" s="362">
        <v>0</v>
      </c>
      <c r="U448" s="369"/>
      <c r="V448" s="245">
        <v>898.85774243230003</v>
      </c>
      <c r="W448" s="246">
        <v>0</v>
      </c>
      <c r="X448" s="246">
        <v>0</v>
      </c>
      <c r="Y448" s="246">
        <v>0</v>
      </c>
      <c r="Z448" s="246">
        <v>0</v>
      </c>
      <c r="AA448" s="246">
        <v>0</v>
      </c>
      <c r="AB448" s="246">
        <v>0</v>
      </c>
      <c r="AC448" s="246">
        <v>0</v>
      </c>
      <c r="AD448" s="246">
        <v>0</v>
      </c>
      <c r="AE448" s="246">
        <f t="shared" si="12"/>
        <v>0</v>
      </c>
      <c r="AF448" s="351"/>
      <c r="AG448" s="245">
        <v>0</v>
      </c>
      <c r="AH448" s="247">
        <v>898.85774243230003</v>
      </c>
      <c r="AI448" s="248">
        <v>0</v>
      </c>
      <c r="AJ448" s="249">
        <v>77.096246354174809</v>
      </c>
      <c r="AK448" s="262">
        <v>-833.06744789837421</v>
      </c>
      <c r="AL448" s="263">
        <v>-755.9712015441994</v>
      </c>
      <c r="AM448" s="252"/>
      <c r="AN448" s="253">
        <v>60.62368</v>
      </c>
      <c r="AO448" s="254">
        <v>0</v>
      </c>
      <c r="AP448" s="255"/>
      <c r="AQ448" s="94" t="s">
        <v>721</v>
      </c>
      <c r="AR448" s="256">
        <v>755.9712015441994</v>
      </c>
      <c r="AT448" s="246">
        <v>0</v>
      </c>
      <c r="AV448" s="261">
        <v>3.8577424323000287</v>
      </c>
    </row>
    <row r="449" spans="1:48" ht="15.05" customHeight="1" x14ac:dyDescent="0.3">
      <c r="A449" s="238">
        <v>443</v>
      </c>
      <c r="B449" s="257" t="s">
        <v>543</v>
      </c>
      <c r="C449" s="240">
        <v>389.6176922519561</v>
      </c>
      <c r="D449" s="264">
        <v>2</v>
      </c>
      <c r="E449" s="259">
        <v>0</v>
      </c>
      <c r="F449" s="260">
        <v>0</v>
      </c>
      <c r="G449" s="260">
        <v>0</v>
      </c>
      <c r="H449" s="260">
        <v>0</v>
      </c>
      <c r="I449" s="260">
        <v>0</v>
      </c>
      <c r="J449" s="260">
        <v>0</v>
      </c>
      <c r="K449" s="260">
        <v>0</v>
      </c>
      <c r="L449" s="260">
        <v>0</v>
      </c>
      <c r="M449" s="260">
        <v>0</v>
      </c>
      <c r="N449" s="260">
        <v>0</v>
      </c>
      <c r="O449" s="260">
        <v>0</v>
      </c>
      <c r="P449" s="260">
        <v>0</v>
      </c>
      <c r="Q449" s="260">
        <v>0</v>
      </c>
      <c r="R449" s="260">
        <v>0</v>
      </c>
      <c r="S449" s="260">
        <f t="shared" si="13"/>
        <v>0</v>
      </c>
      <c r="T449" s="362">
        <v>0</v>
      </c>
      <c r="U449" s="369"/>
      <c r="V449" s="245">
        <v>0</v>
      </c>
      <c r="W449" s="246">
        <v>0</v>
      </c>
      <c r="X449" s="246">
        <v>0</v>
      </c>
      <c r="Y449" s="246">
        <v>0</v>
      </c>
      <c r="Z449" s="246">
        <v>0</v>
      </c>
      <c r="AA449" s="246">
        <v>0</v>
      </c>
      <c r="AB449" s="246">
        <v>0</v>
      </c>
      <c r="AC449" s="246">
        <v>0</v>
      </c>
      <c r="AD449" s="246">
        <v>0</v>
      </c>
      <c r="AE449" s="246">
        <f t="shared" si="12"/>
        <v>0</v>
      </c>
      <c r="AF449" s="351"/>
      <c r="AG449" s="245">
        <v>0</v>
      </c>
      <c r="AH449" s="247">
        <v>0</v>
      </c>
      <c r="AI449" s="248">
        <v>-389.6176922519561</v>
      </c>
      <c r="AJ449" s="249">
        <v>0</v>
      </c>
      <c r="AK449" s="262">
        <v>-373.24844591572298</v>
      </c>
      <c r="AL449" s="263">
        <v>-762.86613816767908</v>
      </c>
      <c r="AM449" s="252"/>
      <c r="AN449" s="253">
        <v>30.296300000000002</v>
      </c>
      <c r="AO449" s="254">
        <v>0</v>
      </c>
      <c r="AP449" s="255"/>
      <c r="AQ449" s="94" t="s">
        <v>721</v>
      </c>
      <c r="AR449" s="256">
        <v>762.86613816767908</v>
      </c>
      <c r="AT449" s="246">
        <v>0</v>
      </c>
      <c r="AV449" s="261">
        <v>0</v>
      </c>
    </row>
    <row r="450" spans="1:48" ht="15.05" customHeight="1" x14ac:dyDescent="0.3">
      <c r="A450" s="238">
        <v>444</v>
      </c>
      <c r="B450" s="257" t="s">
        <v>544</v>
      </c>
      <c r="C450" s="240">
        <v>704.19619145828278</v>
      </c>
      <c r="D450" s="264">
        <v>2</v>
      </c>
      <c r="E450" s="259">
        <v>0</v>
      </c>
      <c r="F450" s="260">
        <v>0</v>
      </c>
      <c r="G450" s="260">
        <v>446</v>
      </c>
      <c r="H450" s="260">
        <v>1.4</v>
      </c>
      <c r="I450" s="260">
        <v>0</v>
      </c>
      <c r="J450" s="260">
        <v>0</v>
      </c>
      <c r="K450" s="260">
        <v>0</v>
      </c>
      <c r="L450" s="260">
        <v>0</v>
      </c>
      <c r="M450" s="260">
        <v>0</v>
      </c>
      <c r="N450" s="260">
        <v>0</v>
      </c>
      <c r="O450" s="260">
        <v>0</v>
      </c>
      <c r="P450" s="260">
        <v>0</v>
      </c>
      <c r="Q450" s="260">
        <v>0</v>
      </c>
      <c r="R450" s="260">
        <v>0</v>
      </c>
      <c r="S450" s="260">
        <f t="shared" si="13"/>
        <v>1.9224057260399832</v>
      </c>
      <c r="T450" s="362">
        <v>0</v>
      </c>
      <c r="U450" s="369"/>
      <c r="V450" s="245">
        <v>447.92240572603998</v>
      </c>
      <c r="W450" s="246">
        <v>0</v>
      </c>
      <c r="X450" s="246">
        <v>0</v>
      </c>
      <c r="Y450" s="246">
        <v>0</v>
      </c>
      <c r="Z450" s="246">
        <v>0</v>
      </c>
      <c r="AA450" s="246">
        <v>0</v>
      </c>
      <c r="AB450" s="246">
        <v>0</v>
      </c>
      <c r="AC450" s="246">
        <v>0</v>
      </c>
      <c r="AD450" s="246">
        <v>0</v>
      </c>
      <c r="AE450" s="246">
        <f t="shared" si="12"/>
        <v>0</v>
      </c>
      <c r="AF450" s="351"/>
      <c r="AG450" s="245">
        <v>0</v>
      </c>
      <c r="AH450" s="247">
        <v>447.92240572603998</v>
      </c>
      <c r="AI450" s="248">
        <v>-256.2737857322428</v>
      </c>
      <c r="AJ450" s="249">
        <v>0</v>
      </c>
      <c r="AK450" s="262">
        <v>-674.5238040470274</v>
      </c>
      <c r="AL450" s="263">
        <v>-930.7975897792702</v>
      </c>
      <c r="AM450" s="252"/>
      <c r="AN450" s="253">
        <v>54.761279999999999</v>
      </c>
      <c r="AO450" s="254">
        <v>0</v>
      </c>
      <c r="AP450" s="255"/>
      <c r="AQ450" s="94" t="s">
        <v>721</v>
      </c>
      <c r="AR450" s="256">
        <v>930.7975897792702</v>
      </c>
      <c r="AT450" s="246">
        <v>0</v>
      </c>
      <c r="AV450" s="261">
        <v>1.9224057260399832</v>
      </c>
    </row>
    <row r="451" spans="1:48" ht="15.05" customHeight="1" x14ac:dyDescent="0.3">
      <c r="A451" s="238">
        <v>445</v>
      </c>
      <c r="B451" s="257" t="s">
        <v>545</v>
      </c>
      <c r="C451" s="240">
        <v>509.20462059482088</v>
      </c>
      <c r="D451" s="264">
        <v>2</v>
      </c>
      <c r="E451" s="259">
        <v>0</v>
      </c>
      <c r="F451" s="260">
        <v>0</v>
      </c>
      <c r="G451" s="260">
        <v>0</v>
      </c>
      <c r="H451" s="260">
        <v>0</v>
      </c>
      <c r="I451" s="260">
        <v>0</v>
      </c>
      <c r="J451" s="260">
        <v>0</v>
      </c>
      <c r="K451" s="260">
        <v>0</v>
      </c>
      <c r="L451" s="260">
        <v>0</v>
      </c>
      <c r="M451" s="260">
        <v>0</v>
      </c>
      <c r="N451" s="260">
        <v>0</v>
      </c>
      <c r="O451" s="260">
        <v>0</v>
      </c>
      <c r="P451" s="260">
        <v>0</v>
      </c>
      <c r="Q451" s="260">
        <v>0</v>
      </c>
      <c r="R451" s="260">
        <v>0</v>
      </c>
      <c r="S451" s="260">
        <f t="shared" si="13"/>
        <v>0</v>
      </c>
      <c r="T451" s="362">
        <v>0</v>
      </c>
      <c r="U451" s="369"/>
      <c r="V451" s="245">
        <v>0</v>
      </c>
      <c r="W451" s="246">
        <v>0</v>
      </c>
      <c r="X451" s="246">
        <v>0</v>
      </c>
      <c r="Y451" s="246">
        <v>0</v>
      </c>
      <c r="Z451" s="246">
        <v>0</v>
      </c>
      <c r="AA451" s="246">
        <v>0</v>
      </c>
      <c r="AB451" s="246">
        <v>0</v>
      </c>
      <c r="AC451" s="246">
        <v>0</v>
      </c>
      <c r="AD451" s="246">
        <v>0</v>
      </c>
      <c r="AE451" s="246">
        <f t="shared" si="12"/>
        <v>0</v>
      </c>
      <c r="AF451" s="351"/>
      <c r="AG451" s="245">
        <v>0</v>
      </c>
      <c r="AH451" s="247">
        <v>0</v>
      </c>
      <c r="AI451" s="248">
        <v>-509.20462059482088</v>
      </c>
      <c r="AJ451" s="249">
        <v>0</v>
      </c>
      <c r="AK451" s="262">
        <v>-485.20575180946355</v>
      </c>
      <c r="AL451" s="263">
        <v>-994.41037240428443</v>
      </c>
      <c r="AM451" s="252"/>
      <c r="AN451" s="253">
        <v>39.200040000000001</v>
      </c>
      <c r="AO451" s="254">
        <v>0</v>
      </c>
      <c r="AP451" s="255"/>
      <c r="AQ451" s="94" t="s">
        <v>721</v>
      </c>
      <c r="AR451" s="256">
        <v>994.41037240428443</v>
      </c>
      <c r="AT451" s="246">
        <v>0</v>
      </c>
      <c r="AV451" s="261">
        <v>0</v>
      </c>
    </row>
    <row r="452" spans="1:48" ht="15.05" customHeight="1" x14ac:dyDescent="0.3">
      <c r="A452" s="238">
        <v>446</v>
      </c>
      <c r="B452" s="257" t="s">
        <v>546</v>
      </c>
      <c r="C452" s="240">
        <v>859.6647664186238</v>
      </c>
      <c r="D452" s="264">
        <v>3</v>
      </c>
      <c r="E452" s="259">
        <v>0</v>
      </c>
      <c r="F452" s="260">
        <v>0</v>
      </c>
      <c r="G452" s="260">
        <v>0</v>
      </c>
      <c r="H452" s="260">
        <v>0</v>
      </c>
      <c r="I452" s="260">
        <v>0</v>
      </c>
      <c r="J452" s="260">
        <v>0</v>
      </c>
      <c r="K452" s="260">
        <v>0</v>
      </c>
      <c r="L452" s="260">
        <v>0</v>
      </c>
      <c r="M452" s="260">
        <v>0</v>
      </c>
      <c r="N452" s="260">
        <v>0</v>
      </c>
      <c r="O452" s="260">
        <v>0</v>
      </c>
      <c r="P452" s="260">
        <v>0</v>
      </c>
      <c r="Q452" s="260">
        <v>0</v>
      </c>
      <c r="R452" s="260">
        <v>0</v>
      </c>
      <c r="S452" s="260">
        <f t="shared" si="13"/>
        <v>0</v>
      </c>
      <c r="T452" s="362">
        <v>0</v>
      </c>
      <c r="U452" s="369"/>
      <c r="V452" s="245">
        <v>0</v>
      </c>
      <c r="W452" s="246">
        <v>0</v>
      </c>
      <c r="X452" s="246">
        <v>0</v>
      </c>
      <c r="Y452" s="246">
        <v>0</v>
      </c>
      <c r="Z452" s="246">
        <v>0</v>
      </c>
      <c r="AA452" s="246">
        <v>0</v>
      </c>
      <c r="AB452" s="246">
        <v>0</v>
      </c>
      <c r="AC452" s="246">
        <v>0</v>
      </c>
      <c r="AD452" s="246">
        <v>0</v>
      </c>
      <c r="AE452" s="246">
        <f t="shared" si="12"/>
        <v>0</v>
      </c>
      <c r="AF452" s="351"/>
      <c r="AG452" s="245">
        <v>0</v>
      </c>
      <c r="AH452" s="247">
        <v>0</v>
      </c>
      <c r="AI452" s="248">
        <v>-859.6647664186238</v>
      </c>
      <c r="AJ452" s="249">
        <v>0</v>
      </c>
      <c r="AK452" s="262">
        <v>-823.54651305913876</v>
      </c>
      <c r="AL452" s="263">
        <v>-1683.2112794777627</v>
      </c>
      <c r="AM452" s="252"/>
      <c r="AN452" s="253">
        <v>66.851370000000003</v>
      </c>
      <c r="AO452" s="254">
        <v>0</v>
      </c>
      <c r="AP452" s="255"/>
      <c r="AQ452" s="94" t="s">
        <v>721</v>
      </c>
      <c r="AR452" s="256">
        <v>1683.2112794777627</v>
      </c>
      <c r="AT452" s="246">
        <v>0</v>
      </c>
      <c r="AV452" s="261">
        <v>0</v>
      </c>
    </row>
    <row r="453" spans="1:48" ht="15.05" customHeight="1" x14ac:dyDescent="0.3">
      <c r="A453" s="238">
        <v>447</v>
      </c>
      <c r="B453" s="257" t="s">
        <v>547</v>
      </c>
      <c r="C453" s="240">
        <v>1380.1997645629597</v>
      </c>
      <c r="D453" s="264">
        <v>3</v>
      </c>
      <c r="E453" s="259">
        <v>0</v>
      </c>
      <c r="F453" s="260">
        <v>0</v>
      </c>
      <c r="G453" s="260">
        <v>0</v>
      </c>
      <c r="H453" s="260">
        <v>0</v>
      </c>
      <c r="I453" s="260">
        <v>0</v>
      </c>
      <c r="J453" s="260">
        <v>0</v>
      </c>
      <c r="K453" s="260">
        <v>0</v>
      </c>
      <c r="L453" s="260">
        <v>0</v>
      </c>
      <c r="M453" s="260">
        <v>0</v>
      </c>
      <c r="N453" s="260">
        <v>0</v>
      </c>
      <c r="O453" s="260">
        <v>0</v>
      </c>
      <c r="P453" s="260">
        <v>0</v>
      </c>
      <c r="Q453" s="260">
        <v>0</v>
      </c>
      <c r="R453" s="260">
        <v>0</v>
      </c>
      <c r="S453" s="260">
        <f t="shared" si="13"/>
        <v>0</v>
      </c>
      <c r="T453" s="362">
        <v>0</v>
      </c>
      <c r="U453" s="369"/>
      <c r="V453" s="245">
        <v>0</v>
      </c>
      <c r="W453" s="246">
        <v>0</v>
      </c>
      <c r="X453" s="246">
        <v>0</v>
      </c>
      <c r="Y453" s="246">
        <v>0</v>
      </c>
      <c r="Z453" s="246">
        <v>0</v>
      </c>
      <c r="AA453" s="246">
        <v>0</v>
      </c>
      <c r="AB453" s="246">
        <v>0</v>
      </c>
      <c r="AC453" s="246">
        <v>0</v>
      </c>
      <c r="AD453" s="246">
        <v>0</v>
      </c>
      <c r="AE453" s="246">
        <f t="shared" si="12"/>
        <v>0</v>
      </c>
      <c r="AF453" s="351"/>
      <c r="AG453" s="245">
        <v>0</v>
      </c>
      <c r="AH453" s="247">
        <v>0</v>
      </c>
      <c r="AI453" s="248">
        <v>-1380.1997645629597</v>
      </c>
      <c r="AJ453" s="249">
        <v>0</v>
      </c>
      <c r="AK453" s="262">
        <v>740.86459079884276</v>
      </c>
      <c r="AL453" s="263">
        <v>-639.33517376411692</v>
      </c>
      <c r="AM453" s="252"/>
      <c r="AN453" s="253">
        <v>107.59884000000001</v>
      </c>
      <c r="AO453" s="254">
        <v>0</v>
      </c>
      <c r="AP453" s="255"/>
      <c r="AQ453" s="94" t="s">
        <v>721</v>
      </c>
      <c r="AR453" s="256">
        <v>639.33517376411692</v>
      </c>
      <c r="AT453" s="246">
        <v>0</v>
      </c>
      <c r="AV453" s="261">
        <v>0</v>
      </c>
    </row>
    <row r="454" spans="1:48" ht="15.05" customHeight="1" x14ac:dyDescent="0.3">
      <c r="A454" s="238">
        <v>448</v>
      </c>
      <c r="B454" s="257" t="s">
        <v>548</v>
      </c>
      <c r="C454" s="240">
        <v>1126.9734451293325</v>
      </c>
      <c r="D454" s="264">
        <v>3</v>
      </c>
      <c r="E454" s="259">
        <v>0</v>
      </c>
      <c r="F454" s="260">
        <v>0</v>
      </c>
      <c r="G454" s="260">
        <v>0</v>
      </c>
      <c r="H454" s="260">
        <v>0</v>
      </c>
      <c r="I454" s="260">
        <v>0</v>
      </c>
      <c r="J454" s="260">
        <v>0</v>
      </c>
      <c r="K454" s="260">
        <v>0</v>
      </c>
      <c r="L454" s="260">
        <v>0</v>
      </c>
      <c r="M454" s="260">
        <v>0</v>
      </c>
      <c r="N454" s="260">
        <v>0</v>
      </c>
      <c r="O454" s="260">
        <v>226</v>
      </c>
      <c r="P454" s="260">
        <v>0</v>
      </c>
      <c r="Q454" s="260">
        <v>0</v>
      </c>
      <c r="R454" s="260">
        <v>0</v>
      </c>
      <c r="S454" s="260">
        <f t="shared" si="13"/>
        <v>0</v>
      </c>
      <c r="T454" s="362">
        <v>0</v>
      </c>
      <c r="U454" s="369"/>
      <c r="V454" s="245">
        <v>226</v>
      </c>
      <c r="W454" s="246">
        <v>0</v>
      </c>
      <c r="X454" s="246">
        <v>0</v>
      </c>
      <c r="Y454" s="246">
        <v>0</v>
      </c>
      <c r="Z454" s="246">
        <v>0</v>
      </c>
      <c r="AA454" s="246">
        <v>0</v>
      </c>
      <c r="AB454" s="246">
        <v>0</v>
      </c>
      <c r="AC454" s="246">
        <v>0</v>
      </c>
      <c r="AD454" s="246">
        <v>0</v>
      </c>
      <c r="AE454" s="246">
        <f t="shared" si="12"/>
        <v>0</v>
      </c>
      <c r="AF454" s="351"/>
      <c r="AG454" s="245">
        <v>0</v>
      </c>
      <c r="AH454" s="247">
        <v>226</v>
      </c>
      <c r="AI454" s="248">
        <v>-900.9734451293325</v>
      </c>
      <c r="AJ454" s="249">
        <v>0</v>
      </c>
      <c r="AK454" s="262">
        <v>-1079.6058121202825</v>
      </c>
      <c r="AL454" s="263">
        <v>-1980.579257249615</v>
      </c>
      <c r="AM454" s="252"/>
      <c r="AN454" s="253">
        <v>87.638320000000007</v>
      </c>
      <c r="AO454" s="254">
        <v>0</v>
      </c>
      <c r="AP454" s="255"/>
      <c r="AQ454" s="94" t="s">
        <v>721</v>
      </c>
      <c r="AR454" s="256">
        <v>1980.579257249615</v>
      </c>
      <c r="AT454" s="246">
        <v>0</v>
      </c>
      <c r="AV454" s="261">
        <v>0</v>
      </c>
    </row>
    <row r="455" spans="1:48" ht="15.05" customHeight="1" x14ac:dyDescent="0.3">
      <c r="A455" s="238">
        <v>449</v>
      </c>
      <c r="B455" s="257" t="s">
        <v>549</v>
      </c>
      <c r="C455" s="240">
        <v>641.54523009211334</v>
      </c>
      <c r="D455" s="264">
        <v>3</v>
      </c>
      <c r="E455" s="259">
        <v>0</v>
      </c>
      <c r="F455" s="260">
        <v>0</v>
      </c>
      <c r="G455" s="260">
        <v>0</v>
      </c>
      <c r="H455" s="260">
        <v>0</v>
      </c>
      <c r="I455" s="260">
        <v>0</v>
      </c>
      <c r="J455" s="260">
        <v>0</v>
      </c>
      <c r="K455" s="260">
        <v>0</v>
      </c>
      <c r="L455" s="260">
        <v>0</v>
      </c>
      <c r="M455" s="260">
        <v>0</v>
      </c>
      <c r="N455" s="260">
        <v>0</v>
      </c>
      <c r="O455" s="260">
        <v>0</v>
      </c>
      <c r="P455" s="260">
        <v>0</v>
      </c>
      <c r="Q455" s="260">
        <v>0</v>
      </c>
      <c r="R455" s="260">
        <v>0</v>
      </c>
      <c r="S455" s="260">
        <f t="shared" si="13"/>
        <v>0</v>
      </c>
      <c r="T455" s="362">
        <v>0</v>
      </c>
      <c r="U455" s="369"/>
      <c r="V455" s="245">
        <v>0</v>
      </c>
      <c r="W455" s="246">
        <v>0</v>
      </c>
      <c r="X455" s="246">
        <v>0</v>
      </c>
      <c r="Y455" s="246">
        <v>0</v>
      </c>
      <c r="Z455" s="246">
        <v>0</v>
      </c>
      <c r="AA455" s="246">
        <v>0</v>
      </c>
      <c r="AB455" s="246">
        <v>0</v>
      </c>
      <c r="AC455" s="246">
        <v>0</v>
      </c>
      <c r="AD455" s="246">
        <v>0</v>
      </c>
      <c r="AE455" s="246">
        <f t="shared" si="12"/>
        <v>0</v>
      </c>
      <c r="AF455" s="351"/>
      <c r="AG455" s="245">
        <v>0</v>
      </c>
      <c r="AH455" s="247">
        <v>0</v>
      </c>
      <c r="AI455" s="248">
        <v>-641.54523009211334</v>
      </c>
      <c r="AJ455" s="249">
        <v>0</v>
      </c>
      <c r="AK455" s="262">
        <v>-92.545452918345973</v>
      </c>
      <c r="AL455" s="263">
        <v>-734.09068301045932</v>
      </c>
      <c r="AM455" s="252"/>
      <c r="AN455" s="253">
        <v>49.888279999999995</v>
      </c>
      <c r="AO455" s="254">
        <v>0</v>
      </c>
      <c r="AP455" s="255"/>
      <c r="AQ455" s="94" t="s">
        <v>721</v>
      </c>
      <c r="AR455" s="256">
        <v>734.09068301045932</v>
      </c>
      <c r="AT455" s="246">
        <v>0</v>
      </c>
      <c r="AV455" s="261">
        <v>0</v>
      </c>
    </row>
    <row r="456" spans="1:48" ht="15.05" customHeight="1" x14ac:dyDescent="0.3">
      <c r="A456" s="238">
        <v>450</v>
      </c>
      <c r="B456" s="257" t="s">
        <v>550</v>
      </c>
      <c r="C456" s="240">
        <v>1127.4611997096151</v>
      </c>
      <c r="D456" s="264">
        <v>3</v>
      </c>
      <c r="E456" s="259">
        <v>0</v>
      </c>
      <c r="F456" s="260">
        <v>0</v>
      </c>
      <c r="G456" s="260">
        <v>0</v>
      </c>
      <c r="H456" s="260">
        <v>0</v>
      </c>
      <c r="I456" s="260">
        <v>0</v>
      </c>
      <c r="J456" s="260">
        <v>0</v>
      </c>
      <c r="K456" s="260">
        <v>0</v>
      </c>
      <c r="L456" s="260">
        <v>0</v>
      </c>
      <c r="M456" s="260">
        <v>0</v>
      </c>
      <c r="N456" s="260">
        <v>0</v>
      </c>
      <c r="O456" s="260">
        <v>0</v>
      </c>
      <c r="P456" s="260">
        <v>0</v>
      </c>
      <c r="Q456" s="260">
        <v>0</v>
      </c>
      <c r="R456" s="260">
        <v>0</v>
      </c>
      <c r="S456" s="260">
        <f t="shared" si="13"/>
        <v>0</v>
      </c>
      <c r="T456" s="362">
        <v>0</v>
      </c>
      <c r="U456" s="369"/>
      <c r="V456" s="245">
        <v>0</v>
      </c>
      <c r="W456" s="246">
        <v>0</v>
      </c>
      <c r="X456" s="246">
        <v>0</v>
      </c>
      <c r="Y456" s="246">
        <v>0</v>
      </c>
      <c r="Z456" s="246">
        <v>0</v>
      </c>
      <c r="AA456" s="246">
        <v>0</v>
      </c>
      <c r="AB456" s="246">
        <v>0</v>
      </c>
      <c r="AC456" s="246">
        <v>0</v>
      </c>
      <c r="AD456" s="246">
        <v>0</v>
      </c>
      <c r="AE456" s="246">
        <f t="shared" ref="AE456:AE519" si="14">AT456-AF456</f>
        <v>0</v>
      </c>
      <c r="AF456" s="351"/>
      <c r="AG456" s="245">
        <v>0</v>
      </c>
      <c r="AH456" s="247">
        <v>0</v>
      </c>
      <c r="AI456" s="248">
        <v>-1127.4611997096151</v>
      </c>
      <c r="AJ456" s="249">
        <v>0</v>
      </c>
      <c r="AK456" s="262">
        <v>-1080.0691404067816</v>
      </c>
      <c r="AL456" s="263">
        <v>-2207.5303401163965</v>
      </c>
      <c r="AM456" s="252"/>
      <c r="AN456" s="253">
        <v>87.677030000000002</v>
      </c>
      <c r="AO456" s="254">
        <v>0</v>
      </c>
      <c r="AP456" s="255"/>
      <c r="AQ456" s="94" t="s">
        <v>721</v>
      </c>
      <c r="AR456" s="256">
        <v>2207.5303401163965</v>
      </c>
      <c r="AT456" s="246">
        <v>0</v>
      </c>
      <c r="AV456" s="261">
        <v>0</v>
      </c>
    </row>
    <row r="457" spans="1:48" ht="15.05" customHeight="1" x14ac:dyDescent="0.3">
      <c r="A457" s="238">
        <v>451</v>
      </c>
      <c r="B457" s="257" t="s">
        <v>551</v>
      </c>
      <c r="C457" s="240">
        <v>1659.7191423715665</v>
      </c>
      <c r="D457" s="264">
        <v>3</v>
      </c>
      <c r="E457" s="259">
        <v>0</v>
      </c>
      <c r="F457" s="260">
        <v>0</v>
      </c>
      <c r="G457" s="260">
        <v>0</v>
      </c>
      <c r="H457" s="260">
        <v>0</v>
      </c>
      <c r="I457" s="260">
        <v>0</v>
      </c>
      <c r="J457" s="260">
        <v>0</v>
      </c>
      <c r="K457" s="260">
        <v>0</v>
      </c>
      <c r="L457" s="260">
        <v>0</v>
      </c>
      <c r="M457" s="260">
        <v>0</v>
      </c>
      <c r="N457" s="260">
        <v>0</v>
      </c>
      <c r="O457" s="260">
        <v>0</v>
      </c>
      <c r="P457" s="260">
        <v>0</v>
      </c>
      <c r="Q457" s="260">
        <v>0</v>
      </c>
      <c r="R457" s="260">
        <v>0</v>
      </c>
      <c r="S457" s="260">
        <f t="shared" ref="S457:S520" si="15">AV457-T457-U457</f>
        <v>0</v>
      </c>
      <c r="T457" s="362">
        <v>0</v>
      </c>
      <c r="U457" s="369"/>
      <c r="V457" s="245">
        <v>0</v>
      </c>
      <c r="W457" s="246">
        <v>0</v>
      </c>
      <c r="X457" s="246">
        <v>0</v>
      </c>
      <c r="Y457" s="246">
        <v>0</v>
      </c>
      <c r="Z457" s="246">
        <v>0</v>
      </c>
      <c r="AA457" s="246">
        <v>0</v>
      </c>
      <c r="AB457" s="246">
        <v>0</v>
      </c>
      <c r="AC457" s="246">
        <v>0</v>
      </c>
      <c r="AD457" s="246">
        <v>0</v>
      </c>
      <c r="AE457" s="246">
        <f t="shared" si="14"/>
        <v>0</v>
      </c>
      <c r="AF457" s="351"/>
      <c r="AG457" s="245">
        <v>0</v>
      </c>
      <c r="AH457" s="247">
        <v>0</v>
      </c>
      <c r="AI457" s="248">
        <v>-1659.7191423715665</v>
      </c>
      <c r="AJ457" s="249">
        <v>0</v>
      </c>
      <c r="AK457" s="262">
        <v>-1589.8818799653814</v>
      </c>
      <c r="AL457" s="263">
        <v>-3249.6010223369476</v>
      </c>
      <c r="AM457" s="252"/>
      <c r="AN457" s="253">
        <v>129.06870000000001</v>
      </c>
      <c r="AO457" s="254">
        <v>0</v>
      </c>
      <c r="AP457" s="255"/>
      <c r="AQ457" s="94" t="s">
        <v>721</v>
      </c>
      <c r="AR457" s="256">
        <v>3249.6010223369476</v>
      </c>
      <c r="AT457" s="246">
        <v>0</v>
      </c>
      <c r="AV457" s="261">
        <v>0</v>
      </c>
    </row>
    <row r="458" spans="1:48" ht="15.05" customHeight="1" x14ac:dyDescent="0.3">
      <c r="A458" s="238">
        <v>452</v>
      </c>
      <c r="B458" s="257" t="s">
        <v>552</v>
      </c>
      <c r="C458" s="240">
        <v>950.23542894126513</v>
      </c>
      <c r="D458" s="264">
        <v>3</v>
      </c>
      <c r="E458" s="259">
        <v>0</v>
      </c>
      <c r="F458" s="260">
        <v>0</v>
      </c>
      <c r="G458" s="260">
        <v>0</v>
      </c>
      <c r="H458" s="260">
        <v>0</v>
      </c>
      <c r="I458" s="260">
        <v>0</v>
      </c>
      <c r="J458" s="260">
        <v>0</v>
      </c>
      <c r="K458" s="260">
        <v>0</v>
      </c>
      <c r="L458" s="260">
        <v>0</v>
      </c>
      <c r="M458" s="260">
        <v>0</v>
      </c>
      <c r="N458" s="260">
        <v>0</v>
      </c>
      <c r="O458" s="260">
        <v>0</v>
      </c>
      <c r="P458" s="260">
        <v>0</v>
      </c>
      <c r="Q458" s="260">
        <v>0</v>
      </c>
      <c r="R458" s="260">
        <v>0</v>
      </c>
      <c r="S458" s="260">
        <f t="shared" si="15"/>
        <v>0</v>
      </c>
      <c r="T458" s="362">
        <v>0</v>
      </c>
      <c r="U458" s="369"/>
      <c r="V458" s="245">
        <v>0</v>
      </c>
      <c r="W458" s="246">
        <v>0</v>
      </c>
      <c r="X458" s="246">
        <v>0</v>
      </c>
      <c r="Y458" s="246">
        <v>0</v>
      </c>
      <c r="Z458" s="246">
        <v>0</v>
      </c>
      <c r="AA458" s="246">
        <v>0</v>
      </c>
      <c r="AB458" s="246">
        <v>0</v>
      </c>
      <c r="AC458" s="246">
        <v>0</v>
      </c>
      <c r="AD458" s="246">
        <v>0</v>
      </c>
      <c r="AE458" s="246">
        <f t="shared" si="14"/>
        <v>0</v>
      </c>
      <c r="AF458" s="351"/>
      <c r="AG458" s="245">
        <v>0</v>
      </c>
      <c r="AH458" s="247">
        <v>0</v>
      </c>
      <c r="AI458" s="248">
        <v>-950.23542894126513</v>
      </c>
      <c r="AJ458" s="249">
        <v>0</v>
      </c>
      <c r="AK458" s="262">
        <v>-910.28364909607922</v>
      </c>
      <c r="AL458" s="263">
        <v>-1860.5190780373443</v>
      </c>
      <c r="AM458" s="252"/>
      <c r="AN458" s="253">
        <v>73.896240000000006</v>
      </c>
      <c r="AO458" s="254">
        <v>0</v>
      </c>
      <c r="AP458" s="255"/>
      <c r="AQ458" s="94" t="s">
        <v>721</v>
      </c>
      <c r="AR458" s="256">
        <v>1860.5190780373443</v>
      </c>
      <c r="AT458" s="246">
        <v>0</v>
      </c>
      <c r="AV458" s="261">
        <v>0</v>
      </c>
    </row>
    <row r="459" spans="1:48" ht="15.05" customHeight="1" x14ac:dyDescent="0.3">
      <c r="A459" s="238">
        <v>453</v>
      </c>
      <c r="B459" s="257" t="s">
        <v>553</v>
      </c>
      <c r="C459" s="240">
        <v>1285.0945061977905</v>
      </c>
      <c r="D459" s="264">
        <v>3</v>
      </c>
      <c r="E459" s="259">
        <v>0</v>
      </c>
      <c r="F459" s="260">
        <v>0</v>
      </c>
      <c r="G459" s="260">
        <v>0</v>
      </c>
      <c r="H459" s="260">
        <v>0</v>
      </c>
      <c r="I459" s="260">
        <v>0</v>
      </c>
      <c r="J459" s="260">
        <v>0</v>
      </c>
      <c r="K459" s="260">
        <v>0</v>
      </c>
      <c r="L459" s="260">
        <v>0</v>
      </c>
      <c r="M459" s="260">
        <v>0</v>
      </c>
      <c r="N459" s="260">
        <v>0</v>
      </c>
      <c r="O459" s="260">
        <v>0</v>
      </c>
      <c r="P459" s="260">
        <v>0</v>
      </c>
      <c r="Q459" s="260">
        <v>0</v>
      </c>
      <c r="R459" s="260">
        <v>0</v>
      </c>
      <c r="S459" s="260">
        <f t="shared" si="15"/>
        <v>0</v>
      </c>
      <c r="T459" s="362">
        <v>0</v>
      </c>
      <c r="U459" s="369"/>
      <c r="V459" s="245">
        <v>0</v>
      </c>
      <c r="W459" s="246">
        <v>0</v>
      </c>
      <c r="X459" s="246">
        <v>0</v>
      </c>
      <c r="Y459" s="246">
        <v>0</v>
      </c>
      <c r="Z459" s="246">
        <v>0</v>
      </c>
      <c r="AA459" s="246">
        <v>0</v>
      </c>
      <c r="AB459" s="246">
        <v>0</v>
      </c>
      <c r="AC459" s="246">
        <v>0</v>
      </c>
      <c r="AD459" s="246">
        <v>0</v>
      </c>
      <c r="AE459" s="246">
        <f t="shared" si="14"/>
        <v>0</v>
      </c>
      <c r="AF459" s="351"/>
      <c r="AG459" s="245">
        <v>0</v>
      </c>
      <c r="AH459" s="247">
        <v>0</v>
      </c>
      <c r="AI459" s="248">
        <v>-1285.0945061977905</v>
      </c>
      <c r="AJ459" s="249">
        <v>0</v>
      </c>
      <c r="AK459" s="262">
        <v>-1208.629890414438</v>
      </c>
      <c r="AL459" s="263">
        <v>-2493.7243966122287</v>
      </c>
      <c r="AM459" s="252"/>
      <c r="AN459" s="253">
        <v>99.932399999999987</v>
      </c>
      <c r="AO459" s="254">
        <v>0</v>
      </c>
      <c r="AP459" s="255"/>
      <c r="AQ459" s="94" t="s">
        <v>721</v>
      </c>
      <c r="AR459" s="256">
        <v>2493.7243966122287</v>
      </c>
      <c r="AT459" s="246">
        <v>0</v>
      </c>
      <c r="AV459" s="261">
        <v>0</v>
      </c>
    </row>
    <row r="460" spans="1:48" ht="15.05" customHeight="1" x14ac:dyDescent="0.3">
      <c r="A460" s="238">
        <v>454</v>
      </c>
      <c r="B460" s="257" t="s">
        <v>554</v>
      </c>
      <c r="C460" s="240">
        <v>1187.7524121603274</v>
      </c>
      <c r="D460" s="264">
        <v>3</v>
      </c>
      <c r="E460" s="259">
        <v>0</v>
      </c>
      <c r="F460" s="260">
        <v>0</v>
      </c>
      <c r="G460" s="260">
        <v>801</v>
      </c>
      <c r="H460" s="260">
        <v>2.2999999999999998</v>
      </c>
      <c r="I460" s="260">
        <v>0</v>
      </c>
      <c r="J460" s="260">
        <v>0</v>
      </c>
      <c r="K460" s="260">
        <v>0</v>
      </c>
      <c r="L460" s="260">
        <v>0</v>
      </c>
      <c r="M460" s="260">
        <v>0</v>
      </c>
      <c r="N460" s="260">
        <v>0</v>
      </c>
      <c r="O460" s="260">
        <v>0</v>
      </c>
      <c r="P460" s="260">
        <v>0</v>
      </c>
      <c r="Q460" s="260">
        <v>0</v>
      </c>
      <c r="R460" s="260">
        <v>0</v>
      </c>
      <c r="S460" s="260">
        <f t="shared" si="15"/>
        <v>337.45257171873993</v>
      </c>
      <c r="T460" s="362">
        <v>0</v>
      </c>
      <c r="U460" s="369"/>
      <c r="V460" s="245">
        <v>1138.4525717187398</v>
      </c>
      <c r="W460" s="246">
        <v>0</v>
      </c>
      <c r="X460" s="246">
        <v>0</v>
      </c>
      <c r="Y460" s="246">
        <v>0</v>
      </c>
      <c r="Z460" s="246">
        <v>0</v>
      </c>
      <c r="AA460" s="246">
        <v>0</v>
      </c>
      <c r="AB460" s="246">
        <v>0</v>
      </c>
      <c r="AC460" s="246">
        <v>0</v>
      </c>
      <c r="AD460" s="246">
        <v>0</v>
      </c>
      <c r="AE460" s="246">
        <f t="shared" si="14"/>
        <v>0</v>
      </c>
      <c r="AF460" s="351"/>
      <c r="AG460" s="245">
        <v>0</v>
      </c>
      <c r="AH460" s="247">
        <v>1138.4525717187398</v>
      </c>
      <c r="AI460" s="248">
        <v>-49.299840441587548</v>
      </c>
      <c r="AJ460" s="249">
        <v>0</v>
      </c>
      <c r="AK460" s="262">
        <v>-1137.7402434407745</v>
      </c>
      <c r="AL460" s="263">
        <v>-1187.0400838823621</v>
      </c>
      <c r="AM460" s="252"/>
      <c r="AN460" s="253">
        <v>92.364930000000001</v>
      </c>
      <c r="AO460" s="254">
        <v>0</v>
      </c>
      <c r="AP460" s="255"/>
      <c r="AQ460" s="94" t="s">
        <v>721</v>
      </c>
      <c r="AR460" s="256">
        <v>1187.0400838823621</v>
      </c>
      <c r="AT460" s="246">
        <v>0</v>
      </c>
      <c r="AV460" s="261">
        <v>337.45257171873993</v>
      </c>
    </row>
    <row r="461" spans="1:48" ht="15.05" customHeight="1" x14ac:dyDescent="0.3">
      <c r="A461" s="238">
        <v>455</v>
      </c>
      <c r="B461" s="257" t="s">
        <v>555</v>
      </c>
      <c r="C461" s="240">
        <v>376.17914029503254</v>
      </c>
      <c r="D461" s="264">
        <v>3</v>
      </c>
      <c r="E461" s="259">
        <v>0</v>
      </c>
      <c r="F461" s="260">
        <v>0</v>
      </c>
      <c r="G461" s="260">
        <v>0</v>
      </c>
      <c r="H461" s="260">
        <v>0</v>
      </c>
      <c r="I461" s="260">
        <v>0</v>
      </c>
      <c r="J461" s="260">
        <v>0</v>
      </c>
      <c r="K461" s="260">
        <v>0</v>
      </c>
      <c r="L461" s="260">
        <v>0</v>
      </c>
      <c r="M461" s="260">
        <v>0</v>
      </c>
      <c r="N461" s="260">
        <v>0</v>
      </c>
      <c r="O461" s="260">
        <v>0</v>
      </c>
      <c r="P461" s="260">
        <v>0</v>
      </c>
      <c r="Q461" s="260">
        <v>0</v>
      </c>
      <c r="R461" s="260">
        <v>0</v>
      </c>
      <c r="S461" s="260">
        <f t="shared" si="15"/>
        <v>0</v>
      </c>
      <c r="T461" s="362">
        <v>0</v>
      </c>
      <c r="U461" s="369"/>
      <c r="V461" s="245">
        <v>0</v>
      </c>
      <c r="W461" s="246">
        <v>0</v>
      </c>
      <c r="X461" s="246">
        <v>0</v>
      </c>
      <c r="Y461" s="246">
        <v>0</v>
      </c>
      <c r="Z461" s="246">
        <v>0</v>
      </c>
      <c r="AA461" s="246">
        <v>0</v>
      </c>
      <c r="AB461" s="246">
        <v>0</v>
      </c>
      <c r="AC461" s="246">
        <v>0</v>
      </c>
      <c r="AD461" s="246">
        <v>0</v>
      </c>
      <c r="AE461" s="246">
        <f t="shared" si="14"/>
        <v>0</v>
      </c>
      <c r="AF461" s="351"/>
      <c r="AG461" s="245">
        <v>0</v>
      </c>
      <c r="AH461" s="247">
        <v>0</v>
      </c>
      <c r="AI461" s="248">
        <v>-376.17914029503254</v>
      </c>
      <c r="AJ461" s="249">
        <v>0</v>
      </c>
      <c r="AK461" s="262">
        <v>-360.33064192539155</v>
      </c>
      <c r="AL461" s="263">
        <v>-736.50978222042409</v>
      </c>
      <c r="AM461" s="252"/>
      <c r="AN461" s="253">
        <v>29.253599999999999</v>
      </c>
      <c r="AO461" s="254">
        <v>0</v>
      </c>
      <c r="AP461" s="255"/>
      <c r="AQ461" s="94" t="s">
        <v>721</v>
      </c>
      <c r="AR461" s="256">
        <v>736.50978222042409</v>
      </c>
      <c r="AT461" s="246">
        <v>0</v>
      </c>
      <c r="AV461" s="261">
        <v>0</v>
      </c>
    </row>
    <row r="462" spans="1:48" ht="15.05" customHeight="1" x14ac:dyDescent="0.3">
      <c r="A462" s="238">
        <v>456</v>
      </c>
      <c r="B462" s="257" t="s">
        <v>556</v>
      </c>
      <c r="C462" s="240">
        <v>1336.143198497701</v>
      </c>
      <c r="D462" s="264">
        <v>3</v>
      </c>
      <c r="E462" s="259">
        <v>0</v>
      </c>
      <c r="F462" s="260">
        <v>0</v>
      </c>
      <c r="G462" s="260">
        <v>0</v>
      </c>
      <c r="H462" s="260">
        <v>0</v>
      </c>
      <c r="I462" s="260">
        <v>0</v>
      </c>
      <c r="J462" s="260">
        <v>0</v>
      </c>
      <c r="K462" s="260">
        <v>0</v>
      </c>
      <c r="L462" s="260">
        <v>0</v>
      </c>
      <c r="M462" s="260">
        <v>0</v>
      </c>
      <c r="N462" s="260">
        <v>0</v>
      </c>
      <c r="O462" s="260">
        <v>0</v>
      </c>
      <c r="P462" s="260">
        <v>0</v>
      </c>
      <c r="Q462" s="260">
        <v>0</v>
      </c>
      <c r="R462" s="260">
        <v>0</v>
      </c>
      <c r="S462" s="260">
        <f t="shared" si="15"/>
        <v>0</v>
      </c>
      <c r="T462" s="362">
        <v>0</v>
      </c>
      <c r="U462" s="369"/>
      <c r="V462" s="245">
        <v>0</v>
      </c>
      <c r="W462" s="246">
        <v>0</v>
      </c>
      <c r="X462" s="246">
        <v>0</v>
      </c>
      <c r="Y462" s="246">
        <v>0</v>
      </c>
      <c r="Z462" s="246">
        <v>0</v>
      </c>
      <c r="AA462" s="246">
        <v>0</v>
      </c>
      <c r="AB462" s="246">
        <v>0</v>
      </c>
      <c r="AC462" s="246">
        <v>0</v>
      </c>
      <c r="AD462" s="246">
        <v>0</v>
      </c>
      <c r="AE462" s="246">
        <f t="shared" si="14"/>
        <v>0</v>
      </c>
      <c r="AF462" s="351"/>
      <c r="AG462" s="245">
        <v>0</v>
      </c>
      <c r="AH462" s="247">
        <v>0</v>
      </c>
      <c r="AI462" s="248">
        <v>-1336.143198497701</v>
      </c>
      <c r="AJ462" s="249">
        <v>0</v>
      </c>
      <c r="AK462" s="262">
        <v>789.15802035057811</v>
      </c>
      <c r="AL462" s="263">
        <v>-546.98517814712284</v>
      </c>
      <c r="AM462" s="252"/>
      <c r="AN462" s="253">
        <v>103.90446</v>
      </c>
      <c r="AO462" s="254">
        <v>0</v>
      </c>
      <c r="AP462" s="255"/>
      <c r="AQ462" s="94" t="s">
        <v>721</v>
      </c>
      <c r="AR462" s="256">
        <v>546.98517814712284</v>
      </c>
      <c r="AT462" s="246">
        <v>0</v>
      </c>
      <c r="AV462" s="261">
        <v>0</v>
      </c>
    </row>
    <row r="463" spans="1:48" ht="15.05" customHeight="1" x14ac:dyDescent="0.3">
      <c r="A463" s="238">
        <v>457</v>
      </c>
      <c r="B463" s="257" t="s">
        <v>557</v>
      </c>
      <c r="C463" s="240">
        <v>799.54757870231106</v>
      </c>
      <c r="D463" s="264">
        <v>3</v>
      </c>
      <c r="E463" s="259">
        <v>0</v>
      </c>
      <c r="F463" s="260">
        <v>0</v>
      </c>
      <c r="G463" s="260">
        <v>0</v>
      </c>
      <c r="H463" s="260">
        <v>0</v>
      </c>
      <c r="I463" s="260">
        <v>0</v>
      </c>
      <c r="J463" s="260">
        <v>0</v>
      </c>
      <c r="K463" s="260">
        <v>0</v>
      </c>
      <c r="L463" s="260">
        <v>0</v>
      </c>
      <c r="M463" s="260">
        <v>0</v>
      </c>
      <c r="N463" s="260">
        <v>0</v>
      </c>
      <c r="O463" s="260">
        <v>0</v>
      </c>
      <c r="P463" s="260">
        <v>0</v>
      </c>
      <c r="Q463" s="260">
        <v>0</v>
      </c>
      <c r="R463" s="260">
        <v>0</v>
      </c>
      <c r="S463" s="260">
        <f t="shared" si="15"/>
        <v>0</v>
      </c>
      <c r="T463" s="362">
        <v>0</v>
      </c>
      <c r="U463" s="369"/>
      <c r="V463" s="245">
        <v>0</v>
      </c>
      <c r="W463" s="246">
        <v>0</v>
      </c>
      <c r="X463" s="246">
        <v>0</v>
      </c>
      <c r="Y463" s="246">
        <v>0</v>
      </c>
      <c r="Z463" s="246">
        <v>0</v>
      </c>
      <c r="AA463" s="246">
        <v>0</v>
      </c>
      <c r="AB463" s="246">
        <v>0</v>
      </c>
      <c r="AC463" s="246">
        <v>0</v>
      </c>
      <c r="AD463" s="246">
        <v>0</v>
      </c>
      <c r="AE463" s="246">
        <f t="shared" si="14"/>
        <v>0</v>
      </c>
      <c r="AF463" s="351"/>
      <c r="AG463" s="245">
        <v>0</v>
      </c>
      <c r="AH463" s="247">
        <v>0</v>
      </c>
      <c r="AI463" s="248">
        <v>-799.54757870231106</v>
      </c>
      <c r="AJ463" s="249">
        <v>0</v>
      </c>
      <c r="AK463" s="262">
        <v>-765.89146282894399</v>
      </c>
      <c r="AL463" s="263">
        <v>-1565.439041531255</v>
      </c>
      <c r="AM463" s="252"/>
      <c r="AN463" s="253">
        <v>62.173978200000001</v>
      </c>
      <c r="AO463" s="254">
        <v>0</v>
      </c>
      <c r="AP463" s="255"/>
      <c r="AQ463" s="94" t="s">
        <v>721</v>
      </c>
      <c r="AR463" s="256">
        <v>1565.439041531255</v>
      </c>
      <c r="AT463" s="246">
        <v>0</v>
      </c>
      <c r="AV463" s="261">
        <v>0</v>
      </c>
    </row>
    <row r="464" spans="1:48" ht="15.05" customHeight="1" x14ac:dyDescent="0.3">
      <c r="A464" s="238">
        <v>458</v>
      </c>
      <c r="B464" s="257" t="s">
        <v>558</v>
      </c>
      <c r="C464" s="240">
        <v>807.22414920999745</v>
      </c>
      <c r="D464" s="264">
        <v>3</v>
      </c>
      <c r="E464" s="259">
        <v>0</v>
      </c>
      <c r="F464" s="260">
        <v>0</v>
      </c>
      <c r="G464" s="260">
        <v>0</v>
      </c>
      <c r="H464" s="260">
        <v>0</v>
      </c>
      <c r="I464" s="260">
        <v>0</v>
      </c>
      <c r="J464" s="260">
        <v>0</v>
      </c>
      <c r="K464" s="260">
        <v>0</v>
      </c>
      <c r="L464" s="260">
        <v>0</v>
      </c>
      <c r="M464" s="260">
        <v>0</v>
      </c>
      <c r="N464" s="260">
        <v>0</v>
      </c>
      <c r="O464" s="260">
        <v>0</v>
      </c>
      <c r="P464" s="260">
        <v>0</v>
      </c>
      <c r="Q464" s="260">
        <v>0</v>
      </c>
      <c r="R464" s="260">
        <v>0</v>
      </c>
      <c r="S464" s="260">
        <f t="shared" si="15"/>
        <v>0</v>
      </c>
      <c r="T464" s="362">
        <v>0</v>
      </c>
      <c r="U464" s="369"/>
      <c r="V464" s="245">
        <v>0</v>
      </c>
      <c r="W464" s="246">
        <v>0</v>
      </c>
      <c r="X464" s="246">
        <v>0</v>
      </c>
      <c r="Y464" s="246">
        <v>0</v>
      </c>
      <c r="Z464" s="246">
        <v>0</v>
      </c>
      <c r="AA464" s="246">
        <v>0</v>
      </c>
      <c r="AB464" s="246">
        <v>0</v>
      </c>
      <c r="AC464" s="246">
        <v>0</v>
      </c>
      <c r="AD464" s="246">
        <v>0</v>
      </c>
      <c r="AE464" s="246">
        <f t="shared" si="14"/>
        <v>0</v>
      </c>
      <c r="AF464" s="351"/>
      <c r="AG464" s="245">
        <v>0</v>
      </c>
      <c r="AH464" s="247">
        <v>0</v>
      </c>
      <c r="AI464" s="248">
        <v>-807.22414920999745</v>
      </c>
      <c r="AJ464" s="249">
        <v>0</v>
      </c>
      <c r="AK464" s="262">
        <v>-773.25608805170475</v>
      </c>
      <c r="AL464" s="263">
        <v>-1580.4802372617023</v>
      </c>
      <c r="AM464" s="252"/>
      <c r="AN464" s="253">
        <v>62.769920000000006</v>
      </c>
      <c r="AO464" s="254">
        <v>0</v>
      </c>
      <c r="AP464" s="255"/>
      <c r="AQ464" s="94" t="s">
        <v>721</v>
      </c>
      <c r="AR464" s="256">
        <v>1580.4802372617023</v>
      </c>
      <c r="AT464" s="246">
        <v>0</v>
      </c>
      <c r="AV464" s="261">
        <v>0</v>
      </c>
    </row>
    <row r="465" spans="1:48" ht="15.05" customHeight="1" x14ac:dyDescent="0.3">
      <c r="A465" s="238">
        <v>459</v>
      </c>
      <c r="B465" s="257" t="s">
        <v>559</v>
      </c>
      <c r="C465" s="240">
        <v>895.31320014775156</v>
      </c>
      <c r="D465" s="264">
        <v>3</v>
      </c>
      <c r="E465" s="259">
        <v>0</v>
      </c>
      <c r="F465" s="260">
        <v>0</v>
      </c>
      <c r="G465" s="260">
        <v>0</v>
      </c>
      <c r="H465" s="260">
        <v>0</v>
      </c>
      <c r="I465" s="260">
        <v>0</v>
      </c>
      <c r="J465" s="260">
        <v>0</v>
      </c>
      <c r="K465" s="260">
        <v>0</v>
      </c>
      <c r="L465" s="260">
        <v>0</v>
      </c>
      <c r="M465" s="260">
        <v>0</v>
      </c>
      <c r="N465" s="260">
        <v>0</v>
      </c>
      <c r="O465" s="260">
        <v>0</v>
      </c>
      <c r="P465" s="260">
        <v>0</v>
      </c>
      <c r="Q465" s="260">
        <v>0</v>
      </c>
      <c r="R465" s="260">
        <v>0</v>
      </c>
      <c r="S465" s="260">
        <f t="shared" si="15"/>
        <v>62.267240257879998</v>
      </c>
      <c r="T465" s="362">
        <v>0</v>
      </c>
      <c r="U465" s="369"/>
      <c r="V465" s="245">
        <v>62.267240257879998</v>
      </c>
      <c r="W465" s="246">
        <v>0</v>
      </c>
      <c r="X465" s="246">
        <v>0</v>
      </c>
      <c r="Y465" s="246">
        <v>0</v>
      </c>
      <c r="Z465" s="246">
        <v>0</v>
      </c>
      <c r="AA465" s="246">
        <v>0</v>
      </c>
      <c r="AB465" s="246">
        <v>0</v>
      </c>
      <c r="AC465" s="246">
        <v>0</v>
      </c>
      <c r="AD465" s="246">
        <v>0</v>
      </c>
      <c r="AE465" s="246">
        <f t="shared" si="14"/>
        <v>0</v>
      </c>
      <c r="AF465" s="351"/>
      <c r="AG465" s="245">
        <v>0</v>
      </c>
      <c r="AH465" s="247">
        <v>62.267240257879998</v>
      </c>
      <c r="AI465" s="248">
        <v>-833.0459598898716</v>
      </c>
      <c r="AJ465" s="249">
        <v>0</v>
      </c>
      <c r="AK465" s="262">
        <v>-857.68708870115779</v>
      </c>
      <c r="AL465" s="263">
        <v>-1690.7330485910293</v>
      </c>
      <c r="AM465" s="252"/>
      <c r="AN465" s="253">
        <v>69.61815</v>
      </c>
      <c r="AO465" s="254">
        <v>0</v>
      </c>
      <c r="AP465" s="255"/>
      <c r="AQ465" s="94" t="s">
        <v>721</v>
      </c>
      <c r="AR465" s="256">
        <v>1690.7330485910293</v>
      </c>
      <c r="AT465" s="246">
        <v>0</v>
      </c>
      <c r="AV465" s="261">
        <v>62.267240257879998</v>
      </c>
    </row>
    <row r="466" spans="1:48" ht="15.05" customHeight="1" x14ac:dyDescent="0.3">
      <c r="A466" s="238">
        <v>460</v>
      </c>
      <c r="B466" s="257" t="s">
        <v>560</v>
      </c>
      <c r="C466" s="240">
        <v>357.38235830399361</v>
      </c>
      <c r="D466" s="264">
        <v>3</v>
      </c>
      <c r="E466" s="259">
        <v>0</v>
      </c>
      <c r="F466" s="260">
        <v>0</v>
      </c>
      <c r="G466" s="260">
        <v>0</v>
      </c>
      <c r="H466" s="260">
        <v>0</v>
      </c>
      <c r="I466" s="260">
        <v>0</v>
      </c>
      <c r="J466" s="260">
        <v>0</v>
      </c>
      <c r="K466" s="260">
        <v>0</v>
      </c>
      <c r="L466" s="260">
        <v>0</v>
      </c>
      <c r="M466" s="260">
        <v>0</v>
      </c>
      <c r="N466" s="260">
        <v>0</v>
      </c>
      <c r="O466" s="260">
        <v>0</v>
      </c>
      <c r="P466" s="260">
        <v>0</v>
      </c>
      <c r="Q466" s="260">
        <v>0</v>
      </c>
      <c r="R466" s="260">
        <v>0</v>
      </c>
      <c r="S466" s="260">
        <f t="shared" si="15"/>
        <v>0</v>
      </c>
      <c r="T466" s="362">
        <v>0</v>
      </c>
      <c r="U466" s="369"/>
      <c r="V466" s="245">
        <v>0</v>
      </c>
      <c r="W466" s="246">
        <v>0</v>
      </c>
      <c r="X466" s="246">
        <v>0</v>
      </c>
      <c r="Y466" s="246">
        <v>0</v>
      </c>
      <c r="Z466" s="246">
        <v>0</v>
      </c>
      <c r="AA466" s="246">
        <v>0</v>
      </c>
      <c r="AB466" s="246">
        <v>0</v>
      </c>
      <c r="AC466" s="246">
        <v>0</v>
      </c>
      <c r="AD466" s="246">
        <v>0</v>
      </c>
      <c r="AE466" s="246">
        <f t="shared" si="14"/>
        <v>0</v>
      </c>
      <c r="AF466" s="351"/>
      <c r="AG466" s="245">
        <v>0</v>
      </c>
      <c r="AH466" s="247">
        <v>0</v>
      </c>
      <c r="AI466" s="248">
        <v>-357.38235830399361</v>
      </c>
      <c r="AJ466" s="249">
        <v>0</v>
      </c>
      <c r="AK466" s="262">
        <v>-342.33667791978706</v>
      </c>
      <c r="AL466" s="263">
        <v>-699.71903622378068</v>
      </c>
      <c r="AM466" s="252"/>
      <c r="AN466" s="253">
        <v>27.790570000000002</v>
      </c>
      <c r="AO466" s="254">
        <v>0</v>
      </c>
      <c r="AP466" s="255"/>
      <c r="AQ466" s="94" t="s">
        <v>721</v>
      </c>
      <c r="AR466" s="256">
        <v>699.71903622378068</v>
      </c>
      <c r="AT466" s="246">
        <v>0</v>
      </c>
      <c r="AV466" s="261">
        <v>0</v>
      </c>
    </row>
    <row r="467" spans="1:48" ht="15.05" customHeight="1" x14ac:dyDescent="0.3">
      <c r="A467" s="238">
        <v>461</v>
      </c>
      <c r="B467" s="257" t="s">
        <v>561</v>
      </c>
      <c r="C467" s="240">
        <v>738.3172635746555</v>
      </c>
      <c r="D467" s="264">
        <v>3</v>
      </c>
      <c r="E467" s="259">
        <v>0</v>
      </c>
      <c r="F467" s="260">
        <v>0</v>
      </c>
      <c r="G467" s="260">
        <v>0</v>
      </c>
      <c r="H467" s="260">
        <v>0</v>
      </c>
      <c r="I467" s="260">
        <v>0</v>
      </c>
      <c r="J467" s="260">
        <v>0</v>
      </c>
      <c r="K467" s="260">
        <v>0</v>
      </c>
      <c r="L467" s="260">
        <v>0</v>
      </c>
      <c r="M467" s="260">
        <v>0</v>
      </c>
      <c r="N467" s="260">
        <v>0</v>
      </c>
      <c r="O467" s="260">
        <v>0</v>
      </c>
      <c r="P467" s="260">
        <v>0</v>
      </c>
      <c r="Q467" s="260">
        <v>0</v>
      </c>
      <c r="R467" s="260">
        <v>0</v>
      </c>
      <c r="S467" s="260">
        <f t="shared" si="15"/>
        <v>2785.3965500600798</v>
      </c>
      <c r="T467" s="362">
        <v>0</v>
      </c>
      <c r="U467" s="369"/>
      <c r="V467" s="245">
        <v>2785.3965500600798</v>
      </c>
      <c r="W467" s="246">
        <v>0</v>
      </c>
      <c r="X467" s="246">
        <v>0</v>
      </c>
      <c r="Y467" s="246">
        <v>0</v>
      </c>
      <c r="Z467" s="246">
        <v>0</v>
      </c>
      <c r="AA467" s="246">
        <v>0</v>
      </c>
      <c r="AB467" s="246">
        <v>0</v>
      </c>
      <c r="AC467" s="246">
        <v>0</v>
      </c>
      <c r="AD467" s="246">
        <v>0</v>
      </c>
      <c r="AE467" s="246">
        <f t="shared" si="14"/>
        <v>0</v>
      </c>
      <c r="AF467" s="351"/>
      <c r="AG467" s="245">
        <v>0</v>
      </c>
      <c r="AH467" s="247">
        <v>2785.3965500600798</v>
      </c>
      <c r="AI467" s="248">
        <v>0</v>
      </c>
      <c r="AJ467" s="249">
        <v>2047.0792864854243</v>
      </c>
      <c r="AK467" s="262">
        <v>-707.28030473355466</v>
      </c>
      <c r="AL467" s="263">
        <v>1339.7989817518696</v>
      </c>
      <c r="AM467" s="252"/>
      <c r="AN467" s="253">
        <v>57.413933999999998</v>
      </c>
      <c r="AO467" s="254">
        <v>0</v>
      </c>
      <c r="AP467" s="255"/>
      <c r="AQ467" s="94">
        <v>-1339.7989817518696</v>
      </c>
      <c r="AR467" s="256" t="s">
        <v>721</v>
      </c>
      <c r="AT467" s="246">
        <v>0</v>
      </c>
      <c r="AV467" s="261">
        <v>2785.3965500600798</v>
      </c>
    </row>
    <row r="468" spans="1:48" ht="15.05" customHeight="1" x14ac:dyDescent="0.3">
      <c r="A468" s="238">
        <v>462</v>
      </c>
      <c r="B468" s="257" t="s">
        <v>562</v>
      </c>
      <c r="C468" s="240">
        <v>987.29236142886953</v>
      </c>
      <c r="D468" s="264">
        <v>3</v>
      </c>
      <c r="E468" s="259">
        <v>0</v>
      </c>
      <c r="F468" s="260">
        <v>0</v>
      </c>
      <c r="G468" s="260">
        <v>0</v>
      </c>
      <c r="H468" s="260">
        <v>0</v>
      </c>
      <c r="I468" s="260">
        <v>0</v>
      </c>
      <c r="J468" s="260">
        <v>0</v>
      </c>
      <c r="K468" s="260">
        <v>0</v>
      </c>
      <c r="L468" s="260">
        <v>0</v>
      </c>
      <c r="M468" s="260">
        <v>0</v>
      </c>
      <c r="N468" s="260">
        <v>0</v>
      </c>
      <c r="O468" s="260">
        <v>0</v>
      </c>
      <c r="P468" s="260">
        <v>0</v>
      </c>
      <c r="Q468" s="260">
        <v>0</v>
      </c>
      <c r="R468" s="260">
        <v>0</v>
      </c>
      <c r="S468" s="260">
        <f t="shared" si="15"/>
        <v>0</v>
      </c>
      <c r="T468" s="362">
        <v>0</v>
      </c>
      <c r="U468" s="369"/>
      <c r="V468" s="245">
        <v>0</v>
      </c>
      <c r="W468" s="246">
        <v>0</v>
      </c>
      <c r="X468" s="246">
        <v>0</v>
      </c>
      <c r="Y468" s="246">
        <v>0</v>
      </c>
      <c r="Z468" s="246">
        <v>0</v>
      </c>
      <c r="AA468" s="246">
        <v>0</v>
      </c>
      <c r="AB468" s="246">
        <v>0</v>
      </c>
      <c r="AC468" s="246">
        <v>0</v>
      </c>
      <c r="AD468" s="246">
        <v>0</v>
      </c>
      <c r="AE468" s="246">
        <f t="shared" si="14"/>
        <v>0</v>
      </c>
      <c r="AF468" s="351"/>
      <c r="AG468" s="245">
        <v>0</v>
      </c>
      <c r="AH468" s="247">
        <v>0</v>
      </c>
      <c r="AI468" s="248">
        <v>-987.29236142886953</v>
      </c>
      <c r="AJ468" s="249">
        <v>0</v>
      </c>
      <c r="AK468" s="262">
        <v>2159.3120073023692</v>
      </c>
      <c r="AL468" s="263">
        <v>1172.0196458734997</v>
      </c>
      <c r="AM468" s="252"/>
      <c r="AN468" s="253">
        <v>76.777749999999997</v>
      </c>
      <c r="AO468" s="254">
        <v>0</v>
      </c>
      <c r="AP468" s="255"/>
      <c r="AQ468" s="94">
        <v>-1172.0196458734997</v>
      </c>
      <c r="AR468" s="256" t="s">
        <v>721</v>
      </c>
      <c r="AT468" s="246">
        <v>0</v>
      </c>
      <c r="AV468" s="261">
        <v>0</v>
      </c>
    </row>
    <row r="469" spans="1:48" ht="15.05" customHeight="1" x14ac:dyDescent="0.3">
      <c r="A469" s="238">
        <v>463</v>
      </c>
      <c r="B469" s="257" t="s">
        <v>563</v>
      </c>
      <c r="C469" s="240">
        <v>352.09148099169647</v>
      </c>
      <c r="D469" s="264">
        <v>3</v>
      </c>
      <c r="E469" s="259">
        <v>0</v>
      </c>
      <c r="F469" s="260">
        <v>0</v>
      </c>
      <c r="G469" s="260">
        <v>0</v>
      </c>
      <c r="H469" s="260">
        <v>0</v>
      </c>
      <c r="I469" s="260">
        <v>0</v>
      </c>
      <c r="J469" s="260">
        <v>0</v>
      </c>
      <c r="K469" s="260">
        <v>0</v>
      </c>
      <c r="L469" s="260">
        <v>0</v>
      </c>
      <c r="M469" s="260">
        <v>0</v>
      </c>
      <c r="N469" s="260">
        <v>0</v>
      </c>
      <c r="O469" s="260">
        <v>0</v>
      </c>
      <c r="P469" s="260">
        <v>0</v>
      </c>
      <c r="Q469" s="260">
        <v>0</v>
      </c>
      <c r="R469" s="260">
        <v>0</v>
      </c>
      <c r="S469" s="260">
        <f t="shared" si="15"/>
        <v>0</v>
      </c>
      <c r="T469" s="362">
        <v>0</v>
      </c>
      <c r="U469" s="369"/>
      <c r="V469" s="245">
        <v>0</v>
      </c>
      <c r="W469" s="246">
        <v>0</v>
      </c>
      <c r="X469" s="246">
        <v>0</v>
      </c>
      <c r="Y469" s="246">
        <v>0</v>
      </c>
      <c r="Z469" s="246">
        <v>0</v>
      </c>
      <c r="AA469" s="246">
        <v>0</v>
      </c>
      <c r="AB469" s="246">
        <v>0</v>
      </c>
      <c r="AC469" s="246">
        <v>0</v>
      </c>
      <c r="AD469" s="246">
        <v>0</v>
      </c>
      <c r="AE469" s="246">
        <f t="shared" si="14"/>
        <v>0</v>
      </c>
      <c r="AF469" s="351"/>
      <c r="AG469" s="245">
        <v>0</v>
      </c>
      <c r="AH469" s="247">
        <v>0</v>
      </c>
      <c r="AI469" s="248">
        <v>-352.09148099169647</v>
      </c>
      <c r="AJ469" s="249">
        <v>0</v>
      </c>
      <c r="AK469" s="262">
        <v>-337.26162195251362</v>
      </c>
      <c r="AL469" s="263">
        <v>-689.35310294421015</v>
      </c>
      <c r="AM469" s="252"/>
      <c r="AN469" s="253">
        <v>27.380640000000003</v>
      </c>
      <c r="AO469" s="254">
        <v>0</v>
      </c>
      <c r="AP469" s="255"/>
      <c r="AQ469" s="94" t="s">
        <v>721</v>
      </c>
      <c r="AR469" s="256">
        <v>689.35310294421015</v>
      </c>
      <c r="AT469" s="246">
        <v>0</v>
      </c>
      <c r="AV469" s="261">
        <v>0</v>
      </c>
    </row>
    <row r="470" spans="1:48" ht="15.05" customHeight="1" x14ac:dyDescent="0.3">
      <c r="A470" s="238">
        <v>464</v>
      </c>
      <c r="B470" s="257" t="s">
        <v>564</v>
      </c>
      <c r="C470" s="240">
        <v>1433.2847644766121</v>
      </c>
      <c r="D470" s="264">
        <v>3</v>
      </c>
      <c r="E470" s="259">
        <v>0</v>
      </c>
      <c r="F470" s="260">
        <v>0</v>
      </c>
      <c r="G470" s="260">
        <v>0</v>
      </c>
      <c r="H470" s="260">
        <v>0</v>
      </c>
      <c r="I470" s="260">
        <v>0</v>
      </c>
      <c r="J470" s="260">
        <v>0</v>
      </c>
      <c r="K470" s="260">
        <v>0</v>
      </c>
      <c r="L470" s="260">
        <v>0</v>
      </c>
      <c r="M470" s="260">
        <v>0</v>
      </c>
      <c r="N470" s="260">
        <v>0</v>
      </c>
      <c r="O470" s="260">
        <v>0</v>
      </c>
      <c r="P470" s="260">
        <v>0</v>
      </c>
      <c r="Q470" s="260">
        <v>0</v>
      </c>
      <c r="R470" s="260">
        <v>0</v>
      </c>
      <c r="S470" s="260">
        <f t="shared" si="15"/>
        <v>0</v>
      </c>
      <c r="T470" s="362">
        <v>0</v>
      </c>
      <c r="U470" s="369"/>
      <c r="V470" s="245">
        <v>0</v>
      </c>
      <c r="W470" s="246">
        <v>0</v>
      </c>
      <c r="X470" s="246">
        <v>0</v>
      </c>
      <c r="Y470" s="246">
        <v>0</v>
      </c>
      <c r="Z470" s="246">
        <v>0</v>
      </c>
      <c r="AA470" s="246">
        <v>0</v>
      </c>
      <c r="AB470" s="246">
        <v>0</v>
      </c>
      <c r="AC470" s="246">
        <v>0</v>
      </c>
      <c r="AD470" s="246">
        <v>0</v>
      </c>
      <c r="AE470" s="246">
        <f t="shared" si="14"/>
        <v>0</v>
      </c>
      <c r="AF470" s="351"/>
      <c r="AG470" s="245">
        <v>0</v>
      </c>
      <c r="AH470" s="247">
        <v>0</v>
      </c>
      <c r="AI470" s="248">
        <v>-1433.2847644766121</v>
      </c>
      <c r="AJ470" s="249">
        <v>0</v>
      </c>
      <c r="AK470" s="262">
        <v>-490.96501865353741</v>
      </c>
      <c r="AL470" s="263">
        <v>-1924.2497831301494</v>
      </c>
      <c r="AM470" s="252"/>
      <c r="AN470" s="253">
        <v>111.4543</v>
      </c>
      <c r="AO470" s="254">
        <v>0</v>
      </c>
      <c r="AP470" s="255"/>
      <c r="AQ470" s="94" t="s">
        <v>721</v>
      </c>
      <c r="AR470" s="256">
        <v>1924.2497831301494</v>
      </c>
      <c r="AT470" s="246">
        <v>0</v>
      </c>
      <c r="AV470" s="261">
        <v>0</v>
      </c>
    </row>
    <row r="471" spans="1:48" ht="15.05" customHeight="1" x14ac:dyDescent="0.3">
      <c r="A471" s="238">
        <v>465</v>
      </c>
      <c r="B471" s="257" t="s">
        <v>565</v>
      </c>
      <c r="C471" s="240">
        <v>904.95202799990579</v>
      </c>
      <c r="D471" s="264">
        <v>3</v>
      </c>
      <c r="E471" s="259">
        <v>0</v>
      </c>
      <c r="F471" s="260">
        <v>0</v>
      </c>
      <c r="G471" s="260">
        <v>0</v>
      </c>
      <c r="H471" s="260">
        <v>0</v>
      </c>
      <c r="I471" s="260">
        <v>0</v>
      </c>
      <c r="J471" s="260">
        <v>0</v>
      </c>
      <c r="K471" s="260">
        <v>0</v>
      </c>
      <c r="L471" s="260">
        <v>0</v>
      </c>
      <c r="M471" s="260">
        <v>0</v>
      </c>
      <c r="N471" s="260">
        <v>0</v>
      </c>
      <c r="O471" s="260">
        <v>0</v>
      </c>
      <c r="P471" s="260">
        <v>0</v>
      </c>
      <c r="Q471" s="260">
        <v>0</v>
      </c>
      <c r="R471" s="260">
        <v>0</v>
      </c>
      <c r="S471" s="260">
        <f t="shared" si="15"/>
        <v>0</v>
      </c>
      <c r="T471" s="362">
        <v>0</v>
      </c>
      <c r="U471" s="369"/>
      <c r="V471" s="245">
        <v>0</v>
      </c>
      <c r="W471" s="246">
        <v>0</v>
      </c>
      <c r="X471" s="246">
        <v>0</v>
      </c>
      <c r="Y471" s="246">
        <v>0</v>
      </c>
      <c r="Z471" s="246">
        <v>0</v>
      </c>
      <c r="AA471" s="246">
        <v>0</v>
      </c>
      <c r="AB471" s="246">
        <v>0</v>
      </c>
      <c r="AC471" s="246">
        <v>0</v>
      </c>
      <c r="AD471" s="246">
        <v>0</v>
      </c>
      <c r="AE471" s="246">
        <f t="shared" si="14"/>
        <v>0</v>
      </c>
      <c r="AF471" s="351"/>
      <c r="AG471" s="245">
        <v>0</v>
      </c>
      <c r="AH471" s="247">
        <v>0</v>
      </c>
      <c r="AI471" s="248">
        <v>-904.95202799990579</v>
      </c>
      <c r="AJ471" s="249">
        <v>0</v>
      </c>
      <c r="AK471" s="262">
        <v>-866.91421583410988</v>
      </c>
      <c r="AL471" s="263">
        <v>-1771.8662438340157</v>
      </c>
      <c r="AM471" s="252"/>
      <c r="AN471" s="253">
        <v>70.371499999999997</v>
      </c>
      <c r="AO471" s="254">
        <v>0</v>
      </c>
      <c r="AP471" s="255"/>
      <c r="AQ471" s="94" t="s">
        <v>721</v>
      </c>
      <c r="AR471" s="256">
        <v>1771.8662438340157</v>
      </c>
      <c r="AT471" s="246">
        <v>0</v>
      </c>
      <c r="AV471" s="261">
        <v>0</v>
      </c>
    </row>
    <row r="472" spans="1:48" ht="15.05" customHeight="1" x14ac:dyDescent="0.3">
      <c r="A472" s="238">
        <v>466</v>
      </c>
      <c r="B472" s="257" t="s">
        <v>566</v>
      </c>
      <c r="C472" s="240">
        <v>354.45936688873149</v>
      </c>
      <c r="D472" s="264">
        <v>3</v>
      </c>
      <c r="E472" s="259">
        <v>0</v>
      </c>
      <c r="F472" s="260">
        <v>0</v>
      </c>
      <c r="G472" s="260">
        <v>0</v>
      </c>
      <c r="H472" s="260">
        <v>0</v>
      </c>
      <c r="I472" s="260">
        <v>0</v>
      </c>
      <c r="J472" s="260">
        <v>0</v>
      </c>
      <c r="K472" s="260">
        <v>0</v>
      </c>
      <c r="L472" s="260">
        <v>0</v>
      </c>
      <c r="M472" s="260">
        <v>0</v>
      </c>
      <c r="N472" s="260">
        <v>0</v>
      </c>
      <c r="O472" s="260">
        <v>0</v>
      </c>
      <c r="P472" s="260">
        <v>0</v>
      </c>
      <c r="Q472" s="260">
        <v>0</v>
      </c>
      <c r="R472" s="260">
        <v>0</v>
      </c>
      <c r="S472" s="260">
        <f t="shared" si="15"/>
        <v>0</v>
      </c>
      <c r="T472" s="362">
        <v>0</v>
      </c>
      <c r="U472" s="369"/>
      <c r="V472" s="245">
        <v>0</v>
      </c>
      <c r="W472" s="246">
        <v>0</v>
      </c>
      <c r="X472" s="246">
        <v>0</v>
      </c>
      <c r="Y472" s="246">
        <v>0</v>
      </c>
      <c r="Z472" s="246">
        <v>0</v>
      </c>
      <c r="AA472" s="246">
        <v>0</v>
      </c>
      <c r="AB472" s="246">
        <v>0</v>
      </c>
      <c r="AC472" s="246">
        <v>0</v>
      </c>
      <c r="AD472" s="246">
        <v>0</v>
      </c>
      <c r="AE472" s="246">
        <f t="shared" si="14"/>
        <v>0</v>
      </c>
      <c r="AF472" s="351"/>
      <c r="AG472" s="245">
        <v>0</v>
      </c>
      <c r="AH472" s="247">
        <v>0</v>
      </c>
      <c r="AI472" s="248">
        <v>-354.45936688873149</v>
      </c>
      <c r="AJ472" s="249">
        <v>0</v>
      </c>
      <c r="AK472" s="262">
        <v>-339.56859890600168</v>
      </c>
      <c r="AL472" s="263">
        <v>-694.02796579473318</v>
      </c>
      <c r="AM472" s="252"/>
      <c r="AN472" s="253">
        <v>27.563949999999998</v>
      </c>
      <c r="AO472" s="254">
        <v>0</v>
      </c>
      <c r="AP472" s="255"/>
      <c r="AQ472" s="94" t="s">
        <v>721</v>
      </c>
      <c r="AR472" s="256">
        <v>694.02796579473318</v>
      </c>
      <c r="AT472" s="246">
        <v>0</v>
      </c>
      <c r="AV472" s="261">
        <v>0</v>
      </c>
    </row>
    <row r="473" spans="1:48" ht="15.05" customHeight="1" x14ac:dyDescent="0.3">
      <c r="A473" s="238">
        <v>467</v>
      </c>
      <c r="B473" s="257" t="s">
        <v>567</v>
      </c>
      <c r="C473" s="240">
        <v>313.06073066956446</v>
      </c>
      <c r="D473" s="264">
        <v>3</v>
      </c>
      <c r="E473" s="259">
        <v>0</v>
      </c>
      <c r="F473" s="260">
        <v>0</v>
      </c>
      <c r="G473" s="260">
        <v>0</v>
      </c>
      <c r="H473" s="260">
        <v>0</v>
      </c>
      <c r="I473" s="260">
        <v>0</v>
      </c>
      <c r="J473" s="260">
        <v>0</v>
      </c>
      <c r="K473" s="260">
        <v>0</v>
      </c>
      <c r="L473" s="260">
        <v>0</v>
      </c>
      <c r="M473" s="260">
        <v>0</v>
      </c>
      <c r="N473" s="260">
        <v>0</v>
      </c>
      <c r="O473" s="260">
        <v>0</v>
      </c>
      <c r="P473" s="260">
        <v>0</v>
      </c>
      <c r="Q473" s="260">
        <v>0</v>
      </c>
      <c r="R473" s="260">
        <v>0</v>
      </c>
      <c r="S473" s="260">
        <f t="shared" si="15"/>
        <v>0</v>
      </c>
      <c r="T473" s="362">
        <v>0</v>
      </c>
      <c r="U473" s="369"/>
      <c r="V473" s="245">
        <v>0</v>
      </c>
      <c r="W473" s="246">
        <v>0</v>
      </c>
      <c r="X473" s="246">
        <v>0</v>
      </c>
      <c r="Y473" s="246">
        <v>0</v>
      </c>
      <c r="Z473" s="246">
        <v>0</v>
      </c>
      <c r="AA473" s="246">
        <v>0</v>
      </c>
      <c r="AB473" s="246">
        <v>0</v>
      </c>
      <c r="AC473" s="246">
        <v>0</v>
      </c>
      <c r="AD473" s="246">
        <v>0</v>
      </c>
      <c r="AE473" s="246">
        <f t="shared" si="14"/>
        <v>0</v>
      </c>
      <c r="AF473" s="351"/>
      <c r="AG473" s="245">
        <v>0</v>
      </c>
      <c r="AH473" s="247">
        <v>0</v>
      </c>
      <c r="AI473" s="248">
        <v>-313.06073066956446</v>
      </c>
      <c r="AJ473" s="249">
        <v>0</v>
      </c>
      <c r="AK473" s="262">
        <v>-299.89053794341174</v>
      </c>
      <c r="AL473" s="263">
        <v>-612.95126861297626</v>
      </c>
      <c r="AM473" s="252"/>
      <c r="AN473" s="253">
        <v>24.344999999999999</v>
      </c>
      <c r="AO473" s="254">
        <v>0</v>
      </c>
      <c r="AP473" s="255"/>
      <c r="AQ473" s="94" t="s">
        <v>721</v>
      </c>
      <c r="AR473" s="256">
        <v>612.95126861297626</v>
      </c>
      <c r="AT473" s="246">
        <v>0</v>
      </c>
      <c r="AV473" s="261">
        <v>0</v>
      </c>
    </row>
    <row r="474" spans="1:48" ht="15.05" customHeight="1" x14ac:dyDescent="0.3">
      <c r="A474" s="238">
        <v>468</v>
      </c>
      <c r="B474" s="257" t="s">
        <v>568</v>
      </c>
      <c r="C474" s="240">
        <v>385.77885761103255</v>
      </c>
      <c r="D474" s="264">
        <v>3</v>
      </c>
      <c r="E474" s="259">
        <v>0</v>
      </c>
      <c r="F474" s="260">
        <v>0</v>
      </c>
      <c r="G474" s="260">
        <v>0</v>
      </c>
      <c r="H474" s="260">
        <v>0</v>
      </c>
      <c r="I474" s="260">
        <v>0</v>
      </c>
      <c r="J474" s="260">
        <v>0</v>
      </c>
      <c r="K474" s="260">
        <v>0</v>
      </c>
      <c r="L474" s="260">
        <v>0</v>
      </c>
      <c r="M474" s="260">
        <v>0</v>
      </c>
      <c r="N474" s="260">
        <v>0</v>
      </c>
      <c r="O474" s="260">
        <v>0</v>
      </c>
      <c r="P474" s="260">
        <v>0</v>
      </c>
      <c r="Q474" s="260">
        <v>0</v>
      </c>
      <c r="R474" s="260">
        <v>0</v>
      </c>
      <c r="S474" s="260">
        <f t="shared" si="15"/>
        <v>0</v>
      </c>
      <c r="T474" s="362">
        <v>0</v>
      </c>
      <c r="U474" s="369"/>
      <c r="V474" s="245">
        <v>0</v>
      </c>
      <c r="W474" s="246">
        <v>0</v>
      </c>
      <c r="X474" s="246">
        <v>0</v>
      </c>
      <c r="Y474" s="246">
        <v>0</v>
      </c>
      <c r="Z474" s="246">
        <v>0</v>
      </c>
      <c r="AA474" s="246">
        <v>0</v>
      </c>
      <c r="AB474" s="246">
        <v>0</v>
      </c>
      <c r="AC474" s="246">
        <v>0</v>
      </c>
      <c r="AD474" s="246">
        <v>0</v>
      </c>
      <c r="AE474" s="246">
        <f t="shared" si="14"/>
        <v>0</v>
      </c>
      <c r="AF474" s="351"/>
      <c r="AG474" s="245">
        <v>0</v>
      </c>
      <c r="AH474" s="247">
        <v>0</v>
      </c>
      <c r="AI474" s="248">
        <v>-385.77885761103255</v>
      </c>
      <c r="AJ474" s="249">
        <v>0</v>
      </c>
      <c r="AK474" s="262">
        <v>-369.55746733934313</v>
      </c>
      <c r="AL474" s="263">
        <v>-755.33632495037568</v>
      </c>
      <c r="AM474" s="252"/>
      <c r="AN474" s="253">
        <v>29.999199999999998</v>
      </c>
      <c r="AO474" s="254">
        <v>0</v>
      </c>
      <c r="AP474" s="255"/>
      <c r="AQ474" s="94" t="s">
        <v>721</v>
      </c>
      <c r="AR474" s="256">
        <v>755.33632495037568</v>
      </c>
      <c r="AT474" s="246">
        <v>0</v>
      </c>
      <c r="AV474" s="261">
        <v>0</v>
      </c>
    </row>
    <row r="475" spans="1:48" ht="15.05" customHeight="1" x14ac:dyDescent="0.3">
      <c r="A475" s="238">
        <v>469</v>
      </c>
      <c r="B475" s="257" t="s">
        <v>569</v>
      </c>
      <c r="C475" s="240">
        <v>538.46445675165091</v>
      </c>
      <c r="D475" s="264">
        <v>3</v>
      </c>
      <c r="E475" s="259">
        <v>0</v>
      </c>
      <c r="F475" s="260">
        <v>0</v>
      </c>
      <c r="G475" s="260">
        <v>0</v>
      </c>
      <c r="H475" s="260">
        <v>0</v>
      </c>
      <c r="I475" s="260">
        <v>0</v>
      </c>
      <c r="J475" s="260">
        <v>0</v>
      </c>
      <c r="K475" s="260">
        <v>0</v>
      </c>
      <c r="L475" s="260">
        <v>0</v>
      </c>
      <c r="M475" s="260">
        <v>0</v>
      </c>
      <c r="N475" s="260">
        <v>0</v>
      </c>
      <c r="O475" s="260">
        <v>0</v>
      </c>
      <c r="P475" s="260">
        <v>0</v>
      </c>
      <c r="Q475" s="260">
        <v>0</v>
      </c>
      <c r="R475" s="260">
        <v>0</v>
      </c>
      <c r="S475" s="260">
        <f t="shared" si="15"/>
        <v>0</v>
      </c>
      <c r="T475" s="362">
        <v>0</v>
      </c>
      <c r="U475" s="369"/>
      <c r="V475" s="245">
        <v>0</v>
      </c>
      <c r="W475" s="246">
        <v>0</v>
      </c>
      <c r="X475" s="246">
        <v>0</v>
      </c>
      <c r="Y475" s="246">
        <v>0</v>
      </c>
      <c r="Z475" s="246">
        <v>0</v>
      </c>
      <c r="AA475" s="246">
        <v>0</v>
      </c>
      <c r="AB475" s="246">
        <v>0</v>
      </c>
      <c r="AC475" s="246">
        <v>0</v>
      </c>
      <c r="AD475" s="246">
        <v>0</v>
      </c>
      <c r="AE475" s="246">
        <f t="shared" si="14"/>
        <v>0</v>
      </c>
      <c r="AF475" s="351"/>
      <c r="AG475" s="245">
        <v>0</v>
      </c>
      <c r="AH475" s="247">
        <v>0</v>
      </c>
      <c r="AI475" s="248">
        <v>-538.46445675165091</v>
      </c>
      <c r="AJ475" s="249">
        <v>0</v>
      </c>
      <c r="AK475" s="262">
        <v>-515.81172526266789</v>
      </c>
      <c r="AL475" s="263">
        <v>-1054.2761820143187</v>
      </c>
      <c r="AM475" s="252"/>
      <c r="AN475" s="253">
        <v>41.873399999999997</v>
      </c>
      <c r="AO475" s="254">
        <v>0</v>
      </c>
      <c r="AP475" s="255"/>
      <c r="AQ475" s="94" t="s">
        <v>721</v>
      </c>
      <c r="AR475" s="256">
        <v>1054.2761820143187</v>
      </c>
      <c r="AT475" s="246">
        <v>0</v>
      </c>
      <c r="AV475" s="261">
        <v>0</v>
      </c>
    </row>
    <row r="476" spans="1:48" ht="15.05" customHeight="1" x14ac:dyDescent="0.3">
      <c r="A476" s="238">
        <v>470</v>
      </c>
      <c r="B476" s="257" t="s">
        <v>570</v>
      </c>
      <c r="C476" s="240">
        <v>1602.7700911540278</v>
      </c>
      <c r="D476" s="264">
        <v>3</v>
      </c>
      <c r="E476" s="259">
        <v>0</v>
      </c>
      <c r="F476" s="260">
        <v>0</v>
      </c>
      <c r="G476" s="260">
        <v>0</v>
      </c>
      <c r="H476" s="260">
        <v>0</v>
      </c>
      <c r="I476" s="260">
        <v>0</v>
      </c>
      <c r="J476" s="260">
        <v>0</v>
      </c>
      <c r="K476" s="260">
        <v>0</v>
      </c>
      <c r="L476" s="260">
        <v>0</v>
      </c>
      <c r="M476" s="260">
        <v>0</v>
      </c>
      <c r="N476" s="260">
        <v>0</v>
      </c>
      <c r="O476" s="260">
        <v>0</v>
      </c>
      <c r="P476" s="260">
        <v>0</v>
      </c>
      <c r="Q476" s="260">
        <v>0</v>
      </c>
      <c r="R476" s="260">
        <v>0</v>
      </c>
      <c r="S476" s="260">
        <f t="shared" si="15"/>
        <v>0</v>
      </c>
      <c r="T476" s="362">
        <v>0</v>
      </c>
      <c r="U476" s="369"/>
      <c r="V476" s="245">
        <v>0</v>
      </c>
      <c r="W476" s="246">
        <v>0</v>
      </c>
      <c r="X476" s="246">
        <v>0</v>
      </c>
      <c r="Y476" s="246">
        <v>0</v>
      </c>
      <c r="Z476" s="246">
        <v>0</v>
      </c>
      <c r="AA476" s="246">
        <v>0</v>
      </c>
      <c r="AB476" s="246">
        <v>0</v>
      </c>
      <c r="AC476" s="246">
        <v>0</v>
      </c>
      <c r="AD476" s="246">
        <v>0</v>
      </c>
      <c r="AE476" s="246">
        <f t="shared" si="14"/>
        <v>0</v>
      </c>
      <c r="AF476" s="351"/>
      <c r="AG476" s="245">
        <v>0</v>
      </c>
      <c r="AH476" s="247">
        <v>0</v>
      </c>
      <c r="AI476" s="248">
        <v>-1602.7700911540278</v>
      </c>
      <c r="AJ476" s="249">
        <v>0</v>
      </c>
      <c r="AK476" s="262">
        <v>-1535.4419896702689</v>
      </c>
      <c r="AL476" s="263">
        <v>-3138.2120808242967</v>
      </c>
      <c r="AM476" s="252"/>
      <c r="AN476" s="253">
        <v>124.63062000000002</v>
      </c>
      <c r="AO476" s="254">
        <v>0</v>
      </c>
      <c r="AP476" s="255"/>
      <c r="AQ476" s="94" t="s">
        <v>721</v>
      </c>
      <c r="AR476" s="256">
        <v>3138.2120808242967</v>
      </c>
      <c r="AT476" s="246">
        <v>0</v>
      </c>
      <c r="AV476" s="261">
        <v>0</v>
      </c>
    </row>
    <row r="477" spans="1:48" ht="15.05" customHeight="1" x14ac:dyDescent="0.3">
      <c r="A477" s="238">
        <v>471</v>
      </c>
      <c r="B477" s="257" t="s">
        <v>571</v>
      </c>
      <c r="C477" s="240">
        <v>361.64905231728574</v>
      </c>
      <c r="D477" s="264">
        <v>1</v>
      </c>
      <c r="E477" s="259">
        <v>0</v>
      </c>
      <c r="F477" s="260">
        <v>0</v>
      </c>
      <c r="G477" s="260">
        <v>0</v>
      </c>
      <c r="H477" s="260">
        <v>0</v>
      </c>
      <c r="I477" s="260">
        <v>0</v>
      </c>
      <c r="J477" s="260">
        <v>0</v>
      </c>
      <c r="K477" s="260">
        <v>0</v>
      </c>
      <c r="L477" s="260">
        <v>0</v>
      </c>
      <c r="M477" s="260">
        <v>0</v>
      </c>
      <c r="N477" s="260">
        <v>0</v>
      </c>
      <c r="O477" s="260">
        <v>0</v>
      </c>
      <c r="P477" s="260">
        <v>0</v>
      </c>
      <c r="Q477" s="260">
        <v>0</v>
      </c>
      <c r="R477" s="260">
        <v>0</v>
      </c>
      <c r="S477" s="260">
        <f t="shared" si="15"/>
        <v>0</v>
      </c>
      <c r="T477" s="362">
        <v>0</v>
      </c>
      <c r="U477" s="369"/>
      <c r="V477" s="245">
        <v>0</v>
      </c>
      <c r="W477" s="246">
        <v>0</v>
      </c>
      <c r="X477" s="246">
        <v>0</v>
      </c>
      <c r="Y477" s="246">
        <v>0</v>
      </c>
      <c r="Z477" s="246">
        <v>0</v>
      </c>
      <c r="AA477" s="246">
        <v>0</v>
      </c>
      <c r="AB477" s="246">
        <v>0</v>
      </c>
      <c r="AC477" s="246">
        <v>0</v>
      </c>
      <c r="AD477" s="246">
        <v>0</v>
      </c>
      <c r="AE477" s="246">
        <f t="shared" si="14"/>
        <v>0</v>
      </c>
      <c r="AF477" s="351"/>
      <c r="AG477" s="245">
        <v>0</v>
      </c>
      <c r="AH477" s="247">
        <v>0</v>
      </c>
      <c r="AI477" s="248">
        <v>-361.64905231728574</v>
      </c>
      <c r="AJ477" s="249">
        <v>0</v>
      </c>
      <c r="AK477" s="262">
        <v>-344.40664116377241</v>
      </c>
      <c r="AL477" s="263">
        <v>-706.05569348105814</v>
      </c>
      <c r="AM477" s="252"/>
      <c r="AN477" s="253">
        <v>28.106100000000001</v>
      </c>
      <c r="AO477" s="254">
        <v>0</v>
      </c>
      <c r="AP477" s="255"/>
      <c r="AQ477" s="94" t="s">
        <v>721</v>
      </c>
      <c r="AR477" s="256">
        <v>706.05569348105814</v>
      </c>
      <c r="AT477" s="246">
        <v>0</v>
      </c>
      <c r="AV477" s="261">
        <v>0</v>
      </c>
    </row>
    <row r="478" spans="1:48" ht="15.05" customHeight="1" x14ac:dyDescent="0.3">
      <c r="A478" s="238">
        <v>472</v>
      </c>
      <c r="B478" s="257" t="s">
        <v>680</v>
      </c>
      <c r="C478" s="240">
        <v>342.43920935250355</v>
      </c>
      <c r="D478" s="264">
        <v>3</v>
      </c>
      <c r="E478" s="259">
        <v>0</v>
      </c>
      <c r="F478" s="260">
        <v>0</v>
      </c>
      <c r="G478" s="260">
        <v>0</v>
      </c>
      <c r="H478" s="260">
        <v>0</v>
      </c>
      <c r="I478" s="260">
        <v>0</v>
      </c>
      <c r="J478" s="260">
        <v>0</v>
      </c>
      <c r="K478" s="260">
        <v>0</v>
      </c>
      <c r="L478" s="260">
        <v>0</v>
      </c>
      <c r="M478" s="260">
        <v>0</v>
      </c>
      <c r="N478" s="260">
        <v>0</v>
      </c>
      <c r="O478" s="260">
        <v>0</v>
      </c>
      <c r="P478" s="260">
        <v>0</v>
      </c>
      <c r="Q478" s="260">
        <v>0</v>
      </c>
      <c r="R478" s="260">
        <v>0</v>
      </c>
      <c r="S478" s="260">
        <f t="shared" si="15"/>
        <v>0</v>
      </c>
      <c r="T478" s="362">
        <v>0</v>
      </c>
      <c r="U478" s="369"/>
      <c r="V478" s="245">
        <v>0</v>
      </c>
      <c r="W478" s="246">
        <v>0</v>
      </c>
      <c r="X478" s="246">
        <v>0</v>
      </c>
      <c r="Y478" s="246">
        <v>0</v>
      </c>
      <c r="Z478" s="246">
        <v>0</v>
      </c>
      <c r="AA478" s="246">
        <v>0</v>
      </c>
      <c r="AB478" s="246">
        <v>0</v>
      </c>
      <c r="AC478" s="246">
        <v>0</v>
      </c>
      <c r="AD478" s="246">
        <v>0</v>
      </c>
      <c r="AE478" s="246">
        <f t="shared" si="14"/>
        <v>0</v>
      </c>
      <c r="AF478" s="351"/>
      <c r="AG478" s="245">
        <v>0</v>
      </c>
      <c r="AH478" s="247">
        <v>0</v>
      </c>
      <c r="AI478" s="248">
        <v>-342.43920935250355</v>
      </c>
      <c r="AJ478" s="249">
        <v>0</v>
      </c>
      <c r="AK478" s="262">
        <v>-328.03402668156281</v>
      </c>
      <c r="AL478" s="263">
        <v>-670.4732360340663</v>
      </c>
      <c r="AM478" s="252"/>
      <c r="AN478" s="253">
        <v>26.627960000000002</v>
      </c>
      <c r="AO478" s="254">
        <v>0</v>
      </c>
      <c r="AP478" s="255"/>
      <c r="AQ478" s="94" t="s">
        <v>721</v>
      </c>
      <c r="AR478" s="256">
        <v>670.4732360340663</v>
      </c>
      <c r="AT478" s="246">
        <v>0</v>
      </c>
      <c r="AV478" s="261">
        <v>0</v>
      </c>
    </row>
    <row r="479" spans="1:48" ht="15.05" customHeight="1" x14ac:dyDescent="0.3">
      <c r="A479" s="238">
        <v>473</v>
      </c>
      <c r="B479" s="257" t="s">
        <v>573</v>
      </c>
      <c r="C479" s="240">
        <v>1136.5181969866958</v>
      </c>
      <c r="D479" s="264">
        <v>3</v>
      </c>
      <c r="E479" s="259">
        <v>0</v>
      </c>
      <c r="F479" s="260">
        <v>0</v>
      </c>
      <c r="G479" s="260">
        <v>0</v>
      </c>
      <c r="H479" s="260">
        <v>0</v>
      </c>
      <c r="I479" s="260">
        <v>0</v>
      </c>
      <c r="J479" s="260">
        <v>0</v>
      </c>
      <c r="K479" s="260">
        <v>0</v>
      </c>
      <c r="L479" s="260">
        <v>0</v>
      </c>
      <c r="M479" s="260">
        <v>0</v>
      </c>
      <c r="N479" s="260">
        <v>0</v>
      </c>
      <c r="O479" s="260">
        <v>0</v>
      </c>
      <c r="P479" s="260">
        <v>0</v>
      </c>
      <c r="Q479" s="260">
        <v>0</v>
      </c>
      <c r="R479" s="260">
        <v>0</v>
      </c>
      <c r="S479" s="260">
        <f t="shared" si="15"/>
        <v>0</v>
      </c>
      <c r="T479" s="362">
        <v>0</v>
      </c>
      <c r="U479" s="369"/>
      <c r="V479" s="245">
        <v>0</v>
      </c>
      <c r="W479" s="246">
        <v>0</v>
      </c>
      <c r="X479" s="246">
        <v>0</v>
      </c>
      <c r="Y479" s="246">
        <v>0</v>
      </c>
      <c r="Z479" s="246">
        <v>0</v>
      </c>
      <c r="AA479" s="246">
        <v>0</v>
      </c>
      <c r="AB479" s="246">
        <v>0</v>
      </c>
      <c r="AC479" s="246">
        <v>0</v>
      </c>
      <c r="AD479" s="246">
        <v>0</v>
      </c>
      <c r="AE479" s="246">
        <f t="shared" si="14"/>
        <v>0</v>
      </c>
      <c r="AF479" s="351"/>
      <c r="AG479" s="245">
        <v>0</v>
      </c>
      <c r="AH479" s="247">
        <v>0</v>
      </c>
      <c r="AI479" s="248">
        <v>-1136.5181969866958</v>
      </c>
      <c r="AJ479" s="249">
        <v>0</v>
      </c>
      <c r="AK479" s="262">
        <v>-1088.8351487022335</v>
      </c>
      <c r="AL479" s="263">
        <v>-2225.353345688929</v>
      </c>
      <c r="AM479" s="252"/>
      <c r="AN479" s="253">
        <v>88.38</v>
      </c>
      <c r="AO479" s="254">
        <v>0</v>
      </c>
      <c r="AP479" s="255"/>
      <c r="AQ479" s="94" t="s">
        <v>721</v>
      </c>
      <c r="AR479" s="256">
        <v>2225.353345688929</v>
      </c>
      <c r="AT479" s="246">
        <v>0</v>
      </c>
      <c r="AV479" s="261">
        <v>0</v>
      </c>
    </row>
    <row r="480" spans="1:48" ht="15.05" customHeight="1" x14ac:dyDescent="0.3">
      <c r="A480" s="238">
        <v>474</v>
      </c>
      <c r="B480" s="257" t="s">
        <v>574</v>
      </c>
      <c r="C480" s="240">
        <v>561.50368795772056</v>
      </c>
      <c r="D480" s="264">
        <v>1</v>
      </c>
      <c r="E480" s="259">
        <v>0</v>
      </c>
      <c r="F480" s="260">
        <v>0</v>
      </c>
      <c r="G480" s="260">
        <v>0</v>
      </c>
      <c r="H480" s="260">
        <v>0</v>
      </c>
      <c r="I480" s="260">
        <v>0</v>
      </c>
      <c r="J480" s="260">
        <v>0</v>
      </c>
      <c r="K480" s="260">
        <v>0</v>
      </c>
      <c r="L480" s="260">
        <v>0</v>
      </c>
      <c r="M480" s="260">
        <v>0</v>
      </c>
      <c r="N480" s="260">
        <v>0</v>
      </c>
      <c r="O480" s="260">
        <v>0</v>
      </c>
      <c r="P480" s="260">
        <v>0</v>
      </c>
      <c r="Q480" s="260">
        <v>0</v>
      </c>
      <c r="R480" s="260">
        <v>0</v>
      </c>
      <c r="S480" s="260">
        <f t="shared" si="15"/>
        <v>0</v>
      </c>
      <c r="T480" s="362">
        <v>0</v>
      </c>
      <c r="U480" s="369"/>
      <c r="V480" s="245">
        <v>0</v>
      </c>
      <c r="W480" s="246">
        <v>0</v>
      </c>
      <c r="X480" s="246">
        <v>0</v>
      </c>
      <c r="Y480" s="246">
        <v>0</v>
      </c>
      <c r="Z480" s="246">
        <v>0</v>
      </c>
      <c r="AA480" s="246">
        <v>0</v>
      </c>
      <c r="AB480" s="246">
        <v>0</v>
      </c>
      <c r="AC480" s="246">
        <v>0</v>
      </c>
      <c r="AD480" s="246">
        <v>0</v>
      </c>
      <c r="AE480" s="246">
        <f t="shared" si="14"/>
        <v>0</v>
      </c>
      <c r="AF480" s="351"/>
      <c r="AG480" s="245">
        <v>0</v>
      </c>
      <c r="AH480" s="247">
        <v>0</v>
      </c>
      <c r="AI480" s="248">
        <v>-561.50368795772056</v>
      </c>
      <c r="AJ480" s="249">
        <v>0</v>
      </c>
      <c r="AK480" s="262">
        <v>-535.87566604225822</v>
      </c>
      <c r="AL480" s="263">
        <v>-1097.3793539999788</v>
      </c>
      <c r="AM480" s="252"/>
      <c r="AN480" s="253">
        <v>43.645000000000003</v>
      </c>
      <c r="AO480" s="254">
        <v>0</v>
      </c>
      <c r="AP480" s="255"/>
      <c r="AQ480" s="94" t="s">
        <v>721</v>
      </c>
      <c r="AR480" s="256">
        <v>1097.3793539999788</v>
      </c>
      <c r="AT480" s="246">
        <v>0</v>
      </c>
      <c r="AV480" s="261">
        <v>0</v>
      </c>
    </row>
    <row r="481" spans="1:48" ht="15.05" customHeight="1" x14ac:dyDescent="0.3">
      <c r="A481" s="238">
        <v>475</v>
      </c>
      <c r="B481" s="257" t="s">
        <v>575</v>
      </c>
      <c r="C481" s="240">
        <v>4108.7332599895717</v>
      </c>
      <c r="D481" s="264">
        <v>1</v>
      </c>
      <c r="E481" s="259">
        <v>0</v>
      </c>
      <c r="F481" s="260">
        <v>0</v>
      </c>
      <c r="G481" s="260">
        <v>1114</v>
      </c>
      <c r="H481" s="260">
        <v>5.7</v>
      </c>
      <c r="I481" s="260">
        <v>0</v>
      </c>
      <c r="J481" s="260">
        <v>0</v>
      </c>
      <c r="K481" s="260">
        <v>0</v>
      </c>
      <c r="L481" s="260">
        <v>0</v>
      </c>
      <c r="M481" s="260">
        <v>0</v>
      </c>
      <c r="N481" s="260">
        <v>0</v>
      </c>
      <c r="O481" s="260">
        <v>0</v>
      </c>
      <c r="P481" s="260">
        <v>0</v>
      </c>
      <c r="Q481" s="260">
        <v>0</v>
      </c>
      <c r="R481" s="260">
        <v>0</v>
      </c>
      <c r="S481" s="260">
        <f t="shared" si="15"/>
        <v>4.8017039883600319</v>
      </c>
      <c r="T481" s="362">
        <v>0</v>
      </c>
      <c r="U481" s="369"/>
      <c r="V481" s="245">
        <v>1118.80170398836</v>
      </c>
      <c r="W481" s="246">
        <v>0</v>
      </c>
      <c r="X481" s="246">
        <v>0</v>
      </c>
      <c r="Y481" s="246">
        <v>0</v>
      </c>
      <c r="Z481" s="246">
        <v>0</v>
      </c>
      <c r="AA481" s="246">
        <v>0</v>
      </c>
      <c r="AB481" s="246">
        <v>0</v>
      </c>
      <c r="AC481" s="246">
        <v>0</v>
      </c>
      <c r="AD481" s="246">
        <v>0</v>
      </c>
      <c r="AE481" s="246">
        <f t="shared" si="14"/>
        <v>0</v>
      </c>
      <c r="AF481" s="351"/>
      <c r="AG481" s="245">
        <v>0</v>
      </c>
      <c r="AH481" s="247">
        <v>1118.80170398836</v>
      </c>
      <c r="AI481" s="248">
        <v>-2989.9315560012119</v>
      </c>
      <c r="AJ481" s="249">
        <v>0</v>
      </c>
      <c r="AK481" s="262">
        <v>-1655.7637817456996</v>
      </c>
      <c r="AL481" s="263">
        <v>-4645.6953377469117</v>
      </c>
      <c r="AM481" s="252"/>
      <c r="AN481" s="253">
        <v>320.92667999999998</v>
      </c>
      <c r="AO481" s="254">
        <v>0</v>
      </c>
      <c r="AP481" s="255"/>
      <c r="AQ481" s="94" t="s">
        <v>721</v>
      </c>
      <c r="AR481" s="256">
        <v>4645.6953377469117</v>
      </c>
      <c r="AT481" s="246">
        <v>0</v>
      </c>
      <c r="AV481" s="261">
        <v>4.8017039883600319</v>
      </c>
    </row>
    <row r="482" spans="1:48" ht="15.05" customHeight="1" x14ac:dyDescent="0.3">
      <c r="A482" s="238">
        <v>476</v>
      </c>
      <c r="B482" s="257" t="s">
        <v>576</v>
      </c>
      <c r="C482" s="240">
        <v>1140.6255381389681</v>
      </c>
      <c r="D482" s="264">
        <v>1</v>
      </c>
      <c r="E482" s="259">
        <v>0</v>
      </c>
      <c r="F482" s="260">
        <v>0</v>
      </c>
      <c r="G482" s="260">
        <v>0</v>
      </c>
      <c r="H482" s="260">
        <v>0</v>
      </c>
      <c r="I482" s="260">
        <v>0</v>
      </c>
      <c r="J482" s="260">
        <v>0</v>
      </c>
      <c r="K482" s="260">
        <v>0</v>
      </c>
      <c r="L482" s="260">
        <v>0</v>
      </c>
      <c r="M482" s="260">
        <v>0</v>
      </c>
      <c r="N482" s="260">
        <v>0</v>
      </c>
      <c r="O482" s="260">
        <v>0</v>
      </c>
      <c r="P482" s="260">
        <v>0</v>
      </c>
      <c r="Q482" s="260">
        <v>0</v>
      </c>
      <c r="R482" s="260">
        <v>0</v>
      </c>
      <c r="S482" s="260">
        <f t="shared" si="15"/>
        <v>0</v>
      </c>
      <c r="T482" s="362">
        <v>0</v>
      </c>
      <c r="U482" s="369"/>
      <c r="V482" s="245">
        <v>0</v>
      </c>
      <c r="W482" s="246">
        <v>0</v>
      </c>
      <c r="X482" s="246">
        <v>0</v>
      </c>
      <c r="Y482" s="246">
        <v>0</v>
      </c>
      <c r="Z482" s="246">
        <v>0</v>
      </c>
      <c r="AA482" s="246">
        <v>0</v>
      </c>
      <c r="AB482" s="246">
        <v>0</v>
      </c>
      <c r="AC482" s="246">
        <v>0</v>
      </c>
      <c r="AD482" s="246">
        <v>0</v>
      </c>
      <c r="AE482" s="246">
        <f t="shared" si="14"/>
        <v>0</v>
      </c>
      <c r="AF482" s="351"/>
      <c r="AG482" s="245">
        <v>0</v>
      </c>
      <c r="AH482" s="247">
        <v>0</v>
      </c>
      <c r="AI482" s="248">
        <v>-1140.6255381389681</v>
      </c>
      <c r="AJ482" s="249">
        <v>0</v>
      </c>
      <c r="AK482" s="262">
        <v>-1090.6288120726927</v>
      </c>
      <c r="AL482" s="263">
        <v>-2231.2543502116605</v>
      </c>
      <c r="AM482" s="252"/>
      <c r="AN482" s="253">
        <v>88.668520000000001</v>
      </c>
      <c r="AO482" s="254">
        <v>0</v>
      </c>
      <c r="AP482" s="255"/>
      <c r="AQ482" s="94" t="s">
        <v>721</v>
      </c>
      <c r="AR482" s="256">
        <v>2231.2543502116605</v>
      </c>
      <c r="AT482" s="246">
        <v>0</v>
      </c>
      <c r="AV482" s="261">
        <v>0</v>
      </c>
    </row>
    <row r="483" spans="1:48" ht="15.05" customHeight="1" x14ac:dyDescent="0.3">
      <c r="A483" s="238">
        <v>477</v>
      </c>
      <c r="B483" s="257" t="s">
        <v>577</v>
      </c>
      <c r="C483" s="240">
        <v>541.06047249683616</v>
      </c>
      <c r="D483" s="264">
        <v>1</v>
      </c>
      <c r="E483" s="259">
        <v>0</v>
      </c>
      <c r="F483" s="260">
        <v>0</v>
      </c>
      <c r="G483" s="260">
        <v>0</v>
      </c>
      <c r="H483" s="260">
        <v>0</v>
      </c>
      <c r="I483" s="260">
        <v>0</v>
      </c>
      <c r="J483" s="260">
        <v>0</v>
      </c>
      <c r="K483" s="260">
        <v>0</v>
      </c>
      <c r="L483" s="260">
        <v>0</v>
      </c>
      <c r="M483" s="260">
        <v>0</v>
      </c>
      <c r="N483" s="260">
        <v>0</v>
      </c>
      <c r="O483" s="260">
        <v>0</v>
      </c>
      <c r="P483" s="260">
        <v>0</v>
      </c>
      <c r="Q483" s="260">
        <v>0</v>
      </c>
      <c r="R483" s="260">
        <v>0</v>
      </c>
      <c r="S483" s="260">
        <f t="shared" si="15"/>
        <v>0</v>
      </c>
      <c r="T483" s="362">
        <v>0</v>
      </c>
      <c r="U483" s="369"/>
      <c r="V483" s="245">
        <v>0</v>
      </c>
      <c r="W483" s="246">
        <v>0</v>
      </c>
      <c r="X483" s="246">
        <v>0</v>
      </c>
      <c r="Y483" s="246">
        <v>0</v>
      </c>
      <c r="Z483" s="246">
        <v>0</v>
      </c>
      <c r="AA483" s="246">
        <v>0</v>
      </c>
      <c r="AB483" s="246">
        <v>0</v>
      </c>
      <c r="AC483" s="246">
        <v>0</v>
      </c>
      <c r="AD483" s="246">
        <v>0</v>
      </c>
      <c r="AE483" s="246">
        <f t="shared" si="14"/>
        <v>0</v>
      </c>
      <c r="AF483" s="351"/>
      <c r="AG483" s="245">
        <v>0</v>
      </c>
      <c r="AH483" s="247">
        <v>0</v>
      </c>
      <c r="AI483" s="248">
        <v>-541.06047249683616</v>
      </c>
      <c r="AJ483" s="249">
        <v>0</v>
      </c>
      <c r="AK483" s="262">
        <v>-516.2224112312341</v>
      </c>
      <c r="AL483" s="263">
        <v>-1057.2828837280704</v>
      </c>
      <c r="AM483" s="252"/>
      <c r="AN483" s="253">
        <v>42.045299999999997</v>
      </c>
      <c r="AO483" s="254">
        <v>0</v>
      </c>
      <c r="AP483" s="255"/>
      <c r="AQ483" s="94" t="s">
        <v>721</v>
      </c>
      <c r="AR483" s="256">
        <v>1057.2828837280704</v>
      </c>
      <c r="AT483" s="246">
        <v>0</v>
      </c>
      <c r="AV483" s="261">
        <v>0</v>
      </c>
    </row>
    <row r="484" spans="1:48" ht="15.05" customHeight="1" x14ac:dyDescent="0.3">
      <c r="A484" s="238">
        <v>478</v>
      </c>
      <c r="B484" s="257" t="s">
        <v>578</v>
      </c>
      <c r="C484" s="240">
        <v>426.87419469753047</v>
      </c>
      <c r="D484" s="264">
        <v>1</v>
      </c>
      <c r="E484" s="259">
        <v>0</v>
      </c>
      <c r="F484" s="260">
        <v>0</v>
      </c>
      <c r="G484" s="260">
        <v>0</v>
      </c>
      <c r="H484" s="260">
        <v>0</v>
      </c>
      <c r="I484" s="260">
        <v>0</v>
      </c>
      <c r="J484" s="260">
        <v>0</v>
      </c>
      <c r="K484" s="260">
        <v>0</v>
      </c>
      <c r="L484" s="260">
        <v>0</v>
      </c>
      <c r="M484" s="260">
        <v>0</v>
      </c>
      <c r="N484" s="260">
        <v>0</v>
      </c>
      <c r="O484" s="260">
        <v>0</v>
      </c>
      <c r="P484" s="260">
        <v>0</v>
      </c>
      <c r="Q484" s="260">
        <v>0</v>
      </c>
      <c r="R484" s="260">
        <v>0</v>
      </c>
      <c r="S484" s="260">
        <f t="shared" si="15"/>
        <v>0</v>
      </c>
      <c r="T484" s="362">
        <v>0</v>
      </c>
      <c r="U484" s="369"/>
      <c r="V484" s="245">
        <v>0</v>
      </c>
      <c r="W484" s="246">
        <v>0</v>
      </c>
      <c r="X484" s="246">
        <v>0</v>
      </c>
      <c r="Y484" s="246">
        <v>0</v>
      </c>
      <c r="Z484" s="246">
        <v>0</v>
      </c>
      <c r="AA484" s="246">
        <v>0</v>
      </c>
      <c r="AB484" s="246">
        <v>0</v>
      </c>
      <c r="AC484" s="246">
        <v>0</v>
      </c>
      <c r="AD484" s="246">
        <v>0</v>
      </c>
      <c r="AE484" s="246">
        <f t="shared" si="14"/>
        <v>0</v>
      </c>
      <c r="AF484" s="351"/>
      <c r="AG484" s="245">
        <v>0</v>
      </c>
      <c r="AH484" s="247">
        <v>0</v>
      </c>
      <c r="AI484" s="248">
        <v>-426.87419469753047</v>
      </c>
      <c r="AJ484" s="249">
        <v>0</v>
      </c>
      <c r="AK484" s="262">
        <v>-406.87742222571308</v>
      </c>
      <c r="AL484" s="263">
        <v>-833.75161692324355</v>
      </c>
      <c r="AM484" s="252"/>
      <c r="AN484" s="253">
        <v>33.167360000000002</v>
      </c>
      <c r="AO484" s="254">
        <v>0</v>
      </c>
      <c r="AP484" s="255"/>
      <c r="AQ484" s="94" t="s">
        <v>721</v>
      </c>
      <c r="AR484" s="256">
        <v>833.75161692324355</v>
      </c>
      <c r="AT484" s="246">
        <v>0</v>
      </c>
      <c r="AV484" s="261">
        <v>0</v>
      </c>
    </row>
    <row r="485" spans="1:48" ht="15.05" customHeight="1" x14ac:dyDescent="0.3">
      <c r="A485" s="238">
        <v>479</v>
      </c>
      <c r="B485" s="257" t="s">
        <v>579</v>
      </c>
      <c r="C485" s="240">
        <v>502.44126027683205</v>
      </c>
      <c r="D485" s="264">
        <v>1</v>
      </c>
      <c r="E485" s="259">
        <v>0</v>
      </c>
      <c r="F485" s="260">
        <v>0</v>
      </c>
      <c r="G485" s="260">
        <v>0</v>
      </c>
      <c r="H485" s="260">
        <v>0</v>
      </c>
      <c r="I485" s="260">
        <v>0</v>
      </c>
      <c r="J485" s="260">
        <v>0</v>
      </c>
      <c r="K485" s="260">
        <v>0</v>
      </c>
      <c r="L485" s="260">
        <v>0</v>
      </c>
      <c r="M485" s="260">
        <v>0</v>
      </c>
      <c r="N485" s="260">
        <v>0</v>
      </c>
      <c r="O485" s="260">
        <v>0</v>
      </c>
      <c r="P485" s="260">
        <v>0</v>
      </c>
      <c r="Q485" s="260">
        <v>0</v>
      </c>
      <c r="R485" s="260">
        <v>0</v>
      </c>
      <c r="S485" s="260">
        <f t="shared" si="15"/>
        <v>0</v>
      </c>
      <c r="T485" s="362">
        <v>0</v>
      </c>
      <c r="U485" s="369"/>
      <c r="V485" s="245">
        <v>0</v>
      </c>
      <c r="W485" s="246">
        <v>0</v>
      </c>
      <c r="X485" s="246">
        <v>0</v>
      </c>
      <c r="Y485" s="246">
        <v>0</v>
      </c>
      <c r="Z485" s="246">
        <v>0</v>
      </c>
      <c r="AA485" s="246">
        <v>0</v>
      </c>
      <c r="AB485" s="246">
        <v>0</v>
      </c>
      <c r="AC485" s="246">
        <v>0</v>
      </c>
      <c r="AD485" s="246">
        <v>0</v>
      </c>
      <c r="AE485" s="246">
        <f t="shared" si="14"/>
        <v>0</v>
      </c>
      <c r="AF485" s="351"/>
      <c r="AG485" s="245">
        <v>0</v>
      </c>
      <c r="AH485" s="247">
        <v>0</v>
      </c>
      <c r="AI485" s="248">
        <v>-502.44126027683205</v>
      </c>
      <c r="AJ485" s="249">
        <v>0</v>
      </c>
      <c r="AK485" s="262">
        <v>-479.5289038815323</v>
      </c>
      <c r="AL485" s="263">
        <v>-981.97016415836435</v>
      </c>
      <c r="AM485" s="252"/>
      <c r="AN485" s="253">
        <v>39.044600000000003</v>
      </c>
      <c r="AO485" s="254">
        <v>0</v>
      </c>
      <c r="AP485" s="255"/>
      <c r="AQ485" s="94" t="s">
        <v>721</v>
      </c>
      <c r="AR485" s="256">
        <v>981.97016415836435</v>
      </c>
      <c r="AT485" s="246">
        <v>0</v>
      </c>
      <c r="AV485" s="261">
        <v>0</v>
      </c>
    </row>
    <row r="486" spans="1:48" ht="15.05" customHeight="1" x14ac:dyDescent="0.3">
      <c r="A486" s="238">
        <v>480</v>
      </c>
      <c r="B486" s="257" t="s">
        <v>580</v>
      </c>
      <c r="C486" s="240">
        <v>1633.8880538193059</v>
      </c>
      <c r="D486" s="264">
        <v>1</v>
      </c>
      <c r="E486" s="259">
        <v>0</v>
      </c>
      <c r="F486" s="260">
        <v>0</v>
      </c>
      <c r="G486" s="260">
        <v>3363</v>
      </c>
      <c r="H486" s="260">
        <v>20</v>
      </c>
      <c r="I486" s="260">
        <v>0</v>
      </c>
      <c r="J486" s="260">
        <v>0</v>
      </c>
      <c r="K486" s="260">
        <v>0</v>
      </c>
      <c r="L486" s="260">
        <v>0</v>
      </c>
      <c r="M486" s="260">
        <v>0</v>
      </c>
      <c r="N486" s="260">
        <v>0</v>
      </c>
      <c r="O486" s="260">
        <v>0</v>
      </c>
      <c r="P486" s="260">
        <v>0</v>
      </c>
      <c r="Q486" s="260">
        <v>0</v>
      </c>
      <c r="R486" s="260">
        <v>0</v>
      </c>
      <c r="S486" s="260">
        <f t="shared" si="15"/>
        <v>742.17822760456306</v>
      </c>
      <c r="T486" s="362">
        <v>0</v>
      </c>
      <c r="U486" s="369"/>
      <c r="V486" s="245">
        <v>4105.1782276045633</v>
      </c>
      <c r="W486" s="246">
        <v>0</v>
      </c>
      <c r="X486" s="246">
        <v>0</v>
      </c>
      <c r="Y486" s="246">
        <v>0</v>
      </c>
      <c r="Z486" s="246">
        <v>0</v>
      </c>
      <c r="AA486" s="246">
        <v>0</v>
      </c>
      <c r="AB486" s="246">
        <v>0</v>
      </c>
      <c r="AC486" s="246">
        <v>0</v>
      </c>
      <c r="AD486" s="246">
        <v>0</v>
      </c>
      <c r="AE486" s="246">
        <f t="shared" si="14"/>
        <v>0</v>
      </c>
      <c r="AF486" s="351"/>
      <c r="AG486" s="245">
        <v>0</v>
      </c>
      <c r="AH486" s="247">
        <v>4105.1782276045633</v>
      </c>
      <c r="AI486" s="248">
        <v>0</v>
      </c>
      <c r="AJ486" s="249">
        <v>2471.2901737852571</v>
      </c>
      <c r="AK486" s="262">
        <v>-1446.4257064499211</v>
      </c>
      <c r="AL486" s="263">
        <v>1024.864467335336</v>
      </c>
      <c r="AM486" s="252"/>
      <c r="AN486" s="253">
        <v>126.98793500000001</v>
      </c>
      <c r="AO486" s="254">
        <v>0</v>
      </c>
      <c r="AP486" s="255"/>
      <c r="AQ486" s="94">
        <v>-1024.864467335336</v>
      </c>
      <c r="AR486" s="256" t="s">
        <v>721</v>
      </c>
      <c r="AT486" s="246">
        <v>0</v>
      </c>
      <c r="AV486" s="261">
        <v>742.17822760456306</v>
      </c>
    </row>
    <row r="487" spans="1:48" ht="15.05" customHeight="1" x14ac:dyDescent="0.3">
      <c r="A487" s="238">
        <v>481</v>
      </c>
      <c r="B487" s="257" t="s">
        <v>581</v>
      </c>
      <c r="C487" s="240">
        <v>686.90582781225919</v>
      </c>
      <c r="D487" s="264">
        <v>1</v>
      </c>
      <c r="E487" s="259">
        <v>0</v>
      </c>
      <c r="F487" s="260">
        <v>0</v>
      </c>
      <c r="G487" s="260">
        <v>978</v>
      </c>
      <c r="H487" s="260">
        <v>5.7</v>
      </c>
      <c r="I487" s="260">
        <v>0</v>
      </c>
      <c r="J487" s="260">
        <v>0</v>
      </c>
      <c r="K487" s="260">
        <v>0</v>
      </c>
      <c r="L487" s="260">
        <v>0</v>
      </c>
      <c r="M487" s="260">
        <v>0</v>
      </c>
      <c r="N487" s="260">
        <v>0</v>
      </c>
      <c r="O487" s="260">
        <v>0</v>
      </c>
      <c r="P487" s="260">
        <v>0</v>
      </c>
      <c r="Q487" s="260">
        <v>0</v>
      </c>
      <c r="R487" s="260">
        <v>0</v>
      </c>
      <c r="S487" s="260">
        <f t="shared" si="15"/>
        <v>3636.3540117232669</v>
      </c>
      <c r="T487" s="362">
        <v>0</v>
      </c>
      <c r="U487" s="369"/>
      <c r="V487" s="245">
        <v>4614.3540117232669</v>
      </c>
      <c r="W487" s="246">
        <v>0</v>
      </c>
      <c r="X487" s="246">
        <v>0</v>
      </c>
      <c r="Y487" s="246">
        <v>0</v>
      </c>
      <c r="Z487" s="246">
        <v>0</v>
      </c>
      <c r="AA487" s="246">
        <v>0</v>
      </c>
      <c r="AB487" s="246">
        <v>0</v>
      </c>
      <c r="AC487" s="246">
        <v>0</v>
      </c>
      <c r="AD487" s="246">
        <v>0</v>
      </c>
      <c r="AE487" s="246">
        <f t="shared" si="14"/>
        <v>0</v>
      </c>
      <c r="AF487" s="351"/>
      <c r="AG487" s="245">
        <v>0</v>
      </c>
      <c r="AH487" s="247">
        <v>4614.3540117232669</v>
      </c>
      <c r="AI487" s="248">
        <v>0</v>
      </c>
      <c r="AJ487" s="249">
        <v>3927.4481839110076</v>
      </c>
      <c r="AK487" s="262">
        <v>-695.21010246622336</v>
      </c>
      <c r="AL487" s="263">
        <v>3232.2380814447843</v>
      </c>
      <c r="AM487" s="252"/>
      <c r="AN487" s="253">
        <v>53.371163999999993</v>
      </c>
      <c r="AO487" s="254">
        <v>0</v>
      </c>
      <c r="AP487" s="255"/>
      <c r="AQ487" s="94">
        <v>-3232.2380814447843</v>
      </c>
      <c r="AR487" s="256" t="s">
        <v>721</v>
      </c>
      <c r="AT487" s="246">
        <v>0</v>
      </c>
      <c r="AV487" s="261">
        <v>3636.3540117232669</v>
      </c>
    </row>
    <row r="488" spans="1:48" ht="15.05" customHeight="1" x14ac:dyDescent="0.3">
      <c r="A488" s="238">
        <v>482</v>
      </c>
      <c r="B488" s="257" t="s">
        <v>582</v>
      </c>
      <c r="C488" s="240">
        <v>921.68558878807676</v>
      </c>
      <c r="D488" s="264">
        <v>1</v>
      </c>
      <c r="E488" s="259">
        <v>0</v>
      </c>
      <c r="F488" s="260">
        <v>0</v>
      </c>
      <c r="G488" s="260">
        <v>0</v>
      </c>
      <c r="H488" s="260">
        <v>0</v>
      </c>
      <c r="I488" s="260">
        <v>0</v>
      </c>
      <c r="J488" s="260">
        <v>0</v>
      </c>
      <c r="K488" s="260">
        <v>0</v>
      </c>
      <c r="L488" s="260">
        <v>0</v>
      </c>
      <c r="M488" s="260">
        <v>0</v>
      </c>
      <c r="N488" s="260">
        <v>0</v>
      </c>
      <c r="O488" s="260">
        <v>0</v>
      </c>
      <c r="P488" s="260">
        <v>0</v>
      </c>
      <c r="Q488" s="260">
        <v>0</v>
      </c>
      <c r="R488" s="260">
        <v>0</v>
      </c>
      <c r="S488" s="260">
        <f t="shared" si="15"/>
        <v>512.93150332699588</v>
      </c>
      <c r="T488" s="362">
        <v>0</v>
      </c>
      <c r="U488" s="369"/>
      <c r="V488" s="245">
        <v>512.93150332699588</v>
      </c>
      <c r="W488" s="246">
        <v>0</v>
      </c>
      <c r="X488" s="246">
        <v>0</v>
      </c>
      <c r="Y488" s="246">
        <v>0</v>
      </c>
      <c r="Z488" s="246">
        <v>0</v>
      </c>
      <c r="AA488" s="246">
        <v>0</v>
      </c>
      <c r="AB488" s="246">
        <v>0</v>
      </c>
      <c r="AC488" s="246">
        <v>0</v>
      </c>
      <c r="AD488" s="246">
        <v>0</v>
      </c>
      <c r="AE488" s="246">
        <f t="shared" si="14"/>
        <v>0</v>
      </c>
      <c r="AF488" s="351"/>
      <c r="AG488" s="245">
        <v>0</v>
      </c>
      <c r="AH488" s="247">
        <v>512.93150332699588</v>
      </c>
      <c r="AI488" s="248">
        <v>-408.75408546108088</v>
      </c>
      <c r="AJ488" s="249">
        <v>0</v>
      </c>
      <c r="AK488" s="262">
        <v>-756.43329326581068</v>
      </c>
      <c r="AL488" s="263">
        <v>-1165.1873787268914</v>
      </c>
      <c r="AM488" s="252"/>
      <c r="AN488" s="253">
        <v>71.616299999999995</v>
      </c>
      <c r="AO488" s="254">
        <v>0</v>
      </c>
      <c r="AP488" s="255"/>
      <c r="AQ488" s="94" t="s">
        <v>721</v>
      </c>
      <c r="AR488" s="256">
        <v>1165.1873787268914</v>
      </c>
      <c r="AT488" s="246">
        <v>0</v>
      </c>
      <c r="AV488" s="261">
        <v>512.93150332699588</v>
      </c>
    </row>
    <row r="489" spans="1:48" ht="15.05" customHeight="1" x14ac:dyDescent="0.3">
      <c r="A489" s="238">
        <v>483</v>
      </c>
      <c r="B489" s="257" t="s">
        <v>583</v>
      </c>
      <c r="C489" s="240">
        <v>655.81571844107236</v>
      </c>
      <c r="D489" s="264">
        <v>1</v>
      </c>
      <c r="E489" s="259">
        <v>0</v>
      </c>
      <c r="F489" s="260">
        <v>0</v>
      </c>
      <c r="G489" s="260">
        <v>0</v>
      </c>
      <c r="H489" s="260">
        <v>0</v>
      </c>
      <c r="I489" s="260">
        <v>0</v>
      </c>
      <c r="J489" s="260">
        <v>0</v>
      </c>
      <c r="K489" s="260">
        <v>0</v>
      </c>
      <c r="L489" s="260">
        <v>0</v>
      </c>
      <c r="M489" s="260">
        <v>0</v>
      </c>
      <c r="N489" s="260">
        <v>0</v>
      </c>
      <c r="O489" s="260">
        <v>0</v>
      </c>
      <c r="P489" s="260">
        <v>0</v>
      </c>
      <c r="Q489" s="260">
        <v>0</v>
      </c>
      <c r="R489" s="260">
        <v>0</v>
      </c>
      <c r="S489" s="260">
        <f t="shared" si="15"/>
        <v>0</v>
      </c>
      <c r="T489" s="362">
        <v>0</v>
      </c>
      <c r="U489" s="369"/>
      <c r="V489" s="245">
        <v>0</v>
      </c>
      <c r="W489" s="246">
        <v>0</v>
      </c>
      <c r="X489" s="246">
        <v>0</v>
      </c>
      <c r="Y489" s="246">
        <v>0</v>
      </c>
      <c r="Z489" s="246">
        <v>0</v>
      </c>
      <c r="AA489" s="246">
        <v>0</v>
      </c>
      <c r="AB489" s="246">
        <v>0</v>
      </c>
      <c r="AC489" s="246">
        <v>0</v>
      </c>
      <c r="AD489" s="246">
        <v>0</v>
      </c>
      <c r="AE489" s="246">
        <f t="shared" si="14"/>
        <v>0</v>
      </c>
      <c r="AF489" s="351"/>
      <c r="AG489" s="245">
        <v>0</v>
      </c>
      <c r="AH489" s="247">
        <v>0</v>
      </c>
      <c r="AI489" s="248">
        <v>-655.81571844107236</v>
      </c>
      <c r="AJ489" s="249">
        <v>0</v>
      </c>
      <c r="AK489" s="262">
        <v>-624.4392855298363</v>
      </c>
      <c r="AL489" s="263">
        <v>-1280.2550039709085</v>
      </c>
      <c r="AM489" s="252"/>
      <c r="AN489" s="253">
        <v>50.951699999999995</v>
      </c>
      <c r="AO489" s="254">
        <v>0</v>
      </c>
      <c r="AP489" s="255"/>
      <c r="AQ489" s="94" t="s">
        <v>721</v>
      </c>
      <c r="AR489" s="256">
        <v>1280.2550039709085</v>
      </c>
      <c r="AT489" s="246">
        <v>0</v>
      </c>
      <c r="AV489" s="261">
        <v>0</v>
      </c>
    </row>
    <row r="490" spans="1:48" ht="15.05" customHeight="1" x14ac:dyDescent="0.3">
      <c r="A490" s="238">
        <v>484</v>
      </c>
      <c r="B490" s="257" t="s">
        <v>584</v>
      </c>
      <c r="C490" s="240">
        <v>291.3876999925817</v>
      </c>
      <c r="D490" s="264">
        <v>3</v>
      </c>
      <c r="E490" s="259">
        <v>0</v>
      </c>
      <c r="F490" s="260">
        <v>0</v>
      </c>
      <c r="G490" s="260">
        <v>0</v>
      </c>
      <c r="H490" s="260">
        <v>0</v>
      </c>
      <c r="I490" s="260">
        <v>0</v>
      </c>
      <c r="J490" s="260">
        <v>0</v>
      </c>
      <c r="K490" s="260">
        <v>0</v>
      </c>
      <c r="L490" s="260">
        <v>0</v>
      </c>
      <c r="M490" s="260">
        <v>0</v>
      </c>
      <c r="N490" s="260">
        <v>0</v>
      </c>
      <c r="O490" s="260">
        <v>0</v>
      </c>
      <c r="P490" s="260">
        <v>0</v>
      </c>
      <c r="Q490" s="260">
        <v>0</v>
      </c>
      <c r="R490" s="260">
        <v>0</v>
      </c>
      <c r="S490" s="260">
        <f t="shared" si="15"/>
        <v>0</v>
      </c>
      <c r="T490" s="362">
        <v>0</v>
      </c>
      <c r="U490" s="369"/>
      <c r="V490" s="245">
        <v>0</v>
      </c>
      <c r="W490" s="246">
        <v>0</v>
      </c>
      <c r="X490" s="246">
        <v>0</v>
      </c>
      <c r="Y490" s="246">
        <v>0</v>
      </c>
      <c r="Z490" s="246">
        <v>0</v>
      </c>
      <c r="AA490" s="246">
        <v>0</v>
      </c>
      <c r="AB490" s="246">
        <v>0</v>
      </c>
      <c r="AC490" s="246">
        <v>0</v>
      </c>
      <c r="AD490" s="246">
        <v>0</v>
      </c>
      <c r="AE490" s="246">
        <f t="shared" si="14"/>
        <v>0</v>
      </c>
      <c r="AF490" s="351"/>
      <c r="AG490" s="245">
        <v>0</v>
      </c>
      <c r="AH490" s="247">
        <v>0</v>
      </c>
      <c r="AI490" s="248">
        <v>-291.3876999925817</v>
      </c>
      <c r="AJ490" s="249">
        <v>0</v>
      </c>
      <c r="AK490" s="262">
        <v>471.08291235801585</v>
      </c>
      <c r="AL490" s="263">
        <v>179.69521236543414</v>
      </c>
      <c r="AM490" s="252"/>
      <c r="AN490" s="253">
        <v>22.65945</v>
      </c>
      <c r="AO490" s="254">
        <v>0</v>
      </c>
      <c r="AP490" s="255"/>
      <c r="AQ490" s="94">
        <v>-179.69521236543414</v>
      </c>
      <c r="AR490" s="256" t="s">
        <v>721</v>
      </c>
      <c r="AT490" s="246">
        <v>0</v>
      </c>
      <c r="AV490" s="261">
        <v>0</v>
      </c>
    </row>
    <row r="491" spans="1:48" ht="15.05" customHeight="1" x14ac:dyDescent="0.3">
      <c r="A491" s="238">
        <v>485</v>
      </c>
      <c r="B491" s="257" t="s">
        <v>585</v>
      </c>
      <c r="C491" s="240">
        <v>116.55507999703275</v>
      </c>
      <c r="D491" s="264">
        <v>3</v>
      </c>
      <c r="E491" s="259">
        <v>0</v>
      </c>
      <c r="F491" s="260">
        <v>0</v>
      </c>
      <c r="G491" s="260">
        <v>0</v>
      </c>
      <c r="H491" s="260">
        <v>0</v>
      </c>
      <c r="I491" s="260">
        <v>0</v>
      </c>
      <c r="J491" s="260">
        <v>0</v>
      </c>
      <c r="K491" s="260">
        <v>0</v>
      </c>
      <c r="L491" s="260">
        <v>0</v>
      </c>
      <c r="M491" s="260">
        <v>0</v>
      </c>
      <c r="N491" s="260">
        <v>0</v>
      </c>
      <c r="O491" s="260">
        <v>0</v>
      </c>
      <c r="P491" s="260">
        <v>0</v>
      </c>
      <c r="Q491" s="260">
        <v>0</v>
      </c>
      <c r="R491" s="260">
        <v>0</v>
      </c>
      <c r="S491" s="260">
        <f t="shared" si="15"/>
        <v>0</v>
      </c>
      <c r="T491" s="362">
        <v>0</v>
      </c>
      <c r="U491" s="369"/>
      <c r="V491" s="245">
        <v>0</v>
      </c>
      <c r="W491" s="246">
        <v>0</v>
      </c>
      <c r="X491" s="246">
        <v>0</v>
      </c>
      <c r="Y491" s="246">
        <v>0</v>
      </c>
      <c r="Z491" s="246">
        <v>0</v>
      </c>
      <c r="AA491" s="246">
        <v>0</v>
      </c>
      <c r="AB491" s="246">
        <v>0</v>
      </c>
      <c r="AC491" s="246">
        <v>0</v>
      </c>
      <c r="AD491" s="246">
        <v>0</v>
      </c>
      <c r="AE491" s="246">
        <f t="shared" si="14"/>
        <v>0</v>
      </c>
      <c r="AF491" s="351"/>
      <c r="AG491" s="245">
        <v>0</v>
      </c>
      <c r="AH491" s="247">
        <v>0</v>
      </c>
      <c r="AI491" s="248">
        <v>-116.55507999703275</v>
      </c>
      <c r="AJ491" s="249">
        <v>0</v>
      </c>
      <c r="AK491" s="262">
        <v>-111.65152352800865</v>
      </c>
      <c r="AL491" s="263">
        <v>-228.2066035250414</v>
      </c>
      <c r="AM491" s="252"/>
      <c r="AN491" s="253">
        <v>9.0637800000000013</v>
      </c>
      <c r="AO491" s="254">
        <v>0</v>
      </c>
      <c r="AP491" s="255"/>
      <c r="AQ491" s="94" t="s">
        <v>721</v>
      </c>
      <c r="AR491" s="256">
        <v>228.2066035250414</v>
      </c>
      <c r="AT491" s="246">
        <v>0</v>
      </c>
      <c r="AV491" s="261">
        <v>0</v>
      </c>
    </row>
    <row r="492" spans="1:48" ht="15.05" customHeight="1" x14ac:dyDescent="0.3">
      <c r="A492" s="238">
        <v>486</v>
      </c>
      <c r="B492" s="257" t="s">
        <v>586</v>
      </c>
      <c r="C492" s="240">
        <v>502.35859747866283</v>
      </c>
      <c r="D492" s="264">
        <v>3</v>
      </c>
      <c r="E492" s="259">
        <v>0</v>
      </c>
      <c r="F492" s="260">
        <v>0</v>
      </c>
      <c r="G492" s="260">
        <v>0</v>
      </c>
      <c r="H492" s="260">
        <v>0</v>
      </c>
      <c r="I492" s="260">
        <v>0</v>
      </c>
      <c r="J492" s="260">
        <v>0</v>
      </c>
      <c r="K492" s="260">
        <v>0</v>
      </c>
      <c r="L492" s="260">
        <v>0</v>
      </c>
      <c r="M492" s="260">
        <v>0</v>
      </c>
      <c r="N492" s="260">
        <v>0</v>
      </c>
      <c r="O492" s="260">
        <v>0</v>
      </c>
      <c r="P492" s="260">
        <v>0</v>
      </c>
      <c r="Q492" s="260">
        <v>0</v>
      </c>
      <c r="R492" s="260">
        <v>0</v>
      </c>
      <c r="S492" s="260">
        <f t="shared" si="15"/>
        <v>0</v>
      </c>
      <c r="T492" s="362">
        <v>0</v>
      </c>
      <c r="U492" s="369"/>
      <c r="V492" s="245">
        <v>0</v>
      </c>
      <c r="W492" s="246">
        <v>0</v>
      </c>
      <c r="X492" s="246">
        <v>0</v>
      </c>
      <c r="Y492" s="246">
        <v>0</v>
      </c>
      <c r="Z492" s="246">
        <v>0</v>
      </c>
      <c r="AA492" s="246">
        <v>0</v>
      </c>
      <c r="AB492" s="246">
        <v>0</v>
      </c>
      <c r="AC492" s="246">
        <v>0</v>
      </c>
      <c r="AD492" s="246">
        <v>0</v>
      </c>
      <c r="AE492" s="246">
        <f t="shared" si="14"/>
        <v>0</v>
      </c>
      <c r="AF492" s="351"/>
      <c r="AG492" s="245">
        <v>0</v>
      </c>
      <c r="AH492" s="247">
        <v>0</v>
      </c>
      <c r="AI492" s="248">
        <v>-502.35859747866283</v>
      </c>
      <c r="AJ492" s="249">
        <v>0</v>
      </c>
      <c r="AK492" s="262">
        <v>-481.20918299335131</v>
      </c>
      <c r="AL492" s="263">
        <v>-983.56778047201419</v>
      </c>
      <c r="AM492" s="252"/>
      <c r="AN492" s="253">
        <v>39.064349999999997</v>
      </c>
      <c r="AO492" s="254">
        <v>0</v>
      </c>
      <c r="AP492" s="255"/>
      <c r="AQ492" s="94" t="s">
        <v>721</v>
      </c>
      <c r="AR492" s="256">
        <v>983.56778047201419</v>
      </c>
      <c r="AT492" s="246">
        <v>0</v>
      </c>
      <c r="AV492" s="261">
        <v>0</v>
      </c>
    </row>
    <row r="493" spans="1:48" ht="15.05" customHeight="1" x14ac:dyDescent="0.3">
      <c r="A493" s="238">
        <v>487</v>
      </c>
      <c r="B493" s="257" t="s">
        <v>587</v>
      </c>
      <c r="C493" s="240">
        <v>958.42088880781239</v>
      </c>
      <c r="D493" s="264">
        <v>2</v>
      </c>
      <c r="E493" s="259">
        <v>0</v>
      </c>
      <c r="F493" s="260">
        <v>0</v>
      </c>
      <c r="G493" s="260">
        <v>0</v>
      </c>
      <c r="H493" s="260">
        <v>0</v>
      </c>
      <c r="I493" s="260">
        <v>0</v>
      </c>
      <c r="J493" s="260">
        <v>0</v>
      </c>
      <c r="K493" s="260">
        <v>0</v>
      </c>
      <c r="L493" s="260">
        <v>0</v>
      </c>
      <c r="M493" s="260">
        <v>0</v>
      </c>
      <c r="N493" s="260">
        <v>0</v>
      </c>
      <c r="O493" s="260">
        <v>0</v>
      </c>
      <c r="P493" s="260">
        <v>0</v>
      </c>
      <c r="Q493" s="260">
        <v>0</v>
      </c>
      <c r="R493" s="260">
        <v>0</v>
      </c>
      <c r="S493" s="260">
        <f t="shared" si="15"/>
        <v>0</v>
      </c>
      <c r="T493" s="362">
        <v>0</v>
      </c>
      <c r="U493" s="369"/>
      <c r="V493" s="245">
        <v>0</v>
      </c>
      <c r="W493" s="246">
        <v>0</v>
      </c>
      <c r="X493" s="246">
        <v>0</v>
      </c>
      <c r="Y493" s="246">
        <v>0</v>
      </c>
      <c r="Z493" s="246">
        <v>0</v>
      </c>
      <c r="AA493" s="246">
        <v>0</v>
      </c>
      <c r="AB493" s="246">
        <v>0</v>
      </c>
      <c r="AC493" s="246">
        <v>0</v>
      </c>
      <c r="AD493" s="246">
        <v>0</v>
      </c>
      <c r="AE493" s="246">
        <f t="shared" si="14"/>
        <v>0</v>
      </c>
      <c r="AF493" s="351"/>
      <c r="AG493" s="245">
        <v>0</v>
      </c>
      <c r="AH493" s="247">
        <v>0</v>
      </c>
      <c r="AI493" s="248">
        <v>-958.42088880781239</v>
      </c>
      <c r="AJ493" s="249">
        <v>0</v>
      </c>
      <c r="AK493" s="262">
        <v>-918.12650671213851</v>
      </c>
      <c r="AL493" s="263">
        <v>-1876.5473955199509</v>
      </c>
      <c r="AM493" s="252"/>
      <c r="AN493" s="253">
        <v>74.532150000000001</v>
      </c>
      <c r="AO493" s="254">
        <v>0</v>
      </c>
      <c r="AP493" s="255"/>
      <c r="AQ493" s="94" t="s">
        <v>721</v>
      </c>
      <c r="AR493" s="256">
        <v>1876.5473955199509</v>
      </c>
      <c r="AT493" s="246">
        <v>0</v>
      </c>
      <c r="AV493" s="261">
        <v>0</v>
      </c>
    </row>
    <row r="494" spans="1:48" ht="15.05" customHeight="1" x14ac:dyDescent="0.3">
      <c r="A494" s="238">
        <v>488</v>
      </c>
      <c r="B494" s="257" t="s">
        <v>588</v>
      </c>
      <c r="C494" s="240">
        <v>1096.2231021626001</v>
      </c>
      <c r="D494" s="264">
        <v>2</v>
      </c>
      <c r="E494" s="259">
        <v>0</v>
      </c>
      <c r="F494" s="260">
        <v>0</v>
      </c>
      <c r="G494" s="260">
        <v>0</v>
      </c>
      <c r="H494" s="260">
        <v>0</v>
      </c>
      <c r="I494" s="260">
        <v>0</v>
      </c>
      <c r="J494" s="260">
        <v>0</v>
      </c>
      <c r="K494" s="260">
        <v>0</v>
      </c>
      <c r="L494" s="260">
        <v>0</v>
      </c>
      <c r="M494" s="260">
        <v>0</v>
      </c>
      <c r="N494" s="260">
        <v>0</v>
      </c>
      <c r="O494" s="260">
        <v>0</v>
      </c>
      <c r="P494" s="260">
        <v>0</v>
      </c>
      <c r="Q494" s="260">
        <v>0</v>
      </c>
      <c r="R494" s="260">
        <v>0</v>
      </c>
      <c r="S494" s="260">
        <f t="shared" si="15"/>
        <v>0</v>
      </c>
      <c r="T494" s="362">
        <v>0</v>
      </c>
      <c r="U494" s="369"/>
      <c r="V494" s="245">
        <v>0</v>
      </c>
      <c r="W494" s="246">
        <v>0</v>
      </c>
      <c r="X494" s="246">
        <v>0</v>
      </c>
      <c r="Y494" s="246">
        <v>0</v>
      </c>
      <c r="Z494" s="246">
        <v>0</v>
      </c>
      <c r="AA494" s="246">
        <v>0</v>
      </c>
      <c r="AB494" s="246">
        <v>0</v>
      </c>
      <c r="AC494" s="246">
        <v>0</v>
      </c>
      <c r="AD494" s="246">
        <v>0</v>
      </c>
      <c r="AE494" s="246">
        <f t="shared" si="14"/>
        <v>0</v>
      </c>
      <c r="AF494" s="351"/>
      <c r="AG494" s="245">
        <v>0</v>
      </c>
      <c r="AH494" s="247">
        <v>0</v>
      </c>
      <c r="AI494" s="248">
        <v>-1096.2231021626001</v>
      </c>
      <c r="AJ494" s="249">
        <v>0</v>
      </c>
      <c r="AK494" s="262">
        <v>-1050.0780606302396</v>
      </c>
      <c r="AL494" s="263">
        <v>-2146.3011627928399</v>
      </c>
      <c r="AM494" s="252"/>
      <c r="AN494" s="253">
        <v>85.251180000000005</v>
      </c>
      <c r="AO494" s="254">
        <v>0</v>
      </c>
      <c r="AP494" s="255"/>
      <c r="AQ494" s="94" t="s">
        <v>721</v>
      </c>
      <c r="AR494" s="256">
        <v>2146.3011627928399</v>
      </c>
      <c r="AT494" s="246">
        <v>0</v>
      </c>
      <c r="AV494" s="261">
        <v>0</v>
      </c>
    </row>
    <row r="495" spans="1:48" ht="15.05" customHeight="1" x14ac:dyDescent="0.3">
      <c r="A495" s="238">
        <v>489</v>
      </c>
      <c r="B495" s="257" t="s">
        <v>589</v>
      </c>
      <c r="C495" s="240">
        <v>1651.998776943436</v>
      </c>
      <c r="D495" s="264">
        <v>2</v>
      </c>
      <c r="E495" s="259">
        <v>0</v>
      </c>
      <c r="F495" s="260">
        <v>0</v>
      </c>
      <c r="G495" s="260">
        <v>0</v>
      </c>
      <c r="H495" s="260">
        <v>0</v>
      </c>
      <c r="I495" s="260">
        <v>0</v>
      </c>
      <c r="J495" s="260">
        <v>0</v>
      </c>
      <c r="K495" s="260">
        <v>0</v>
      </c>
      <c r="L495" s="260">
        <v>0</v>
      </c>
      <c r="M495" s="260">
        <v>0</v>
      </c>
      <c r="N495" s="260">
        <v>0</v>
      </c>
      <c r="O495" s="260">
        <v>0</v>
      </c>
      <c r="P495" s="260">
        <v>0</v>
      </c>
      <c r="Q495" s="260">
        <v>0</v>
      </c>
      <c r="R495" s="260">
        <v>0</v>
      </c>
      <c r="S495" s="260">
        <f t="shared" si="15"/>
        <v>0</v>
      </c>
      <c r="T495" s="362">
        <v>0</v>
      </c>
      <c r="U495" s="369"/>
      <c r="V495" s="245">
        <v>0</v>
      </c>
      <c r="W495" s="246">
        <v>0</v>
      </c>
      <c r="X495" s="246">
        <v>0</v>
      </c>
      <c r="Y495" s="246">
        <v>0</v>
      </c>
      <c r="Z495" s="246">
        <v>0</v>
      </c>
      <c r="AA495" s="246">
        <v>0</v>
      </c>
      <c r="AB495" s="246">
        <v>0</v>
      </c>
      <c r="AC495" s="246">
        <v>0</v>
      </c>
      <c r="AD495" s="246">
        <v>0</v>
      </c>
      <c r="AE495" s="246">
        <f t="shared" si="14"/>
        <v>0</v>
      </c>
      <c r="AF495" s="351"/>
      <c r="AG495" s="245">
        <v>0</v>
      </c>
      <c r="AH495" s="247">
        <v>0</v>
      </c>
      <c r="AI495" s="248">
        <v>-1651.998776943436</v>
      </c>
      <c r="AJ495" s="249">
        <v>0</v>
      </c>
      <c r="AK495" s="262">
        <v>-1582.4996062106186</v>
      </c>
      <c r="AL495" s="263">
        <v>-3234.4983831540549</v>
      </c>
      <c r="AM495" s="252"/>
      <c r="AN495" s="253">
        <v>128.4633</v>
      </c>
      <c r="AO495" s="254">
        <v>0</v>
      </c>
      <c r="AP495" s="255"/>
      <c r="AQ495" s="94" t="s">
        <v>721</v>
      </c>
      <c r="AR495" s="256">
        <v>3234.4983831540549</v>
      </c>
      <c r="AT495" s="246">
        <v>0</v>
      </c>
      <c r="AV495" s="261">
        <v>0</v>
      </c>
    </row>
    <row r="496" spans="1:48" ht="15.05" customHeight="1" x14ac:dyDescent="0.3">
      <c r="A496" s="238">
        <v>490</v>
      </c>
      <c r="B496" s="257" t="s">
        <v>590</v>
      </c>
      <c r="C496" s="240">
        <v>520.16532424695799</v>
      </c>
      <c r="D496" s="264">
        <v>2</v>
      </c>
      <c r="E496" s="259">
        <v>0</v>
      </c>
      <c r="F496" s="260">
        <v>0</v>
      </c>
      <c r="G496" s="260">
        <v>0</v>
      </c>
      <c r="H496" s="260">
        <v>0</v>
      </c>
      <c r="I496" s="260">
        <v>0</v>
      </c>
      <c r="J496" s="260">
        <v>0</v>
      </c>
      <c r="K496" s="260">
        <v>0</v>
      </c>
      <c r="L496" s="260">
        <v>0</v>
      </c>
      <c r="M496" s="260">
        <v>0</v>
      </c>
      <c r="N496" s="260">
        <v>0</v>
      </c>
      <c r="O496" s="260">
        <v>0</v>
      </c>
      <c r="P496" s="260">
        <v>0</v>
      </c>
      <c r="Q496" s="260">
        <v>0</v>
      </c>
      <c r="R496" s="260">
        <v>0</v>
      </c>
      <c r="S496" s="260">
        <f t="shared" si="15"/>
        <v>0</v>
      </c>
      <c r="T496" s="362">
        <v>0</v>
      </c>
      <c r="U496" s="369"/>
      <c r="V496" s="245">
        <v>0</v>
      </c>
      <c r="W496" s="246">
        <v>0</v>
      </c>
      <c r="X496" s="246">
        <v>0</v>
      </c>
      <c r="Y496" s="246">
        <v>0</v>
      </c>
      <c r="Z496" s="246">
        <v>0</v>
      </c>
      <c r="AA496" s="246">
        <v>0</v>
      </c>
      <c r="AB496" s="246">
        <v>0</v>
      </c>
      <c r="AC496" s="246">
        <v>0</v>
      </c>
      <c r="AD496" s="246">
        <v>0</v>
      </c>
      <c r="AE496" s="246">
        <f t="shared" si="14"/>
        <v>0</v>
      </c>
      <c r="AF496" s="351"/>
      <c r="AG496" s="245">
        <v>0</v>
      </c>
      <c r="AH496" s="247">
        <v>0</v>
      </c>
      <c r="AI496" s="248">
        <v>-520.16532424695799</v>
      </c>
      <c r="AJ496" s="249">
        <v>0</v>
      </c>
      <c r="AK496" s="262">
        <v>-498.28007831136154</v>
      </c>
      <c r="AL496" s="263">
        <v>-1018.4454025583195</v>
      </c>
      <c r="AM496" s="252"/>
      <c r="AN496" s="253">
        <v>40.450229999999998</v>
      </c>
      <c r="AO496" s="254">
        <v>0</v>
      </c>
      <c r="AP496" s="255"/>
      <c r="AQ496" s="94" t="s">
        <v>721</v>
      </c>
      <c r="AR496" s="256">
        <v>1018.4454025583195</v>
      </c>
      <c r="AT496" s="246">
        <v>0</v>
      </c>
      <c r="AV496" s="261">
        <v>0</v>
      </c>
    </row>
    <row r="497" spans="1:48" ht="15.05" customHeight="1" x14ac:dyDescent="0.3">
      <c r="A497" s="238">
        <v>491</v>
      </c>
      <c r="B497" s="257" t="s">
        <v>591</v>
      </c>
      <c r="C497" s="240">
        <v>364.09267109825083</v>
      </c>
      <c r="D497" s="264">
        <v>2</v>
      </c>
      <c r="E497" s="259">
        <v>0</v>
      </c>
      <c r="F497" s="260">
        <v>0</v>
      </c>
      <c r="G497" s="260">
        <v>0</v>
      </c>
      <c r="H497" s="260">
        <v>0</v>
      </c>
      <c r="I497" s="260">
        <v>0</v>
      </c>
      <c r="J497" s="260">
        <v>0</v>
      </c>
      <c r="K497" s="260">
        <v>0</v>
      </c>
      <c r="L497" s="260">
        <v>0</v>
      </c>
      <c r="M497" s="260">
        <v>0</v>
      </c>
      <c r="N497" s="260">
        <v>0</v>
      </c>
      <c r="O497" s="260">
        <v>0</v>
      </c>
      <c r="P497" s="260">
        <v>0</v>
      </c>
      <c r="Q497" s="260">
        <v>0</v>
      </c>
      <c r="R497" s="260">
        <v>0</v>
      </c>
      <c r="S497" s="260">
        <f t="shared" si="15"/>
        <v>0</v>
      </c>
      <c r="T497" s="362">
        <v>0</v>
      </c>
      <c r="U497" s="369"/>
      <c r="V497" s="245">
        <v>0</v>
      </c>
      <c r="W497" s="246">
        <v>0</v>
      </c>
      <c r="X497" s="246">
        <v>0</v>
      </c>
      <c r="Y497" s="246">
        <v>0</v>
      </c>
      <c r="Z497" s="246">
        <v>0</v>
      </c>
      <c r="AA497" s="246">
        <v>0</v>
      </c>
      <c r="AB497" s="246">
        <v>0</v>
      </c>
      <c r="AC497" s="246">
        <v>0</v>
      </c>
      <c r="AD497" s="246">
        <v>0</v>
      </c>
      <c r="AE497" s="246">
        <f t="shared" si="14"/>
        <v>0</v>
      </c>
      <c r="AF497" s="351"/>
      <c r="AG497" s="245">
        <v>0</v>
      </c>
      <c r="AH497" s="247">
        <v>0</v>
      </c>
      <c r="AI497" s="248">
        <v>-364.09267109825083</v>
      </c>
      <c r="AJ497" s="249">
        <v>0</v>
      </c>
      <c r="AK497" s="262">
        <v>-112.07491789266621</v>
      </c>
      <c r="AL497" s="263">
        <v>-476.16758899091701</v>
      </c>
      <c r="AM497" s="252"/>
      <c r="AN497" s="253">
        <v>28.312200000000001</v>
      </c>
      <c r="AO497" s="254">
        <v>0</v>
      </c>
      <c r="AP497" s="255"/>
      <c r="AQ497" s="94" t="s">
        <v>721</v>
      </c>
      <c r="AR497" s="256">
        <v>476.16758899091701</v>
      </c>
      <c r="AT497" s="246">
        <v>0</v>
      </c>
      <c r="AV497" s="261">
        <v>0</v>
      </c>
    </row>
    <row r="498" spans="1:48" ht="15.05" customHeight="1" x14ac:dyDescent="0.3">
      <c r="A498" s="238">
        <v>492</v>
      </c>
      <c r="B498" s="257" t="s">
        <v>592</v>
      </c>
      <c r="C498" s="240">
        <v>1469.9218712242746</v>
      </c>
      <c r="D498" s="264">
        <v>3</v>
      </c>
      <c r="E498" s="259">
        <v>0</v>
      </c>
      <c r="F498" s="260">
        <v>0</v>
      </c>
      <c r="G498" s="260">
        <v>316</v>
      </c>
      <c r="H498" s="260">
        <v>1.4</v>
      </c>
      <c r="I498" s="260">
        <v>0</v>
      </c>
      <c r="J498" s="260">
        <v>0</v>
      </c>
      <c r="K498" s="260">
        <v>0</v>
      </c>
      <c r="L498" s="260">
        <v>0</v>
      </c>
      <c r="M498" s="260">
        <v>0</v>
      </c>
      <c r="N498" s="260">
        <v>0</v>
      </c>
      <c r="O498" s="260">
        <v>0</v>
      </c>
      <c r="P498" s="260">
        <v>0</v>
      </c>
      <c r="Q498" s="260">
        <v>0</v>
      </c>
      <c r="R498" s="260">
        <v>0</v>
      </c>
      <c r="S498" s="260">
        <f t="shared" si="15"/>
        <v>1.3620632498399914</v>
      </c>
      <c r="T498" s="362">
        <v>0</v>
      </c>
      <c r="U498" s="369"/>
      <c r="V498" s="245">
        <v>317.36206324983999</v>
      </c>
      <c r="W498" s="246">
        <v>0</v>
      </c>
      <c r="X498" s="246">
        <v>0</v>
      </c>
      <c r="Y498" s="246">
        <v>0</v>
      </c>
      <c r="Z498" s="246">
        <v>0</v>
      </c>
      <c r="AA498" s="246">
        <v>0</v>
      </c>
      <c r="AB498" s="246">
        <v>0</v>
      </c>
      <c r="AC498" s="246">
        <v>0</v>
      </c>
      <c r="AD498" s="246">
        <v>0</v>
      </c>
      <c r="AE498" s="246">
        <f t="shared" si="14"/>
        <v>0</v>
      </c>
      <c r="AF498" s="351"/>
      <c r="AG498" s="245">
        <v>0</v>
      </c>
      <c r="AH498" s="247">
        <v>317.36206324983999</v>
      </c>
      <c r="AI498" s="248">
        <v>-1152.5598079744345</v>
      </c>
      <c r="AJ498" s="249">
        <v>0</v>
      </c>
      <c r="AK498" s="262">
        <v>-1408.1010842801427</v>
      </c>
      <c r="AL498" s="263">
        <v>-2560.6608922545774</v>
      </c>
      <c r="AM498" s="252"/>
      <c r="AN498" s="253">
        <v>114.30064</v>
      </c>
      <c r="AO498" s="254">
        <v>0</v>
      </c>
      <c r="AP498" s="255"/>
      <c r="AQ498" s="94" t="s">
        <v>721</v>
      </c>
      <c r="AR498" s="256">
        <v>2560.6608922545774</v>
      </c>
      <c r="AT498" s="246">
        <v>0</v>
      </c>
      <c r="AV498" s="261">
        <v>1.3620632498399914</v>
      </c>
    </row>
    <row r="499" spans="1:48" ht="15.05" customHeight="1" x14ac:dyDescent="0.3">
      <c r="A499" s="238">
        <v>493</v>
      </c>
      <c r="B499" s="257" t="s">
        <v>593</v>
      </c>
      <c r="C499" s="240">
        <v>1382.2085086705567</v>
      </c>
      <c r="D499" s="264">
        <v>3</v>
      </c>
      <c r="E499" s="259">
        <v>0</v>
      </c>
      <c r="F499" s="260">
        <v>0</v>
      </c>
      <c r="G499" s="260">
        <v>0</v>
      </c>
      <c r="H499" s="260">
        <v>0</v>
      </c>
      <c r="I499" s="260">
        <v>0</v>
      </c>
      <c r="J499" s="260">
        <v>0</v>
      </c>
      <c r="K499" s="260">
        <v>0</v>
      </c>
      <c r="L499" s="260">
        <v>0</v>
      </c>
      <c r="M499" s="260">
        <v>0</v>
      </c>
      <c r="N499" s="260">
        <v>0</v>
      </c>
      <c r="O499" s="260">
        <v>0</v>
      </c>
      <c r="P499" s="260">
        <v>0</v>
      </c>
      <c r="Q499" s="260">
        <v>0</v>
      </c>
      <c r="R499" s="260">
        <v>0</v>
      </c>
      <c r="S499" s="260">
        <f t="shared" si="15"/>
        <v>0</v>
      </c>
      <c r="T499" s="362">
        <v>0</v>
      </c>
      <c r="U499" s="369"/>
      <c r="V499" s="245">
        <v>0</v>
      </c>
      <c r="W499" s="246">
        <v>0</v>
      </c>
      <c r="X499" s="246">
        <v>0</v>
      </c>
      <c r="Y499" s="246">
        <v>0</v>
      </c>
      <c r="Z499" s="246">
        <v>0</v>
      </c>
      <c r="AA499" s="246">
        <v>0</v>
      </c>
      <c r="AB499" s="246">
        <v>0</v>
      </c>
      <c r="AC499" s="246">
        <v>0</v>
      </c>
      <c r="AD499" s="246">
        <v>0</v>
      </c>
      <c r="AE499" s="246">
        <f t="shared" si="14"/>
        <v>0</v>
      </c>
      <c r="AF499" s="351"/>
      <c r="AG499" s="245">
        <v>0</v>
      </c>
      <c r="AH499" s="247">
        <v>0</v>
      </c>
      <c r="AI499" s="248">
        <v>-1382.2085086705567</v>
      </c>
      <c r="AJ499" s="249">
        <v>0</v>
      </c>
      <c r="AK499" s="262">
        <v>-1324.1323127399871</v>
      </c>
      <c r="AL499" s="263">
        <v>-2706.3408214105439</v>
      </c>
      <c r="AM499" s="252"/>
      <c r="AN499" s="253">
        <v>107.48795</v>
      </c>
      <c r="AO499" s="254">
        <v>0</v>
      </c>
      <c r="AP499" s="255"/>
      <c r="AQ499" s="94" t="s">
        <v>721</v>
      </c>
      <c r="AR499" s="256">
        <v>2706.3408214105439</v>
      </c>
      <c r="AT499" s="246">
        <v>0</v>
      </c>
      <c r="AV499" s="261">
        <v>0</v>
      </c>
    </row>
    <row r="500" spans="1:48" ht="15.05" customHeight="1" x14ac:dyDescent="0.3">
      <c r="A500" s="238">
        <v>494</v>
      </c>
      <c r="B500" s="257" t="s">
        <v>594</v>
      </c>
      <c r="C500" s="240">
        <v>1523.4787397303685</v>
      </c>
      <c r="D500" s="264">
        <v>3</v>
      </c>
      <c r="E500" s="259">
        <v>0</v>
      </c>
      <c r="F500" s="260">
        <v>0</v>
      </c>
      <c r="G500" s="260">
        <v>359</v>
      </c>
      <c r="H500" s="260">
        <v>1.4</v>
      </c>
      <c r="I500" s="260">
        <v>0</v>
      </c>
      <c r="J500" s="260">
        <v>0</v>
      </c>
      <c r="K500" s="260">
        <v>0</v>
      </c>
      <c r="L500" s="260">
        <v>0</v>
      </c>
      <c r="M500" s="260">
        <v>0</v>
      </c>
      <c r="N500" s="260">
        <v>0</v>
      </c>
      <c r="O500" s="260">
        <v>0</v>
      </c>
      <c r="P500" s="260">
        <v>0</v>
      </c>
      <c r="Q500" s="260">
        <v>0</v>
      </c>
      <c r="R500" s="260">
        <v>0</v>
      </c>
      <c r="S500" s="260">
        <f t="shared" si="15"/>
        <v>0</v>
      </c>
      <c r="T500" s="362">
        <v>0</v>
      </c>
      <c r="U500" s="369"/>
      <c r="V500" s="245">
        <v>359</v>
      </c>
      <c r="W500" s="246">
        <v>0</v>
      </c>
      <c r="X500" s="246">
        <v>0</v>
      </c>
      <c r="Y500" s="246">
        <v>0</v>
      </c>
      <c r="Z500" s="246">
        <v>0</v>
      </c>
      <c r="AA500" s="246">
        <v>0</v>
      </c>
      <c r="AB500" s="246">
        <v>0</v>
      </c>
      <c r="AC500" s="246">
        <v>0</v>
      </c>
      <c r="AD500" s="246">
        <v>0</v>
      </c>
      <c r="AE500" s="246">
        <f t="shared" si="14"/>
        <v>0</v>
      </c>
      <c r="AF500" s="351"/>
      <c r="AG500" s="245">
        <v>0</v>
      </c>
      <c r="AH500" s="247">
        <v>359</v>
      </c>
      <c r="AI500" s="248">
        <v>-1164.4787397303685</v>
      </c>
      <c r="AJ500" s="249">
        <v>0</v>
      </c>
      <c r="AK500" s="262">
        <v>3606.5422882537869</v>
      </c>
      <c r="AL500" s="263">
        <v>2442.0635485234184</v>
      </c>
      <c r="AM500" s="252"/>
      <c r="AN500" s="253">
        <v>118.47250799999999</v>
      </c>
      <c r="AO500" s="254">
        <v>0</v>
      </c>
      <c r="AP500" s="255"/>
      <c r="AQ500" s="94">
        <v>-2442.0635485234184</v>
      </c>
      <c r="AR500" s="256" t="s">
        <v>721</v>
      </c>
      <c r="AT500" s="246">
        <v>0</v>
      </c>
      <c r="AV500" s="261">
        <v>0</v>
      </c>
    </row>
    <row r="501" spans="1:48" ht="15.05" customHeight="1" x14ac:dyDescent="0.3">
      <c r="A501" s="238">
        <v>495</v>
      </c>
      <c r="B501" s="257" t="s">
        <v>595</v>
      </c>
      <c r="C501" s="240">
        <v>2046.8570528610985</v>
      </c>
      <c r="D501" s="264">
        <v>3</v>
      </c>
      <c r="E501" s="259">
        <v>0</v>
      </c>
      <c r="F501" s="260">
        <v>0</v>
      </c>
      <c r="G501" s="260">
        <v>0</v>
      </c>
      <c r="H501" s="260">
        <v>0</v>
      </c>
      <c r="I501" s="260">
        <v>0</v>
      </c>
      <c r="J501" s="260">
        <v>0</v>
      </c>
      <c r="K501" s="260">
        <v>0</v>
      </c>
      <c r="L501" s="260">
        <v>0</v>
      </c>
      <c r="M501" s="260">
        <v>0</v>
      </c>
      <c r="N501" s="260">
        <v>0</v>
      </c>
      <c r="O501" s="260">
        <v>0</v>
      </c>
      <c r="P501" s="260">
        <v>0</v>
      </c>
      <c r="Q501" s="260">
        <v>0</v>
      </c>
      <c r="R501" s="260">
        <v>0</v>
      </c>
      <c r="S501" s="260">
        <f t="shared" si="15"/>
        <v>0</v>
      </c>
      <c r="T501" s="362">
        <v>0</v>
      </c>
      <c r="U501" s="369"/>
      <c r="V501" s="245">
        <v>0</v>
      </c>
      <c r="W501" s="246">
        <v>0</v>
      </c>
      <c r="X501" s="246">
        <v>0</v>
      </c>
      <c r="Y501" s="246">
        <v>0</v>
      </c>
      <c r="Z501" s="246">
        <v>0</v>
      </c>
      <c r="AA501" s="246">
        <v>0</v>
      </c>
      <c r="AB501" s="246">
        <v>0</v>
      </c>
      <c r="AC501" s="246">
        <v>0</v>
      </c>
      <c r="AD501" s="246">
        <v>0</v>
      </c>
      <c r="AE501" s="246">
        <f t="shared" si="14"/>
        <v>0</v>
      </c>
      <c r="AF501" s="351"/>
      <c r="AG501" s="245">
        <v>0</v>
      </c>
      <c r="AH501" s="247">
        <v>0</v>
      </c>
      <c r="AI501" s="248">
        <v>-2046.8570528610985</v>
      </c>
      <c r="AJ501" s="249">
        <v>0</v>
      </c>
      <c r="AK501" s="262">
        <v>-1960.8242364956159</v>
      </c>
      <c r="AL501" s="263">
        <v>-4007.6812893567144</v>
      </c>
      <c r="AM501" s="252"/>
      <c r="AN501" s="253">
        <v>159.16941</v>
      </c>
      <c r="AO501" s="254">
        <v>0</v>
      </c>
      <c r="AP501" s="255"/>
      <c r="AQ501" s="94" t="s">
        <v>721</v>
      </c>
      <c r="AR501" s="256">
        <v>4007.6812893567144</v>
      </c>
      <c r="AT501" s="246">
        <v>0</v>
      </c>
      <c r="AV501" s="261">
        <v>0</v>
      </c>
    </row>
    <row r="502" spans="1:48" ht="15.05" customHeight="1" x14ac:dyDescent="0.3">
      <c r="A502" s="238">
        <v>496</v>
      </c>
      <c r="B502" s="257" t="s">
        <v>596</v>
      </c>
      <c r="C502" s="240">
        <v>1475.1421629149872</v>
      </c>
      <c r="D502" s="264">
        <v>3</v>
      </c>
      <c r="E502" s="259">
        <v>0</v>
      </c>
      <c r="F502" s="260">
        <v>0</v>
      </c>
      <c r="G502" s="260">
        <v>1009</v>
      </c>
      <c r="H502" s="260">
        <v>4.8</v>
      </c>
      <c r="I502" s="260">
        <v>0</v>
      </c>
      <c r="J502" s="260">
        <v>0</v>
      </c>
      <c r="K502" s="260">
        <v>0</v>
      </c>
      <c r="L502" s="260">
        <v>0</v>
      </c>
      <c r="M502" s="260">
        <v>0</v>
      </c>
      <c r="N502" s="260">
        <v>0</v>
      </c>
      <c r="O502" s="260">
        <v>0</v>
      </c>
      <c r="P502" s="260">
        <v>0</v>
      </c>
      <c r="Q502" s="260">
        <v>0</v>
      </c>
      <c r="R502" s="260">
        <v>0</v>
      </c>
      <c r="S502" s="260">
        <f t="shared" si="15"/>
        <v>5.1719724560001623E-2</v>
      </c>
      <c r="T502" s="362">
        <v>0</v>
      </c>
      <c r="U502" s="369">
        <v>245</v>
      </c>
      <c r="V502" s="245">
        <v>1254.0517197245599</v>
      </c>
      <c r="W502" s="246">
        <v>0</v>
      </c>
      <c r="X502" s="246">
        <v>0</v>
      </c>
      <c r="Y502" s="246">
        <v>0</v>
      </c>
      <c r="Z502" s="246">
        <v>0</v>
      </c>
      <c r="AA502" s="246">
        <v>0</v>
      </c>
      <c r="AB502" s="246">
        <v>0</v>
      </c>
      <c r="AC502" s="246">
        <v>0</v>
      </c>
      <c r="AD502" s="246">
        <v>0</v>
      </c>
      <c r="AE502" s="246">
        <f t="shared" si="14"/>
        <v>0</v>
      </c>
      <c r="AF502" s="351"/>
      <c r="AG502" s="245">
        <v>0</v>
      </c>
      <c r="AH502" s="247">
        <v>1254.0517197245599</v>
      </c>
      <c r="AI502" s="248">
        <v>-221.09044319042732</v>
      </c>
      <c r="AJ502" s="249">
        <v>0</v>
      </c>
      <c r="AK502" s="262">
        <v>-944.65004638869414</v>
      </c>
      <c r="AL502" s="263">
        <v>-1165.7404895791215</v>
      </c>
      <c r="AM502" s="252"/>
      <c r="AN502" s="253">
        <v>114.71364</v>
      </c>
      <c r="AO502" s="254">
        <v>0</v>
      </c>
      <c r="AP502" s="255"/>
      <c r="AQ502" s="94" t="s">
        <v>721</v>
      </c>
      <c r="AR502" s="256">
        <v>1165.7404895791215</v>
      </c>
      <c r="AT502" s="246">
        <v>0</v>
      </c>
      <c r="AV502" s="261">
        <v>245.05171972456</v>
      </c>
    </row>
    <row r="503" spans="1:48" ht="15.05" customHeight="1" x14ac:dyDescent="0.3">
      <c r="A503" s="238">
        <v>497</v>
      </c>
      <c r="B503" s="257" t="s">
        <v>597</v>
      </c>
      <c r="C503" s="240">
        <v>952.64915584932965</v>
      </c>
      <c r="D503" s="264">
        <v>1</v>
      </c>
      <c r="E503" s="259">
        <v>0</v>
      </c>
      <c r="F503" s="260">
        <v>0</v>
      </c>
      <c r="G503" s="260">
        <v>0</v>
      </c>
      <c r="H503" s="260">
        <v>0</v>
      </c>
      <c r="I503" s="260">
        <v>0</v>
      </c>
      <c r="J503" s="260">
        <v>0</v>
      </c>
      <c r="K503" s="260">
        <v>0</v>
      </c>
      <c r="L503" s="260">
        <v>0</v>
      </c>
      <c r="M503" s="260">
        <v>0</v>
      </c>
      <c r="N503" s="260">
        <v>0</v>
      </c>
      <c r="O503" s="260">
        <v>0</v>
      </c>
      <c r="P503" s="260">
        <v>0</v>
      </c>
      <c r="Q503" s="260">
        <v>0</v>
      </c>
      <c r="R503" s="260">
        <v>0</v>
      </c>
      <c r="S503" s="260">
        <f t="shared" si="15"/>
        <v>0</v>
      </c>
      <c r="T503" s="362">
        <v>0</v>
      </c>
      <c r="U503" s="369"/>
      <c r="V503" s="245">
        <v>0</v>
      </c>
      <c r="W503" s="246">
        <v>0</v>
      </c>
      <c r="X503" s="246">
        <v>0</v>
      </c>
      <c r="Y503" s="246">
        <v>0</v>
      </c>
      <c r="Z503" s="246">
        <v>0</v>
      </c>
      <c r="AA503" s="246">
        <v>0</v>
      </c>
      <c r="AB503" s="246">
        <v>0</v>
      </c>
      <c r="AC503" s="246">
        <v>0</v>
      </c>
      <c r="AD503" s="246">
        <v>0</v>
      </c>
      <c r="AE503" s="246">
        <f t="shared" si="14"/>
        <v>0</v>
      </c>
      <c r="AF503" s="351"/>
      <c r="AG503" s="245">
        <v>0</v>
      </c>
      <c r="AH503" s="247">
        <v>0</v>
      </c>
      <c r="AI503" s="248">
        <v>-952.64915584932965</v>
      </c>
      <c r="AJ503" s="249">
        <v>0</v>
      </c>
      <c r="AK503" s="262">
        <v>-910.50871295987474</v>
      </c>
      <c r="AL503" s="263">
        <v>-1863.1578688092045</v>
      </c>
      <c r="AM503" s="252"/>
      <c r="AN503" s="253">
        <v>74.061120000000003</v>
      </c>
      <c r="AO503" s="254">
        <v>0</v>
      </c>
      <c r="AP503" s="255"/>
      <c r="AQ503" s="94" t="s">
        <v>721</v>
      </c>
      <c r="AR503" s="256">
        <v>1863.1578688092045</v>
      </c>
      <c r="AT503" s="246">
        <v>0</v>
      </c>
      <c r="AV503" s="261">
        <v>0</v>
      </c>
    </row>
    <row r="504" spans="1:48" ht="15.05" customHeight="1" x14ac:dyDescent="0.3">
      <c r="A504" s="238">
        <v>498</v>
      </c>
      <c r="B504" s="257" t="s">
        <v>598</v>
      </c>
      <c r="C504" s="240">
        <v>582.51399639365047</v>
      </c>
      <c r="D504" s="264">
        <v>1</v>
      </c>
      <c r="E504" s="259">
        <v>0</v>
      </c>
      <c r="F504" s="260">
        <v>0</v>
      </c>
      <c r="G504" s="260">
        <v>2437</v>
      </c>
      <c r="H504" s="260">
        <v>7</v>
      </c>
      <c r="I504" s="260">
        <v>0</v>
      </c>
      <c r="J504" s="260">
        <v>0</v>
      </c>
      <c r="K504" s="260">
        <v>0</v>
      </c>
      <c r="L504" s="260">
        <v>0</v>
      </c>
      <c r="M504" s="260">
        <v>0</v>
      </c>
      <c r="N504" s="260">
        <v>0</v>
      </c>
      <c r="O504" s="260">
        <v>0</v>
      </c>
      <c r="P504" s="260">
        <v>0</v>
      </c>
      <c r="Q504" s="260">
        <v>0</v>
      </c>
      <c r="R504" s="260">
        <v>0</v>
      </c>
      <c r="S504" s="260">
        <f t="shared" si="15"/>
        <v>0</v>
      </c>
      <c r="T504" s="362">
        <v>0</v>
      </c>
      <c r="U504" s="369"/>
      <c r="V504" s="245">
        <v>2437</v>
      </c>
      <c r="W504" s="246">
        <v>0</v>
      </c>
      <c r="X504" s="246">
        <v>0</v>
      </c>
      <c r="Y504" s="246">
        <v>0</v>
      </c>
      <c r="Z504" s="246">
        <v>0</v>
      </c>
      <c r="AA504" s="246">
        <v>0</v>
      </c>
      <c r="AB504" s="246">
        <v>0</v>
      </c>
      <c r="AC504" s="246">
        <v>0</v>
      </c>
      <c r="AD504" s="246">
        <v>0</v>
      </c>
      <c r="AE504" s="246">
        <f t="shared" si="14"/>
        <v>0</v>
      </c>
      <c r="AF504" s="351"/>
      <c r="AG504" s="245">
        <v>0</v>
      </c>
      <c r="AH504" s="247">
        <v>2437</v>
      </c>
      <c r="AI504" s="248">
        <v>0</v>
      </c>
      <c r="AJ504" s="249">
        <v>1854.4860036063496</v>
      </c>
      <c r="AK504" s="262">
        <v>-555.90061696482485</v>
      </c>
      <c r="AL504" s="263">
        <v>1298.5853866415248</v>
      </c>
      <c r="AM504" s="252"/>
      <c r="AN504" s="253">
        <v>45.270949999999999</v>
      </c>
      <c r="AO504" s="254">
        <v>0</v>
      </c>
      <c r="AP504" s="255"/>
      <c r="AQ504" s="94">
        <v>-1298.5853866415248</v>
      </c>
      <c r="AR504" s="256" t="s">
        <v>721</v>
      </c>
      <c r="AT504" s="246">
        <v>0</v>
      </c>
      <c r="AV504" s="261">
        <v>0</v>
      </c>
    </row>
    <row r="505" spans="1:48" ht="15.05" customHeight="1" x14ac:dyDescent="0.3">
      <c r="A505" s="238">
        <v>499</v>
      </c>
      <c r="B505" s="257" t="s">
        <v>599</v>
      </c>
      <c r="C505" s="240">
        <v>423.05979083760019</v>
      </c>
      <c r="D505" s="264">
        <v>1</v>
      </c>
      <c r="E505" s="259">
        <v>0</v>
      </c>
      <c r="F505" s="260">
        <v>0</v>
      </c>
      <c r="G505" s="260">
        <v>0</v>
      </c>
      <c r="H505" s="260">
        <v>0</v>
      </c>
      <c r="I505" s="260">
        <v>0</v>
      </c>
      <c r="J505" s="260">
        <v>0</v>
      </c>
      <c r="K505" s="260">
        <v>0</v>
      </c>
      <c r="L505" s="260">
        <v>0</v>
      </c>
      <c r="M505" s="260">
        <v>0</v>
      </c>
      <c r="N505" s="260">
        <v>0</v>
      </c>
      <c r="O505" s="260">
        <v>0</v>
      </c>
      <c r="P505" s="260">
        <v>0</v>
      </c>
      <c r="Q505" s="260">
        <v>0</v>
      </c>
      <c r="R505" s="260">
        <v>0</v>
      </c>
      <c r="S505" s="260">
        <f t="shared" si="15"/>
        <v>0</v>
      </c>
      <c r="T505" s="362">
        <v>0</v>
      </c>
      <c r="U505" s="369"/>
      <c r="V505" s="245">
        <v>0</v>
      </c>
      <c r="W505" s="246">
        <v>0</v>
      </c>
      <c r="X505" s="246">
        <v>0</v>
      </c>
      <c r="Y505" s="246">
        <v>0</v>
      </c>
      <c r="Z505" s="246">
        <v>0</v>
      </c>
      <c r="AA505" s="246">
        <v>0</v>
      </c>
      <c r="AB505" s="246">
        <v>0</v>
      </c>
      <c r="AC505" s="246">
        <v>0</v>
      </c>
      <c r="AD505" s="246">
        <v>0</v>
      </c>
      <c r="AE505" s="246">
        <f t="shared" si="14"/>
        <v>0</v>
      </c>
      <c r="AF505" s="351"/>
      <c r="AG505" s="245">
        <v>0</v>
      </c>
      <c r="AH505" s="247">
        <v>0</v>
      </c>
      <c r="AI505" s="248">
        <v>-423.05979083760019</v>
      </c>
      <c r="AJ505" s="249">
        <v>0</v>
      </c>
      <c r="AK505" s="262">
        <v>-403.89437667645484</v>
      </c>
      <c r="AL505" s="263">
        <v>-826.95416751405503</v>
      </c>
      <c r="AM505" s="252"/>
      <c r="AN505" s="253">
        <v>32.882640000000002</v>
      </c>
      <c r="AO505" s="254">
        <v>0</v>
      </c>
      <c r="AP505" s="255"/>
      <c r="AQ505" s="94" t="s">
        <v>721</v>
      </c>
      <c r="AR505" s="256">
        <v>826.95416751405503</v>
      </c>
      <c r="AT505" s="246">
        <v>0</v>
      </c>
      <c r="AV505" s="261">
        <v>0</v>
      </c>
    </row>
    <row r="506" spans="1:48" ht="15.05" customHeight="1" x14ac:dyDescent="0.3">
      <c r="A506" s="238">
        <v>500</v>
      </c>
      <c r="B506" s="257" t="s">
        <v>600</v>
      </c>
      <c r="C506" s="240">
        <v>716.28711127096676</v>
      </c>
      <c r="D506" s="264">
        <v>1</v>
      </c>
      <c r="E506" s="259">
        <v>0</v>
      </c>
      <c r="F506" s="260">
        <v>0</v>
      </c>
      <c r="G506" s="260">
        <v>0</v>
      </c>
      <c r="H506" s="260">
        <v>0</v>
      </c>
      <c r="I506" s="260">
        <v>0</v>
      </c>
      <c r="J506" s="260">
        <v>0</v>
      </c>
      <c r="K506" s="260">
        <v>0</v>
      </c>
      <c r="L506" s="260">
        <v>0</v>
      </c>
      <c r="M506" s="260">
        <v>0</v>
      </c>
      <c r="N506" s="260">
        <v>0</v>
      </c>
      <c r="O506" s="260">
        <v>0</v>
      </c>
      <c r="P506" s="260">
        <v>0</v>
      </c>
      <c r="Q506" s="260">
        <v>0</v>
      </c>
      <c r="R506" s="260">
        <v>0</v>
      </c>
      <c r="S506" s="260">
        <f t="shared" si="15"/>
        <v>0</v>
      </c>
      <c r="T506" s="362">
        <v>0</v>
      </c>
      <c r="U506" s="369"/>
      <c r="V506" s="245">
        <v>0</v>
      </c>
      <c r="W506" s="246">
        <v>0</v>
      </c>
      <c r="X506" s="246">
        <v>0</v>
      </c>
      <c r="Y506" s="246">
        <v>0</v>
      </c>
      <c r="Z506" s="246">
        <v>0</v>
      </c>
      <c r="AA506" s="246">
        <v>0</v>
      </c>
      <c r="AB506" s="246">
        <v>0</v>
      </c>
      <c r="AC506" s="246">
        <v>0</v>
      </c>
      <c r="AD506" s="246">
        <v>0</v>
      </c>
      <c r="AE506" s="246">
        <f t="shared" si="14"/>
        <v>0</v>
      </c>
      <c r="AF506" s="351"/>
      <c r="AG506" s="245">
        <v>0</v>
      </c>
      <c r="AH506" s="247">
        <v>0</v>
      </c>
      <c r="AI506" s="248">
        <v>-716.28711127096676</v>
      </c>
      <c r="AJ506" s="249">
        <v>0</v>
      </c>
      <c r="AK506" s="262">
        <v>-684.37730430164765</v>
      </c>
      <c r="AL506" s="263">
        <v>-1400.6644155726144</v>
      </c>
      <c r="AM506" s="252"/>
      <c r="AN506" s="253">
        <v>55.673639999999999</v>
      </c>
      <c r="AO506" s="254">
        <v>0</v>
      </c>
      <c r="AP506" s="255"/>
      <c r="AQ506" s="94" t="s">
        <v>721</v>
      </c>
      <c r="AR506" s="256">
        <v>1400.6644155726144</v>
      </c>
      <c r="AT506" s="246">
        <v>0</v>
      </c>
      <c r="AV506" s="261">
        <v>0</v>
      </c>
    </row>
    <row r="507" spans="1:48" ht="15.05" customHeight="1" x14ac:dyDescent="0.3">
      <c r="A507" s="238">
        <v>501</v>
      </c>
      <c r="B507" s="257" t="s">
        <v>601</v>
      </c>
      <c r="C507" s="240">
        <v>1040.8513982947015</v>
      </c>
      <c r="D507" s="264">
        <v>3</v>
      </c>
      <c r="E507" s="259">
        <v>0</v>
      </c>
      <c r="F507" s="260">
        <v>0</v>
      </c>
      <c r="G507" s="260">
        <v>0</v>
      </c>
      <c r="H507" s="260">
        <v>0</v>
      </c>
      <c r="I507" s="260">
        <v>0</v>
      </c>
      <c r="J507" s="260">
        <v>0</v>
      </c>
      <c r="K507" s="260">
        <v>0</v>
      </c>
      <c r="L507" s="260">
        <v>0</v>
      </c>
      <c r="M507" s="260">
        <v>0</v>
      </c>
      <c r="N507" s="260">
        <v>0</v>
      </c>
      <c r="O507" s="260">
        <v>0</v>
      </c>
      <c r="P507" s="260">
        <v>0</v>
      </c>
      <c r="Q507" s="260">
        <v>0</v>
      </c>
      <c r="R507" s="260">
        <v>0</v>
      </c>
      <c r="S507" s="260">
        <f t="shared" si="15"/>
        <v>0</v>
      </c>
      <c r="T507" s="362">
        <v>0</v>
      </c>
      <c r="U507" s="369"/>
      <c r="V507" s="245">
        <v>0</v>
      </c>
      <c r="W507" s="246">
        <v>0</v>
      </c>
      <c r="X507" s="246">
        <v>0</v>
      </c>
      <c r="Y507" s="246">
        <v>0</v>
      </c>
      <c r="Z507" s="246">
        <v>0</v>
      </c>
      <c r="AA507" s="246">
        <v>0</v>
      </c>
      <c r="AB507" s="246">
        <v>0</v>
      </c>
      <c r="AC507" s="246">
        <v>0</v>
      </c>
      <c r="AD507" s="246">
        <v>0</v>
      </c>
      <c r="AE507" s="246">
        <f t="shared" si="14"/>
        <v>0</v>
      </c>
      <c r="AF507" s="351"/>
      <c r="AG507" s="245">
        <v>0</v>
      </c>
      <c r="AH507" s="247">
        <v>0</v>
      </c>
      <c r="AI507" s="248">
        <v>-1040.8513982947015</v>
      </c>
      <c r="AJ507" s="249">
        <v>0</v>
      </c>
      <c r="AK507" s="262">
        <v>-997.02120321002053</v>
      </c>
      <c r="AL507" s="263">
        <v>-2037.8726015047221</v>
      </c>
      <c r="AM507" s="252"/>
      <c r="AN507" s="253">
        <v>80.939399999999992</v>
      </c>
      <c r="AO507" s="254">
        <v>0</v>
      </c>
      <c r="AP507" s="255"/>
      <c r="AQ507" s="94" t="s">
        <v>721</v>
      </c>
      <c r="AR507" s="256">
        <v>2037.8726015047221</v>
      </c>
      <c r="AT507" s="246">
        <v>0</v>
      </c>
      <c r="AV507" s="261">
        <v>0</v>
      </c>
    </row>
    <row r="508" spans="1:48" ht="15.05" customHeight="1" x14ac:dyDescent="0.3">
      <c r="A508" s="238">
        <v>502</v>
      </c>
      <c r="B508" s="257" t="s">
        <v>602</v>
      </c>
      <c r="C508" s="240">
        <v>331.32995928740593</v>
      </c>
      <c r="D508" s="264">
        <v>3</v>
      </c>
      <c r="E508" s="259">
        <v>0</v>
      </c>
      <c r="F508" s="260">
        <v>0</v>
      </c>
      <c r="G508" s="260">
        <v>0</v>
      </c>
      <c r="H508" s="260">
        <v>0</v>
      </c>
      <c r="I508" s="260">
        <v>0</v>
      </c>
      <c r="J508" s="260">
        <v>0</v>
      </c>
      <c r="K508" s="260">
        <v>0</v>
      </c>
      <c r="L508" s="260">
        <v>0</v>
      </c>
      <c r="M508" s="260">
        <v>0</v>
      </c>
      <c r="N508" s="260">
        <v>0</v>
      </c>
      <c r="O508" s="260">
        <v>0</v>
      </c>
      <c r="P508" s="260">
        <v>0</v>
      </c>
      <c r="Q508" s="260">
        <v>0</v>
      </c>
      <c r="R508" s="260">
        <v>0</v>
      </c>
      <c r="S508" s="260">
        <f t="shared" si="15"/>
        <v>0</v>
      </c>
      <c r="T508" s="362">
        <v>0</v>
      </c>
      <c r="U508" s="369"/>
      <c r="V508" s="245">
        <v>0</v>
      </c>
      <c r="W508" s="246">
        <v>0</v>
      </c>
      <c r="X508" s="246">
        <v>0</v>
      </c>
      <c r="Y508" s="246">
        <v>0</v>
      </c>
      <c r="Z508" s="246">
        <v>0</v>
      </c>
      <c r="AA508" s="246">
        <v>0</v>
      </c>
      <c r="AB508" s="246">
        <v>0</v>
      </c>
      <c r="AC508" s="246">
        <v>0</v>
      </c>
      <c r="AD508" s="246">
        <v>0</v>
      </c>
      <c r="AE508" s="246">
        <f t="shared" si="14"/>
        <v>0</v>
      </c>
      <c r="AF508" s="351"/>
      <c r="AG508" s="245">
        <v>0</v>
      </c>
      <c r="AH508" s="247">
        <v>0</v>
      </c>
      <c r="AI508" s="248">
        <v>-331.32995928740593</v>
      </c>
      <c r="AJ508" s="249">
        <v>0</v>
      </c>
      <c r="AK508" s="262">
        <v>-317.42269632871898</v>
      </c>
      <c r="AL508" s="263">
        <v>-648.75265561612491</v>
      </c>
      <c r="AM508" s="252"/>
      <c r="AN508" s="253">
        <v>25.765499999999999</v>
      </c>
      <c r="AO508" s="254">
        <v>0</v>
      </c>
      <c r="AP508" s="255"/>
      <c r="AQ508" s="94" t="s">
        <v>721</v>
      </c>
      <c r="AR508" s="256">
        <v>648.75265561612491</v>
      </c>
      <c r="AT508" s="246">
        <v>0</v>
      </c>
      <c r="AV508" s="261">
        <v>0</v>
      </c>
    </row>
    <row r="509" spans="1:48" ht="15.05" customHeight="1" x14ac:dyDescent="0.3">
      <c r="A509" s="238">
        <v>503</v>
      </c>
      <c r="B509" s="257" t="s">
        <v>603</v>
      </c>
      <c r="C509" s="240">
        <v>327.02965449598736</v>
      </c>
      <c r="D509" s="264">
        <v>1</v>
      </c>
      <c r="E509" s="259">
        <v>0</v>
      </c>
      <c r="F509" s="260">
        <v>0</v>
      </c>
      <c r="G509" s="260">
        <v>0</v>
      </c>
      <c r="H509" s="260">
        <v>0</v>
      </c>
      <c r="I509" s="260">
        <v>0</v>
      </c>
      <c r="J509" s="260">
        <v>0</v>
      </c>
      <c r="K509" s="260">
        <v>0</v>
      </c>
      <c r="L509" s="260">
        <v>0</v>
      </c>
      <c r="M509" s="260">
        <v>0</v>
      </c>
      <c r="N509" s="260">
        <v>0</v>
      </c>
      <c r="O509" s="260">
        <v>0</v>
      </c>
      <c r="P509" s="260">
        <v>0</v>
      </c>
      <c r="Q509" s="260">
        <v>0</v>
      </c>
      <c r="R509" s="260">
        <v>0</v>
      </c>
      <c r="S509" s="260">
        <f t="shared" si="15"/>
        <v>0</v>
      </c>
      <c r="T509" s="362">
        <v>0</v>
      </c>
      <c r="U509" s="369"/>
      <c r="V509" s="245">
        <v>0</v>
      </c>
      <c r="W509" s="246">
        <v>0</v>
      </c>
      <c r="X509" s="246">
        <v>0</v>
      </c>
      <c r="Y509" s="246">
        <v>0</v>
      </c>
      <c r="Z509" s="246">
        <v>0</v>
      </c>
      <c r="AA509" s="246">
        <v>0</v>
      </c>
      <c r="AB509" s="246">
        <v>0</v>
      </c>
      <c r="AC509" s="246">
        <v>0</v>
      </c>
      <c r="AD509" s="246">
        <v>0</v>
      </c>
      <c r="AE509" s="246">
        <f t="shared" si="14"/>
        <v>0</v>
      </c>
      <c r="AF509" s="351"/>
      <c r="AG509" s="245">
        <v>0</v>
      </c>
      <c r="AH509" s="247">
        <v>0</v>
      </c>
      <c r="AI509" s="248">
        <v>-327.02965449598736</v>
      </c>
      <c r="AJ509" s="249">
        <v>0</v>
      </c>
      <c r="AK509" s="262">
        <v>-311.80662332451914</v>
      </c>
      <c r="AL509" s="263">
        <v>-638.83627782050644</v>
      </c>
      <c r="AM509" s="252"/>
      <c r="AN509" s="253">
        <v>25.406220000000001</v>
      </c>
      <c r="AO509" s="254">
        <v>0</v>
      </c>
      <c r="AP509" s="255"/>
      <c r="AQ509" s="94" t="s">
        <v>721</v>
      </c>
      <c r="AR509" s="256">
        <v>638.83627782050644</v>
      </c>
      <c r="AT509" s="246">
        <v>0</v>
      </c>
      <c r="AV509" s="261">
        <v>0</v>
      </c>
    </row>
    <row r="510" spans="1:48" ht="15.05" customHeight="1" x14ac:dyDescent="0.3">
      <c r="A510" s="238">
        <v>504</v>
      </c>
      <c r="B510" s="257" t="s">
        <v>604</v>
      </c>
      <c r="C510" s="240">
        <v>381.65036261846717</v>
      </c>
      <c r="D510" s="264">
        <v>1</v>
      </c>
      <c r="E510" s="259">
        <v>0</v>
      </c>
      <c r="F510" s="260">
        <v>0</v>
      </c>
      <c r="G510" s="260">
        <v>0</v>
      </c>
      <c r="H510" s="260">
        <v>0</v>
      </c>
      <c r="I510" s="260">
        <v>0</v>
      </c>
      <c r="J510" s="260">
        <v>0</v>
      </c>
      <c r="K510" s="260">
        <v>0</v>
      </c>
      <c r="L510" s="260">
        <v>0</v>
      </c>
      <c r="M510" s="260">
        <v>0</v>
      </c>
      <c r="N510" s="260">
        <v>0</v>
      </c>
      <c r="O510" s="260">
        <v>0</v>
      </c>
      <c r="P510" s="260">
        <v>0</v>
      </c>
      <c r="Q510" s="260">
        <v>0</v>
      </c>
      <c r="R510" s="260">
        <v>0</v>
      </c>
      <c r="S510" s="260">
        <f t="shared" si="15"/>
        <v>0</v>
      </c>
      <c r="T510" s="362">
        <v>0</v>
      </c>
      <c r="U510" s="369"/>
      <c r="V510" s="245">
        <v>0</v>
      </c>
      <c r="W510" s="246">
        <v>0</v>
      </c>
      <c r="X510" s="246">
        <v>0</v>
      </c>
      <c r="Y510" s="246">
        <v>0</v>
      </c>
      <c r="Z510" s="246">
        <v>0</v>
      </c>
      <c r="AA510" s="246">
        <v>0</v>
      </c>
      <c r="AB510" s="246">
        <v>0</v>
      </c>
      <c r="AC510" s="246">
        <v>0</v>
      </c>
      <c r="AD510" s="246">
        <v>0</v>
      </c>
      <c r="AE510" s="246">
        <f t="shared" si="14"/>
        <v>0</v>
      </c>
      <c r="AF510" s="351"/>
      <c r="AG510" s="245">
        <v>0</v>
      </c>
      <c r="AH510" s="247">
        <v>0</v>
      </c>
      <c r="AI510" s="248">
        <v>-381.65036261846717</v>
      </c>
      <c r="AJ510" s="249">
        <v>0</v>
      </c>
      <c r="AK510" s="262">
        <v>-363.50882782374322</v>
      </c>
      <c r="AL510" s="263">
        <v>-745.15919044221039</v>
      </c>
      <c r="AM510" s="252"/>
      <c r="AN510" s="253">
        <v>29.64968</v>
      </c>
      <c r="AO510" s="254">
        <v>0</v>
      </c>
      <c r="AP510" s="255"/>
      <c r="AQ510" s="94" t="s">
        <v>721</v>
      </c>
      <c r="AR510" s="256">
        <v>745.15919044221039</v>
      </c>
      <c r="AT510" s="246">
        <v>0</v>
      </c>
      <c r="AV510" s="261">
        <v>0</v>
      </c>
    </row>
    <row r="511" spans="1:48" ht="15.05" customHeight="1" x14ac:dyDescent="0.3">
      <c r="A511" s="238">
        <v>505</v>
      </c>
      <c r="B511" s="257" t="s">
        <v>605</v>
      </c>
      <c r="C511" s="240">
        <v>1195.5778420819483</v>
      </c>
      <c r="D511" s="264">
        <v>1</v>
      </c>
      <c r="E511" s="259">
        <v>0</v>
      </c>
      <c r="F511" s="260">
        <v>0</v>
      </c>
      <c r="G511" s="260">
        <v>0</v>
      </c>
      <c r="H511" s="260">
        <v>0</v>
      </c>
      <c r="I511" s="260">
        <v>0</v>
      </c>
      <c r="J511" s="260">
        <v>0</v>
      </c>
      <c r="K511" s="260">
        <v>0</v>
      </c>
      <c r="L511" s="260">
        <v>0</v>
      </c>
      <c r="M511" s="260">
        <v>0</v>
      </c>
      <c r="N511" s="260">
        <v>0</v>
      </c>
      <c r="O511" s="260">
        <v>0</v>
      </c>
      <c r="P511" s="260">
        <v>0</v>
      </c>
      <c r="Q511" s="260">
        <v>0</v>
      </c>
      <c r="R511" s="260">
        <v>0</v>
      </c>
      <c r="S511" s="260">
        <f t="shared" si="15"/>
        <v>0</v>
      </c>
      <c r="T511" s="362">
        <v>0</v>
      </c>
      <c r="U511" s="369"/>
      <c r="V511" s="245">
        <v>0</v>
      </c>
      <c r="W511" s="246">
        <v>0</v>
      </c>
      <c r="X511" s="246">
        <v>0</v>
      </c>
      <c r="Y511" s="246">
        <v>0</v>
      </c>
      <c r="Z511" s="246">
        <v>0</v>
      </c>
      <c r="AA511" s="246">
        <v>0</v>
      </c>
      <c r="AB511" s="246">
        <v>0</v>
      </c>
      <c r="AC511" s="246">
        <v>0</v>
      </c>
      <c r="AD511" s="246">
        <v>0</v>
      </c>
      <c r="AE511" s="246">
        <f t="shared" si="14"/>
        <v>0</v>
      </c>
      <c r="AF511" s="351"/>
      <c r="AG511" s="245">
        <v>0</v>
      </c>
      <c r="AH511" s="247">
        <v>0</v>
      </c>
      <c r="AI511" s="248">
        <v>-1195.5778420819483</v>
      </c>
      <c r="AJ511" s="249">
        <v>0</v>
      </c>
      <c r="AK511" s="262">
        <v>-1143.9313652927358</v>
      </c>
      <c r="AL511" s="263">
        <v>-2339.5092073746841</v>
      </c>
      <c r="AM511" s="252"/>
      <c r="AN511" s="253">
        <v>92.957399999999993</v>
      </c>
      <c r="AO511" s="254">
        <v>0</v>
      </c>
      <c r="AP511" s="255"/>
      <c r="AQ511" s="94" t="s">
        <v>721</v>
      </c>
      <c r="AR511" s="256">
        <v>2339.5092073746841</v>
      </c>
      <c r="AT511" s="246">
        <v>0</v>
      </c>
      <c r="AV511" s="261">
        <v>0</v>
      </c>
    </row>
    <row r="512" spans="1:48" ht="15.05" customHeight="1" x14ac:dyDescent="0.3">
      <c r="A512" s="238">
        <v>506</v>
      </c>
      <c r="B512" s="257" t="s">
        <v>606</v>
      </c>
      <c r="C512" s="240">
        <v>574.59087002372439</v>
      </c>
      <c r="D512" s="264">
        <v>1</v>
      </c>
      <c r="E512" s="259">
        <v>0</v>
      </c>
      <c r="F512" s="260">
        <v>0</v>
      </c>
      <c r="G512" s="260">
        <v>0</v>
      </c>
      <c r="H512" s="260">
        <v>0</v>
      </c>
      <c r="I512" s="260">
        <v>0</v>
      </c>
      <c r="J512" s="260">
        <v>0</v>
      </c>
      <c r="K512" s="260">
        <v>0</v>
      </c>
      <c r="L512" s="260">
        <v>0</v>
      </c>
      <c r="M512" s="260">
        <v>0</v>
      </c>
      <c r="N512" s="260">
        <v>0</v>
      </c>
      <c r="O512" s="260">
        <v>0</v>
      </c>
      <c r="P512" s="260">
        <v>0</v>
      </c>
      <c r="Q512" s="260">
        <v>0</v>
      </c>
      <c r="R512" s="260">
        <v>0</v>
      </c>
      <c r="S512" s="260">
        <f t="shared" si="15"/>
        <v>0</v>
      </c>
      <c r="T512" s="362">
        <v>0</v>
      </c>
      <c r="U512" s="369"/>
      <c r="V512" s="245">
        <v>0</v>
      </c>
      <c r="W512" s="246">
        <v>0</v>
      </c>
      <c r="X512" s="246">
        <v>0</v>
      </c>
      <c r="Y512" s="246">
        <v>0</v>
      </c>
      <c r="Z512" s="246">
        <v>0</v>
      </c>
      <c r="AA512" s="246">
        <v>0</v>
      </c>
      <c r="AB512" s="246">
        <v>0</v>
      </c>
      <c r="AC512" s="246">
        <v>0</v>
      </c>
      <c r="AD512" s="246">
        <v>0</v>
      </c>
      <c r="AE512" s="246">
        <f t="shared" si="14"/>
        <v>0</v>
      </c>
      <c r="AF512" s="351"/>
      <c r="AG512" s="245">
        <v>0</v>
      </c>
      <c r="AH512" s="247">
        <v>0</v>
      </c>
      <c r="AI512" s="248">
        <v>-574.59087002372439</v>
      </c>
      <c r="AJ512" s="249">
        <v>0</v>
      </c>
      <c r="AK512" s="262">
        <v>-546.65185094466813</v>
      </c>
      <c r="AL512" s="263">
        <v>-1121.2427209683924</v>
      </c>
      <c r="AM512" s="252"/>
      <c r="AN512" s="253">
        <v>44.638080000000002</v>
      </c>
      <c r="AO512" s="254">
        <v>0</v>
      </c>
      <c r="AP512" s="255"/>
      <c r="AQ512" s="94" t="s">
        <v>721</v>
      </c>
      <c r="AR512" s="256">
        <v>1121.2427209683924</v>
      </c>
      <c r="AT512" s="246">
        <v>0</v>
      </c>
      <c r="AV512" s="261">
        <v>0</v>
      </c>
    </row>
    <row r="513" spans="1:48" ht="15.05" customHeight="1" x14ac:dyDescent="0.3">
      <c r="A513" s="238">
        <v>507</v>
      </c>
      <c r="B513" s="257" t="s">
        <v>607</v>
      </c>
      <c r="C513" s="240">
        <v>904.99696897947047</v>
      </c>
      <c r="D513" s="264">
        <v>1</v>
      </c>
      <c r="E513" s="259">
        <v>0</v>
      </c>
      <c r="F513" s="260">
        <v>0</v>
      </c>
      <c r="G513" s="260">
        <v>0</v>
      </c>
      <c r="H513" s="260">
        <v>0</v>
      </c>
      <c r="I513" s="260">
        <v>0</v>
      </c>
      <c r="J513" s="260">
        <v>0</v>
      </c>
      <c r="K513" s="260">
        <v>0</v>
      </c>
      <c r="L513" s="260">
        <v>0</v>
      </c>
      <c r="M513" s="260">
        <v>0</v>
      </c>
      <c r="N513" s="260">
        <v>0</v>
      </c>
      <c r="O513" s="260">
        <v>0</v>
      </c>
      <c r="P513" s="260">
        <v>0</v>
      </c>
      <c r="Q513" s="260">
        <v>0</v>
      </c>
      <c r="R513" s="260">
        <v>0</v>
      </c>
      <c r="S513" s="260">
        <f t="shared" si="15"/>
        <v>0</v>
      </c>
      <c r="T513" s="362">
        <v>0</v>
      </c>
      <c r="U513" s="369"/>
      <c r="V513" s="245">
        <v>0</v>
      </c>
      <c r="W513" s="246">
        <v>0</v>
      </c>
      <c r="X513" s="246">
        <v>0</v>
      </c>
      <c r="Y513" s="246">
        <v>0</v>
      </c>
      <c r="Z513" s="246">
        <v>0</v>
      </c>
      <c r="AA513" s="246">
        <v>0</v>
      </c>
      <c r="AB513" s="246">
        <v>0</v>
      </c>
      <c r="AC513" s="246">
        <v>0</v>
      </c>
      <c r="AD513" s="246">
        <v>0</v>
      </c>
      <c r="AE513" s="246">
        <f t="shared" si="14"/>
        <v>0</v>
      </c>
      <c r="AF513" s="351"/>
      <c r="AG513" s="245">
        <v>0</v>
      </c>
      <c r="AH513" s="247">
        <v>0</v>
      </c>
      <c r="AI513" s="248">
        <v>-904.99696897947047</v>
      </c>
      <c r="AJ513" s="249">
        <v>0</v>
      </c>
      <c r="AK513" s="262">
        <v>-864.18306950791316</v>
      </c>
      <c r="AL513" s="263">
        <v>-1769.1800384873836</v>
      </c>
      <c r="AM513" s="252"/>
      <c r="AN513" s="253">
        <v>70.344899999999996</v>
      </c>
      <c r="AO513" s="254">
        <v>0</v>
      </c>
      <c r="AP513" s="255"/>
      <c r="AQ513" s="94" t="s">
        <v>721</v>
      </c>
      <c r="AR513" s="256">
        <v>1769.1800384873836</v>
      </c>
      <c r="AT513" s="246">
        <v>0</v>
      </c>
      <c r="AV513" s="261">
        <v>0</v>
      </c>
    </row>
    <row r="514" spans="1:48" ht="15.05" customHeight="1" x14ac:dyDescent="0.3">
      <c r="A514" s="238">
        <v>508</v>
      </c>
      <c r="B514" s="257" t="s">
        <v>608</v>
      </c>
      <c r="C514" s="240">
        <v>573.09419229664707</v>
      </c>
      <c r="D514" s="264">
        <v>1</v>
      </c>
      <c r="E514" s="259">
        <v>0</v>
      </c>
      <c r="F514" s="260">
        <v>0</v>
      </c>
      <c r="G514" s="260">
        <v>1143.3600000000001</v>
      </c>
      <c r="H514" s="260">
        <v>7.3000000000000007</v>
      </c>
      <c r="I514" s="260">
        <v>0</v>
      </c>
      <c r="J514" s="260">
        <v>0</v>
      </c>
      <c r="K514" s="260">
        <v>0</v>
      </c>
      <c r="L514" s="260">
        <v>0</v>
      </c>
      <c r="M514" s="260">
        <v>0</v>
      </c>
      <c r="N514" s="260">
        <v>0</v>
      </c>
      <c r="O514" s="260">
        <v>0</v>
      </c>
      <c r="P514" s="260">
        <v>0</v>
      </c>
      <c r="Q514" s="260">
        <v>0</v>
      </c>
      <c r="R514" s="260">
        <v>0</v>
      </c>
      <c r="S514" s="260">
        <f t="shared" si="15"/>
        <v>4.9282551814462749</v>
      </c>
      <c r="T514" s="362">
        <v>0</v>
      </c>
      <c r="U514" s="369"/>
      <c r="V514" s="245">
        <v>1148.2882551814464</v>
      </c>
      <c r="W514" s="246">
        <v>0</v>
      </c>
      <c r="X514" s="246">
        <v>0</v>
      </c>
      <c r="Y514" s="246">
        <v>0</v>
      </c>
      <c r="Z514" s="246">
        <v>0</v>
      </c>
      <c r="AA514" s="246">
        <v>0</v>
      </c>
      <c r="AB514" s="246">
        <v>0</v>
      </c>
      <c r="AC514" s="246">
        <v>0</v>
      </c>
      <c r="AD514" s="246">
        <v>0</v>
      </c>
      <c r="AE514" s="246">
        <f t="shared" si="14"/>
        <v>0</v>
      </c>
      <c r="AF514" s="351"/>
      <c r="AG514" s="245">
        <v>0</v>
      </c>
      <c r="AH514" s="247">
        <v>1148.2882551814464</v>
      </c>
      <c r="AI514" s="248">
        <v>0</v>
      </c>
      <c r="AJ514" s="249">
        <v>575.19406288479934</v>
      </c>
      <c r="AK514" s="262">
        <v>-289.02365303528723</v>
      </c>
      <c r="AL514" s="263">
        <v>286.17040984951211</v>
      </c>
      <c r="AM514" s="252"/>
      <c r="AN514" s="253">
        <v>44.546320000000001</v>
      </c>
      <c r="AO514" s="254">
        <v>0</v>
      </c>
      <c r="AP514" s="255"/>
      <c r="AQ514" s="94">
        <v>-286.17040984951211</v>
      </c>
      <c r="AR514" s="256" t="s">
        <v>721</v>
      </c>
      <c r="AT514" s="246">
        <v>0</v>
      </c>
      <c r="AV514" s="261">
        <v>4.9282551814462749</v>
      </c>
    </row>
    <row r="515" spans="1:48" ht="15.05" customHeight="1" x14ac:dyDescent="0.3">
      <c r="A515" s="238">
        <v>509</v>
      </c>
      <c r="B515" s="257" t="s">
        <v>609</v>
      </c>
      <c r="C515" s="240">
        <v>672.04920111204683</v>
      </c>
      <c r="D515" s="264">
        <v>1</v>
      </c>
      <c r="E515" s="259">
        <v>0</v>
      </c>
      <c r="F515" s="260">
        <v>0</v>
      </c>
      <c r="G515" s="260">
        <v>1728</v>
      </c>
      <c r="H515" s="260">
        <v>6</v>
      </c>
      <c r="I515" s="260">
        <v>0</v>
      </c>
      <c r="J515" s="260">
        <v>0</v>
      </c>
      <c r="K515" s="260">
        <v>0</v>
      </c>
      <c r="L515" s="260">
        <v>0</v>
      </c>
      <c r="M515" s="260">
        <v>0</v>
      </c>
      <c r="N515" s="260">
        <v>0</v>
      </c>
      <c r="O515" s="260">
        <v>0</v>
      </c>
      <c r="P515" s="260">
        <v>0</v>
      </c>
      <c r="Q515" s="260">
        <v>0</v>
      </c>
      <c r="R515" s="260">
        <v>0</v>
      </c>
      <c r="S515" s="260">
        <f t="shared" si="15"/>
        <v>0</v>
      </c>
      <c r="T515" s="362">
        <v>0</v>
      </c>
      <c r="U515" s="369"/>
      <c r="V515" s="245">
        <v>1728</v>
      </c>
      <c r="W515" s="246">
        <v>0</v>
      </c>
      <c r="X515" s="246">
        <v>0</v>
      </c>
      <c r="Y515" s="246">
        <v>0</v>
      </c>
      <c r="Z515" s="246">
        <v>0</v>
      </c>
      <c r="AA515" s="246">
        <v>0</v>
      </c>
      <c r="AB515" s="246">
        <v>0</v>
      </c>
      <c r="AC515" s="246">
        <v>0</v>
      </c>
      <c r="AD515" s="246">
        <v>0</v>
      </c>
      <c r="AE515" s="246">
        <f t="shared" si="14"/>
        <v>0</v>
      </c>
      <c r="AF515" s="351"/>
      <c r="AG515" s="245">
        <v>0</v>
      </c>
      <c r="AH515" s="247">
        <v>1728</v>
      </c>
      <c r="AI515" s="248">
        <v>0</v>
      </c>
      <c r="AJ515" s="249">
        <v>1055.9507988879532</v>
      </c>
      <c r="AK515" s="262">
        <v>-641.71530804716986</v>
      </c>
      <c r="AL515" s="263">
        <v>414.23549084078331</v>
      </c>
      <c r="AM515" s="252"/>
      <c r="AN515" s="253">
        <v>52.230460000000001</v>
      </c>
      <c r="AO515" s="254">
        <v>0</v>
      </c>
      <c r="AP515" s="255"/>
      <c r="AQ515" s="94">
        <v>-414.23549084078331</v>
      </c>
      <c r="AR515" s="256" t="s">
        <v>721</v>
      </c>
      <c r="AT515" s="246">
        <v>0</v>
      </c>
      <c r="AV515" s="261">
        <v>0</v>
      </c>
    </row>
    <row r="516" spans="1:48" ht="15.05" customHeight="1" x14ac:dyDescent="0.3">
      <c r="A516" s="238">
        <v>510</v>
      </c>
      <c r="B516" s="257" t="s">
        <v>610</v>
      </c>
      <c r="C516" s="240">
        <v>611.20204685193858</v>
      </c>
      <c r="D516" s="264">
        <v>1</v>
      </c>
      <c r="E516" s="259">
        <v>0</v>
      </c>
      <c r="F516" s="260">
        <v>0</v>
      </c>
      <c r="G516" s="260">
        <v>0</v>
      </c>
      <c r="H516" s="260">
        <v>0</v>
      </c>
      <c r="I516" s="260">
        <v>0</v>
      </c>
      <c r="J516" s="260">
        <v>0</v>
      </c>
      <c r="K516" s="260">
        <v>0</v>
      </c>
      <c r="L516" s="260">
        <v>0</v>
      </c>
      <c r="M516" s="260">
        <v>0</v>
      </c>
      <c r="N516" s="260">
        <v>0</v>
      </c>
      <c r="O516" s="260">
        <v>0</v>
      </c>
      <c r="P516" s="260">
        <v>0</v>
      </c>
      <c r="Q516" s="260">
        <v>0</v>
      </c>
      <c r="R516" s="260">
        <v>0</v>
      </c>
      <c r="S516" s="260">
        <f t="shared" si="15"/>
        <v>522</v>
      </c>
      <c r="T516" s="362">
        <v>0</v>
      </c>
      <c r="U516" s="369"/>
      <c r="V516" s="245">
        <v>522</v>
      </c>
      <c r="W516" s="246">
        <v>0</v>
      </c>
      <c r="X516" s="246">
        <v>0</v>
      </c>
      <c r="Y516" s="246">
        <v>0</v>
      </c>
      <c r="Z516" s="246">
        <v>0</v>
      </c>
      <c r="AA516" s="246">
        <v>0</v>
      </c>
      <c r="AB516" s="246">
        <v>0</v>
      </c>
      <c r="AC516" s="246">
        <v>0</v>
      </c>
      <c r="AD516" s="246">
        <v>0</v>
      </c>
      <c r="AE516" s="246">
        <f t="shared" si="14"/>
        <v>0</v>
      </c>
      <c r="AF516" s="351"/>
      <c r="AG516" s="245">
        <v>0</v>
      </c>
      <c r="AH516" s="247">
        <v>522</v>
      </c>
      <c r="AI516" s="248">
        <v>-89.202046851938576</v>
      </c>
      <c r="AJ516" s="249">
        <v>0</v>
      </c>
      <c r="AK516" s="262">
        <v>-582.74702666440362</v>
      </c>
      <c r="AL516" s="263">
        <v>-671.9490735163422</v>
      </c>
      <c r="AM516" s="252"/>
      <c r="AN516" s="253">
        <v>47.499760000000002</v>
      </c>
      <c r="AO516" s="254">
        <v>0</v>
      </c>
      <c r="AP516" s="255"/>
      <c r="AQ516" s="94" t="s">
        <v>721</v>
      </c>
      <c r="AR516" s="256">
        <v>671.9490735163422</v>
      </c>
      <c r="AT516" s="246">
        <v>0</v>
      </c>
      <c r="AV516" s="261">
        <v>522</v>
      </c>
    </row>
    <row r="517" spans="1:48" ht="15.05" customHeight="1" x14ac:dyDescent="0.3">
      <c r="A517" s="238">
        <v>511</v>
      </c>
      <c r="B517" s="257" t="s">
        <v>611</v>
      </c>
      <c r="C517" s="240">
        <v>367.18037104745741</v>
      </c>
      <c r="D517" s="264">
        <v>1</v>
      </c>
      <c r="E517" s="259">
        <v>0</v>
      </c>
      <c r="F517" s="260">
        <v>0</v>
      </c>
      <c r="G517" s="260">
        <v>0</v>
      </c>
      <c r="H517" s="260">
        <v>0</v>
      </c>
      <c r="I517" s="260">
        <v>0</v>
      </c>
      <c r="J517" s="260">
        <v>0</v>
      </c>
      <c r="K517" s="260">
        <v>0</v>
      </c>
      <c r="L517" s="260">
        <v>0</v>
      </c>
      <c r="M517" s="260">
        <v>0</v>
      </c>
      <c r="N517" s="260">
        <v>0</v>
      </c>
      <c r="O517" s="260">
        <v>0</v>
      </c>
      <c r="P517" s="260">
        <v>0</v>
      </c>
      <c r="Q517" s="260">
        <v>0</v>
      </c>
      <c r="R517" s="260">
        <v>0</v>
      </c>
      <c r="S517" s="260">
        <f t="shared" si="15"/>
        <v>0</v>
      </c>
      <c r="T517" s="362">
        <v>0</v>
      </c>
      <c r="U517" s="369"/>
      <c r="V517" s="245">
        <v>0</v>
      </c>
      <c r="W517" s="246">
        <v>0</v>
      </c>
      <c r="X517" s="246">
        <v>0</v>
      </c>
      <c r="Y517" s="246">
        <v>0</v>
      </c>
      <c r="Z517" s="246">
        <v>0</v>
      </c>
      <c r="AA517" s="246">
        <v>0</v>
      </c>
      <c r="AB517" s="246">
        <v>0</v>
      </c>
      <c r="AC517" s="246">
        <v>0</v>
      </c>
      <c r="AD517" s="246">
        <v>0</v>
      </c>
      <c r="AE517" s="246">
        <f t="shared" si="14"/>
        <v>0</v>
      </c>
      <c r="AF517" s="351"/>
      <c r="AG517" s="245">
        <v>0</v>
      </c>
      <c r="AH517" s="247">
        <v>0</v>
      </c>
      <c r="AI517" s="248">
        <v>-367.18037104745741</v>
      </c>
      <c r="AJ517" s="249">
        <v>0</v>
      </c>
      <c r="AK517" s="262">
        <v>-350.37525226293792</v>
      </c>
      <c r="AL517" s="263">
        <v>-717.55562331039528</v>
      </c>
      <c r="AM517" s="252"/>
      <c r="AN517" s="253">
        <v>28.538580000000003</v>
      </c>
      <c r="AO517" s="254">
        <v>0</v>
      </c>
      <c r="AP517" s="255"/>
      <c r="AQ517" s="94" t="s">
        <v>721</v>
      </c>
      <c r="AR517" s="256">
        <v>717.55562331039528</v>
      </c>
      <c r="AT517" s="246">
        <v>0</v>
      </c>
      <c r="AV517" s="261">
        <v>0</v>
      </c>
    </row>
    <row r="518" spans="1:48" ht="15.05" customHeight="1" x14ac:dyDescent="0.3">
      <c r="A518" s="238">
        <v>512</v>
      </c>
      <c r="B518" s="257" t="s">
        <v>612</v>
      </c>
      <c r="C518" s="240">
        <v>960.00983061429918</v>
      </c>
      <c r="D518" s="264">
        <v>1</v>
      </c>
      <c r="E518" s="259">
        <v>0</v>
      </c>
      <c r="F518" s="260">
        <v>0</v>
      </c>
      <c r="G518" s="260">
        <v>0</v>
      </c>
      <c r="H518" s="260">
        <v>0</v>
      </c>
      <c r="I518" s="260">
        <v>0</v>
      </c>
      <c r="J518" s="260">
        <v>0</v>
      </c>
      <c r="K518" s="260">
        <v>0</v>
      </c>
      <c r="L518" s="260">
        <v>0</v>
      </c>
      <c r="M518" s="260">
        <v>0</v>
      </c>
      <c r="N518" s="260">
        <v>0</v>
      </c>
      <c r="O518" s="260">
        <v>0</v>
      </c>
      <c r="P518" s="260">
        <v>0</v>
      </c>
      <c r="Q518" s="260">
        <v>0</v>
      </c>
      <c r="R518" s="260">
        <v>0</v>
      </c>
      <c r="S518" s="260">
        <f t="shared" si="15"/>
        <v>0</v>
      </c>
      <c r="T518" s="362">
        <v>0</v>
      </c>
      <c r="U518" s="369"/>
      <c r="V518" s="245">
        <v>0</v>
      </c>
      <c r="W518" s="246">
        <v>0</v>
      </c>
      <c r="X518" s="246">
        <v>0</v>
      </c>
      <c r="Y518" s="246">
        <v>0</v>
      </c>
      <c r="Z518" s="246">
        <v>0</v>
      </c>
      <c r="AA518" s="246">
        <v>0</v>
      </c>
      <c r="AB518" s="246">
        <v>0</v>
      </c>
      <c r="AC518" s="246">
        <v>0</v>
      </c>
      <c r="AD518" s="246">
        <v>0</v>
      </c>
      <c r="AE518" s="246">
        <f t="shared" si="14"/>
        <v>0</v>
      </c>
      <c r="AF518" s="351"/>
      <c r="AG518" s="245">
        <v>0</v>
      </c>
      <c r="AH518" s="247">
        <v>0</v>
      </c>
      <c r="AI518" s="248">
        <v>-960.00983061429918</v>
      </c>
      <c r="AJ518" s="249">
        <v>0</v>
      </c>
      <c r="AK518" s="262">
        <v>-915.80581175413749</v>
      </c>
      <c r="AL518" s="263">
        <v>-1875.8156423684368</v>
      </c>
      <c r="AM518" s="252"/>
      <c r="AN518" s="253">
        <v>74.613680000000002</v>
      </c>
      <c r="AO518" s="254">
        <v>0</v>
      </c>
      <c r="AP518" s="255"/>
      <c r="AQ518" s="94" t="s">
        <v>721</v>
      </c>
      <c r="AR518" s="256">
        <v>1875.8156423684368</v>
      </c>
      <c r="AT518" s="246">
        <v>0</v>
      </c>
      <c r="AV518" s="261">
        <v>0</v>
      </c>
    </row>
    <row r="519" spans="1:48" ht="15.05" customHeight="1" x14ac:dyDescent="0.3">
      <c r="A519" s="238">
        <v>513</v>
      </c>
      <c r="B519" s="257" t="s">
        <v>613</v>
      </c>
      <c r="C519" s="240">
        <v>301.47745928753062</v>
      </c>
      <c r="D519" s="264">
        <v>2</v>
      </c>
      <c r="E519" s="259">
        <v>0</v>
      </c>
      <c r="F519" s="260">
        <v>0</v>
      </c>
      <c r="G519" s="260">
        <v>0</v>
      </c>
      <c r="H519" s="260">
        <v>0</v>
      </c>
      <c r="I519" s="260">
        <v>0</v>
      </c>
      <c r="J519" s="260">
        <v>0</v>
      </c>
      <c r="K519" s="260">
        <v>0</v>
      </c>
      <c r="L519" s="260">
        <v>0</v>
      </c>
      <c r="M519" s="260">
        <v>0</v>
      </c>
      <c r="N519" s="260">
        <v>0</v>
      </c>
      <c r="O519" s="260">
        <v>0</v>
      </c>
      <c r="P519" s="260">
        <v>0</v>
      </c>
      <c r="Q519" s="260">
        <v>0</v>
      </c>
      <c r="R519" s="260">
        <v>0</v>
      </c>
      <c r="S519" s="260">
        <f t="shared" si="15"/>
        <v>2313</v>
      </c>
      <c r="T519" s="362">
        <v>0</v>
      </c>
      <c r="U519" s="369"/>
      <c r="V519" s="245">
        <v>2313</v>
      </c>
      <c r="W519" s="246">
        <v>0</v>
      </c>
      <c r="X519" s="246">
        <v>0</v>
      </c>
      <c r="Y519" s="246">
        <v>0</v>
      </c>
      <c r="Z519" s="246">
        <v>0</v>
      </c>
      <c r="AA519" s="246">
        <v>0</v>
      </c>
      <c r="AB519" s="246">
        <v>0</v>
      </c>
      <c r="AC519" s="246">
        <v>0</v>
      </c>
      <c r="AD519" s="246">
        <v>0</v>
      </c>
      <c r="AE519" s="246">
        <f t="shared" si="14"/>
        <v>0</v>
      </c>
      <c r="AF519" s="351"/>
      <c r="AG519" s="245">
        <v>0</v>
      </c>
      <c r="AH519" s="247">
        <v>2313</v>
      </c>
      <c r="AI519" s="248">
        <v>0</v>
      </c>
      <c r="AJ519" s="249">
        <v>2011.5225407124694</v>
      </c>
      <c r="AK519" s="262">
        <v>-288.81816641527064</v>
      </c>
      <c r="AL519" s="263">
        <v>1722.7043742971987</v>
      </c>
      <c r="AM519" s="252"/>
      <c r="AN519" s="253">
        <v>23.444099999999999</v>
      </c>
      <c r="AO519" s="254">
        <v>0</v>
      </c>
      <c r="AP519" s="255"/>
      <c r="AQ519" s="94">
        <v>-1722.7043742971987</v>
      </c>
      <c r="AR519" s="256" t="s">
        <v>721</v>
      </c>
      <c r="AT519" s="246">
        <v>0</v>
      </c>
      <c r="AV519" s="261">
        <v>2313</v>
      </c>
    </row>
    <row r="520" spans="1:48" ht="15.05" customHeight="1" x14ac:dyDescent="0.3">
      <c r="A520" s="238">
        <v>514</v>
      </c>
      <c r="B520" s="257" t="s">
        <v>614</v>
      </c>
      <c r="C520" s="240">
        <v>238.62470290254512</v>
      </c>
      <c r="D520" s="264">
        <v>1</v>
      </c>
      <c r="E520" s="259">
        <v>0</v>
      </c>
      <c r="F520" s="260">
        <v>0</v>
      </c>
      <c r="G520" s="260">
        <v>0</v>
      </c>
      <c r="H520" s="260">
        <v>0</v>
      </c>
      <c r="I520" s="260">
        <v>0</v>
      </c>
      <c r="J520" s="260">
        <v>0</v>
      </c>
      <c r="K520" s="260">
        <v>0</v>
      </c>
      <c r="L520" s="260">
        <v>0</v>
      </c>
      <c r="M520" s="260">
        <v>0</v>
      </c>
      <c r="N520" s="260">
        <v>0</v>
      </c>
      <c r="O520" s="260">
        <v>0</v>
      </c>
      <c r="P520" s="260">
        <v>0</v>
      </c>
      <c r="Q520" s="260">
        <v>0</v>
      </c>
      <c r="R520" s="260">
        <v>0</v>
      </c>
      <c r="S520" s="260">
        <f t="shared" si="15"/>
        <v>0</v>
      </c>
      <c r="T520" s="362">
        <v>0</v>
      </c>
      <c r="U520" s="369"/>
      <c r="V520" s="245">
        <v>0</v>
      </c>
      <c r="W520" s="246">
        <v>0</v>
      </c>
      <c r="X520" s="246">
        <v>0</v>
      </c>
      <c r="Y520" s="246">
        <v>0</v>
      </c>
      <c r="Z520" s="246">
        <v>0</v>
      </c>
      <c r="AA520" s="246">
        <v>0</v>
      </c>
      <c r="AB520" s="246">
        <v>0</v>
      </c>
      <c r="AC520" s="246">
        <v>0</v>
      </c>
      <c r="AD520" s="246">
        <v>0</v>
      </c>
      <c r="AE520" s="246">
        <f t="shared" ref="AE520:AE572" si="16">AT520-AF520</f>
        <v>0</v>
      </c>
      <c r="AF520" s="351"/>
      <c r="AG520" s="245">
        <v>0</v>
      </c>
      <c r="AH520" s="247">
        <v>0</v>
      </c>
      <c r="AI520" s="248">
        <v>-238.62470290254512</v>
      </c>
      <c r="AJ520" s="249">
        <v>0</v>
      </c>
      <c r="AK520" s="262">
        <v>-227.18936893149032</v>
      </c>
      <c r="AL520" s="263">
        <v>-465.81407183403542</v>
      </c>
      <c r="AM520" s="252"/>
      <c r="AN520" s="253">
        <v>18.542000000000002</v>
      </c>
      <c r="AO520" s="254">
        <v>0</v>
      </c>
      <c r="AP520" s="255"/>
      <c r="AQ520" s="94" t="s">
        <v>721</v>
      </c>
      <c r="AR520" s="256">
        <v>465.81407183403542</v>
      </c>
      <c r="AT520" s="246">
        <v>0</v>
      </c>
      <c r="AV520" s="261">
        <v>0</v>
      </c>
    </row>
    <row r="521" spans="1:48" ht="15.05" customHeight="1" x14ac:dyDescent="0.3">
      <c r="A521" s="238">
        <v>515</v>
      </c>
      <c r="B521" s="257" t="s">
        <v>615</v>
      </c>
      <c r="C521" s="240">
        <v>900.57951364696532</v>
      </c>
      <c r="D521" s="264">
        <v>2</v>
      </c>
      <c r="E521" s="259">
        <v>0</v>
      </c>
      <c r="F521" s="260">
        <v>0</v>
      </c>
      <c r="G521" s="260">
        <v>1621.56</v>
      </c>
      <c r="H521" s="260">
        <v>3</v>
      </c>
      <c r="I521" s="260">
        <v>0</v>
      </c>
      <c r="J521" s="260">
        <v>0</v>
      </c>
      <c r="K521" s="260">
        <v>0</v>
      </c>
      <c r="L521" s="260">
        <v>0</v>
      </c>
      <c r="M521" s="260">
        <v>0</v>
      </c>
      <c r="N521" s="260">
        <v>0</v>
      </c>
      <c r="O521" s="260">
        <v>0</v>
      </c>
      <c r="P521" s="260">
        <v>0</v>
      </c>
      <c r="Q521" s="260">
        <v>0</v>
      </c>
      <c r="R521" s="260">
        <v>0</v>
      </c>
      <c r="S521" s="260">
        <f t="shared" ref="S521:S572" si="17">AV521-T521-U521</f>
        <v>6.98945342851448</v>
      </c>
      <c r="T521" s="362">
        <v>0</v>
      </c>
      <c r="U521" s="369"/>
      <c r="V521" s="245">
        <v>1628.5494534285144</v>
      </c>
      <c r="W521" s="246">
        <v>0</v>
      </c>
      <c r="X521" s="246">
        <v>0</v>
      </c>
      <c r="Y521" s="246">
        <v>0</v>
      </c>
      <c r="Z521" s="246">
        <v>0</v>
      </c>
      <c r="AA521" s="246">
        <v>0</v>
      </c>
      <c r="AB521" s="246">
        <v>0</v>
      </c>
      <c r="AC521" s="246">
        <v>0</v>
      </c>
      <c r="AD521" s="246">
        <v>0</v>
      </c>
      <c r="AE521" s="246">
        <f t="shared" si="16"/>
        <v>0</v>
      </c>
      <c r="AF521" s="351"/>
      <c r="AG521" s="245">
        <v>0</v>
      </c>
      <c r="AH521" s="247">
        <v>1628.5494534285144</v>
      </c>
      <c r="AI521" s="248">
        <v>0</v>
      </c>
      <c r="AJ521" s="249">
        <v>727.9699397815491</v>
      </c>
      <c r="AK521" s="262">
        <v>-862.76339754643186</v>
      </c>
      <c r="AL521" s="263">
        <v>-134.79345776488276</v>
      </c>
      <c r="AM521" s="252"/>
      <c r="AN521" s="253">
        <v>70.033600000000007</v>
      </c>
      <c r="AO521" s="254">
        <v>0</v>
      </c>
      <c r="AP521" s="255"/>
      <c r="AQ521" s="94" t="s">
        <v>721</v>
      </c>
      <c r="AR521" s="256">
        <v>134.79345776488276</v>
      </c>
      <c r="AT521" s="246">
        <v>0</v>
      </c>
      <c r="AV521" s="261">
        <v>6.98945342851448</v>
      </c>
    </row>
    <row r="522" spans="1:48" ht="15.05" customHeight="1" x14ac:dyDescent="0.3">
      <c r="A522" s="238">
        <v>516</v>
      </c>
      <c r="B522" s="257" t="s">
        <v>616</v>
      </c>
      <c r="C522" s="240">
        <v>367.46473931117475</v>
      </c>
      <c r="D522" s="264">
        <v>3</v>
      </c>
      <c r="E522" s="259">
        <v>0</v>
      </c>
      <c r="F522" s="260">
        <v>0</v>
      </c>
      <c r="G522" s="260">
        <v>0</v>
      </c>
      <c r="H522" s="260">
        <v>0</v>
      </c>
      <c r="I522" s="260">
        <v>0</v>
      </c>
      <c r="J522" s="260">
        <v>0</v>
      </c>
      <c r="K522" s="260">
        <v>0</v>
      </c>
      <c r="L522" s="260">
        <v>0</v>
      </c>
      <c r="M522" s="260">
        <v>0</v>
      </c>
      <c r="N522" s="260">
        <v>0</v>
      </c>
      <c r="O522" s="260">
        <v>0</v>
      </c>
      <c r="P522" s="260">
        <v>0</v>
      </c>
      <c r="Q522" s="260">
        <v>0</v>
      </c>
      <c r="R522" s="260">
        <v>0</v>
      </c>
      <c r="S522" s="260">
        <f t="shared" si="17"/>
        <v>0</v>
      </c>
      <c r="T522" s="362">
        <v>0</v>
      </c>
      <c r="U522" s="369"/>
      <c r="V522" s="245">
        <v>0</v>
      </c>
      <c r="W522" s="246">
        <v>0</v>
      </c>
      <c r="X522" s="246">
        <v>0</v>
      </c>
      <c r="Y522" s="246">
        <v>0</v>
      </c>
      <c r="Z522" s="246">
        <v>0</v>
      </c>
      <c r="AA522" s="246">
        <v>0</v>
      </c>
      <c r="AB522" s="246">
        <v>0</v>
      </c>
      <c r="AC522" s="246">
        <v>0</v>
      </c>
      <c r="AD522" s="246">
        <v>0</v>
      </c>
      <c r="AE522" s="246">
        <f t="shared" si="16"/>
        <v>0</v>
      </c>
      <c r="AF522" s="351"/>
      <c r="AG522" s="245">
        <v>0</v>
      </c>
      <c r="AH522" s="247">
        <v>0</v>
      </c>
      <c r="AI522" s="248">
        <v>-367.46473931117475</v>
      </c>
      <c r="AJ522" s="249">
        <v>0</v>
      </c>
      <c r="AK522" s="262">
        <v>-352.02555655303559</v>
      </c>
      <c r="AL522" s="263">
        <v>-719.49029586421034</v>
      </c>
      <c r="AM522" s="252"/>
      <c r="AN522" s="253">
        <v>28.576169999999998</v>
      </c>
      <c r="AO522" s="254">
        <v>0</v>
      </c>
      <c r="AP522" s="255"/>
      <c r="AQ522" s="94" t="s">
        <v>721</v>
      </c>
      <c r="AR522" s="256">
        <v>719.49029586421034</v>
      </c>
      <c r="AT522" s="246">
        <v>0</v>
      </c>
      <c r="AV522" s="261">
        <v>0</v>
      </c>
    </row>
    <row r="523" spans="1:48" ht="15.05" customHeight="1" x14ac:dyDescent="0.3">
      <c r="A523" s="238">
        <v>517</v>
      </c>
      <c r="B523" s="257" t="s">
        <v>617</v>
      </c>
      <c r="C523" s="240">
        <v>381.44462995198512</v>
      </c>
      <c r="D523" s="264">
        <v>3</v>
      </c>
      <c r="E523" s="259">
        <v>0</v>
      </c>
      <c r="F523" s="260">
        <v>0</v>
      </c>
      <c r="G523" s="260">
        <v>0</v>
      </c>
      <c r="H523" s="260">
        <v>0</v>
      </c>
      <c r="I523" s="260">
        <v>0</v>
      </c>
      <c r="J523" s="260">
        <v>0</v>
      </c>
      <c r="K523" s="260">
        <v>0</v>
      </c>
      <c r="L523" s="260">
        <v>0</v>
      </c>
      <c r="M523" s="260">
        <v>0</v>
      </c>
      <c r="N523" s="260">
        <v>0</v>
      </c>
      <c r="O523" s="260">
        <v>0</v>
      </c>
      <c r="P523" s="260">
        <v>0</v>
      </c>
      <c r="Q523" s="260">
        <v>0</v>
      </c>
      <c r="R523" s="260">
        <v>0</v>
      </c>
      <c r="S523" s="260">
        <f t="shared" si="17"/>
        <v>0</v>
      </c>
      <c r="T523" s="362">
        <v>0</v>
      </c>
      <c r="U523" s="369"/>
      <c r="V523" s="245">
        <v>0</v>
      </c>
      <c r="W523" s="246">
        <v>0</v>
      </c>
      <c r="X523" s="246">
        <v>0</v>
      </c>
      <c r="Y523" s="246">
        <v>0</v>
      </c>
      <c r="Z523" s="246">
        <v>0</v>
      </c>
      <c r="AA523" s="246">
        <v>0</v>
      </c>
      <c r="AB523" s="246">
        <v>0</v>
      </c>
      <c r="AC523" s="246">
        <v>0</v>
      </c>
      <c r="AD523" s="246">
        <v>0</v>
      </c>
      <c r="AE523" s="246">
        <f t="shared" si="16"/>
        <v>0</v>
      </c>
      <c r="AF523" s="351"/>
      <c r="AG523" s="245">
        <v>0</v>
      </c>
      <c r="AH523" s="247">
        <v>0</v>
      </c>
      <c r="AI523" s="248">
        <v>-381.44462995198512</v>
      </c>
      <c r="AJ523" s="249">
        <v>0</v>
      </c>
      <c r="AK523" s="262">
        <v>-365.40548276566511</v>
      </c>
      <c r="AL523" s="263">
        <v>-746.85011271765029</v>
      </c>
      <c r="AM523" s="252"/>
      <c r="AN523" s="253">
        <v>29.661450000000002</v>
      </c>
      <c r="AO523" s="254">
        <v>0</v>
      </c>
      <c r="AP523" s="255"/>
      <c r="AQ523" s="94" t="s">
        <v>721</v>
      </c>
      <c r="AR523" s="256">
        <v>746.85011271765029</v>
      </c>
      <c r="AT523" s="246">
        <v>0</v>
      </c>
      <c r="AV523" s="261">
        <v>0</v>
      </c>
    </row>
    <row r="524" spans="1:48" ht="15.05" customHeight="1" x14ac:dyDescent="0.3">
      <c r="A524" s="238">
        <v>518</v>
      </c>
      <c r="B524" s="257" t="s">
        <v>618</v>
      </c>
      <c r="C524" s="240">
        <v>1210.7526126203741</v>
      </c>
      <c r="D524" s="264">
        <v>2</v>
      </c>
      <c r="E524" s="259">
        <v>0</v>
      </c>
      <c r="F524" s="260">
        <v>0</v>
      </c>
      <c r="G524" s="260">
        <v>0</v>
      </c>
      <c r="H524" s="260">
        <v>0</v>
      </c>
      <c r="I524" s="260">
        <v>0</v>
      </c>
      <c r="J524" s="260">
        <v>0</v>
      </c>
      <c r="K524" s="260">
        <v>0</v>
      </c>
      <c r="L524" s="260">
        <v>0</v>
      </c>
      <c r="M524" s="260">
        <v>0</v>
      </c>
      <c r="N524" s="260">
        <v>0</v>
      </c>
      <c r="O524" s="260">
        <v>0</v>
      </c>
      <c r="P524" s="260">
        <v>0</v>
      </c>
      <c r="Q524" s="260">
        <v>0</v>
      </c>
      <c r="R524" s="260">
        <v>0</v>
      </c>
      <c r="S524" s="260">
        <f t="shared" si="17"/>
        <v>0</v>
      </c>
      <c r="T524" s="362">
        <v>0</v>
      </c>
      <c r="U524" s="369"/>
      <c r="V524" s="245">
        <v>0</v>
      </c>
      <c r="W524" s="246">
        <v>0</v>
      </c>
      <c r="X524" s="246">
        <v>0</v>
      </c>
      <c r="Y524" s="246">
        <v>0</v>
      </c>
      <c r="Z524" s="246">
        <v>0</v>
      </c>
      <c r="AA524" s="246">
        <v>0</v>
      </c>
      <c r="AB524" s="246">
        <v>0</v>
      </c>
      <c r="AC524" s="246">
        <v>0</v>
      </c>
      <c r="AD524" s="246">
        <v>0</v>
      </c>
      <c r="AE524" s="246">
        <f t="shared" si="16"/>
        <v>0</v>
      </c>
      <c r="AF524" s="351"/>
      <c r="AG524" s="245">
        <v>0</v>
      </c>
      <c r="AH524" s="247">
        <v>0</v>
      </c>
      <c r="AI524" s="248">
        <v>-1210.7526126203741</v>
      </c>
      <c r="AJ524" s="249">
        <v>0</v>
      </c>
      <c r="AK524" s="262">
        <v>-1159.8851989180575</v>
      </c>
      <c r="AL524" s="263">
        <v>-2370.6378115384314</v>
      </c>
      <c r="AM524" s="252"/>
      <c r="AN524" s="253">
        <v>94.149300000000011</v>
      </c>
      <c r="AO524" s="254">
        <v>0</v>
      </c>
      <c r="AP524" s="255"/>
      <c r="AQ524" s="94" t="s">
        <v>721</v>
      </c>
      <c r="AR524" s="256">
        <v>2370.6378115384314</v>
      </c>
      <c r="AT524" s="246">
        <v>0</v>
      </c>
      <c r="AV524" s="261">
        <v>0</v>
      </c>
    </row>
    <row r="525" spans="1:48" ht="15.05" customHeight="1" x14ac:dyDescent="0.3">
      <c r="A525" s="238">
        <v>519</v>
      </c>
      <c r="B525" s="257" t="s">
        <v>619</v>
      </c>
      <c r="C525" s="240">
        <v>1104.8911815154938</v>
      </c>
      <c r="D525" s="264">
        <v>2</v>
      </c>
      <c r="E525" s="259">
        <v>0</v>
      </c>
      <c r="F525" s="260">
        <v>0</v>
      </c>
      <c r="G525" s="260">
        <v>0</v>
      </c>
      <c r="H525" s="260">
        <v>0</v>
      </c>
      <c r="I525" s="260">
        <v>0</v>
      </c>
      <c r="J525" s="260">
        <v>0</v>
      </c>
      <c r="K525" s="260">
        <v>0</v>
      </c>
      <c r="L525" s="260">
        <v>0</v>
      </c>
      <c r="M525" s="260">
        <v>0</v>
      </c>
      <c r="N525" s="260">
        <v>0</v>
      </c>
      <c r="O525" s="260">
        <v>0</v>
      </c>
      <c r="P525" s="260">
        <v>0</v>
      </c>
      <c r="Q525" s="260">
        <v>0</v>
      </c>
      <c r="R525" s="260">
        <v>0</v>
      </c>
      <c r="S525" s="260">
        <f t="shared" si="17"/>
        <v>0</v>
      </c>
      <c r="T525" s="362">
        <v>0</v>
      </c>
      <c r="U525" s="369"/>
      <c r="V525" s="245">
        <v>0</v>
      </c>
      <c r="W525" s="246">
        <v>0</v>
      </c>
      <c r="X525" s="246">
        <v>0</v>
      </c>
      <c r="Y525" s="246">
        <v>0</v>
      </c>
      <c r="Z525" s="246">
        <v>0</v>
      </c>
      <c r="AA525" s="246">
        <v>0</v>
      </c>
      <c r="AB525" s="246">
        <v>0</v>
      </c>
      <c r="AC525" s="246">
        <v>0</v>
      </c>
      <c r="AD525" s="246">
        <v>0</v>
      </c>
      <c r="AE525" s="246">
        <f t="shared" si="16"/>
        <v>0</v>
      </c>
      <c r="AF525" s="351"/>
      <c r="AG525" s="245">
        <v>0</v>
      </c>
      <c r="AH525" s="247">
        <v>0</v>
      </c>
      <c r="AI525" s="248">
        <v>-1104.8911815154938</v>
      </c>
      <c r="AJ525" s="249">
        <v>0</v>
      </c>
      <c r="AK525" s="262">
        <v>-1058.3842798165956</v>
      </c>
      <c r="AL525" s="263">
        <v>-2163.2754613320894</v>
      </c>
      <c r="AM525" s="252"/>
      <c r="AN525" s="253">
        <v>85.925280000000001</v>
      </c>
      <c r="AO525" s="254">
        <v>0</v>
      </c>
      <c r="AP525" s="255"/>
      <c r="AQ525" s="94" t="s">
        <v>721</v>
      </c>
      <c r="AR525" s="256">
        <v>2163.2754613320894</v>
      </c>
      <c r="AT525" s="246">
        <v>0</v>
      </c>
      <c r="AV525" s="261">
        <v>0</v>
      </c>
    </row>
    <row r="526" spans="1:48" ht="15.05" customHeight="1" x14ac:dyDescent="0.3">
      <c r="A526" s="238">
        <v>520</v>
      </c>
      <c r="B526" s="257" t="s">
        <v>620</v>
      </c>
      <c r="C526" s="240">
        <v>962.82284134870793</v>
      </c>
      <c r="D526" s="264">
        <v>2</v>
      </c>
      <c r="E526" s="259">
        <v>0</v>
      </c>
      <c r="F526" s="260">
        <v>0</v>
      </c>
      <c r="G526" s="260">
        <v>0</v>
      </c>
      <c r="H526" s="260">
        <v>0</v>
      </c>
      <c r="I526" s="260">
        <v>0</v>
      </c>
      <c r="J526" s="260">
        <v>0</v>
      </c>
      <c r="K526" s="260">
        <v>0</v>
      </c>
      <c r="L526" s="260">
        <v>0</v>
      </c>
      <c r="M526" s="260">
        <v>0</v>
      </c>
      <c r="N526" s="260">
        <v>0</v>
      </c>
      <c r="O526" s="260">
        <v>0</v>
      </c>
      <c r="P526" s="260">
        <v>0</v>
      </c>
      <c r="Q526" s="260">
        <v>0</v>
      </c>
      <c r="R526" s="260">
        <v>0</v>
      </c>
      <c r="S526" s="260">
        <f t="shared" si="17"/>
        <v>0</v>
      </c>
      <c r="T526" s="362">
        <v>0</v>
      </c>
      <c r="U526" s="369"/>
      <c r="V526" s="245">
        <v>0</v>
      </c>
      <c r="W526" s="246">
        <v>0</v>
      </c>
      <c r="X526" s="246">
        <v>0</v>
      </c>
      <c r="Y526" s="246">
        <v>0</v>
      </c>
      <c r="Z526" s="246">
        <v>0</v>
      </c>
      <c r="AA526" s="246">
        <v>0</v>
      </c>
      <c r="AB526" s="246">
        <v>0</v>
      </c>
      <c r="AC526" s="246">
        <v>0</v>
      </c>
      <c r="AD526" s="246">
        <v>0</v>
      </c>
      <c r="AE526" s="246">
        <f t="shared" si="16"/>
        <v>0</v>
      </c>
      <c r="AF526" s="351"/>
      <c r="AG526" s="245">
        <v>0</v>
      </c>
      <c r="AH526" s="247">
        <v>0</v>
      </c>
      <c r="AI526" s="248">
        <v>-962.82284134870793</v>
      </c>
      <c r="AJ526" s="249">
        <v>0</v>
      </c>
      <c r="AK526" s="262">
        <v>-922.27902977981648</v>
      </c>
      <c r="AL526" s="263">
        <v>-1885.1018711285244</v>
      </c>
      <c r="AM526" s="252"/>
      <c r="AN526" s="253">
        <v>74.870040000000003</v>
      </c>
      <c r="AO526" s="254">
        <v>0</v>
      </c>
      <c r="AP526" s="255"/>
      <c r="AQ526" s="94" t="s">
        <v>721</v>
      </c>
      <c r="AR526" s="256">
        <v>1885.1018711285244</v>
      </c>
      <c r="AT526" s="246">
        <v>0</v>
      </c>
      <c r="AV526" s="261">
        <v>0</v>
      </c>
    </row>
    <row r="527" spans="1:48" ht="15.05" customHeight="1" x14ac:dyDescent="0.3">
      <c r="A527" s="238">
        <v>521</v>
      </c>
      <c r="B527" s="257" t="s">
        <v>621</v>
      </c>
      <c r="C527" s="240">
        <v>520.15558579573963</v>
      </c>
      <c r="D527" s="264">
        <v>2</v>
      </c>
      <c r="E527" s="259">
        <v>0</v>
      </c>
      <c r="F527" s="260">
        <v>0</v>
      </c>
      <c r="G527" s="260">
        <v>0</v>
      </c>
      <c r="H527" s="260">
        <v>0</v>
      </c>
      <c r="I527" s="260">
        <v>0</v>
      </c>
      <c r="J527" s="260">
        <v>0</v>
      </c>
      <c r="K527" s="260">
        <v>0</v>
      </c>
      <c r="L527" s="260">
        <v>0</v>
      </c>
      <c r="M527" s="260">
        <v>0</v>
      </c>
      <c r="N527" s="260">
        <v>0</v>
      </c>
      <c r="O527" s="260">
        <v>0</v>
      </c>
      <c r="P527" s="260">
        <v>0</v>
      </c>
      <c r="Q527" s="260">
        <v>0</v>
      </c>
      <c r="R527" s="260">
        <v>0</v>
      </c>
      <c r="S527" s="260">
        <f t="shared" si="17"/>
        <v>0</v>
      </c>
      <c r="T527" s="362">
        <v>0</v>
      </c>
      <c r="U527" s="369"/>
      <c r="V527" s="245">
        <v>0</v>
      </c>
      <c r="W527" s="246">
        <v>0</v>
      </c>
      <c r="X527" s="246">
        <v>0</v>
      </c>
      <c r="Y527" s="246">
        <v>0</v>
      </c>
      <c r="Z527" s="246">
        <v>0</v>
      </c>
      <c r="AA527" s="246">
        <v>0</v>
      </c>
      <c r="AB527" s="246">
        <v>0</v>
      </c>
      <c r="AC527" s="246">
        <v>0</v>
      </c>
      <c r="AD527" s="246">
        <v>0</v>
      </c>
      <c r="AE527" s="246">
        <f t="shared" si="16"/>
        <v>0</v>
      </c>
      <c r="AF527" s="351"/>
      <c r="AG527" s="245">
        <v>0</v>
      </c>
      <c r="AH527" s="247">
        <v>0</v>
      </c>
      <c r="AI527" s="248">
        <v>-520.15558579573963</v>
      </c>
      <c r="AJ527" s="249">
        <v>0</v>
      </c>
      <c r="AK527" s="262">
        <v>-498.28002473256157</v>
      </c>
      <c r="AL527" s="263">
        <v>-1018.4356105283011</v>
      </c>
      <c r="AM527" s="252"/>
      <c r="AN527" s="253">
        <v>40.450505</v>
      </c>
      <c r="AO527" s="254">
        <v>0</v>
      </c>
      <c r="AP527" s="255"/>
      <c r="AQ527" s="94" t="s">
        <v>721</v>
      </c>
      <c r="AR527" s="256">
        <v>1018.4356105283011</v>
      </c>
      <c r="AT527" s="246">
        <v>0</v>
      </c>
      <c r="AV527" s="261">
        <v>0</v>
      </c>
    </row>
    <row r="528" spans="1:48" ht="15.05" customHeight="1" x14ac:dyDescent="0.3">
      <c r="A528" s="238">
        <v>522</v>
      </c>
      <c r="B528" s="257" t="s">
        <v>622</v>
      </c>
      <c r="C528" s="240">
        <v>1488.2061852486627</v>
      </c>
      <c r="D528" s="264">
        <v>2</v>
      </c>
      <c r="E528" s="259">
        <v>0</v>
      </c>
      <c r="F528" s="260">
        <v>0</v>
      </c>
      <c r="G528" s="260">
        <v>0</v>
      </c>
      <c r="H528" s="260">
        <v>0</v>
      </c>
      <c r="I528" s="260">
        <v>0</v>
      </c>
      <c r="J528" s="260">
        <v>0</v>
      </c>
      <c r="K528" s="260">
        <v>0</v>
      </c>
      <c r="L528" s="260">
        <v>0</v>
      </c>
      <c r="M528" s="260">
        <v>0</v>
      </c>
      <c r="N528" s="260">
        <v>0</v>
      </c>
      <c r="O528" s="260">
        <v>0</v>
      </c>
      <c r="P528" s="260">
        <v>0</v>
      </c>
      <c r="Q528" s="260">
        <v>0</v>
      </c>
      <c r="R528" s="260">
        <v>0</v>
      </c>
      <c r="S528" s="260">
        <f t="shared" si="17"/>
        <v>0</v>
      </c>
      <c r="T528" s="362">
        <v>0</v>
      </c>
      <c r="U528" s="369"/>
      <c r="V528" s="245">
        <v>0</v>
      </c>
      <c r="W528" s="246">
        <v>0</v>
      </c>
      <c r="X528" s="246">
        <v>0</v>
      </c>
      <c r="Y528" s="246">
        <v>0</v>
      </c>
      <c r="Z528" s="246">
        <v>0</v>
      </c>
      <c r="AA528" s="246">
        <v>0</v>
      </c>
      <c r="AB528" s="246">
        <v>0</v>
      </c>
      <c r="AC528" s="246">
        <v>0</v>
      </c>
      <c r="AD528" s="246">
        <v>0</v>
      </c>
      <c r="AE528" s="246">
        <f t="shared" si="16"/>
        <v>0</v>
      </c>
      <c r="AF528" s="351"/>
      <c r="AG528" s="245">
        <v>0</v>
      </c>
      <c r="AH528" s="247">
        <v>0</v>
      </c>
      <c r="AI528" s="248">
        <v>-1488.2061852486627</v>
      </c>
      <c r="AJ528" s="249">
        <v>0</v>
      </c>
      <c r="AK528" s="262">
        <v>-1425.6331668974508</v>
      </c>
      <c r="AL528" s="263">
        <v>-2913.8393521461135</v>
      </c>
      <c r="AM528" s="252"/>
      <c r="AN528" s="253">
        <v>115.7328</v>
      </c>
      <c r="AO528" s="254">
        <v>0</v>
      </c>
      <c r="AP528" s="255"/>
      <c r="AQ528" s="94" t="s">
        <v>721</v>
      </c>
      <c r="AR528" s="256">
        <v>2913.8393521461135</v>
      </c>
      <c r="AT528" s="246">
        <v>0</v>
      </c>
      <c r="AV528" s="261">
        <v>0</v>
      </c>
    </row>
    <row r="529" spans="1:48" ht="15.05" customHeight="1" x14ac:dyDescent="0.3">
      <c r="A529" s="238">
        <v>523</v>
      </c>
      <c r="B529" s="257" t="s">
        <v>623</v>
      </c>
      <c r="C529" s="240">
        <v>515.30993835891024</v>
      </c>
      <c r="D529" s="264">
        <v>2</v>
      </c>
      <c r="E529" s="259">
        <v>0</v>
      </c>
      <c r="F529" s="260">
        <v>0</v>
      </c>
      <c r="G529" s="260">
        <v>0</v>
      </c>
      <c r="H529" s="260">
        <v>0</v>
      </c>
      <c r="I529" s="260">
        <v>0</v>
      </c>
      <c r="J529" s="260">
        <v>0</v>
      </c>
      <c r="K529" s="260">
        <v>0</v>
      </c>
      <c r="L529" s="260">
        <v>0</v>
      </c>
      <c r="M529" s="260">
        <v>0</v>
      </c>
      <c r="N529" s="260">
        <v>0</v>
      </c>
      <c r="O529" s="260">
        <v>0</v>
      </c>
      <c r="P529" s="260">
        <v>0</v>
      </c>
      <c r="Q529" s="260">
        <v>0</v>
      </c>
      <c r="R529" s="260">
        <v>0</v>
      </c>
      <c r="S529" s="260">
        <f t="shared" si="17"/>
        <v>0</v>
      </c>
      <c r="T529" s="362">
        <v>0</v>
      </c>
      <c r="U529" s="369"/>
      <c r="V529" s="245">
        <v>0</v>
      </c>
      <c r="W529" s="246">
        <v>0</v>
      </c>
      <c r="X529" s="246">
        <v>0</v>
      </c>
      <c r="Y529" s="246">
        <v>0</v>
      </c>
      <c r="Z529" s="246">
        <v>0</v>
      </c>
      <c r="AA529" s="246">
        <v>0</v>
      </c>
      <c r="AB529" s="246">
        <v>0</v>
      </c>
      <c r="AC529" s="246">
        <v>0</v>
      </c>
      <c r="AD529" s="246">
        <v>0</v>
      </c>
      <c r="AE529" s="246">
        <f t="shared" si="16"/>
        <v>0</v>
      </c>
      <c r="AF529" s="351"/>
      <c r="AG529" s="245">
        <v>0</v>
      </c>
      <c r="AH529" s="247">
        <v>0</v>
      </c>
      <c r="AI529" s="248">
        <v>-515.30993835891024</v>
      </c>
      <c r="AJ529" s="249">
        <v>0</v>
      </c>
      <c r="AK529" s="262">
        <v>-493.66598369238534</v>
      </c>
      <c r="AL529" s="263">
        <v>-1008.9759220512956</v>
      </c>
      <c r="AM529" s="252"/>
      <c r="AN529" s="253">
        <v>40.071960000000004</v>
      </c>
      <c r="AO529" s="254">
        <v>0</v>
      </c>
      <c r="AP529" s="255"/>
      <c r="AQ529" s="94" t="s">
        <v>721</v>
      </c>
      <c r="AR529" s="256">
        <v>1008.9759220512956</v>
      </c>
      <c r="AT529" s="246">
        <v>0</v>
      </c>
      <c r="AV529" s="261">
        <v>0</v>
      </c>
    </row>
    <row r="530" spans="1:48" ht="15.05" customHeight="1" x14ac:dyDescent="0.3">
      <c r="A530" s="238">
        <v>524</v>
      </c>
      <c r="B530" s="257" t="s">
        <v>624</v>
      </c>
      <c r="C530" s="240">
        <v>1180.8408212172496</v>
      </c>
      <c r="D530" s="264">
        <v>2</v>
      </c>
      <c r="E530" s="259">
        <v>0</v>
      </c>
      <c r="F530" s="260">
        <v>0</v>
      </c>
      <c r="G530" s="260">
        <v>0</v>
      </c>
      <c r="H530" s="260">
        <v>0</v>
      </c>
      <c r="I530" s="260">
        <v>0</v>
      </c>
      <c r="J530" s="260">
        <v>0</v>
      </c>
      <c r="K530" s="260">
        <v>0</v>
      </c>
      <c r="L530" s="260">
        <v>0</v>
      </c>
      <c r="M530" s="260">
        <v>0</v>
      </c>
      <c r="N530" s="260">
        <v>0</v>
      </c>
      <c r="O530" s="260">
        <v>0</v>
      </c>
      <c r="P530" s="260">
        <v>0</v>
      </c>
      <c r="Q530" s="260">
        <v>0</v>
      </c>
      <c r="R530" s="260">
        <v>0</v>
      </c>
      <c r="S530" s="260">
        <f t="shared" si="17"/>
        <v>731</v>
      </c>
      <c r="T530" s="362">
        <v>0</v>
      </c>
      <c r="U530" s="369"/>
      <c r="V530" s="245">
        <v>731</v>
      </c>
      <c r="W530" s="246">
        <v>0</v>
      </c>
      <c r="X530" s="246">
        <v>0</v>
      </c>
      <c r="Y530" s="246">
        <v>0</v>
      </c>
      <c r="Z530" s="246">
        <v>0</v>
      </c>
      <c r="AA530" s="246">
        <v>0</v>
      </c>
      <c r="AB530" s="246">
        <v>0</v>
      </c>
      <c r="AC530" s="246">
        <v>0</v>
      </c>
      <c r="AD530" s="246">
        <v>0</v>
      </c>
      <c r="AE530" s="246">
        <f t="shared" si="16"/>
        <v>0</v>
      </c>
      <c r="AF530" s="351"/>
      <c r="AG530" s="245">
        <v>0</v>
      </c>
      <c r="AH530" s="247">
        <v>731</v>
      </c>
      <c r="AI530" s="248">
        <v>-449.84082121724964</v>
      </c>
      <c r="AJ530" s="249">
        <v>0</v>
      </c>
      <c r="AK530" s="262">
        <v>-1131.280789421608</v>
      </c>
      <c r="AL530" s="263">
        <v>-1581.1216106388576</v>
      </c>
      <c r="AM530" s="252"/>
      <c r="AN530" s="253">
        <v>91.826812000000004</v>
      </c>
      <c r="AO530" s="254">
        <v>0</v>
      </c>
      <c r="AP530" s="255"/>
      <c r="AQ530" s="94" t="s">
        <v>721</v>
      </c>
      <c r="AR530" s="256">
        <v>1581.1216106388576</v>
      </c>
      <c r="AT530" s="246">
        <v>0</v>
      </c>
      <c r="AV530" s="261">
        <v>731</v>
      </c>
    </row>
    <row r="531" spans="1:48" ht="15.05" customHeight="1" x14ac:dyDescent="0.3">
      <c r="A531" s="238">
        <v>525</v>
      </c>
      <c r="B531" s="257" t="s">
        <v>625</v>
      </c>
      <c r="C531" s="240">
        <v>1515.9875162060948</v>
      </c>
      <c r="D531" s="264">
        <v>1</v>
      </c>
      <c r="E531" s="259">
        <v>0</v>
      </c>
      <c r="F531" s="260">
        <v>0</v>
      </c>
      <c r="G531" s="260">
        <v>0</v>
      </c>
      <c r="H531" s="260">
        <v>0</v>
      </c>
      <c r="I531" s="260">
        <v>0</v>
      </c>
      <c r="J531" s="260">
        <v>0</v>
      </c>
      <c r="K531" s="260">
        <v>0</v>
      </c>
      <c r="L531" s="260">
        <v>0</v>
      </c>
      <c r="M531" s="260">
        <v>0</v>
      </c>
      <c r="N531" s="260">
        <v>0</v>
      </c>
      <c r="O531" s="260">
        <v>0</v>
      </c>
      <c r="P531" s="260">
        <v>0</v>
      </c>
      <c r="Q531" s="260">
        <v>0</v>
      </c>
      <c r="R531" s="260">
        <v>0</v>
      </c>
      <c r="S531" s="260">
        <f t="shared" si="17"/>
        <v>307.06921889578678</v>
      </c>
      <c r="T531" s="362">
        <v>0</v>
      </c>
      <c r="U531" s="369">
        <v>554</v>
      </c>
      <c r="V531" s="245">
        <v>861.06921889578678</v>
      </c>
      <c r="W531" s="246">
        <v>0</v>
      </c>
      <c r="X531" s="246">
        <v>0</v>
      </c>
      <c r="Y531" s="246">
        <v>0</v>
      </c>
      <c r="Z531" s="246">
        <v>0</v>
      </c>
      <c r="AA531" s="246">
        <v>0</v>
      </c>
      <c r="AB531" s="246">
        <v>0</v>
      </c>
      <c r="AC531" s="246">
        <v>0</v>
      </c>
      <c r="AD531" s="246">
        <v>0</v>
      </c>
      <c r="AE531" s="246">
        <f t="shared" si="16"/>
        <v>0</v>
      </c>
      <c r="AF531" s="351"/>
      <c r="AG531" s="245">
        <v>0</v>
      </c>
      <c r="AH531" s="247">
        <v>861.06921889578678</v>
      </c>
      <c r="AI531" s="248">
        <v>-654.91829731030805</v>
      </c>
      <c r="AJ531" s="249">
        <v>0</v>
      </c>
      <c r="AK531" s="262">
        <v>917.20318779488298</v>
      </c>
      <c r="AL531" s="263">
        <v>262.28489048457493</v>
      </c>
      <c r="AM531" s="252"/>
      <c r="AN531" s="253">
        <v>117.8364</v>
      </c>
      <c r="AO531" s="254">
        <v>0</v>
      </c>
      <c r="AP531" s="255"/>
      <c r="AQ531" s="94">
        <v>-262.28489048457493</v>
      </c>
      <c r="AR531" s="256" t="s">
        <v>721</v>
      </c>
      <c r="AT531" s="246">
        <v>0</v>
      </c>
      <c r="AV531" s="261">
        <v>861.06921889578678</v>
      </c>
    </row>
    <row r="532" spans="1:48" ht="15.05" customHeight="1" x14ac:dyDescent="0.3">
      <c r="A532" s="238">
        <v>526</v>
      </c>
      <c r="B532" s="257" t="s">
        <v>626</v>
      </c>
      <c r="C532" s="240">
        <v>1724.0420139705659</v>
      </c>
      <c r="D532" s="264">
        <v>1</v>
      </c>
      <c r="E532" s="259">
        <v>0</v>
      </c>
      <c r="F532" s="260">
        <v>0</v>
      </c>
      <c r="G532" s="260">
        <v>0</v>
      </c>
      <c r="H532" s="260">
        <v>0</v>
      </c>
      <c r="I532" s="260">
        <v>0</v>
      </c>
      <c r="J532" s="260">
        <v>0</v>
      </c>
      <c r="K532" s="260">
        <v>0</v>
      </c>
      <c r="L532" s="260">
        <v>0</v>
      </c>
      <c r="M532" s="260">
        <v>0</v>
      </c>
      <c r="N532" s="260">
        <v>0</v>
      </c>
      <c r="O532" s="260">
        <v>0</v>
      </c>
      <c r="P532" s="260">
        <v>0</v>
      </c>
      <c r="Q532" s="260">
        <v>0</v>
      </c>
      <c r="R532" s="260">
        <v>0</v>
      </c>
      <c r="S532" s="260">
        <f t="shared" si="17"/>
        <v>896.79253721792861</v>
      </c>
      <c r="T532" s="362">
        <v>0</v>
      </c>
      <c r="U532" s="369"/>
      <c r="V532" s="245">
        <v>896.79253721792861</v>
      </c>
      <c r="W532" s="246">
        <v>0</v>
      </c>
      <c r="X532" s="246">
        <v>0</v>
      </c>
      <c r="Y532" s="246">
        <v>0</v>
      </c>
      <c r="Z532" s="246">
        <v>0</v>
      </c>
      <c r="AA532" s="246">
        <v>0</v>
      </c>
      <c r="AB532" s="246">
        <v>0</v>
      </c>
      <c r="AC532" s="246">
        <v>0</v>
      </c>
      <c r="AD532" s="246">
        <v>0</v>
      </c>
      <c r="AE532" s="246">
        <f t="shared" si="16"/>
        <v>0</v>
      </c>
      <c r="AF532" s="351"/>
      <c r="AG532" s="245">
        <v>0</v>
      </c>
      <c r="AH532" s="247">
        <v>896.79253721792861</v>
      </c>
      <c r="AI532" s="248">
        <v>-827.24947675263729</v>
      </c>
      <c r="AJ532" s="249">
        <v>0</v>
      </c>
      <c r="AK532" s="262">
        <v>-1515.9953904094427</v>
      </c>
      <c r="AL532" s="263">
        <v>-2343.24486716208</v>
      </c>
      <c r="AM532" s="252"/>
      <c r="AN532" s="253">
        <v>133.98220499999999</v>
      </c>
      <c r="AO532" s="254">
        <v>0</v>
      </c>
      <c r="AP532" s="255"/>
      <c r="AQ532" s="94" t="s">
        <v>721</v>
      </c>
      <c r="AR532" s="256">
        <v>2343.24486716208</v>
      </c>
      <c r="AT532" s="246">
        <v>0</v>
      </c>
      <c r="AV532" s="261">
        <v>896.79253721792861</v>
      </c>
    </row>
    <row r="533" spans="1:48" ht="15.05" customHeight="1" x14ac:dyDescent="0.3">
      <c r="A533" s="238">
        <v>527</v>
      </c>
      <c r="B533" s="257" t="s">
        <v>627</v>
      </c>
      <c r="C533" s="240">
        <v>936.75071929192791</v>
      </c>
      <c r="D533" s="264">
        <v>1</v>
      </c>
      <c r="E533" s="259">
        <v>0</v>
      </c>
      <c r="F533" s="260">
        <v>0</v>
      </c>
      <c r="G533" s="260">
        <v>0</v>
      </c>
      <c r="H533" s="260">
        <v>0</v>
      </c>
      <c r="I533" s="260">
        <v>0</v>
      </c>
      <c r="J533" s="260">
        <v>0</v>
      </c>
      <c r="K533" s="260">
        <v>0</v>
      </c>
      <c r="L533" s="260">
        <v>0</v>
      </c>
      <c r="M533" s="260">
        <v>0</v>
      </c>
      <c r="N533" s="260">
        <v>0</v>
      </c>
      <c r="O533" s="260">
        <v>0</v>
      </c>
      <c r="P533" s="260">
        <v>0</v>
      </c>
      <c r="Q533" s="260">
        <v>0</v>
      </c>
      <c r="R533" s="260">
        <v>0</v>
      </c>
      <c r="S533" s="260">
        <f t="shared" si="17"/>
        <v>757.59978007752704</v>
      </c>
      <c r="T533" s="362">
        <v>0</v>
      </c>
      <c r="U533" s="369"/>
      <c r="V533" s="245">
        <v>757.59978007752704</v>
      </c>
      <c r="W533" s="246">
        <v>0</v>
      </c>
      <c r="X533" s="246">
        <v>0</v>
      </c>
      <c r="Y533" s="246">
        <v>0</v>
      </c>
      <c r="Z533" s="246">
        <v>0</v>
      </c>
      <c r="AA533" s="246">
        <v>0</v>
      </c>
      <c r="AB533" s="246">
        <v>0</v>
      </c>
      <c r="AC533" s="246">
        <v>0</v>
      </c>
      <c r="AD533" s="246">
        <v>0</v>
      </c>
      <c r="AE533" s="246">
        <f t="shared" si="16"/>
        <v>0</v>
      </c>
      <c r="AF533" s="351"/>
      <c r="AG533" s="245">
        <v>0</v>
      </c>
      <c r="AH533" s="247">
        <v>757.59978007752704</v>
      </c>
      <c r="AI533" s="248">
        <v>-179.15093921440086</v>
      </c>
      <c r="AJ533" s="249">
        <v>0</v>
      </c>
      <c r="AK533" s="262">
        <v>-797.63375438555192</v>
      </c>
      <c r="AL533" s="263">
        <v>-976.78469359995279</v>
      </c>
      <c r="AM533" s="252"/>
      <c r="AN533" s="253">
        <v>72.816239999999993</v>
      </c>
      <c r="AO533" s="254">
        <v>0</v>
      </c>
      <c r="AP533" s="255"/>
      <c r="AQ533" s="94" t="s">
        <v>721</v>
      </c>
      <c r="AR533" s="256">
        <v>976.78469359995279</v>
      </c>
      <c r="AT533" s="246">
        <v>0</v>
      </c>
      <c r="AV533" s="261">
        <v>757.59978007752704</v>
      </c>
    </row>
    <row r="534" spans="1:48" ht="15.05" customHeight="1" x14ac:dyDescent="0.3">
      <c r="A534" s="238">
        <v>528</v>
      </c>
      <c r="B534" s="257" t="s">
        <v>628</v>
      </c>
      <c r="C534" s="240">
        <v>679.13098717840705</v>
      </c>
      <c r="D534" s="264">
        <v>1</v>
      </c>
      <c r="E534" s="259">
        <v>0</v>
      </c>
      <c r="F534" s="260">
        <v>0</v>
      </c>
      <c r="G534" s="260">
        <v>0</v>
      </c>
      <c r="H534" s="260">
        <v>0</v>
      </c>
      <c r="I534" s="260">
        <v>0</v>
      </c>
      <c r="J534" s="260">
        <v>0</v>
      </c>
      <c r="K534" s="260">
        <v>0</v>
      </c>
      <c r="L534" s="260">
        <v>0</v>
      </c>
      <c r="M534" s="260">
        <v>0</v>
      </c>
      <c r="N534" s="260">
        <v>0</v>
      </c>
      <c r="O534" s="260">
        <v>0</v>
      </c>
      <c r="P534" s="260">
        <v>0</v>
      </c>
      <c r="Q534" s="260">
        <v>0</v>
      </c>
      <c r="R534" s="260">
        <v>0</v>
      </c>
      <c r="S534" s="260">
        <f t="shared" si="17"/>
        <v>587.59978007752704</v>
      </c>
      <c r="T534" s="362">
        <v>0</v>
      </c>
      <c r="U534" s="369"/>
      <c r="V534" s="245">
        <v>587.59978007752704</v>
      </c>
      <c r="W534" s="246">
        <v>0</v>
      </c>
      <c r="X534" s="246">
        <v>0</v>
      </c>
      <c r="Y534" s="246">
        <v>0</v>
      </c>
      <c r="Z534" s="246">
        <v>0</v>
      </c>
      <c r="AA534" s="246">
        <v>0</v>
      </c>
      <c r="AB534" s="246">
        <v>0</v>
      </c>
      <c r="AC534" s="246">
        <v>0</v>
      </c>
      <c r="AD534" s="246">
        <v>0</v>
      </c>
      <c r="AE534" s="246">
        <f t="shared" si="16"/>
        <v>0</v>
      </c>
      <c r="AF534" s="351"/>
      <c r="AG534" s="245">
        <v>0</v>
      </c>
      <c r="AH534" s="247">
        <v>587.59978007752704</v>
      </c>
      <c r="AI534" s="248">
        <v>-91.53120710088001</v>
      </c>
      <c r="AJ534" s="249">
        <v>0</v>
      </c>
      <c r="AK534" s="262">
        <v>-550.80040128835935</v>
      </c>
      <c r="AL534" s="263">
        <v>-642.33160838923936</v>
      </c>
      <c r="AM534" s="252"/>
      <c r="AN534" s="253">
        <v>52.781190000000009</v>
      </c>
      <c r="AO534" s="254">
        <v>0</v>
      </c>
      <c r="AP534" s="255"/>
      <c r="AQ534" s="94" t="s">
        <v>721</v>
      </c>
      <c r="AR534" s="256">
        <v>642.33160838923936</v>
      </c>
      <c r="AT534" s="246">
        <v>0</v>
      </c>
      <c r="AV534" s="261">
        <v>587.59978007752704</v>
      </c>
    </row>
    <row r="535" spans="1:48" ht="15.05" customHeight="1" x14ac:dyDescent="0.3">
      <c r="A535" s="238">
        <v>529</v>
      </c>
      <c r="B535" s="257" t="s">
        <v>629</v>
      </c>
      <c r="C535" s="240">
        <v>1740.2204523034711</v>
      </c>
      <c r="D535" s="264">
        <v>1</v>
      </c>
      <c r="E535" s="259">
        <v>0</v>
      </c>
      <c r="F535" s="260">
        <v>0</v>
      </c>
      <c r="G535" s="260">
        <v>0</v>
      </c>
      <c r="H535" s="260">
        <v>0</v>
      </c>
      <c r="I535" s="260">
        <v>0</v>
      </c>
      <c r="J535" s="260">
        <v>0</v>
      </c>
      <c r="K535" s="260">
        <v>0</v>
      </c>
      <c r="L535" s="260">
        <v>0</v>
      </c>
      <c r="M535" s="260">
        <v>0</v>
      </c>
      <c r="N535" s="260">
        <v>0</v>
      </c>
      <c r="O535" s="260">
        <v>0</v>
      </c>
      <c r="P535" s="260">
        <v>0</v>
      </c>
      <c r="Q535" s="260">
        <v>0</v>
      </c>
      <c r="R535" s="260">
        <v>0</v>
      </c>
      <c r="S535" s="260">
        <f t="shared" si="17"/>
        <v>0</v>
      </c>
      <c r="T535" s="362">
        <v>0</v>
      </c>
      <c r="U535" s="369"/>
      <c r="V535" s="245">
        <v>0</v>
      </c>
      <c r="W535" s="246">
        <v>0</v>
      </c>
      <c r="X535" s="246">
        <v>0</v>
      </c>
      <c r="Y535" s="246">
        <v>0</v>
      </c>
      <c r="Z535" s="246">
        <v>0</v>
      </c>
      <c r="AA535" s="246">
        <v>0</v>
      </c>
      <c r="AB535" s="246">
        <v>0</v>
      </c>
      <c r="AC535" s="246">
        <v>0</v>
      </c>
      <c r="AD535" s="246">
        <v>0</v>
      </c>
      <c r="AE535" s="246">
        <f t="shared" si="16"/>
        <v>0</v>
      </c>
      <c r="AF535" s="351"/>
      <c r="AG535" s="245">
        <v>0</v>
      </c>
      <c r="AH535" s="247">
        <v>0</v>
      </c>
      <c r="AI535" s="248">
        <v>-1740.2204523034711</v>
      </c>
      <c r="AJ535" s="249">
        <v>0</v>
      </c>
      <c r="AK535" s="262">
        <v>-1659.7385149803879</v>
      </c>
      <c r="AL535" s="263">
        <v>-3399.9589672838592</v>
      </c>
      <c r="AM535" s="252"/>
      <c r="AN535" s="253">
        <v>135.23249999999999</v>
      </c>
      <c r="AO535" s="254">
        <v>0</v>
      </c>
      <c r="AP535" s="255"/>
      <c r="AQ535" s="94" t="s">
        <v>721</v>
      </c>
      <c r="AR535" s="256">
        <v>3399.9589672838592</v>
      </c>
      <c r="AT535" s="246">
        <v>0</v>
      </c>
      <c r="AV535" s="261">
        <v>0</v>
      </c>
    </row>
    <row r="536" spans="1:48" ht="15.05" customHeight="1" x14ac:dyDescent="0.3">
      <c r="A536" s="238">
        <v>530</v>
      </c>
      <c r="B536" s="257" t="s">
        <v>630</v>
      </c>
      <c r="C536" s="240">
        <v>857.30504685256369</v>
      </c>
      <c r="D536" s="264">
        <v>1</v>
      </c>
      <c r="E536" s="259">
        <v>0</v>
      </c>
      <c r="F536" s="260">
        <v>0</v>
      </c>
      <c r="G536" s="260">
        <v>0</v>
      </c>
      <c r="H536" s="260">
        <v>0</v>
      </c>
      <c r="I536" s="260">
        <v>0</v>
      </c>
      <c r="J536" s="260">
        <v>0</v>
      </c>
      <c r="K536" s="260">
        <v>0</v>
      </c>
      <c r="L536" s="260">
        <v>0</v>
      </c>
      <c r="M536" s="260">
        <v>0</v>
      </c>
      <c r="N536" s="260">
        <v>0</v>
      </c>
      <c r="O536" s="260">
        <v>0</v>
      </c>
      <c r="P536" s="260">
        <v>0</v>
      </c>
      <c r="Q536" s="260">
        <v>0</v>
      </c>
      <c r="R536" s="260">
        <v>0</v>
      </c>
      <c r="S536" s="260">
        <f t="shared" si="17"/>
        <v>587.59978007752704</v>
      </c>
      <c r="T536" s="362">
        <v>0</v>
      </c>
      <c r="U536" s="369"/>
      <c r="V536" s="245">
        <v>587.59978007752704</v>
      </c>
      <c r="W536" s="246">
        <v>0</v>
      </c>
      <c r="X536" s="246">
        <v>0</v>
      </c>
      <c r="Y536" s="246">
        <v>0</v>
      </c>
      <c r="Z536" s="246">
        <v>0</v>
      </c>
      <c r="AA536" s="246">
        <v>0</v>
      </c>
      <c r="AB536" s="246">
        <v>0</v>
      </c>
      <c r="AC536" s="246">
        <v>0</v>
      </c>
      <c r="AD536" s="246">
        <v>0</v>
      </c>
      <c r="AE536" s="246">
        <f t="shared" si="16"/>
        <v>0</v>
      </c>
      <c r="AF536" s="351"/>
      <c r="AG536" s="245">
        <v>0</v>
      </c>
      <c r="AH536" s="247">
        <v>587.59978007752704</v>
      </c>
      <c r="AI536" s="248">
        <v>-269.70526677503665</v>
      </c>
      <c r="AJ536" s="249">
        <v>0</v>
      </c>
      <c r="AK536" s="262">
        <v>6223.7802689975088</v>
      </c>
      <c r="AL536" s="263">
        <v>5954.075002222472</v>
      </c>
      <c r="AM536" s="252"/>
      <c r="AN536" s="253">
        <v>66.620501999999988</v>
      </c>
      <c r="AO536" s="254">
        <v>0</v>
      </c>
      <c r="AP536" s="255"/>
      <c r="AQ536" s="94">
        <v>-5954.075002222472</v>
      </c>
      <c r="AR536" s="256" t="s">
        <v>721</v>
      </c>
      <c r="AT536" s="246">
        <v>0</v>
      </c>
      <c r="AV536" s="261">
        <v>587.59978007752704</v>
      </c>
    </row>
    <row r="537" spans="1:48" ht="15.05" customHeight="1" x14ac:dyDescent="0.3">
      <c r="A537" s="238">
        <v>531</v>
      </c>
      <c r="B537" s="257" t="s">
        <v>631</v>
      </c>
      <c r="C537" s="240">
        <v>524.04823487162798</v>
      </c>
      <c r="D537" s="264">
        <v>2</v>
      </c>
      <c r="E537" s="259">
        <v>0</v>
      </c>
      <c r="F537" s="260">
        <v>0</v>
      </c>
      <c r="G537" s="260">
        <v>0</v>
      </c>
      <c r="H537" s="260">
        <v>0</v>
      </c>
      <c r="I537" s="260">
        <v>0</v>
      </c>
      <c r="J537" s="260">
        <v>0</v>
      </c>
      <c r="K537" s="260">
        <v>0</v>
      </c>
      <c r="L537" s="260">
        <v>0</v>
      </c>
      <c r="M537" s="260">
        <v>0</v>
      </c>
      <c r="N537" s="260">
        <v>0</v>
      </c>
      <c r="O537" s="260">
        <v>0</v>
      </c>
      <c r="P537" s="260">
        <v>0</v>
      </c>
      <c r="Q537" s="260">
        <v>0</v>
      </c>
      <c r="R537" s="260">
        <v>0</v>
      </c>
      <c r="S537" s="260">
        <f t="shared" si="17"/>
        <v>0</v>
      </c>
      <c r="T537" s="362">
        <v>0</v>
      </c>
      <c r="U537" s="369"/>
      <c r="V537" s="245">
        <v>0</v>
      </c>
      <c r="W537" s="246">
        <v>0</v>
      </c>
      <c r="X537" s="246">
        <v>0</v>
      </c>
      <c r="Y537" s="246">
        <v>0</v>
      </c>
      <c r="Z537" s="246">
        <v>0</v>
      </c>
      <c r="AA537" s="246">
        <v>0</v>
      </c>
      <c r="AB537" s="246">
        <v>0</v>
      </c>
      <c r="AC537" s="246">
        <v>0</v>
      </c>
      <c r="AD537" s="246">
        <v>0</v>
      </c>
      <c r="AE537" s="246">
        <f t="shared" si="16"/>
        <v>0</v>
      </c>
      <c r="AF537" s="351"/>
      <c r="AG537" s="245">
        <v>0</v>
      </c>
      <c r="AH537" s="247">
        <v>0</v>
      </c>
      <c r="AI537" s="248">
        <v>-524.04823487162798</v>
      </c>
      <c r="AJ537" s="249">
        <v>0</v>
      </c>
      <c r="AK537" s="262">
        <v>-501.97083770174135</v>
      </c>
      <c r="AL537" s="263">
        <v>-1026.0190725733694</v>
      </c>
      <c r="AM537" s="252"/>
      <c r="AN537" s="253">
        <v>40.751509999999996</v>
      </c>
      <c r="AO537" s="254">
        <v>0</v>
      </c>
      <c r="AP537" s="255"/>
      <c r="AQ537" s="94" t="s">
        <v>721</v>
      </c>
      <c r="AR537" s="256">
        <v>1026.0190725733694</v>
      </c>
      <c r="AT537" s="246">
        <v>0</v>
      </c>
      <c r="AV537" s="261">
        <v>0</v>
      </c>
    </row>
    <row r="538" spans="1:48" ht="15.05" customHeight="1" x14ac:dyDescent="0.3">
      <c r="A538" s="238">
        <v>532</v>
      </c>
      <c r="B538" s="257" t="s">
        <v>632</v>
      </c>
      <c r="C538" s="240">
        <v>982.53083328139041</v>
      </c>
      <c r="D538" s="264">
        <v>2</v>
      </c>
      <c r="E538" s="259">
        <v>0</v>
      </c>
      <c r="F538" s="260">
        <v>0</v>
      </c>
      <c r="G538" s="260">
        <v>0</v>
      </c>
      <c r="H538" s="260">
        <v>0</v>
      </c>
      <c r="I538" s="260">
        <v>0</v>
      </c>
      <c r="J538" s="260">
        <v>0</v>
      </c>
      <c r="K538" s="260">
        <v>0</v>
      </c>
      <c r="L538" s="260">
        <v>0</v>
      </c>
      <c r="M538" s="260">
        <v>0</v>
      </c>
      <c r="N538" s="260">
        <v>0</v>
      </c>
      <c r="O538" s="260">
        <v>0</v>
      </c>
      <c r="P538" s="260">
        <v>0</v>
      </c>
      <c r="Q538" s="260">
        <v>0</v>
      </c>
      <c r="R538" s="260">
        <v>0</v>
      </c>
      <c r="S538" s="260">
        <f t="shared" si="17"/>
        <v>0</v>
      </c>
      <c r="T538" s="362">
        <v>0</v>
      </c>
      <c r="U538" s="369"/>
      <c r="V538" s="245">
        <v>0</v>
      </c>
      <c r="W538" s="246">
        <v>0</v>
      </c>
      <c r="X538" s="246">
        <v>0</v>
      </c>
      <c r="Y538" s="246">
        <v>0</v>
      </c>
      <c r="Z538" s="246">
        <v>0</v>
      </c>
      <c r="AA538" s="246">
        <v>0</v>
      </c>
      <c r="AB538" s="246">
        <v>0</v>
      </c>
      <c r="AC538" s="246">
        <v>0</v>
      </c>
      <c r="AD538" s="246">
        <v>0</v>
      </c>
      <c r="AE538" s="246">
        <f t="shared" si="16"/>
        <v>0</v>
      </c>
      <c r="AF538" s="351"/>
      <c r="AG538" s="245">
        <v>0</v>
      </c>
      <c r="AH538" s="247">
        <v>0</v>
      </c>
      <c r="AI538" s="248">
        <v>-982.53083328139041</v>
      </c>
      <c r="AJ538" s="249">
        <v>0</v>
      </c>
      <c r="AK538" s="262">
        <v>-941.19466617701585</v>
      </c>
      <c r="AL538" s="263">
        <v>-1923.7254994584064</v>
      </c>
      <c r="AM538" s="252"/>
      <c r="AN538" s="253">
        <v>76.402799999999999</v>
      </c>
      <c r="AO538" s="254">
        <v>0</v>
      </c>
      <c r="AP538" s="255"/>
      <c r="AQ538" s="94" t="s">
        <v>721</v>
      </c>
      <c r="AR538" s="256">
        <v>1923.7254994584064</v>
      </c>
      <c r="AT538" s="246">
        <v>0</v>
      </c>
      <c r="AV538" s="261">
        <v>0</v>
      </c>
    </row>
    <row r="539" spans="1:48" ht="15.05" customHeight="1" x14ac:dyDescent="0.3">
      <c r="A539" s="238">
        <v>533</v>
      </c>
      <c r="B539" s="257" t="s">
        <v>633</v>
      </c>
      <c r="C539" s="240">
        <v>720.49410020388098</v>
      </c>
      <c r="D539" s="264">
        <v>2</v>
      </c>
      <c r="E539" s="259">
        <v>0</v>
      </c>
      <c r="F539" s="260">
        <v>0</v>
      </c>
      <c r="G539" s="260">
        <v>0</v>
      </c>
      <c r="H539" s="260">
        <v>0</v>
      </c>
      <c r="I539" s="260">
        <v>0</v>
      </c>
      <c r="J539" s="260">
        <v>0</v>
      </c>
      <c r="K539" s="260">
        <v>0</v>
      </c>
      <c r="L539" s="260">
        <v>0</v>
      </c>
      <c r="M539" s="260">
        <v>0</v>
      </c>
      <c r="N539" s="260">
        <v>0</v>
      </c>
      <c r="O539" s="260">
        <v>0</v>
      </c>
      <c r="P539" s="260">
        <v>0</v>
      </c>
      <c r="Q539" s="260">
        <v>0</v>
      </c>
      <c r="R539" s="260">
        <v>0</v>
      </c>
      <c r="S539" s="260">
        <f t="shared" si="17"/>
        <v>0</v>
      </c>
      <c r="T539" s="362">
        <v>0</v>
      </c>
      <c r="U539" s="369"/>
      <c r="V539" s="245">
        <v>0</v>
      </c>
      <c r="W539" s="246">
        <v>0</v>
      </c>
      <c r="X539" s="246">
        <v>0</v>
      </c>
      <c r="Y539" s="246">
        <v>0</v>
      </c>
      <c r="Z539" s="246">
        <v>0</v>
      </c>
      <c r="AA539" s="246">
        <v>0</v>
      </c>
      <c r="AB539" s="246">
        <v>0</v>
      </c>
      <c r="AC539" s="246">
        <v>0</v>
      </c>
      <c r="AD539" s="246">
        <v>0</v>
      </c>
      <c r="AE539" s="246">
        <f t="shared" si="16"/>
        <v>0</v>
      </c>
      <c r="AF539" s="351"/>
      <c r="AG539" s="245">
        <v>0</v>
      </c>
      <c r="AH539" s="247">
        <v>0</v>
      </c>
      <c r="AI539" s="248">
        <v>-720.49410020388098</v>
      </c>
      <c r="AJ539" s="249">
        <v>0</v>
      </c>
      <c r="AK539" s="262">
        <v>-690.21012948214434</v>
      </c>
      <c r="AL539" s="263">
        <v>-1410.7042296860254</v>
      </c>
      <c r="AM539" s="252"/>
      <c r="AN539" s="253">
        <v>56.027709999999999</v>
      </c>
      <c r="AO539" s="254">
        <v>0</v>
      </c>
      <c r="AP539" s="255"/>
      <c r="AQ539" s="94" t="s">
        <v>721</v>
      </c>
      <c r="AR539" s="256">
        <v>1410.7042296860254</v>
      </c>
      <c r="AT539" s="246">
        <v>0</v>
      </c>
      <c r="AV539" s="261">
        <v>0</v>
      </c>
    </row>
    <row r="540" spans="1:48" ht="15.05" customHeight="1" x14ac:dyDescent="0.3">
      <c r="A540" s="238">
        <v>534</v>
      </c>
      <c r="B540" s="257" t="s">
        <v>634</v>
      </c>
      <c r="C540" s="240">
        <v>1624.0175265640889</v>
      </c>
      <c r="D540" s="264">
        <v>2</v>
      </c>
      <c r="E540" s="259">
        <v>0</v>
      </c>
      <c r="F540" s="260">
        <v>0</v>
      </c>
      <c r="G540" s="260">
        <v>0</v>
      </c>
      <c r="H540" s="260">
        <v>0</v>
      </c>
      <c r="I540" s="260">
        <v>0</v>
      </c>
      <c r="J540" s="260">
        <v>0</v>
      </c>
      <c r="K540" s="260">
        <v>0</v>
      </c>
      <c r="L540" s="260">
        <v>0</v>
      </c>
      <c r="M540" s="260">
        <v>0</v>
      </c>
      <c r="N540" s="260">
        <v>0</v>
      </c>
      <c r="O540" s="260">
        <v>0</v>
      </c>
      <c r="P540" s="260">
        <v>0</v>
      </c>
      <c r="Q540" s="260">
        <v>0</v>
      </c>
      <c r="R540" s="260">
        <v>0</v>
      </c>
      <c r="S540" s="260">
        <f t="shared" si="17"/>
        <v>0</v>
      </c>
      <c r="T540" s="362">
        <v>0</v>
      </c>
      <c r="U540" s="369"/>
      <c r="V540" s="245">
        <v>0</v>
      </c>
      <c r="W540" s="246">
        <v>0</v>
      </c>
      <c r="X540" s="246">
        <v>0</v>
      </c>
      <c r="Y540" s="246">
        <v>0</v>
      </c>
      <c r="Z540" s="246">
        <v>0</v>
      </c>
      <c r="AA540" s="246">
        <v>0</v>
      </c>
      <c r="AB540" s="246">
        <v>0</v>
      </c>
      <c r="AC540" s="246">
        <v>0</v>
      </c>
      <c r="AD540" s="246">
        <v>0</v>
      </c>
      <c r="AE540" s="246">
        <f t="shared" si="16"/>
        <v>0</v>
      </c>
      <c r="AF540" s="351"/>
      <c r="AG540" s="245">
        <v>0</v>
      </c>
      <c r="AH540" s="247">
        <v>0</v>
      </c>
      <c r="AI540" s="248">
        <v>-1624.0175265640889</v>
      </c>
      <c r="AJ540" s="249">
        <v>0</v>
      </c>
      <c r="AK540" s="262">
        <v>-1555.7416885753619</v>
      </c>
      <c r="AL540" s="263">
        <v>-3179.759215139451</v>
      </c>
      <c r="AM540" s="252"/>
      <c r="AN540" s="253">
        <v>126.29400000000001</v>
      </c>
      <c r="AO540" s="254">
        <v>0</v>
      </c>
      <c r="AP540" s="255"/>
      <c r="AQ540" s="94" t="s">
        <v>721</v>
      </c>
      <c r="AR540" s="256">
        <v>3179.759215139451</v>
      </c>
      <c r="AT540" s="246">
        <v>0</v>
      </c>
      <c r="AV540" s="261">
        <v>0</v>
      </c>
    </row>
    <row r="541" spans="1:48" ht="15.05" customHeight="1" x14ac:dyDescent="0.3">
      <c r="A541" s="238">
        <v>535</v>
      </c>
      <c r="B541" s="257" t="s">
        <v>635</v>
      </c>
      <c r="C541" s="240">
        <v>221.54581144116275</v>
      </c>
      <c r="D541" s="264">
        <v>3</v>
      </c>
      <c r="E541" s="259">
        <v>0</v>
      </c>
      <c r="F541" s="260">
        <v>0</v>
      </c>
      <c r="G541" s="260">
        <v>0</v>
      </c>
      <c r="H541" s="260">
        <v>0</v>
      </c>
      <c r="I541" s="260">
        <v>0</v>
      </c>
      <c r="J541" s="260">
        <v>0</v>
      </c>
      <c r="K541" s="260">
        <v>0</v>
      </c>
      <c r="L541" s="260">
        <v>0</v>
      </c>
      <c r="M541" s="260">
        <v>0</v>
      </c>
      <c r="N541" s="260">
        <v>0</v>
      </c>
      <c r="O541" s="260">
        <v>0</v>
      </c>
      <c r="P541" s="260">
        <v>0</v>
      </c>
      <c r="Q541" s="260">
        <v>0</v>
      </c>
      <c r="R541" s="260">
        <v>0</v>
      </c>
      <c r="S541" s="260">
        <f t="shared" si="17"/>
        <v>0</v>
      </c>
      <c r="T541" s="362">
        <v>0</v>
      </c>
      <c r="U541" s="369"/>
      <c r="V541" s="245">
        <v>0</v>
      </c>
      <c r="W541" s="246">
        <v>0</v>
      </c>
      <c r="X541" s="246">
        <v>0</v>
      </c>
      <c r="Y541" s="246">
        <v>0</v>
      </c>
      <c r="Z541" s="246">
        <v>0</v>
      </c>
      <c r="AA541" s="246">
        <v>0</v>
      </c>
      <c r="AB541" s="246">
        <v>0</v>
      </c>
      <c r="AC541" s="246">
        <v>0</v>
      </c>
      <c r="AD541" s="246">
        <v>0</v>
      </c>
      <c r="AE541" s="246">
        <f t="shared" si="16"/>
        <v>0</v>
      </c>
      <c r="AF541" s="351"/>
      <c r="AG541" s="245">
        <v>0</v>
      </c>
      <c r="AH541" s="247">
        <v>0</v>
      </c>
      <c r="AI541" s="248">
        <v>-221.54581144116275</v>
      </c>
      <c r="AJ541" s="249">
        <v>0</v>
      </c>
      <c r="AK541" s="262">
        <v>-212.2305253448761</v>
      </c>
      <c r="AL541" s="263">
        <v>-433.77633678603888</v>
      </c>
      <c r="AM541" s="252"/>
      <c r="AN541" s="253">
        <v>17.229179999999999</v>
      </c>
      <c r="AO541" s="254">
        <v>0</v>
      </c>
      <c r="AP541" s="255"/>
      <c r="AQ541" s="94" t="s">
        <v>721</v>
      </c>
      <c r="AR541" s="256">
        <v>433.77633678603888</v>
      </c>
      <c r="AT541" s="246">
        <v>0</v>
      </c>
      <c r="AV541" s="261">
        <v>0</v>
      </c>
    </row>
    <row r="542" spans="1:48" ht="15.05" customHeight="1" x14ac:dyDescent="0.3">
      <c r="A542" s="238">
        <v>536</v>
      </c>
      <c r="B542" s="257" t="s">
        <v>636</v>
      </c>
      <c r="C542" s="240">
        <v>126.19110940992799</v>
      </c>
      <c r="D542" s="264">
        <v>3</v>
      </c>
      <c r="E542" s="259">
        <v>0</v>
      </c>
      <c r="F542" s="260">
        <v>0</v>
      </c>
      <c r="G542" s="260">
        <v>0</v>
      </c>
      <c r="H542" s="260">
        <v>0</v>
      </c>
      <c r="I542" s="260">
        <v>0</v>
      </c>
      <c r="J542" s="260">
        <v>0</v>
      </c>
      <c r="K542" s="260">
        <v>0</v>
      </c>
      <c r="L542" s="260">
        <v>0</v>
      </c>
      <c r="M542" s="260">
        <v>0</v>
      </c>
      <c r="N542" s="260">
        <v>0</v>
      </c>
      <c r="O542" s="260">
        <v>0</v>
      </c>
      <c r="P542" s="260">
        <v>0</v>
      </c>
      <c r="Q542" s="260">
        <v>0</v>
      </c>
      <c r="R542" s="260">
        <v>0</v>
      </c>
      <c r="S542" s="260">
        <f t="shared" si="17"/>
        <v>0</v>
      </c>
      <c r="T542" s="362">
        <v>0</v>
      </c>
      <c r="U542" s="369"/>
      <c r="V542" s="245">
        <v>0</v>
      </c>
      <c r="W542" s="246">
        <v>0</v>
      </c>
      <c r="X542" s="246">
        <v>0</v>
      </c>
      <c r="Y542" s="246">
        <v>0</v>
      </c>
      <c r="Z542" s="246">
        <v>0</v>
      </c>
      <c r="AA542" s="246">
        <v>0</v>
      </c>
      <c r="AB542" s="246">
        <v>0</v>
      </c>
      <c r="AC542" s="246">
        <v>0</v>
      </c>
      <c r="AD542" s="246">
        <v>0</v>
      </c>
      <c r="AE542" s="246">
        <f t="shared" si="16"/>
        <v>0</v>
      </c>
      <c r="AF542" s="351"/>
      <c r="AG542" s="245">
        <v>0</v>
      </c>
      <c r="AH542" s="247">
        <v>0</v>
      </c>
      <c r="AI542" s="248">
        <v>-126.19110940992799</v>
      </c>
      <c r="AJ542" s="249">
        <v>0</v>
      </c>
      <c r="AK542" s="262">
        <v>-120.87908226795982</v>
      </c>
      <c r="AL542" s="263">
        <v>-247.07019167788781</v>
      </c>
      <c r="AM542" s="252"/>
      <c r="AN542" s="253">
        <v>9.8133499999999998</v>
      </c>
      <c r="AO542" s="254">
        <v>0</v>
      </c>
      <c r="AP542" s="255"/>
      <c r="AQ542" s="94" t="s">
        <v>721</v>
      </c>
      <c r="AR542" s="256">
        <v>247.07019167788781</v>
      </c>
      <c r="AT542" s="246">
        <v>0</v>
      </c>
      <c r="AV542" s="261">
        <v>0</v>
      </c>
    </row>
    <row r="543" spans="1:48" ht="15.05" customHeight="1" x14ac:dyDescent="0.3">
      <c r="A543" s="238">
        <v>537</v>
      </c>
      <c r="B543" s="257" t="s">
        <v>637</v>
      </c>
      <c r="C543" s="240">
        <v>618.89040957259078</v>
      </c>
      <c r="D543" s="264">
        <v>3</v>
      </c>
      <c r="E543" s="259">
        <v>0</v>
      </c>
      <c r="F543" s="260">
        <v>0</v>
      </c>
      <c r="G543" s="260">
        <v>0</v>
      </c>
      <c r="H543" s="260">
        <v>0</v>
      </c>
      <c r="I543" s="260">
        <v>0</v>
      </c>
      <c r="J543" s="260">
        <v>0</v>
      </c>
      <c r="K543" s="260">
        <v>0</v>
      </c>
      <c r="L543" s="260">
        <v>0</v>
      </c>
      <c r="M543" s="260">
        <v>0</v>
      </c>
      <c r="N543" s="260">
        <v>0</v>
      </c>
      <c r="O543" s="260">
        <v>0</v>
      </c>
      <c r="P543" s="260">
        <v>0</v>
      </c>
      <c r="Q543" s="260">
        <v>0</v>
      </c>
      <c r="R543" s="260">
        <v>0</v>
      </c>
      <c r="S543" s="260">
        <f t="shared" si="17"/>
        <v>0</v>
      </c>
      <c r="T543" s="362">
        <v>0</v>
      </c>
      <c r="U543" s="369"/>
      <c r="V543" s="245">
        <v>0</v>
      </c>
      <c r="W543" s="246">
        <v>0</v>
      </c>
      <c r="X543" s="246">
        <v>0</v>
      </c>
      <c r="Y543" s="246">
        <v>0</v>
      </c>
      <c r="Z543" s="246">
        <v>0</v>
      </c>
      <c r="AA543" s="246">
        <v>0</v>
      </c>
      <c r="AB543" s="246">
        <v>0</v>
      </c>
      <c r="AC543" s="246">
        <v>0</v>
      </c>
      <c r="AD543" s="246">
        <v>0</v>
      </c>
      <c r="AE543" s="246">
        <f t="shared" si="16"/>
        <v>0</v>
      </c>
      <c r="AF543" s="351"/>
      <c r="AG543" s="245">
        <v>0</v>
      </c>
      <c r="AH543" s="247">
        <v>0</v>
      </c>
      <c r="AI543" s="248">
        <v>-618.89040957259078</v>
      </c>
      <c r="AJ543" s="249">
        <v>0</v>
      </c>
      <c r="AK543" s="262">
        <v>299.13918253263955</v>
      </c>
      <c r="AL543" s="263">
        <v>-319.75122703995123</v>
      </c>
      <c r="AM543" s="252"/>
      <c r="AN543" s="253">
        <v>48.125479999999996</v>
      </c>
      <c r="AO543" s="254">
        <v>0</v>
      </c>
      <c r="AP543" s="255"/>
      <c r="AQ543" s="94" t="s">
        <v>721</v>
      </c>
      <c r="AR543" s="256">
        <v>319.75122703995123</v>
      </c>
      <c r="AT543" s="246">
        <v>0</v>
      </c>
      <c r="AV543" s="261">
        <v>0</v>
      </c>
    </row>
    <row r="544" spans="1:48" ht="15.05" customHeight="1" x14ac:dyDescent="0.3">
      <c r="A544" s="238">
        <v>538</v>
      </c>
      <c r="B544" s="257" t="s">
        <v>638</v>
      </c>
      <c r="C544" s="240">
        <v>316.88977589477679</v>
      </c>
      <c r="D544" s="264">
        <v>3</v>
      </c>
      <c r="E544" s="259">
        <v>0</v>
      </c>
      <c r="F544" s="260">
        <v>0</v>
      </c>
      <c r="G544" s="260">
        <v>0</v>
      </c>
      <c r="H544" s="260">
        <v>0</v>
      </c>
      <c r="I544" s="260">
        <v>0</v>
      </c>
      <c r="J544" s="260">
        <v>0</v>
      </c>
      <c r="K544" s="260">
        <v>0</v>
      </c>
      <c r="L544" s="260">
        <v>0</v>
      </c>
      <c r="M544" s="260">
        <v>0</v>
      </c>
      <c r="N544" s="260">
        <v>0</v>
      </c>
      <c r="O544" s="260">
        <v>0</v>
      </c>
      <c r="P544" s="260">
        <v>0</v>
      </c>
      <c r="Q544" s="260">
        <v>0</v>
      </c>
      <c r="R544" s="260">
        <v>0</v>
      </c>
      <c r="S544" s="260">
        <f t="shared" si="17"/>
        <v>0</v>
      </c>
      <c r="T544" s="362">
        <v>0</v>
      </c>
      <c r="U544" s="369"/>
      <c r="V544" s="245">
        <v>0</v>
      </c>
      <c r="W544" s="246">
        <v>0</v>
      </c>
      <c r="X544" s="246">
        <v>0</v>
      </c>
      <c r="Y544" s="246">
        <v>0</v>
      </c>
      <c r="Z544" s="246">
        <v>0</v>
      </c>
      <c r="AA544" s="246">
        <v>0</v>
      </c>
      <c r="AB544" s="246">
        <v>0</v>
      </c>
      <c r="AC544" s="246">
        <v>0</v>
      </c>
      <c r="AD544" s="246">
        <v>0</v>
      </c>
      <c r="AE544" s="246">
        <f t="shared" si="16"/>
        <v>0</v>
      </c>
      <c r="AF544" s="351"/>
      <c r="AG544" s="245">
        <v>0</v>
      </c>
      <c r="AH544" s="247">
        <v>0</v>
      </c>
      <c r="AI544" s="248">
        <v>-316.88977589477679</v>
      </c>
      <c r="AJ544" s="249">
        <v>0</v>
      </c>
      <c r="AK544" s="262">
        <v>-303.58157875779227</v>
      </c>
      <c r="AL544" s="263">
        <v>-620.47135465256906</v>
      </c>
      <c r="AM544" s="252"/>
      <c r="AN544" s="253">
        <v>24.642199999999999</v>
      </c>
      <c r="AO544" s="254">
        <v>0</v>
      </c>
      <c r="AP544" s="255"/>
      <c r="AQ544" s="94" t="s">
        <v>721</v>
      </c>
      <c r="AR544" s="256">
        <v>620.47135465256906</v>
      </c>
      <c r="AT544" s="246">
        <v>0</v>
      </c>
      <c r="AV544" s="261">
        <v>0</v>
      </c>
    </row>
    <row r="545" spans="1:48" ht="15.05" customHeight="1" x14ac:dyDescent="0.3">
      <c r="A545" s="238">
        <v>539</v>
      </c>
      <c r="B545" s="257" t="s">
        <v>639</v>
      </c>
      <c r="C545" s="240">
        <v>386.26141164624244</v>
      </c>
      <c r="D545" s="264">
        <v>3</v>
      </c>
      <c r="E545" s="259">
        <v>0</v>
      </c>
      <c r="F545" s="260">
        <v>0</v>
      </c>
      <c r="G545" s="260">
        <v>0</v>
      </c>
      <c r="H545" s="260">
        <v>0</v>
      </c>
      <c r="I545" s="260">
        <v>0</v>
      </c>
      <c r="J545" s="260">
        <v>0</v>
      </c>
      <c r="K545" s="260">
        <v>0</v>
      </c>
      <c r="L545" s="260">
        <v>0</v>
      </c>
      <c r="M545" s="260">
        <v>0</v>
      </c>
      <c r="N545" s="260">
        <v>0</v>
      </c>
      <c r="O545" s="260">
        <v>0</v>
      </c>
      <c r="P545" s="260">
        <v>0</v>
      </c>
      <c r="Q545" s="260">
        <v>0</v>
      </c>
      <c r="R545" s="260">
        <v>0</v>
      </c>
      <c r="S545" s="260">
        <f t="shared" si="17"/>
        <v>0</v>
      </c>
      <c r="T545" s="362">
        <v>0</v>
      </c>
      <c r="U545" s="369"/>
      <c r="V545" s="245">
        <v>0</v>
      </c>
      <c r="W545" s="246">
        <v>0</v>
      </c>
      <c r="X545" s="246">
        <v>0</v>
      </c>
      <c r="Y545" s="246">
        <v>0</v>
      </c>
      <c r="Z545" s="246">
        <v>0</v>
      </c>
      <c r="AA545" s="246">
        <v>0</v>
      </c>
      <c r="AB545" s="246">
        <v>0</v>
      </c>
      <c r="AC545" s="246">
        <v>0</v>
      </c>
      <c r="AD545" s="246">
        <v>0</v>
      </c>
      <c r="AE545" s="246">
        <f t="shared" si="16"/>
        <v>0</v>
      </c>
      <c r="AF545" s="351"/>
      <c r="AG545" s="245">
        <v>0</v>
      </c>
      <c r="AH545" s="247">
        <v>0</v>
      </c>
      <c r="AI545" s="248">
        <v>-386.26141164624244</v>
      </c>
      <c r="AJ545" s="249">
        <v>0</v>
      </c>
      <c r="AK545" s="262">
        <v>1365.9812912413595</v>
      </c>
      <c r="AL545" s="263">
        <v>979.71987959511705</v>
      </c>
      <c r="AM545" s="252"/>
      <c r="AN545" s="253">
        <v>30.03556</v>
      </c>
      <c r="AO545" s="254">
        <v>0</v>
      </c>
      <c r="AP545" s="255"/>
      <c r="AQ545" s="94">
        <v>-979.71987959511705</v>
      </c>
      <c r="AR545" s="256" t="s">
        <v>721</v>
      </c>
      <c r="AT545" s="246">
        <v>0</v>
      </c>
      <c r="AV545" s="261">
        <v>0</v>
      </c>
    </row>
    <row r="546" spans="1:48" ht="15.05" customHeight="1" x14ac:dyDescent="0.3">
      <c r="A546" s="238">
        <v>540</v>
      </c>
      <c r="B546" s="257" t="s">
        <v>640</v>
      </c>
      <c r="C546" s="240">
        <v>648.2767825120435</v>
      </c>
      <c r="D546" s="264">
        <v>3</v>
      </c>
      <c r="E546" s="259">
        <v>0</v>
      </c>
      <c r="F546" s="260">
        <v>0</v>
      </c>
      <c r="G546" s="260">
        <v>0</v>
      </c>
      <c r="H546" s="260">
        <v>0</v>
      </c>
      <c r="I546" s="260">
        <v>0</v>
      </c>
      <c r="J546" s="260">
        <v>0</v>
      </c>
      <c r="K546" s="260">
        <v>0</v>
      </c>
      <c r="L546" s="260">
        <v>0</v>
      </c>
      <c r="M546" s="260">
        <v>0</v>
      </c>
      <c r="N546" s="260">
        <v>0</v>
      </c>
      <c r="O546" s="260">
        <v>0</v>
      </c>
      <c r="P546" s="260">
        <v>0</v>
      </c>
      <c r="Q546" s="260">
        <v>0</v>
      </c>
      <c r="R546" s="260">
        <v>0</v>
      </c>
      <c r="S546" s="260">
        <f t="shared" si="17"/>
        <v>0</v>
      </c>
      <c r="T546" s="362">
        <v>0</v>
      </c>
      <c r="U546" s="369"/>
      <c r="V546" s="245">
        <v>0</v>
      </c>
      <c r="W546" s="246">
        <v>0</v>
      </c>
      <c r="X546" s="246">
        <v>0</v>
      </c>
      <c r="Y546" s="246">
        <v>0</v>
      </c>
      <c r="Z546" s="246">
        <v>0</v>
      </c>
      <c r="AA546" s="246">
        <v>0</v>
      </c>
      <c r="AB546" s="246">
        <v>0</v>
      </c>
      <c r="AC546" s="246">
        <v>0</v>
      </c>
      <c r="AD546" s="246">
        <v>0</v>
      </c>
      <c r="AE546" s="246">
        <f t="shared" si="16"/>
        <v>0</v>
      </c>
      <c r="AF546" s="351"/>
      <c r="AG546" s="245">
        <v>0</v>
      </c>
      <c r="AH546" s="247">
        <v>0</v>
      </c>
      <c r="AI546" s="248">
        <v>-648.2767825120435</v>
      </c>
      <c r="AJ546" s="249">
        <v>0</v>
      </c>
      <c r="AK546" s="262">
        <v>-621.00414384551129</v>
      </c>
      <c r="AL546" s="263">
        <v>-1269.2809263575548</v>
      </c>
      <c r="AM546" s="252"/>
      <c r="AN546" s="253">
        <v>50.414849999999994</v>
      </c>
      <c r="AO546" s="254">
        <v>0</v>
      </c>
      <c r="AP546" s="255"/>
      <c r="AQ546" s="94" t="s">
        <v>721</v>
      </c>
      <c r="AR546" s="256">
        <v>1269.2809263575548</v>
      </c>
      <c r="AT546" s="246">
        <v>0</v>
      </c>
      <c r="AV546" s="261">
        <v>0</v>
      </c>
    </row>
    <row r="547" spans="1:48" ht="15.05" customHeight="1" x14ac:dyDescent="0.3">
      <c r="A547" s="238">
        <v>541</v>
      </c>
      <c r="B547" s="257" t="s">
        <v>641</v>
      </c>
      <c r="C547" s="240">
        <v>698.91104723037722</v>
      </c>
      <c r="D547" s="264">
        <v>3</v>
      </c>
      <c r="E547" s="259">
        <v>0</v>
      </c>
      <c r="F547" s="260">
        <v>0</v>
      </c>
      <c r="G547" s="260">
        <v>0</v>
      </c>
      <c r="H547" s="260">
        <v>0</v>
      </c>
      <c r="I547" s="260">
        <v>0</v>
      </c>
      <c r="J547" s="260">
        <v>0</v>
      </c>
      <c r="K547" s="260">
        <v>0</v>
      </c>
      <c r="L547" s="260">
        <v>0</v>
      </c>
      <c r="M547" s="260">
        <v>0</v>
      </c>
      <c r="N547" s="260">
        <v>0</v>
      </c>
      <c r="O547" s="260">
        <v>0</v>
      </c>
      <c r="P547" s="260">
        <v>0</v>
      </c>
      <c r="Q547" s="260">
        <v>0</v>
      </c>
      <c r="R547" s="260">
        <v>0</v>
      </c>
      <c r="S547" s="260">
        <f t="shared" si="17"/>
        <v>0</v>
      </c>
      <c r="T547" s="362">
        <v>0</v>
      </c>
      <c r="U547" s="369"/>
      <c r="V547" s="245">
        <v>0</v>
      </c>
      <c r="W547" s="246">
        <v>0</v>
      </c>
      <c r="X547" s="246">
        <v>0</v>
      </c>
      <c r="Y547" s="246">
        <v>0</v>
      </c>
      <c r="Z547" s="246">
        <v>0</v>
      </c>
      <c r="AA547" s="246">
        <v>0</v>
      </c>
      <c r="AB547" s="246">
        <v>0</v>
      </c>
      <c r="AC547" s="246">
        <v>0</v>
      </c>
      <c r="AD547" s="246">
        <v>0</v>
      </c>
      <c r="AE547" s="246">
        <f t="shared" si="16"/>
        <v>0</v>
      </c>
      <c r="AF547" s="351"/>
      <c r="AG547" s="245">
        <v>0</v>
      </c>
      <c r="AH547" s="247">
        <v>0</v>
      </c>
      <c r="AI547" s="248">
        <v>-698.91104723037722</v>
      </c>
      <c r="AJ547" s="249">
        <v>0</v>
      </c>
      <c r="AK547" s="262">
        <v>-669.44792410275431</v>
      </c>
      <c r="AL547" s="263">
        <v>-1368.3589713331316</v>
      </c>
      <c r="AM547" s="252"/>
      <c r="AN547" s="253">
        <v>54.349199999999996</v>
      </c>
      <c r="AO547" s="254">
        <v>0</v>
      </c>
      <c r="AP547" s="255"/>
      <c r="AQ547" s="94" t="s">
        <v>721</v>
      </c>
      <c r="AR547" s="256">
        <v>1368.3589713331316</v>
      </c>
      <c r="AT547" s="246">
        <v>0</v>
      </c>
      <c r="AV547" s="261">
        <v>0</v>
      </c>
    </row>
    <row r="548" spans="1:48" ht="15.05" customHeight="1" x14ac:dyDescent="0.3">
      <c r="A548" s="238">
        <v>542</v>
      </c>
      <c r="B548" s="257" t="s">
        <v>681</v>
      </c>
      <c r="C548" s="240">
        <v>3175.790940899682</v>
      </c>
      <c r="D548" s="264">
        <v>1</v>
      </c>
      <c r="E548" s="259">
        <v>0</v>
      </c>
      <c r="F548" s="260">
        <v>0</v>
      </c>
      <c r="G548" s="260">
        <v>0</v>
      </c>
      <c r="H548" s="260">
        <v>0</v>
      </c>
      <c r="I548" s="260">
        <v>0</v>
      </c>
      <c r="J548" s="260">
        <v>0</v>
      </c>
      <c r="K548" s="260">
        <v>0</v>
      </c>
      <c r="L548" s="260">
        <v>0</v>
      </c>
      <c r="M548" s="260">
        <v>0</v>
      </c>
      <c r="N548" s="260">
        <v>0</v>
      </c>
      <c r="O548" s="260">
        <v>0</v>
      </c>
      <c r="P548" s="260">
        <v>0</v>
      </c>
      <c r="Q548" s="260">
        <v>0</v>
      </c>
      <c r="R548" s="260">
        <v>0</v>
      </c>
      <c r="S548" s="260">
        <f t="shared" si="17"/>
        <v>0</v>
      </c>
      <c r="T548" s="362">
        <v>0</v>
      </c>
      <c r="U548" s="369"/>
      <c r="V548" s="245">
        <v>0</v>
      </c>
      <c r="W548" s="246">
        <v>0</v>
      </c>
      <c r="X548" s="246">
        <v>0</v>
      </c>
      <c r="Y548" s="246">
        <v>0</v>
      </c>
      <c r="Z548" s="246">
        <v>0</v>
      </c>
      <c r="AA548" s="246">
        <v>0</v>
      </c>
      <c r="AB548" s="246">
        <v>0</v>
      </c>
      <c r="AC548" s="246">
        <v>0</v>
      </c>
      <c r="AD548" s="246">
        <v>0</v>
      </c>
      <c r="AE548" s="246">
        <f t="shared" si="16"/>
        <v>0</v>
      </c>
      <c r="AF548" s="351"/>
      <c r="AG548" s="245">
        <v>0</v>
      </c>
      <c r="AH548" s="247">
        <v>0</v>
      </c>
      <c r="AI548" s="248">
        <v>-3175.790940899682</v>
      </c>
      <c r="AJ548" s="249">
        <v>0</v>
      </c>
      <c r="AK548" s="262">
        <v>5602.7533354872494</v>
      </c>
      <c r="AL548" s="263">
        <v>2426.9623945875674</v>
      </c>
      <c r="AM548" s="252"/>
      <c r="AN548" s="253">
        <v>232.27158000000003</v>
      </c>
      <c r="AO548" s="254">
        <v>0</v>
      </c>
      <c r="AP548" s="255"/>
      <c r="AQ548" s="94">
        <v>-2426.9623945875674</v>
      </c>
      <c r="AR548" s="256" t="s">
        <v>721</v>
      </c>
      <c r="AT548" s="246">
        <v>0</v>
      </c>
      <c r="AV548" s="261">
        <v>0</v>
      </c>
    </row>
    <row r="549" spans="1:48" ht="15.05" customHeight="1" x14ac:dyDescent="0.3">
      <c r="A549" s="238">
        <v>543</v>
      </c>
      <c r="B549" s="257" t="s">
        <v>643</v>
      </c>
      <c r="C549" s="240">
        <v>880.88097778679742</v>
      </c>
      <c r="D549" s="264">
        <v>3</v>
      </c>
      <c r="E549" s="259">
        <v>0</v>
      </c>
      <c r="F549" s="260">
        <v>0</v>
      </c>
      <c r="G549" s="260">
        <v>0</v>
      </c>
      <c r="H549" s="260">
        <v>0</v>
      </c>
      <c r="I549" s="260">
        <v>0</v>
      </c>
      <c r="J549" s="260">
        <v>0</v>
      </c>
      <c r="K549" s="260">
        <v>0</v>
      </c>
      <c r="L549" s="260">
        <v>0</v>
      </c>
      <c r="M549" s="260">
        <v>0</v>
      </c>
      <c r="N549" s="260">
        <v>0</v>
      </c>
      <c r="O549" s="260">
        <v>0</v>
      </c>
      <c r="P549" s="260">
        <v>0</v>
      </c>
      <c r="Q549" s="260">
        <v>0</v>
      </c>
      <c r="R549" s="260">
        <v>0</v>
      </c>
      <c r="S549" s="260">
        <f t="shared" si="17"/>
        <v>0</v>
      </c>
      <c r="T549" s="362">
        <v>0</v>
      </c>
      <c r="U549" s="369"/>
      <c r="V549" s="245">
        <v>0</v>
      </c>
      <c r="W549" s="246">
        <v>0</v>
      </c>
      <c r="X549" s="246">
        <v>0</v>
      </c>
      <c r="Y549" s="246">
        <v>0</v>
      </c>
      <c r="Z549" s="246">
        <v>0</v>
      </c>
      <c r="AA549" s="246">
        <v>0</v>
      </c>
      <c r="AB549" s="246">
        <v>0</v>
      </c>
      <c r="AC549" s="246">
        <v>0</v>
      </c>
      <c r="AD549" s="246">
        <v>0</v>
      </c>
      <c r="AE549" s="246">
        <f t="shared" si="16"/>
        <v>0</v>
      </c>
      <c r="AF549" s="351"/>
      <c r="AG549" s="245">
        <v>0</v>
      </c>
      <c r="AH549" s="247">
        <v>0</v>
      </c>
      <c r="AI549" s="248">
        <v>-880.88097778679742</v>
      </c>
      <c r="AJ549" s="249">
        <v>0</v>
      </c>
      <c r="AK549" s="262">
        <v>-843.84576953323085</v>
      </c>
      <c r="AL549" s="263">
        <v>-1724.7267473200282</v>
      </c>
      <c r="AM549" s="252"/>
      <c r="AN549" s="253">
        <v>68.500749999999996</v>
      </c>
      <c r="AO549" s="254">
        <v>0</v>
      </c>
      <c r="AP549" s="255"/>
      <c r="AQ549" s="94" t="s">
        <v>721</v>
      </c>
      <c r="AR549" s="256">
        <v>1724.7267473200282</v>
      </c>
      <c r="AT549" s="246">
        <v>0</v>
      </c>
      <c r="AV549" s="261">
        <v>0</v>
      </c>
    </row>
    <row r="550" spans="1:48" ht="15.05" customHeight="1" x14ac:dyDescent="0.3">
      <c r="A550" s="238">
        <v>544</v>
      </c>
      <c r="B550" s="257" t="s">
        <v>644</v>
      </c>
      <c r="C550" s="240">
        <v>351.12347286959806</v>
      </c>
      <c r="D550" s="264">
        <v>3</v>
      </c>
      <c r="E550" s="259">
        <v>0</v>
      </c>
      <c r="F550" s="260">
        <v>0</v>
      </c>
      <c r="G550" s="260">
        <v>0</v>
      </c>
      <c r="H550" s="260">
        <v>0</v>
      </c>
      <c r="I550" s="260">
        <v>0</v>
      </c>
      <c r="J550" s="260">
        <v>0</v>
      </c>
      <c r="K550" s="260">
        <v>0</v>
      </c>
      <c r="L550" s="260">
        <v>0</v>
      </c>
      <c r="M550" s="260">
        <v>0</v>
      </c>
      <c r="N550" s="260">
        <v>0</v>
      </c>
      <c r="O550" s="260">
        <v>0</v>
      </c>
      <c r="P550" s="260">
        <v>0</v>
      </c>
      <c r="Q550" s="260">
        <v>0</v>
      </c>
      <c r="R550" s="260">
        <v>0</v>
      </c>
      <c r="S550" s="260">
        <f t="shared" si="17"/>
        <v>0</v>
      </c>
      <c r="T550" s="362">
        <v>0</v>
      </c>
      <c r="U550" s="369"/>
      <c r="V550" s="245">
        <v>0</v>
      </c>
      <c r="W550" s="246">
        <v>0</v>
      </c>
      <c r="X550" s="246">
        <v>0</v>
      </c>
      <c r="Y550" s="246">
        <v>0</v>
      </c>
      <c r="Z550" s="246">
        <v>0</v>
      </c>
      <c r="AA550" s="246">
        <v>0</v>
      </c>
      <c r="AB550" s="246">
        <v>0</v>
      </c>
      <c r="AC550" s="246">
        <v>0</v>
      </c>
      <c r="AD550" s="246">
        <v>0</v>
      </c>
      <c r="AE550" s="246">
        <f t="shared" si="16"/>
        <v>0</v>
      </c>
      <c r="AF550" s="351"/>
      <c r="AG550" s="245">
        <v>0</v>
      </c>
      <c r="AH550" s="247">
        <v>0</v>
      </c>
      <c r="AI550" s="248">
        <v>-351.12347286959806</v>
      </c>
      <c r="AJ550" s="249">
        <v>0</v>
      </c>
      <c r="AK550" s="262">
        <v>-336.33905387491893</v>
      </c>
      <c r="AL550" s="263">
        <v>-687.46252674451694</v>
      </c>
      <c r="AM550" s="252"/>
      <c r="AN550" s="253">
        <v>27.303870000000003</v>
      </c>
      <c r="AO550" s="254">
        <v>0</v>
      </c>
      <c r="AP550" s="255"/>
      <c r="AQ550" s="94" t="s">
        <v>721</v>
      </c>
      <c r="AR550" s="256">
        <v>687.46252674451694</v>
      </c>
      <c r="AT550" s="246">
        <v>0</v>
      </c>
      <c r="AV550" s="261">
        <v>0</v>
      </c>
    </row>
    <row r="551" spans="1:48" ht="15.05" customHeight="1" x14ac:dyDescent="0.3">
      <c r="A551" s="238">
        <v>545</v>
      </c>
      <c r="B551" s="257" t="s">
        <v>645</v>
      </c>
      <c r="C551" s="240">
        <v>171.45430139796221</v>
      </c>
      <c r="D551" s="264">
        <v>3</v>
      </c>
      <c r="E551" s="259">
        <v>0</v>
      </c>
      <c r="F551" s="260">
        <v>0</v>
      </c>
      <c r="G551" s="260">
        <v>0</v>
      </c>
      <c r="H551" s="260">
        <v>0</v>
      </c>
      <c r="I551" s="260">
        <v>0</v>
      </c>
      <c r="J551" s="260">
        <v>0</v>
      </c>
      <c r="K551" s="260">
        <v>0</v>
      </c>
      <c r="L551" s="260">
        <v>0</v>
      </c>
      <c r="M551" s="260">
        <v>0</v>
      </c>
      <c r="N551" s="260">
        <v>0</v>
      </c>
      <c r="O551" s="260">
        <v>0</v>
      </c>
      <c r="P551" s="260">
        <v>0</v>
      </c>
      <c r="Q551" s="260">
        <v>0</v>
      </c>
      <c r="R551" s="260">
        <v>0</v>
      </c>
      <c r="S551" s="260">
        <f t="shared" si="17"/>
        <v>0</v>
      </c>
      <c r="T551" s="362">
        <v>0</v>
      </c>
      <c r="U551" s="369"/>
      <c r="V551" s="245">
        <v>0</v>
      </c>
      <c r="W551" s="246">
        <v>0</v>
      </c>
      <c r="X551" s="246">
        <v>0</v>
      </c>
      <c r="Y551" s="246">
        <v>0</v>
      </c>
      <c r="Z551" s="246">
        <v>0</v>
      </c>
      <c r="AA551" s="246">
        <v>0</v>
      </c>
      <c r="AB551" s="246">
        <v>0</v>
      </c>
      <c r="AC551" s="246">
        <v>0</v>
      </c>
      <c r="AD551" s="246">
        <v>0</v>
      </c>
      <c r="AE551" s="246">
        <f t="shared" si="16"/>
        <v>0</v>
      </c>
      <c r="AF551" s="351"/>
      <c r="AG551" s="245">
        <v>0</v>
      </c>
      <c r="AH551" s="247">
        <v>0</v>
      </c>
      <c r="AI551" s="248">
        <v>-171.45430139796221</v>
      </c>
      <c r="AJ551" s="249">
        <v>0</v>
      </c>
      <c r="AK551" s="262">
        <v>-164.24782279393025</v>
      </c>
      <c r="AL551" s="263">
        <v>-335.70212419189249</v>
      </c>
      <c r="AM551" s="252"/>
      <c r="AN551" s="253">
        <v>13.332839999999999</v>
      </c>
      <c r="AO551" s="254">
        <v>0</v>
      </c>
      <c r="AP551" s="255"/>
      <c r="AQ551" s="94" t="s">
        <v>721</v>
      </c>
      <c r="AR551" s="256">
        <v>335.70212419189249</v>
      </c>
      <c r="AT551" s="246">
        <v>0</v>
      </c>
      <c r="AV551" s="261">
        <v>0</v>
      </c>
    </row>
    <row r="552" spans="1:48" ht="15.05" customHeight="1" x14ac:dyDescent="0.3">
      <c r="A552" s="238">
        <v>546</v>
      </c>
      <c r="B552" s="257" t="s">
        <v>646</v>
      </c>
      <c r="C552" s="240">
        <v>775.94156587673592</v>
      </c>
      <c r="D552" s="264">
        <v>3</v>
      </c>
      <c r="E552" s="259">
        <v>0</v>
      </c>
      <c r="F552" s="260">
        <v>0</v>
      </c>
      <c r="G552" s="260">
        <v>0</v>
      </c>
      <c r="H552" s="260">
        <v>0</v>
      </c>
      <c r="I552" s="260">
        <v>0</v>
      </c>
      <c r="J552" s="260">
        <v>0</v>
      </c>
      <c r="K552" s="260">
        <v>0</v>
      </c>
      <c r="L552" s="260">
        <v>0</v>
      </c>
      <c r="M552" s="260">
        <v>0</v>
      </c>
      <c r="N552" s="260">
        <v>0</v>
      </c>
      <c r="O552" s="260">
        <v>0</v>
      </c>
      <c r="P552" s="260">
        <v>0</v>
      </c>
      <c r="Q552" s="260">
        <v>0</v>
      </c>
      <c r="R552" s="260">
        <v>0</v>
      </c>
      <c r="S552" s="260">
        <f t="shared" si="17"/>
        <v>0</v>
      </c>
      <c r="T552" s="362">
        <v>0</v>
      </c>
      <c r="U552" s="369"/>
      <c r="V552" s="245">
        <v>0</v>
      </c>
      <c r="W552" s="246">
        <v>0</v>
      </c>
      <c r="X552" s="246">
        <v>0</v>
      </c>
      <c r="Y552" s="246">
        <v>0</v>
      </c>
      <c r="Z552" s="246">
        <v>0</v>
      </c>
      <c r="AA552" s="246">
        <v>0</v>
      </c>
      <c r="AB552" s="246">
        <v>0</v>
      </c>
      <c r="AC552" s="246">
        <v>0</v>
      </c>
      <c r="AD552" s="246">
        <v>0</v>
      </c>
      <c r="AE552" s="246">
        <f t="shared" si="16"/>
        <v>0</v>
      </c>
      <c r="AF552" s="351"/>
      <c r="AG552" s="245">
        <v>0</v>
      </c>
      <c r="AH552" s="247">
        <v>0</v>
      </c>
      <c r="AI552" s="248">
        <v>-775.94156587673592</v>
      </c>
      <c r="AJ552" s="249">
        <v>0</v>
      </c>
      <c r="AK552" s="262">
        <v>-743.26695578336307</v>
      </c>
      <c r="AL552" s="263">
        <v>-1519.208521660099</v>
      </c>
      <c r="AM552" s="252"/>
      <c r="AN552" s="253">
        <v>60.339300000000001</v>
      </c>
      <c r="AO552" s="254">
        <v>0</v>
      </c>
      <c r="AP552" s="255"/>
      <c r="AQ552" s="94" t="s">
        <v>721</v>
      </c>
      <c r="AR552" s="256">
        <v>1519.208521660099</v>
      </c>
      <c r="AT552" s="246">
        <v>0</v>
      </c>
      <c r="AV552" s="261">
        <v>0</v>
      </c>
    </row>
    <row r="553" spans="1:48" ht="15.05" customHeight="1" x14ac:dyDescent="0.3">
      <c r="A553" s="238">
        <v>547</v>
      </c>
      <c r="B553" s="257" t="s">
        <v>647</v>
      </c>
      <c r="C553" s="240">
        <v>932.02362712275965</v>
      </c>
      <c r="D553" s="264">
        <v>1</v>
      </c>
      <c r="E553" s="259">
        <v>0</v>
      </c>
      <c r="F553" s="260">
        <v>0</v>
      </c>
      <c r="G553" s="260">
        <v>309</v>
      </c>
      <c r="H553" s="260">
        <v>1.4</v>
      </c>
      <c r="I553" s="260">
        <v>0</v>
      </c>
      <c r="J553" s="260">
        <v>0</v>
      </c>
      <c r="K553" s="260">
        <v>0</v>
      </c>
      <c r="L553" s="260">
        <v>0</v>
      </c>
      <c r="M553" s="260">
        <v>0</v>
      </c>
      <c r="N553" s="260">
        <v>0</v>
      </c>
      <c r="O553" s="260">
        <v>1065</v>
      </c>
      <c r="P553" s="260">
        <v>0</v>
      </c>
      <c r="Q553" s="260">
        <v>0</v>
      </c>
      <c r="R553" s="260">
        <v>0</v>
      </c>
      <c r="S553" s="260">
        <f t="shared" si="17"/>
        <v>955.52076335377956</v>
      </c>
      <c r="T553" s="362">
        <v>0</v>
      </c>
      <c r="U553" s="369"/>
      <c r="V553" s="245">
        <v>2329.5207633537793</v>
      </c>
      <c r="W553" s="246">
        <v>0</v>
      </c>
      <c r="X553" s="246">
        <v>0</v>
      </c>
      <c r="Y553" s="246">
        <v>0</v>
      </c>
      <c r="Z553" s="246">
        <v>0</v>
      </c>
      <c r="AA553" s="246">
        <v>0</v>
      </c>
      <c r="AB553" s="246">
        <v>0</v>
      </c>
      <c r="AC553" s="246">
        <v>0</v>
      </c>
      <c r="AD553" s="246">
        <v>0</v>
      </c>
      <c r="AE553" s="246">
        <f t="shared" si="16"/>
        <v>0</v>
      </c>
      <c r="AF553" s="351"/>
      <c r="AG553" s="245">
        <v>0</v>
      </c>
      <c r="AH553" s="247">
        <v>2329.5207633537793</v>
      </c>
      <c r="AI553" s="248">
        <v>0</v>
      </c>
      <c r="AJ553" s="249">
        <v>1397.4971362310198</v>
      </c>
      <c r="AK553" s="262">
        <v>-519.01936210657664</v>
      </c>
      <c r="AL553" s="263">
        <v>878.47777412444316</v>
      </c>
      <c r="AM553" s="252"/>
      <c r="AN553" s="253">
        <v>72.445819999999998</v>
      </c>
      <c r="AO553" s="254">
        <v>0</v>
      </c>
      <c r="AP553" s="255"/>
      <c r="AQ553" s="94">
        <v>-878.47777412444316</v>
      </c>
      <c r="AR553" s="256" t="s">
        <v>721</v>
      </c>
      <c r="AT553" s="246">
        <v>0</v>
      </c>
      <c r="AV553" s="261">
        <v>955.52076335377956</v>
      </c>
    </row>
    <row r="554" spans="1:48" ht="15.05" customHeight="1" x14ac:dyDescent="0.3">
      <c r="A554" s="238">
        <v>548</v>
      </c>
      <c r="B554" s="257" t="s">
        <v>648</v>
      </c>
      <c r="C554" s="240">
        <v>968.64652601480384</v>
      </c>
      <c r="D554" s="264">
        <v>1</v>
      </c>
      <c r="E554" s="259">
        <v>0</v>
      </c>
      <c r="F554" s="260">
        <v>0</v>
      </c>
      <c r="G554" s="260">
        <v>621</v>
      </c>
      <c r="H554" s="260">
        <v>3</v>
      </c>
      <c r="I554" s="260">
        <v>0</v>
      </c>
      <c r="J554" s="260">
        <v>0</v>
      </c>
      <c r="K554" s="260">
        <v>0</v>
      </c>
      <c r="L554" s="260">
        <v>0</v>
      </c>
      <c r="M554" s="260">
        <v>0</v>
      </c>
      <c r="N554" s="260">
        <v>0</v>
      </c>
      <c r="O554" s="260">
        <v>0</v>
      </c>
      <c r="P554" s="260">
        <v>0</v>
      </c>
      <c r="Q554" s="260">
        <v>0</v>
      </c>
      <c r="R554" s="260">
        <v>0</v>
      </c>
      <c r="S554" s="260">
        <f t="shared" si="17"/>
        <v>907.22252584590137</v>
      </c>
      <c r="T554" s="362">
        <v>0</v>
      </c>
      <c r="U554" s="369"/>
      <c r="V554" s="245">
        <v>1528.2225258459014</v>
      </c>
      <c r="W554" s="246">
        <v>0</v>
      </c>
      <c r="X554" s="246">
        <v>0</v>
      </c>
      <c r="Y554" s="246">
        <v>0</v>
      </c>
      <c r="Z554" s="246">
        <v>0</v>
      </c>
      <c r="AA554" s="246">
        <v>0</v>
      </c>
      <c r="AB554" s="246">
        <v>0</v>
      </c>
      <c r="AC554" s="246">
        <v>0</v>
      </c>
      <c r="AD554" s="246">
        <v>0</v>
      </c>
      <c r="AE554" s="246">
        <f t="shared" si="16"/>
        <v>0</v>
      </c>
      <c r="AF554" s="351"/>
      <c r="AG554" s="245">
        <v>0</v>
      </c>
      <c r="AH554" s="247">
        <v>1528.2225258459014</v>
      </c>
      <c r="AI554" s="248">
        <v>0</v>
      </c>
      <c r="AJ554" s="249">
        <v>559.57599983109753</v>
      </c>
      <c r="AK554" s="262">
        <v>257.88779587550658</v>
      </c>
      <c r="AL554" s="263">
        <v>817.46379570660406</v>
      </c>
      <c r="AM554" s="252"/>
      <c r="AN554" s="253">
        <v>75.278679999999994</v>
      </c>
      <c r="AO554" s="254">
        <v>0</v>
      </c>
      <c r="AP554" s="255"/>
      <c r="AQ554" s="94">
        <v>-817.46379570660406</v>
      </c>
      <c r="AR554" s="256" t="s">
        <v>721</v>
      </c>
      <c r="AT554" s="246">
        <v>0</v>
      </c>
      <c r="AV554" s="261">
        <v>907.22252584590137</v>
      </c>
    </row>
    <row r="555" spans="1:48" ht="15.05" customHeight="1" x14ac:dyDescent="0.3">
      <c r="A555" s="238">
        <v>549</v>
      </c>
      <c r="B555" s="257" t="s">
        <v>649</v>
      </c>
      <c r="C555" s="240">
        <v>1005.5892820808833</v>
      </c>
      <c r="D555" s="264">
        <v>2</v>
      </c>
      <c r="E555" s="259">
        <v>0</v>
      </c>
      <c r="F555" s="260">
        <v>0</v>
      </c>
      <c r="G555" s="260">
        <v>0</v>
      </c>
      <c r="H555" s="260">
        <v>0</v>
      </c>
      <c r="I555" s="260">
        <v>0</v>
      </c>
      <c r="J555" s="260">
        <v>0</v>
      </c>
      <c r="K555" s="260">
        <v>0</v>
      </c>
      <c r="L555" s="260">
        <v>0</v>
      </c>
      <c r="M555" s="260">
        <v>0</v>
      </c>
      <c r="N555" s="260">
        <v>0</v>
      </c>
      <c r="O555" s="260">
        <v>0</v>
      </c>
      <c r="P555" s="260">
        <v>0</v>
      </c>
      <c r="Q555" s="260">
        <v>0</v>
      </c>
      <c r="R555" s="260">
        <v>0</v>
      </c>
      <c r="S555" s="260">
        <f t="shared" si="17"/>
        <v>0</v>
      </c>
      <c r="T555" s="362">
        <v>0</v>
      </c>
      <c r="U555" s="369"/>
      <c r="V555" s="245">
        <v>0</v>
      </c>
      <c r="W555" s="246">
        <v>0</v>
      </c>
      <c r="X555" s="246">
        <v>0</v>
      </c>
      <c r="Y555" s="246">
        <v>0</v>
      </c>
      <c r="Z555" s="246">
        <v>0</v>
      </c>
      <c r="AA555" s="246">
        <v>0</v>
      </c>
      <c r="AB555" s="246">
        <v>0</v>
      </c>
      <c r="AC555" s="246">
        <v>0</v>
      </c>
      <c r="AD555" s="246">
        <v>0</v>
      </c>
      <c r="AE555" s="246">
        <f t="shared" si="16"/>
        <v>0</v>
      </c>
      <c r="AF555" s="351"/>
      <c r="AG555" s="245">
        <v>0</v>
      </c>
      <c r="AH555" s="247">
        <v>0</v>
      </c>
      <c r="AI555" s="248">
        <v>-1005.5892820808833</v>
      </c>
      <c r="AJ555" s="249">
        <v>0</v>
      </c>
      <c r="AK555" s="262">
        <v>-963.34140626129829</v>
      </c>
      <c r="AL555" s="263">
        <v>-1968.9306883421816</v>
      </c>
      <c r="AM555" s="252"/>
      <c r="AN555" s="253">
        <v>78.195599999999999</v>
      </c>
      <c r="AO555" s="254">
        <v>0</v>
      </c>
      <c r="AP555" s="255"/>
      <c r="AQ555" s="94" t="s">
        <v>721</v>
      </c>
      <c r="AR555" s="256">
        <v>1968.9306883421816</v>
      </c>
      <c r="AT555" s="246">
        <v>0</v>
      </c>
      <c r="AV555" s="261">
        <v>0</v>
      </c>
    </row>
    <row r="556" spans="1:48" ht="15.05" customHeight="1" x14ac:dyDescent="0.3">
      <c r="A556" s="238">
        <v>550</v>
      </c>
      <c r="B556" s="257" t="s">
        <v>650</v>
      </c>
      <c r="C556" s="240">
        <v>1062.908395125879</v>
      </c>
      <c r="D556" s="264">
        <v>2</v>
      </c>
      <c r="E556" s="259">
        <v>0</v>
      </c>
      <c r="F556" s="260">
        <v>0</v>
      </c>
      <c r="G556" s="260">
        <v>0</v>
      </c>
      <c r="H556" s="260">
        <v>0</v>
      </c>
      <c r="I556" s="260">
        <v>0</v>
      </c>
      <c r="J556" s="260">
        <v>0</v>
      </c>
      <c r="K556" s="260">
        <v>0</v>
      </c>
      <c r="L556" s="260">
        <v>0</v>
      </c>
      <c r="M556" s="260">
        <v>0</v>
      </c>
      <c r="N556" s="260">
        <v>0</v>
      </c>
      <c r="O556" s="260">
        <v>0</v>
      </c>
      <c r="P556" s="260">
        <v>0</v>
      </c>
      <c r="Q556" s="260">
        <v>0</v>
      </c>
      <c r="R556" s="260">
        <v>0</v>
      </c>
      <c r="S556" s="260">
        <f t="shared" si="17"/>
        <v>0</v>
      </c>
      <c r="T556" s="362">
        <v>0</v>
      </c>
      <c r="U556" s="369"/>
      <c r="V556" s="245">
        <v>0</v>
      </c>
      <c r="W556" s="246">
        <v>0</v>
      </c>
      <c r="X556" s="246">
        <v>0</v>
      </c>
      <c r="Y556" s="246">
        <v>0</v>
      </c>
      <c r="Z556" s="246">
        <v>0</v>
      </c>
      <c r="AA556" s="246">
        <v>0</v>
      </c>
      <c r="AB556" s="246">
        <v>0</v>
      </c>
      <c r="AC556" s="246">
        <v>0</v>
      </c>
      <c r="AD556" s="246">
        <v>0</v>
      </c>
      <c r="AE556" s="246">
        <f t="shared" si="16"/>
        <v>0</v>
      </c>
      <c r="AF556" s="351"/>
      <c r="AG556" s="245">
        <v>0</v>
      </c>
      <c r="AH556" s="247">
        <v>0</v>
      </c>
      <c r="AI556" s="248">
        <v>-1062.908395125879</v>
      </c>
      <c r="AJ556" s="249">
        <v>0</v>
      </c>
      <c r="AK556" s="262">
        <v>-1018.2438747397072</v>
      </c>
      <c r="AL556" s="263">
        <v>-2081.1522698655863</v>
      </c>
      <c r="AM556" s="252"/>
      <c r="AN556" s="253">
        <v>82.654160000000005</v>
      </c>
      <c r="AO556" s="254">
        <v>0</v>
      </c>
      <c r="AP556" s="255"/>
      <c r="AQ556" s="94" t="s">
        <v>721</v>
      </c>
      <c r="AR556" s="256">
        <v>2081.1522698655863</v>
      </c>
      <c r="AT556" s="246">
        <v>0</v>
      </c>
      <c r="AV556" s="261">
        <v>0</v>
      </c>
    </row>
    <row r="557" spans="1:48" ht="15.05" customHeight="1" x14ac:dyDescent="0.3">
      <c r="A557" s="238">
        <v>551</v>
      </c>
      <c r="B557" s="257" t="s">
        <v>651</v>
      </c>
      <c r="C557" s="240">
        <v>287.53555036645298</v>
      </c>
      <c r="D557" s="264">
        <v>2</v>
      </c>
      <c r="E557" s="259">
        <v>0</v>
      </c>
      <c r="F557" s="260">
        <v>0</v>
      </c>
      <c r="G557" s="260">
        <v>0</v>
      </c>
      <c r="H557" s="260">
        <v>0</v>
      </c>
      <c r="I557" s="260">
        <v>0</v>
      </c>
      <c r="J557" s="260">
        <v>0</v>
      </c>
      <c r="K557" s="260">
        <v>0</v>
      </c>
      <c r="L557" s="260">
        <v>0</v>
      </c>
      <c r="M557" s="260">
        <v>0</v>
      </c>
      <c r="N557" s="260">
        <v>0</v>
      </c>
      <c r="O557" s="260">
        <v>0</v>
      </c>
      <c r="P557" s="260">
        <v>0</v>
      </c>
      <c r="Q557" s="260">
        <v>0</v>
      </c>
      <c r="R557" s="260">
        <v>0</v>
      </c>
      <c r="S557" s="260">
        <f t="shared" si="17"/>
        <v>0</v>
      </c>
      <c r="T557" s="362">
        <v>0</v>
      </c>
      <c r="U557" s="369"/>
      <c r="V557" s="245">
        <v>0</v>
      </c>
      <c r="W557" s="246">
        <v>0</v>
      </c>
      <c r="X557" s="246">
        <v>0</v>
      </c>
      <c r="Y557" s="246">
        <v>0</v>
      </c>
      <c r="Z557" s="246">
        <v>0</v>
      </c>
      <c r="AA557" s="246">
        <v>0</v>
      </c>
      <c r="AB557" s="246">
        <v>0</v>
      </c>
      <c r="AC557" s="246">
        <v>0</v>
      </c>
      <c r="AD557" s="246">
        <v>0</v>
      </c>
      <c r="AE557" s="246">
        <f t="shared" si="16"/>
        <v>0</v>
      </c>
      <c r="AF557" s="351"/>
      <c r="AG557" s="245">
        <v>0</v>
      </c>
      <c r="AH557" s="247">
        <v>0</v>
      </c>
      <c r="AI557" s="248">
        <v>-287.53555036645298</v>
      </c>
      <c r="AJ557" s="249">
        <v>0</v>
      </c>
      <c r="AK557" s="262">
        <v>-275.43798042664139</v>
      </c>
      <c r="AL557" s="263">
        <v>-562.97353079309437</v>
      </c>
      <c r="AM557" s="252"/>
      <c r="AN557" s="253">
        <v>22.360800000000001</v>
      </c>
      <c r="AO557" s="254">
        <v>0</v>
      </c>
      <c r="AP557" s="255"/>
      <c r="AQ557" s="94" t="s">
        <v>721</v>
      </c>
      <c r="AR557" s="256">
        <v>562.97353079309437</v>
      </c>
      <c r="AT557" s="246">
        <v>0</v>
      </c>
      <c r="AV557" s="261">
        <v>0</v>
      </c>
    </row>
    <row r="558" spans="1:48" ht="15.05" customHeight="1" x14ac:dyDescent="0.3">
      <c r="A558" s="238">
        <v>552</v>
      </c>
      <c r="B558" s="257" t="s">
        <v>652</v>
      </c>
      <c r="C558" s="240">
        <v>461.41949640410451</v>
      </c>
      <c r="D558" s="264">
        <v>2</v>
      </c>
      <c r="E558" s="259">
        <v>0</v>
      </c>
      <c r="F558" s="260">
        <v>0</v>
      </c>
      <c r="G558" s="260">
        <v>0</v>
      </c>
      <c r="H558" s="260">
        <v>0</v>
      </c>
      <c r="I558" s="260">
        <v>0</v>
      </c>
      <c r="J558" s="260">
        <v>0</v>
      </c>
      <c r="K558" s="260">
        <v>0</v>
      </c>
      <c r="L558" s="260">
        <v>0</v>
      </c>
      <c r="M558" s="260">
        <v>0</v>
      </c>
      <c r="N558" s="260">
        <v>0</v>
      </c>
      <c r="O558" s="260">
        <v>0</v>
      </c>
      <c r="P558" s="260">
        <v>0</v>
      </c>
      <c r="Q558" s="260">
        <v>0</v>
      </c>
      <c r="R558" s="260">
        <v>0</v>
      </c>
      <c r="S558" s="260">
        <f t="shared" si="17"/>
        <v>0</v>
      </c>
      <c r="T558" s="362">
        <v>0</v>
      </c>
      <c r="U558" s="369"/>
      <c r="V558" s="245">
        <v>0</v>
      </c>
      <c r="W558" s="246">
        <v>0</v>
      </c>
      <c r="X558" s="246">
        <v>0</v>
      </c>
      <c r="Y558" s="246">
        <v>0</v>
      </c>
      <c r="Z558" s="246">
        <v>0</v>
      </c>
      <c r="AA558" s="246">
        <v>0</v>
      </c>
      <c r="AB558" s="246">
        <v>0</v>
      </c>
      <c r="AC558" s="246">
        <v>0</v>
      </c>
      <c r="AD558" s="246">
        <v>0</v>
      </c>
      <c r="AE558" s="246">
        <f t="shared" si="16"/>
        <v>0</v>
      </c>
      <c r="AF558" s="351"/>
      <c r="AG558" s="245">
        <v>0</v>
      </c>
      <c r="AH558" s="247">
        <v>0</v>
      </c>
      <c r="AI558" s="248">
        <v>-461.41949640410451</v>
      </c>
      <c r="AJ558" s="249">
        <v>0</v>
      </c>
      <c r="AK558" s="262">
        <v>-441.99275040805969</v>
      </c>
      <c r="AL558" s="263">
        <v>-903.4122468121642</v>
      </c>
      <c r="AM558" s="252"/>
      <c r="AN558" s="253">
        <v>35.881860000000003</v>
      </c>
      <c r="AO558" s="254">
        <v>0</v>
      </c>
      <c r="AP558" s="255"/>
      <c r="AQ558" s="94" t="s">
        <v>721</v>
      </c>
      <c r="AR558" s="256">
        <v>903.4122468121642</v>
      </c>
      <c r="AT558" s="246">
        <v>0</v>
      </c>
      <c r="AV558" s="261">
        <v>0</v>
      </c>
    </row>
    <row r="559" spans="1:48" ht="15.05" customHeight="1" x14ac:dyDescent="0.3">
      <c r="A559" s="238">
        <v>553</v>
      </c>
      <c r="B559" s="257" t="s">
        <v>653</v>
      </c>
      <c r="C559" s="240">
        <v>1607.0348515976168</v>
      </c>
      <c r="D559" s="264">
        <v>2</v>
      </c>
      <c r="E559" s="259">
        <v>0</v>
      </c>
      <c r="F559" s="260">
        <v>0</v>
      </c>
      <c r="G559" s="260">
        <v>0</v>
      </c>
      <c r="H559" s="260">
        <v>0</v>
      </c>
      <c r="I559" s="260">
        <v>0</v>
      </c>
      <c r="J559" s="260">
        <v>0</v>
      </c>
      <c r="K559" s="260">
        <v>0</v>
      </c>
      <c r="L559" s="260">
        <v>0</v>
      </c>
      <c r="M559" s="260">
        <v>0</v>
      </c>
      <c r="N559" s="260">
        <v>0</v>
      </c>
      <c r="O559" s="260">
        <v>0</v>
      </c>
      <c r="P559" s="260">
        <v>0</v>
      </c>
      <c r="Q559" s="260">
        <v>0</v>
      </c>
      <c r="R559" s="260">
        <v>0</v>
      </c>
      <c r="S559" s="260">
        <f t="shared" si="17"/>
        <v>0</v>
      </c>
      <c r="T559" s="362">
        <v>0</v>
      </c>
      <c r="U559" s="369"/>
      <c r="V559" s="245">
        <v>0</v>
      </c>
      <c r="W559" s="246">
        <v>0</v>
      </c>
      <c r="X559" s="246">
        <v>0</v>
      </c>
      <c r="Y559" s="246">
        <v>0</v>
      </c>
      <c r="Z559" s="246">
        <v>0</v>
      </c>
      <c r="AA559" s="246">
        <v>0</v>
      </c>
      <c r="AB559" s="246">
        <v>0</v>
      </c>
      <c r="AC559" s="246">
        <v>0</v>
      </c>
      <c r="AD559" s="246">
        <v>0</v>
      </c>
      <c r="AE559" s="246">
        <f t="shared" si="16"/>
        <v>0</v>
      </c>
      <c r="AF559" s="351"/>
      <c r="AG559" s="245">
        <v>0</v>
      </c>
      <c r="AH559" s="247">
        <v>0</v>
      </c>
      <c r="AI559" s="248">
        <v>-1607.0348515976168</v>
      </c>
      <c r="AJ559" s="249">
        <v>0</v>
      </c>
      <c r="AK559" s="262">
        <v>5595.1627059368111</v>
      </c>
      <c r="AL559" s="263">
        <v>3988.1278543391945</v>
      </c>
      <c r="AM559" s="252"/>
      <c r="AN559" s="253">
        <v>124.96923000000001</v>
      </c>
      <c r="AO559" s="254">
        <v>0</v>
      </c>
      <c r="AP559" s="255"/>
      <c r="AQ559" s="94">
        <v>-3988.1278543391945</v>
      </c>
      <c r="AR559" s="256" t="s">
        <v>721</v>
      </c>
      <c r="AT559" s="246">
        <v>0</v>
      </c>
      <c r="AV559" s="261">
        <v>0</v>
      </c>
    </row>
    <row r="560" spans="1:48" ht="15.05" customHeight="1" x14ac:dyDescent="0.3">
      <c r="A560" s="238">
        <v>554</v>
      </c>
      <c r="B560" s="257" t="s">
        <v>654</v>
      </c>
      <c r="C560" s="240">
        <v>743.14333652140408</v>
      </c>
      <c r="D560" s="264">
        <v>2</v>
      </c>
      <c r="E560" s="259">
        <v>0</v>
      </c>
      <c r="F560" s="260">
        <v>0</v>
      </c>
      <c r="G560" s="260">
        <v>0</v>
      </c>
      <c r="H560" s="260">
        <v>0</v>
      </c>
      <c r="I560" s="260">
        <v>0</v>
      </c>
      <c r="J560" s="260">
        <v>0</v>
      </c>
      <c r="K560" s="260">
        <v>0</v>
      </c>
      <c r="L560" s="260">
        <v>0</v>
      </c>
      <c r="M560" s="260">
        <v>0</v>
      </c>
      <c r="N560" s="260">
        <v>0</v>
      </c>
      <c r="O560" s="260">
        <v>0</v>
      </c>
      <c r="P560" s="260">
        <v>0</v>
      </c>
      <c r="Q560" s="260">
        <v>0</v>
      </c>
      <c r="R560" s="260">
        <v>0</v>
      </c>
      <c r="S560" s="260">
        <f t="shared" si="17"/>
        <v>0</v>
      </c>
      <c r="T560" s="362">
        <v>0</v>
      </c>
      <c r="U560" s="369"/>
      <c r="V560" s="245">
        <v>0</v>
      </c>
      <c r="W560" s="246">
        <v>0</v>
      </c>
      <c r="X560" s="246">
        <v>0</v>
      </c>
      <c r="Y560" s="246">
        <v>0</v>
      </c>
      <c r="Z560" s="246">
        <v>0</v>
      </c>
      <c r="AA560" s="246">
        <v>0</v>
      </c>
      <c r="AB560" s="246">
        <v>0</v>
      </c>
      <c r="AC560" s="246">
        <v>0</v>
      </c>
      <c r="AD560" s="246">
        <v>0</v>
      </c>
      <c r="AE560" s="246">
        <f t="shared" si="16"/>
        <v>0</v>
      </c>
      <c r="AF560" s="351"/>
      <c r="AG560" s="245">
        <v>0</v>
      </c>
      <c r="AH560" s="247">
        <v>0</v>
      </c>
      <c r="AI560" s="248">
        <v>-743.14333652140408</v>
      </c>
      <c r="AJ560" s="249">
        <v>0</v>
      </c>
      <c r="AK560" s="262">
        <v>-711.89511536012981</v>
      </c>
      <c r="AL560" s="263">
        <v>-1455.038451881534</v>
      </c>
      <c r="AM560" s="252"/>
      <c r="AN560" s="253">
        <v>57.792839999999998</v>
      </c>
      <c r="AO560" s="254">
        <v>0</v>
      </c>
      <c r="AP560" s="255"/>
      <c r="AQ560" s="94" t="s">
        <v>721</v>
      </c>
      <c r="AR560" s="256">
        <v>1455.038451881534</v>
      </c>
      <c r="AT560" s="246">
        <v>0</v>
      </c>
      <c r="AV560" s="261">
        <v>0</v>
      </c>
    </row>
    <row r="561" spans="1:48" ht="15.05" customHeight="1" x14ac:dyDescent="0.3">
      <c r="A561" s="238">
        <v>555</v>
      </c>
      <c r="B561" s="257" t="s">
        <v>655</v>
      </c>
      <c r="C561" s="240">
        <v>1805.8465457027721</v>
      </c>
      <c r="D561" s="264">
        <v>1</v>
      </c>
      <c r="E561" s="259">
        <v>0</v>
      </c>
      <c r="F561" s="260">
        <v>0</v>
      </c>
      <c r="G561" s="260">
        <v>2116</v>
      </c>
      <c r="H561" s="260">
        <v>14.7</v>
      </c>
      <c r="I561" s="260">
        <v>0</v>
      </c>
      <c r="J561" s="260">
        <v>0</v>
      </c>
      <c r="K561" s="260">
        <v>0</v>
      </c>
      <c r="L561" s="260">
        <v>0</v>
      </c>
      <c r="M561" s="260">
        <v>0</v>
      </c>
      <c r="N561" s="260">
        <v>0</v>
      </c>
      <c r="O561" s="260">
        <v>0</v>
      </c>
      <c r="P561" s="260">
        <v>0</v>
      </c>
      <c r="Q561" s="260">
        <v>0</v>
      </c>
      <c r="R561" s="260">
        <v>0</v>
      </c>
      <c r="S561" s="260">
        <f t="shared" si="17"/>
        <v>0</v>
      </c>
      <c r="T561" s="362">
        <v>0</v>
      </c>
      <c r="U561" s="369"/>
      <c r="V561" s="245">
        <v>2116</v>
      </c>
      <c r="W561" s="246">
        <v>0</v>
      </c>
      <c r="X561" s="246">
        <v>0</v>
      </c>
      <c r="Y561" s="246">
        <v>0</v>
      </c>
      <c r="Z561" s="246">
        <v>0</v>
      </c>
      <c r="AA561" s="246">
        <v>0</v>
      </c>
      <c r="AB561" s="246">
        <v>0</v>
      </c>
      <c r="AC561" s="246">
        <v>0</v>
      </c>
      <c r="AD561" s="246">
        <v>0</v>
      </c>
      <c r="AE561" s="246">
        <f t="shared" si="16"/>
        <v>0</v>
      </c>
      <c r="AF561" s="351"/>
      <c r="AG561" s="245">
        <v>0</v>
      </c>
      <c r="AH561" s="247">
        <v>2116</v>
      </c>
      <c r="AI561" s="248">
        <v>0</v>
      </c>
      <c r="AJ561" s="249">
        <v>310.15345429722788</v>
      </c>
      <c r="AK561" s="262">
        <v>3392.7059768401718</v>
      </c>
      <c r="AL561" s="263">
        <v>3702.8594311374</v>
      </c>
      <c r="AM561" s="252"/>
      <c r="AN561" s="253">
        <v>140.35456000000002</v>
      </c>
      <c r="AO561" s="254">
        <v>0</v>
      </c>
      <c r="AP561" s="255"/>
      <c r="AQ561" s="94">
        <v>-3702.8594311374</v>
      </c>
      <c r="AR561" s="256" t="s">
        <v>721</v>
      </c>
      <c r="AT561" s="246">
        <v>0</v>
      </c>
      <c r="AV561" s="261">
        <v>0</v>
      </c>
    </row>
    <row r="562" spans="1:48" ht="15.05" customHeight="1" x14ac:dyDescent="0.3">
      <c r="A562" s="238">
        <v>556</v>
      </c>
      <c r="B562" s="257" t="s">
        <v>656</v>
      </c>
      <c r="C562" s="240">
        <v>813.29500925966488</v>
      </c>
      <c r="D562" s="264">
        <v>1</v>
      </c>
      <c r="E562" s="259">
        <v>0</v>
      </c>
      <c r="F562" s="260">
        <v>0</v>
      </c>
      <c r="G562" s="260">
        <v>0</v>
      </c>
      <c r="H562" s="260">
        <v>0</v>
      </c>
      <c r="I562" s="260">
        <v>0</v>
      </c>
      <c r="J562" s="260">
        <v>0</v>
      </c>
      <c r="K562" s="260">
        <v>0</v>
      </c>
      <c r="L562" s="260">
        <v>0</v>
      </c>
      <c r="M562" s="260">
        <v>0</v>
      </c>
      <c r="N562" s="260">
        <v>0</v>
      </c>
      <c r="O562" s="260">
        <v>0</v>
      </c>
      <c r="P562" s="260">
        <v>0</v>
      </c>
      <c r="Q562" s="260">
        <v>0</v>
      </c>
      <c r="R562" s="260">
        <v>0</v>
      </c>
      <c r="S562" s="260">
        <f t="shared" si="17"/>
        <v>0</v>
      </c>
      <c r="T562" s="362">
        <v>0</v>
      </c>
      <c r="U562" s="369"/>
      <c r="V562" s="245">
        <v>0</v>
      </c>
      <c r="W562" s="246">
        <v>0</v>
      </c>
      <c r="X562" s="246">
        <v>0</v>
      </c>
      <c r="Y562" s="246">
        <v>0</v>
      </c>
      <c r="Z562" s="246">
        <v>0</v>
      </c>
      <c r="AA562" s="246">
        <v>0</v>
      </c>
      <c r="AB562" s="246">
        <v>0</v>
      </c>
      <c r="AC562" s="246">
        <v>0</v>
      </c>
      <c r="AD562" s="246">
        <v>0</v>
      </c>
      <c r="AE562" s="246">
        <f t="shared" si="16"/>
        <v>0</v>
      </c>
      <c r="AF562" s="351"/>
      <c r="AG562" s="245">
        <v>0</v>
      </c>
      <c r="AH562" s="247">
        <v>0</v>
      </c>
      <c r="AI562" s="248">
        <v>-813.29500925966488</v>
      </c>
      <c r="AJ562" s="249">
        <v>0</v>
      </c>
      <c r="AK562" s="262">
        <v>-775.92427197965571</v>
      </c>
      <c r="AL562" s="263">
        <v>-1589.2192812393205</v>
      </c>
      <c r="AM562" s="252"/>
      <c r="AN562" s="253">
        <v>63.200960000000002</v>
      </c>
      <c r="AO562" s="254">
        <v>0</v>
      </c>
      <c r="AP562" s="255"/>
      <c r="AQ562" s="94" t="s">
        <v>721</v>
      </c>
      <c r="AR562" s="256">
        <v>1589.2192812393205</v>
      </c>
      <c r="AT562" s="246">
        <v>0</v>
      </c>
      <c r="AV562" s="261">
        <v>0</v>
      </c>
    </row>
    <row r="563" spans="1:48" ht="15.05" customHeight="1" x14ac:dyDescent="0.3">
      <c r="A563" s="238">
        <v>557</v>
      </c>
      <c r="B563" s="257" t="s">
        <v>657</v>
      </c>
      <c r="C563" s="240">
        <v>947.32177100610193</v>
      </c>
      <c r="D563" s="264">
        <v>3</v>
      </c>
      <c r="E563" s="259">
        <v>0</v>
      </c>
      <c r="F563" s="260">
        <v>0</v>
      </c>
      <c r="G563" s="260">
        <v>0</v>
      </c>
      <c r="H563" s="260">
        <v>0</v>
      </c>
      <c r="I563" s="260">
        <v>0</v>
      </c>
      <c r="J563" s="260">
        <v>0</v>
      </c>
      <c r="K563" s="260">
        <v>0</v>
      </c>
      <c r="L563" s="260">
        <v>0</v>
      </c>
      <c r="M563" s="260">
        <v>0</v>
      </c>
      <c r="N563" s="260">
        <v>0</v>
      </c>
      <c r="O563" s="260">
        <v>0</v>
      </c>
      <c r="P563" s="260">
        <v>0</v>
      </c>
      <c r="Q563" s="260">
        <v>0</v>
      </c>
      <c r="R563" s="260">
        <v>0</v>
      </c>
      <c r="S563" s="260">
        <f t="shared" si="17"/>
        <v>0</v>
      </c>
      <c r="T563" s="362">
        <v>0</v>
      </c>
      <c r="U563" s="369"/>
      <c r="V563" s="245">
        <v>0</v>
      </c>
      <c r="W563" s="246">
        <v>0</v>
      </c>
      <c r="X563" s="246">
        <v>0</v>
      </c>
      <c r="Y563" s="246">
        <v>0</v>
      </c>
      <c r="Z563" s="246">
        <v>0</v>
      </c>
      <c r="AA563" s="246">
        <v>0</v>
      </c>
      <c r="AB563" s="246">
        <v>0</v>
      </c>
      <c r="AC563" s="246">
        <v>0</v>
      </c>
      <c r="AD563" s="246">
        <v>0</v>
      </c>
      <c r="AE563" s="246">
        <f t="shared" si="16"/>
        <v>0</v>
      </c>
      <c r="AF563" s="351"/>
      <c r="AG563" s="245">
        <v>0</v>
      </c>
      <c r="AH563" s="247">
        <v>0</v>
      </c>
      <c r="AI563" s="248">
        <v>-947.32177100610193</v>
      </c>
      <c r="AJ563" s="249">
        <v>0</v>
      </c>
      <c r="AK563" s="262">
        <v>-907.51517906529421</v>
      </c>
      <c r="AL563" s="263">
        <v>-1854.8369500713961</v>
      </c>
      <c r="AM563" s="252"/>
      <c r="AN563" s="253">
        <v>73.667970000000011</v>
      </c>
      <c r="AO563" s="254">
        <v>0</v>
      </c>
      <c r="AP563" s="255"/>
      <c r="AQ563" s="94" t="s">
        <v>721</v>
      </c>
      <c r="AR563" s="256">
        <v>1854.8369500713961</v>
      </c>
      <c r="AT563" s="246">
        <v>0</v>
      </c>
      <c r="AV563" s="261">
        <v>0</v>
      </c>
    </row>
    <row r="564" spans="1:48" ht="15.05" customHeight="1" x14ac:dyDescent="0.3">
      <c r="A564" s="238">
        <v>558</v>
      </c>
      <c r="B564" s="257" t="s">
        <v>658</v>
      </c>
      <c r="C564" s="240">
        <v>1346.8522926269925</v>
      </c>
      <c r="D564" s="264">
        <v>2</v>
      </c>
      <c r="E564" s="259">
        <v>0</v>
      </c>
      <c r="F564" s="260">
        <v>0</v>
      </c>
      <c r="G564" s="260">
        <v>0</v>
      </c>
      <c r="H564" s="260">
        <v>0</v>
      </c>
      <c r="I564" s="260">
        <v>0</v>
      </c>
      <c r="J564" s="260">
        <v>0</v>
      </c>
      <c r="K564" s="260">
        <v>0</v>
      </c>
      <c r="L564" s="260">
        <v>0</v>
      </c>
      <c r="M564" s="260">
        <v>955</v>
      </c>
      <c r="N564" s="260">
        <v>0</v>
      </c>
      <c r="O564" s="260">
        <v>0</v>
      </c>
      <c r="P564" s="260">
        <v>0</v>
      </c>
      <c r="Q564" s="260">
        <v>0</v>
      </c>
      <c r="R564" s="260">
        <v>0</v>
      </c>
      <c r="S564" s="260">
        <f t="shared" si="17"/>
        <v>0</v>
      </c>
      <c r="T564" s="362">
        <v>0</v>
      </c>
      <c r="U564" s="369"/>
      <c r="V564" s="245">
        <v>955</v>
      </c>
      <c r="W564" s="246">
        <v>0</v>
      </c>
      <c r="X564" s="246">
        <v>0</v>
      </c>
      <c r="Y564" s="246">
        <v>0</v>
      </c>
      <c r="Z564" s="246">
        <v>0</v>
      </c>
      <c r="AA564" s="246">
        <v>0</v>
      </c>
      <c r="AB564" s="246">
        <v>0</v>
      </c>
      <c r="AC564" s="246">
        <v>0</v>
      </c>
      <c r="AD564" s="246">
        <v>0</v>
      </c>
      <c r="AE564" s="246">
        <f t="shared" si="16"/>
        <v>0</v>
      </c>
      <c r="AF564" s="351"/>
      <c r="AG564" s="245">
        <v>0</v>
      </c>
      <c r="AH564" s="247">
        <v>955</v>
      </c>
      <c r="AI564" s="248">
        <v>-391.85229262699249</v>
      </c>
      <c r="AJ564" s="249">
        <v>0</v>
      </c>
      <c r="AK564" s="262">
        <v>-1291.5105146641481</v>
      </c>
      <c r="AL564" s="263">
        <v>-1683.3628072911406</v>
      </c>
      <c r="AM564" s="252"/>
      <c r="AN564" s="253">
        <v>103.0806</v>
      </c>
      <c r="AO564" s="254">
        <v>0</v>
      </c>
      <c r="AP564" s="255"/>
      <c r="AQ564" s="94" t="s">
        <v>721</v>
      </c>
      <c r="AR564" s="256">
        <v>1683.3628072911406</v>
      </c>
      <c r="AT564" s="246">
        <v>0</v>
      </c>
      <c r="AV564" s="261">
        <v>0</v>
      </c>
    </row>
    <row r="565" spans="1:48" ht="15.05" customHeight="1" x14ac:dyDescent="0.3">
      <c r="A565" s="238">
        <v>559</v>
      </c>
      <c r="B565" s="257" t="s">
        <v>659</v>
      </c>
      <c r="C565" s="240">
        <v>757.79402979520842</v>
      </c>
      <c r="D565" s="264">
        <v>3</v>
      </c>
      <c r="E565" s="259">
        <v>0</v>
      </c>
      <c r="F565" s="260">
        <v>0</v>
      </c>
      <c r="G565" s="260">
        <v>0</v>
      </c>
      <c r="H565" s="260">
        <v>0</v>
      </c>
      <c r="I565" s="260">
        <v>0</v>
      </c>
      <c r="J565" s="260">
        <v>0</v>
      </c>
      <c r="K565" s="260">
        <v>0</v>
      </c>
      <c r="L565" s="260">
        <v>0</v>
      </c>
      <c r="M565" s="260">
        <v>0</v>
      </c>
      <c r="N565" s="260">
        <v>0</v>
      </c>
      <c r="O565" s="260">
        <v>0</v>
      </c>
      <c r="P565" s="260">
        <v>0</v>
      </c>
      <c r="Q565" s="260">
        <v>0</v>
      </c>
      <c r="R565" s="260">
        <v>0</v>
      </c>
      <c r="S565" s="260">
        <f t="shared" si="17"/>
        <v>0</v>
      </c>
      <c r="T565" s="362">
        <v>0</v>
      </c>
      <c r="U565" s="369"/>
      <c r="V565" s="245">
        <v>0</v>
      </c>
      <c r="W565" s="246">
        <v>0</v>
      </c>
      <c r="X565" s="246">
        <v>0</v>
      </c>
      <c r="Y565" s="246">
        <v>0</v>
      </c>
      <c r="Z565" s="246">
        <v>0</v>
      </c>
      <c r="AA565" s="246">
        <v>0</v>
      </c>
      <c r="AB565" s="246">
        <v>0</v>
      </c>
      <c r="AC565" s="246">
        <v>0</v>
      </c>
      <c r="AD565" s="246">
        <v>0</v>
      </c>
      <c r="AE565" s="246">
        <f t="shared" si="16"/>
        <v>0</v>
      </c>
      <c r="AF565" s="351"/>
      <c r="AG565" s="245">
        <v>0</v>
      </c>
      <c r="AH565" s="247">
        <v>0</v>
      </c>
      <c r="AI565" s="248">
        <v>-757.79402979520842</v>
      </c>
      <c r="AJ565" s="249">
        <v>0</v>
      </c>
      <c r="AK565" s="262">
        <v>-739.60328827608828</v>
      </c>
      <c r="AL565" s="263">
        <v>-1497.3973180712967</v>
      </c>
      <c r="AM565" s="252"/>
      <c r="AN565" s="253">
        <v>58.055219999999998</v>
      </c>
      <c r="AO565" s="254">
        <v>0</v>
      </c>
      <c r="AP565" s="255"/>
      <c r="AQ565" s="94" t="s">
        <v>721</v>
      </c>
      <c r="AR565" s="256">
        <v>1497.3973180712967</v>
      </c>
      <c r="AT565" s="246">
        <v>0</v>
      </c>
      <c r="AV565" s="261">
        <v>0</v>
      </c>
    </row>
    <row r="566" spans="1:48" ht="15.05" customHeight="1" x14ac:dyDescent="0.3">
      <c r="A566" s="238">
        <v>560</v>
      </c>
      <c r="B566" s="257" t="s">
        <v>660</v>
      </c>
      <c r="C566" s="240">
        <v>0</v>
      </c>
      <c r="D566" s="264">
        <v>3</v>
      </c>
      <c r="E566" s="259">
        <v>0</v>
      </c>
      <c r="F566" s="260">
        <v>0</v>
      </c>
      <c r="G566" s="260">
        <v>0</v>
      </c>
      <c r="H566" s="260">
        <v>0</v>
      </c>
      <c r="I566" s="260">
        <v>0</v>
      </c>
      <c r="J566" s="260">
        <v>0</v>
      </c>
      <c r="K566" s="260">
        <v>0</v>
      </c>
      <c r="L566" s="260">
        <v>0</v>
      </c>
      <c r="M566" s="260">
        <v>0</v>
      </c>
      <c r="N566" s="260">
        <v>0</v>
      </c>
      <c r="O566" s="260">
        <v>0</v>
      </c>
      <c r="P566" s="260">
        <v>0</v>
      </c>
      <c r="Q566" s="260">
        <v>0</v>
      </c>
      <c r="R566" s="260">
        <v>0</v>
      </c>
      <c r="S566" s="260">
        <f t="shared" si="17"/>
        <v>0</v>
      </c>
      <c r="T566" s="362">
        <v>0</v>
      </c>
      <c r="U566" s="369"/>
      <c r="V566" s="245">
        <v>0</v>
      </c>
      <c r="W566" s="246">
        <v>0</v>
      </c>
      <c r="X566" s="246">
        <v>0</v>
      </c>
      <c r="Y566" s="246">
        <v>0</v>
      </c>
      <c r="Z566" s="246">
        <v>0</v>
      </c>
      <c r="AA566" s="246">
        <v>0</v>
      </c>
      <c r="AB566" s="246">
        <v>0</v>
      </c>
      <c r="AC566" s="246">
        <v>0</v>
      </c>
      <c r="AD566" s="246">
        <v>0</v>
      </c>
      <c r="AE566" s="246">
        <f t="shared" si="16"/>
        <v>0</v>
      </c>
      <c r="AF566" s="351"/>
      <c r="AG566" s="245">
        <v>0</v>
      </c>
      <c r="AH566" s="247">
        <v>0</v>
      </c>
      <c r="AI566" s="248">
        <v>0</v>
      </c>
      <c r="AJ566" s="249">
        <v>0</v>
      </c>
      <c r="AK566" s="262">
        <v>1527.5352684210065</v>
      </c>
      <c r="AL566" s="263">
        <v>1527.5352684210065</v>
      </c>
      <c r="AM566" s="252"/>
      <c r="AN566" s="253">
        <v>0</v>
      </c>
      <c r="AO566" s="254">
        <v>0</v>
      </c>
      <c r="AP566" s="255"/>
      <c r="AQ566" s="94">
        <v>-1527.5352684210065</v>
      </c>
      <c r="AR566" s="256" t="s">
        <v>721</v>
      </c>
      <c r="AT566" s="246">
        <v>0</v>
      </c>
      <c r="AV566" s="261">
        <v>0</v>
      </c>
    </row>
    <row r="567" spans="1:48" ht="15.05" customHeight="1" x14ac:dyDescent="0.3">
      <c r="A567" s="238">
        <v>561</v>
      </c>
      <c r="B567" s="257" t="s">
        <v>661</v>
      </c>
      <c r="C567" s="240">
        <v>448.40529553490143</v>
      </c>
      <c r="D567" s="264">
        <v>3</v>
      </c>
      <c r="E567" s="259">
        <v>0</v>
      </c>
      <c r="F567" s="260">
        <v>0</v>
      </c>
      <c r="G567" s="260">
        <v>0</v>
      </c>
      <c r="H567" s="260">
        <v>0</v>
      </c>
      <c r="I567" s="260">
        <v>0</v>
      </c>
      <c r="J567" s="260">
        <v>0</v>
      </c>
      <c r="K567" s="260">
        <v>0</v>
      </c>
      <c r="L567" s="260">
        <v>0</v>
      </c>
      <c r="M567" s="260">
        <v>0</v>
      </c>
      <c r="N567" s="260">
        <v>0</v>
      </c>
      <c r="O567" s="260">
        <v>0</v>
      </c>
      <c r="P567" s="260">
        <v>0</v>
      </c>
      <c r="Q567" s="260">
        <v>0</v>
      </c>
      <c r="R567" s="260">
        <v>0</v>
      </c>
      <c r="S567" s="260">
        <f t="shared" si="17"/>
        <v>0</v>
      </c>
      <c r="T567" s="362">
        <v>0</v>
      </c>
      <c r="U567" s="369"/>
      <c r="V567" s="245">
        <v>0</v>
      </c>
      <c r="W567" s="246">
        <v>0</v>
      </c>
      <c r="X567" s="246">
        <v>0</v>
      </c>
      <c r="Y567" s="246">
        <v>0</v>
      </c>
      <c r="Z567" s="246">
        <v>0</v>
      </c>
      <c r="AA567" s="246">
        <v>0</v>
      </c>
      <c r="AB567" s="246">
        <v>0</v>
      </c>
      <c r="AC567" s="246">
        <v>0</v>
      </c>
      <c r="AD567" s="246">
        <v>0</v>
      </c>
      <c r="AE567" s="246">
        <f t="shared" si="16"/>
        <v>0</v>
      </c>
      <c r="AF567" s="351"/>
      <c r="AG567" s="245">
        <v>0</v>
      </c>
      <c r="AH567" s="247">
        <v>0</v>
      </c>
      <c r="AI567" s="248">
        <v>-448.40529553490143</v>
      </c>
      <c r="AJ567" s="249">
        <v>0</v>
      </c>
      <c r="AK567" s="262">
        <v>-429.53547210002569</v>
      </c>
      <c r="AL567" s="263">
        <v>-877.94076763492717</v>
      </c>
      <c r="AM567" s="252"/>
      <c r="AN567" s="253">
        <v>34.869199999999999</v>
      </c>
      <c r="AO567" s="254">
        <v>0</v>
      </c>
      <c r="AP567" s="255"/>
      <c r="AQ567" s="94" t="s">
        <v>721</v>
      </c>
      <c r="AR567" s="256">
        <v>877.94076763492717</v>
      </c>
      <c r="AT567" s="246">
        <v>0</v>
      </c>
      <c r="AV567" s="261">
        <v>0</v>
      </c>
    </row>
    <row r="568" spans="1:48" ht="15.05" customHeight="1" x14ac:dyDescent="0.3">
      <c r="A568" s="238">
        <v>562</v>
      </c>
      <c r="B568" s="257" t="s">
        <v>662</v>
      </c>
      <c r="C568" s="240">
        <v>501.33672329509426</v>
      </c>
      <c r="D568" s="264">
        <v>3</v>
      </c>
      <c r="E568" s="259">
        <v>0</v>
      </c>
      <c r="F568" s="260">
        <v>0</v>
      </c>
      <c r="G568" s="260">
        <v>0</v>
      </c>
      <c r="H568" s="260">
        <v>0</v>
      </c>
      <c r="I568" s="260">
        <v>0</v>
      </c>
      <c r="J568" s="260">
        <v>0</v>
      </c>
      <c r="K568" s="260">
        <v>0</v>
      </c>
      <c r="L568" s="260">
        <v>0</v>
      </c>
      <c r="M568" s="260">
        <v>0</v>
      </c>
      <c r="N568" s="260">
        <v>0</v>
      </c>
      <c r="O568" s="260">
        <v>0</v>
      </c>
      <c r="P568" s="260">
        <v>0</v>
      </c>
      <c r="Q568" s="260">
        <v>0</v>
      </c>
      <c r="R568" s="260">
        <v>0</v>
      </c>
      <c r="S568" s="260">
        <f t="shared" si="17"/>
        <v>0</v>
      </c>
      <c r="T568" s="362">
        <v>0</v>
      </c>
      <c r="U568" s="369"/>
      <c r="V568" s="245">
        <v>0</v>
      </c>
      <c r="W568" s="246">
        <v>0</v>
      </c>
      <c r="X568" s="246">
        <v>0</v>
      </c>
      <c r="Y568" s="246">
        <v>0</v>
      </c>
      <c r="Z568" s="246">
        <v>0</v>
      </c>
      <c r="AA568" s="246">
        <v>0</v>
      </c>
      <c r="AB568" s="246">
        <v>0</v>
      </c>
      <c r="AC568" s="246">
        <v>0</v>
      </c>
      <c r="AD568" s="246">
        <v>0</v>
      </c>
      <c r="AE568" s="246">
        <f t="shared" si="16"/>
        <v>0</v>
      </c>
      <c r="AF568" s="351"/>
      <c r="AG568" s="245">
        <v>0</v>
      </c>
      <c r="AH568" s="247">
        <v>0</v>
      </c>
      <c r="AI568" s="248">
        <v>-501.33672329509426</v>
      </c>
      <c r="AJ568" s="249">
        <v>0</v>
      </c>
      <c r="AK568" s="262">
        <v>-480.28613054175702</v>
      </c>
      <c r="AL568" s="263">
        <v>-981.62285383685128</v>
      </c>
      <c r="AM568" s="252"/>
      <c r="AN568" s="253">
        <v>38.984670000000001</v>
      </c>
      <c r="AO568" s="254">
        <v>0</v>
      </c>
      <c r="AP568" s="255"/>
      <c r="AQ568" s="94" t="s">
        <v>721</v>
      </c>
      <c r="AR568" s="256">
        <v>981.62285383685128</v>
      </c>
      <c r="AT568" s="246">
        <v>0</v>
      </c>
      <c r="AV568" s="261">
        <v>0</v>
      </c>
    </row>
    <row r="569" spans="1:48" ht="15.05" customHeight="1" x14ac:dyDescent="0.3">
      <c r="A569" s="238">
        <v>563</v>
      </c>
      <c r="B569" s="257" t="s">
        <v>663</v>
      </c>
      <c r="C569" s="240">
        <v>602.46633282761923</v>
      </c>
      <c r="D569" s="264">
        <v>3</v>
      </c>
      <c r="E569" s="259">
        <v>0</v>
      </c>
      <c r="F569" s="260">
        <v>0</v>
      </c>
      <c r="G569" s="260">
        <v>0</v>
      </c>
      <c r="H569" s="260">
        <v>0</v>
      </c>
      <c r="I569" s="260">
        <v>0</v>
      </c>
      <c r="J569" s="260">
        <v>0</v>
      </c>
      <c r="K569" s="260">
        <v>0</v>
      </c>
      <c r="L569" s="260">
        <v>0</v>
      </c>
      <c r="M569" s="260">
        <v>0</v>
      </c>
      <c r="N569" s="260">
        <v>0</v>
      </c>
      <c r="O569" s="260">
        <v>0</v>
      </c>
      <c r="P569" s="260">
        <v>0</v>
      </c>
      <c r="Q569" s="260">
        <v>0</v>
      </c>
      <c r="R569" s="260">
        <v>0</v>
      </c>
      <c r="S569" s="260">
        <f t="shared" si="17"/>
        <v>0</v>
      </c>
      <c r="T569" s="362">
        <v>0</v>
      </c>
      <c r="U569" s="369"/>
      <c r="V569" s="245">
        <v>0</v>
      </c>
      <c r="W569" s="246">
        <v>0</v>
      </c>
      <c r="X569" s="246">
        <v>0</v>
      </c>
      <c r="Y569" s="246">
        <v>0</v>
      </c>
      <c r="Z569" s="246">
        <v>0</v>
      </c>
      <c r="AA569" s="246">
        <v>0</v>
      </c>
      <c r="AB569" s="246">
        <v>0</v>
      </c>
      <c r="AC569" s="246">
        <v>0</v>
      </c>
      <c r="AD569" s="246">
        <v>0</v>
      </c>
      <c r="AE569" s="246">
        <f t="shared" si="16"/>
        <v>0</v>
      </c>
      <c r="AF569" s="351"/>
      <c r="AG569" s="245">
        <v>0</v>
      </c>
      <c r="AH569" s="247">
        <v>0</v>
      </c>
      <c r="AI569" s="248">
        <v>-602.46633282761923</v>
      </c>
      <c r="AJ569" s="249">
        <v>0</v>
      </c>
      <c r="AK569" s="262">
        <v>-577.17418490124385</v>
      </c>
      <c r="AL569" s="263">
        <v>-1179.640517728863</v>
      </c>
      <c r="AM569" s="252"/>
      <c r="AN569" s="253">
        <v>46.849400000000003</v>
      </c>
      <c r="AO569" s="254">
        <v>0</v>
      </c>
      <c r="AP569" s="255"/>
      <c r="AQ569" s="94" t="s">
        <v>721</v>
      </c>
      <c r="AR569" s="256">
        <v>1179.640517728863</v>
      </c>
      <c r="AT569" s="246">
        <v>0</v>
      </c>
      <c r="AV569" s="261">
        <v>0</v>
      </c>
    </row>
    <row r="570" spans="1:48" ht="15.05" customHeight="1" x14ac:dyDescent="0.3">
      <c r="A570" s="238">
        <v>564</v>
      </c>
      <c r="B570" s="257" t="s">
        <v>664</v>
      </c>
      <c r="C570" s="240">
        <v>560.63453093873375</v>
      </c>
      <c r="D570" s="264">
        <v>3</v>
      </c>
      <c r="E570" s="259">
        <v>0</v>
      </c>
      <c r="F570" s="260">
        <v>0</v>
      </c>
      <c r="G570" s="260">
        <v>0</v>
      </c>
      <c r="H570" s="260">
        <v>0</v>
      </c>
      <c r="I570" s="260">
        <v>0</v>
      </c>
      <c r="J570" s="260">
        <v>0</v>
      </c>
      <c r="K570" s="260">
        <v>0</v>
      </c>
      <c r="L570" s="260">
        <v>0</v>
      </c>
      <c r="M570" s="260">
        <v>0</v>
      </c>
      <c r="N570" s="260">
        <v>0</v>
      </c>
      <c r="O570" s="260">
        <v>0</v>
      </c>
      <c r="P570" s="260">
        <v>0</v>
      </c>
      <c r="Q570" s="260">
        <v>0</v>
      </c>
      <c r="R570" s="260">
        <v>0</v>
      </c>
      <c r="S570" s="260">
        <f t="shared" si="17"/>
        <v>0</v>
      </c>
      <c r="T570" s="362">
        <v>0</v>
      </c>
      <c r="U570" s="369"/>
      <c r="V570" s="245">
        <v>0</v>
      </c>
      <c r="W570" s="246">
        <v>0</v>
      </c>
      <c r="X570" s="246">
        <v>0</v>
      </c>
      <c r="Y570" s="246">
        <v>0</v>
      </c>
      <c r="Z570" s="246">
        <v>0</v>
      </c>
      <c r="AA570" s="246">
        <v>0</v>
      </c>
      <c r="AB570" s="246">
        <v>0</v>
      </c>
      <c r="AC570" s="246">
        <v>0</v>
      </c>
      <c r="AD570" s="246">
        <v>0</v>
      </c>
      <c r="AE570" s="246">
        <f t="shared" si="16"/>
        <v>0</v>
      </c>
      <c r="AF570" s="351"/>
      <c r="AG570" s="245">
        <v>0</v>
      </c>
      <c r="AH570" s="247">
        <v>0</v>
      </c>
      <c r="AI570" s="248">
        <v>-560.63453093873375</v>
      </c>
      <c r="AJ570" s="249">
        <v>0</v>
      </c>
      <c r="AK570" s="262">
        <v>-537.034617331356</v>
      </c>
      <c r="AL570" s="263">
        <v>-1097.6691482700899</v>
      </c>
      <c r="AM570" s="252"/>
      <c r="AN570" s="253">
        <v>43.59545</v>
      </c>
      <c r="AO570" s="254">
        <v>0</v>
      </c>
      <c r="AP570" s="255"/>
      <c r="AQ570" s="94" t="s">
        <v>721</v>
      </c>
      <c r="AR570" s="256">
        <v>1097.6691482700899</v>
      </c>
      <c r="AT570" s="246">
        <v>0</v>
      </c>
      <c r="AV570" s="261">
        <v>0</v>
      </c>
    </row>
    <row r="571" spans="1:48" ht="15.05" customHeight="1" x14ac:dyDescent="0.3">
      <c r="A571" s="238">
        <v>565</v>
      </c>
      <c r="B571" s="257" t="s">
        <v>665</v>
      </c>
      <c r="C571" s="240">
        <v>0</v>
      </c>
      <c r="D571" s="264">
        <v>3</v>
      </c>
      <c r="E571" s="259">
        <v>0</v>
      </c>
      <c r="F571" s="260">
        <v>0</v>
      </c>
      <c r="G571" s="260">
        <v>0</v>
      </c>
      <c r="H571" s="260">
        <v>0</v>
      </c>
      <c r="I571" s="260">
        <v>0</v>
      </c>
      <c r="J571" s="260">
        <v>0</v>
      </c>
      <c r="K571" s="260">
        <v>0</v>
      </c>
      <c r="L571" s="260">
        <v>0</v>
      </c>
      <c r="M571" s="260">
        <v>0</v>
      </c>
      <c r="N571" s="260">
        <v>0</v>
      </c>
      <c r="O571" s="260">
        <v>0</v>
      </c>
      <c r="P571" s="260">
        <v>0</v>
      </c>
      <c r="Q571" s="260">
        <v>0</v>
      </c>
      <c r="R571" s="260">
        <v>0</v>
      </c>
      <c r="S571" s="260">
        <f t="shared" si="17"/>
        <v>1071.3379979466276</v>
      </c>
      <c r="T571" s="362">
        <v>0</v>
      </c>
      <c r="U571" s="369"/>
      <c r="V571" s="245">
        <v>1071.3379979466276</v>
      </c>
      <c r="W571" s="246">
        <v>0</v>
      </c>
      <c r="X571" s="246">
        <v>0</v>
      </c>
      <c r="Y571" s="246">
        <v>0</v>
      </c>
      <c r="Z571" s="246">
        <v>0</v>
      </c>
      <c r="AA571" s="246">
        <v>0</v>
      </c>
      <c r="AB571" s="246">
        <v>0</v>
      </c>
      <c r="AC571" s="246">
        <v>0</v>
      </c>
      <c r="AD571" s="246">
        <v>0</v>
      </c>
      <c r="AE571" s="246">
        <f t="shared" si="16"/>
        <v>0</v>
      </c>
      <c r="AF571" s="351"/>
      <c r="AG571" s="245">
        <v>0</v>
      </c>
      <c r="AH571" s="247">
        <v>1071.3379979466276</v>
      </c>
      <c r="AI571" s="248">
        <v>0</v>
      </c>
      <c r="AJ571" s="249">
        <v>1071.3379979466276</v>
      </c>
      <c r="AK571" s="262">
        <v>-1193.6325404147735</v>
      </c>
      <c r="AL571" s="263">
        <v>-122.29454246814589</v>
      </c>
      <c r="AM571" s="252"/>
      <c r="AN571" s="253">
        <v>0</v>
      </c>
      <c r="AO571" s="254">
        <v>0</v>
      </c>
      <c r="AP571" s="255"/>
      <c r="AQ571" s="94" t="s">
        <v>721</v>
      </c>
      <c r="AR571" s="256">
        <v>122.29454246814589</v>
      </c>
      <c r="AT571" s="246">
        <v>0</v>
      </c>
      <c r="AV571" s="261">
        <v>1071.3379979466276</v>
      </c>
    </row>
    <row r="572" spans="1:48" ht="15.05" customHeight="1" thickBot="1" x14ac:dyDescent="0.35">
      <c r="A572" s="238">
        <v>566</v>
      </c>
      <c r="B572" s="271" t="s">
        <v>666</v>
      </c>
      <c r="C572" s="240">
        <v>219.63671456454276</v>
      </c>
      <c r="D572" s="264">
        <v>3</v>
      </c>
      <c r="E572" s="272">
        <v>0</v>
      </c>
      <c r="F572" s="273">
        <v>0</v>
      </c>
      <c r="G572" s="273">
        <v>0</v>
      </c>
      <c r="H572" s="273">
        <v>0</v>
      </c>
      <c r="I572" s="273">
        <v>0</v>
      </c>
      <c r="J572" s="273">
        <v>0</v>
      </c>
      <c r="K572" s="273">
        <v>0</v>
      </c>
      <c r="L572" s="273">
        <v>0</v>
      </c>
      <c r="M572" s="273">
        <v>0</v>
      </c>
      <c r="N572" s="273">
        <v>0</v>
      </c>
      <c r="O572" s="273">
        <v>0</v>
      </c>
      <c r="P572" s="273">
        <v>0</v>
      </c>
      <c r="Q572" s="273">
        <v>0</v>
      </c>
      <c r="R572" s="273">
        <v>0</v>
      </c>
      <c r="S572" s="260">
        <f t="shared" si="17"/>
        <v>0</v>
      </c>
      <c r="T572" s="363">
        <v>0</v>
      </c>
      <c r="U572" s="370"/>
      <c r="V572" s="275">
        <v>0</v>
      </c>
      <c r="W572" s="246">
        <v>0</v>
      </c>
      <c r="X572" s="246">
        <v>0</v>
      </c>
      <c r="Y572" s="246">
        <v>0</v>
      </c>
      <c r="Z572" s="246">
        <v>0</v>
      </c>
      <c r="AA572" s="246">
        <v>0</v>
      </c>
      <c r="AB572" s="246">
        <v>0</v>
      </c>
      <c r="AC572" s="246">
        <v>0</v>
      </c>
      <c r="AD572" s="246">
        <v>0</v>
      </c>
      <c r="AE572" s="246">
        <f t="shared" si="16"/>
        <v>0</v>
      </c>
      <c r="AF572" s="351"/>
      <c r="AG572" s="245">
        <v>0</v>
      </c>
      <c r="AH572" s="247">
        <v>0</v>
      </c>
      <c r="AI572" s="248">
        <v>-219.63671456454276</v>
      </c>
      <c r="AJ572" s="249">
        <v>0</v>
      </c>
      <c r="AK572" s="276">
        <v>-210.38482904768568</v>
      </c>
      <c r="AL572" s="277">
        <v>-430.02154361222847</v>
      </c>
      <c r="AM572" s="252"/>
      <c r="AN572" s="253">
        <v>17.079660000000001</v>
      </c>
      <c r="AO572" s="254">
        <v>0</v>
      </c>
      <c r="AP572" s="255"/>
      <c r="AQ572" s="94" t="s">
        <v>721</v>
      </c>
      <c r="AR572" s="256">
        <v>430.02154361222847</v>
      </c>
      <c r="AT572" s="246">
        <v>0</v>
      </c>
      <c r="AV572" s="274">
        <v>0</v>
      </c>
    </row>
    <row r="573" spans="1:48" s="14" customFormat="1" ht="15.6" thickBot="1" x14ac:dyDescent="0.35">
      <c r="A573" s="278"/>
      <c r="B573" s="279" t="s">
        <v>724</v>
      </c>
      <c r="C573" s="280">
        <v>13616237.993762592</v>
      </c>
      <c r="D573" s="281"/>
      <c r="E573" s="282">
        <v>1635093.3799999997</v>
      </c>
      <c r="F573" s="283" t="e">
        <v>#VALUE!</v>
      </c>
      <c r="G573" s="283">
        <v>1254913.5000000005</v>
      </c>
      <c r="H573" s="283">
        <v>7007.2999999999984</v>
      </c>
      <c r="I573" s="283">
        <v>2978770.04</v>
      </c>
      <c r="J573" s="283">
        <v>89.000000000000028</v>
      </c>
      <c r="K573" s="283">
        <v>34734.910000000003</v>
      </c>
      <c r="L573" s="283">
        <v>261.7</v>
      </c>
      <c r="M573" s="283">
        <v>666032.59999999986</v>
      </c>
      <c r="N573" s="283">
        <v>0</v>
      </c>
      <c r="O573" s="283">
        <v>690972.15000000014</v>
      </c>
      <c r="P573" s="283">
        <v>869.3</v>
      </c>
      <c r="Q573" s="284">
        <v>597509.22999999986</v>
      </c>
      <c r="R573" s="284">
        <v>2460.9</v>
      </c>
      <c r="S573" s="355">
        <f>SUM(S7:S572)</f>
        <v>1135741.1687313449</v>
      </c>
      <c r="T573" s="355">
        <f>SUM(T7:T572)</f>
        <v>79458</v>
      </c>
      <c r="U573" s="371"/>
      <c r="V573" s="286">
        <v>9745110.9787313379</v>
      </c>
      <c r="W573" s="287">
        <v>319246.13</v>
      </c>
      <c r="X573" s="288">
        <v>16.5</v>
      </c>
      <c r="Y573" s="288">
        <v>1647809.1</v>
      </c>
      <c r="Z573" s="288">
        <v>5002.4000000000005</v>
      </c>
      <c r="AA573" s="288">
        <v>833620.15999999992</v>
      </c>
      <c r="AB573" s="288">
        <v>19.5</v>
      </c>
      <c r="AC573" s="288">
        <v>823007</v>
      </c>
      <c r="AD573" s="288">
        <v>4809.8</v>
      </c>
      <c r="AE573" s="355">
        <f>SUM(AE7:AE572)</f>
        <v>177994.34</v>
      </c>
      <c r="AF573" s="355">
        <f>SUM(AF7:AF572)</f>
        <v>815396</v>
      </c>
      <c r="AG573" s="290">
        <v>4838691.7299999995</v>
      </c>
      <c r="AH573" s="291">
        <v>14583802.708731344</v>
      </c>
      <c r="AI573" s="292">
        <v>-3684846.9923831499</v>
      </c>
      <c r="AJ573" s="286">
        <v>4652411.7073519062</v>
      </c>
      <c r="AK573" s="293">
        <v>119457.26335967473</v>
      </c>
      <c r="AL573" s="294">
        <v>1087021.9783284327</v>
      </c>
      <c r="AM573" s="293"/>
      <c r="AN573" s="295">
        <v>1033304.8678809</v>
      </c>
      <c r="AO573" s="295">
        <v>0</v>
      </c>
      <c r="AP573" s="296"/>
      <c r="AQ573" s="236">
        <v>-5302565.25087824</v>
      </c>
      <c r="AR573" s="297">
        <v>4215543.2725497996</v>
      </c>
      <c r="AT573" s="289">
        <v>1215009.3399999999</v>
      </c>
      <c r="AV573" s="285">
        <v>1887085.1687313432</v>
      </c>
    </row>
    <row r="574" spans="1:48" x14ac:dyDescent="0.3">
      <c r="F574" s="300"/>
      <c r="H574" s="300"/>
      <c r="J574" s="300"/>
      <c r="L574" s="300"/>
      <c r="N574" s="300"/>
      <c r="O574" s="300"/>
      <c r="U574" s="372"/>
      <c r="V574" s="301">
        <v>0.66821467441389104</v>
      </c>
      <c r="W574" s="301"/>
      <c r="X574" s="301"/>
      <c r="Y574" s="301"/>
      <c r="Z574" s="301"/>
      <c r="AA574" s="301"/>
      <c r="AB574" s="301"/>
      <c r="AC574" s="301"/>
      <c r="AD574" s="301"/>
      <c r="AE574" s="302"/>
      <c r="AF574" s="352"/>
      <c r="AG574" s="303">
        <v>0.33178532558610846</v>
      </c>
      <c r="AH574" s="304"/>
      <c r="AI574" s="305"/>
      <c r="AJ574" s="306">
        <v>967564.71496875631</v>
      </c>
      <c r="AK574" s="14"/>
      <c r="AL574" s="14"/>
      <c r="AM574" s="307"/>
      <c r="AN574" s="14"/>
      <c r="AO574" s="308">
        <v>-1087021.9783284327</v>
      </c>
      <c r="AP574" s="300"/>
      <c r="AQ574" s="77">
        <v>-1087021.9783284403</v>
      </c>
      <c r="AR574" s="309"/>
      <c r="AT574" s="302"/>
    </row>
    <row r="575" spans="1:48" x14ac:dyDescent="0.3">
      <c r="F575" s="300"/>
      <c r="H575" s="300"/>
      <c r="J575" s="300"/>
      <c r="L575" s="300"/>
      <c r="N575" s="300"/>
      <c r="O575" s="300"/>
      <c r="U575" s="372"/>
      <c r="V575" s="68"/>
      <c r="W575" s="300"/>
      <c r="X575" s="300"/>
      <c r="Y575" s="300"/>
      <c r="Z575" s="300"/>
      <c r="AA575" s="300"/>
      <c r="AB575" s="300"/>
      <c r="AC575" s="300"/>
      <c r="AD575" s="300"/>
      <c r="AE575" s="196"/>
      <c r="AF575" s="356"/>
      <c r="AG575" s="310"/>
      <c r="AH575" s="310"/>
      <c r="AI575" s="300"/>
      <c r="AJ575" s="300"/>
      <c r="AK575" s="14"/>
      <c r="AL575" s="14"/>
      <c r="AM575" s="311"/>
      <c r="AN575" s="14"/>
      <c r="AO575" s="14"/>
      <c r="AP575" s="300"/>
      <c r="AQ575" s="77"/>
      <c r="AR575" s="312"/>
      <c r="AT575" s="196"/>
    </row>
    <row r="576" spans="1:48" x14ac:dyDescent="0.3">
      <c r="A576" s="13"/>
      <c r="F576" s="300"/>
      <c r="H576" s="300"/>
      <c r="J576" s="300"/>
      <c r="L576" s="300"/>
      <c r="N576" s="300"/>
      <c r="O576" s="300"/>
      <c r="U576" s="372"/>
      <c r="V576" s="300"/>
      <c r="W576" s="300"/>
      <c r="X576" s="300"/>
      <c r="Y576" s="300"/>
      <c r="Z576" s="300"/>
      <c r="AA576" s="300"/>
      <c r="AB576" s="300"/>
      <c r="AC576" s="300"/>
      <c r="AD576" s="300"/>
      <c r="AE576" s="196"/>
      <c r="AF576" s="356"/>
      <c r="AG576" s="310"/>
      <c r="AH576" s="310"/>
      <c r="AI576" s="77"/>
      <c r="AJ576" s="300"/>
      <c r="AK576" s="14"/>
      <c r="AL576" s="14"/>
      <c r="AM576" s="311"/>
      <c r="AN576" s="14"/>
      <c r="AO576" s="14"/>
      <c r="AP576" s="300"/>
      <c r="AQ576" s="77"/>
      <c r="AR576" s="309"/>
      <c r="AT576" s="196"/>
    </row>
    <row r="577" spans="1:48" ht="19.350000000000001" customHeight="1" x14ac:dyDescent="0.35">
      <c r="A577" s="13"/>
      <c r="B577" s="313" t="s">
        <v>669</v>
      </c>
      <c r="D577" s="314"/>
      <c r="E577" s="12"/>
      <c r="G577" s="12"/>
      <c r="I577" s="12"/>
      <c r="K577" s="315" t="s">
        <v>670</v>
      </c>
      <c r="M577" s="12"/>
      <c r="O577" s="316"/>
      <c r="P577" s="317"/>
      <c r="Q577" s="318"/>
      <c r="R577" s="319"/>
      <c r="S577" s="12"/>
      <c r="U577" s="372"/>
      <c r="V577" s="77"/>
      <c r="W577" s="300"/>
      <c r="X577" s="300"/>
      <c r="Y577" s="300"/>
      <c r="Z577" s="300"/>
      <c r="AA577" s="300"/>
      <c r="AB577" s="300"/>
      <c r="AC577" s="300"/>
      <c r="AD577" s="300"/>
      <c r="AE577" s="196"/>
      <c r="AF577" s="356"/>
      <c r="AG577" s="310"/>
      <c r="AH577" s="310"/>
      <c r="AI577" s="300"/>
      <c r="AJ577" s="300"/>
      <c r="AK577" s="14"/>
      <c r="AL577" s="14"/>
      <c r="AM577" s="311"/>
      <c r="AN577" s="14"/>
      <c r="AO577" s="14"/>
      <c r="AP577" s="300"/>
      <c r="AQ577" s="77"/>
      <c r="AR577" s="13"/>
      <c r="AT577" s="196"/>
      <c r="AV577" s="12"/>
    </row>
    <row r="578" spans="1:48" ht="17.75" x14ac:dyDescent="0.35">
      <c r="A578" s="13"/>
      <c r="B578" s="313"/>
      <c r="D578" s="314"/>
      <c r="E578" s="12"/>
      <c r="G578" s="12"/>
      <c r="I578" s="12"/>
      <c r="K578" s="315"/>
      <c r="M578" s="12"/>
      <c r="O578" s="316"/>
      <c r="P578" s="317"/>
      <c r="Q578" s="318"/>
      <c r="R578" s="319"/>
      <c r="S578" s="12"/>
      <c r="U578" s="372"/>
      <c r="V578" s="300"/>
      <c r="W578" s="300"/>
      <c r="X578" s="300"/>
      <c r="Y578" s="300"/>
      <c r="Z578" s="300"/>
      <c r="AA578" s="300"/>
      <c r="AB578" s="300"/>
      <c r="AC578" s="300"/>
      <c r="AD578" s="300"/>
      <c r="AE578" s="196"/>
      <c r="AF578" s="356"/>
      <c r="AG578" s="320"/>
      <c r="AH578" s="320"/>
      <c r="AI578" s="300"/>
      <c r="AJ578" s="300"/>
      <c r="AK578" s="14"/>
      <c r="AL578" s="14"/>
      <c r="AM578" s="311"/>
      <c r="AN578" s="14"/>
      <c r="AO578" s="14"/>
      <c r="AP578" s="300"/>
      <c r="AQ578" s="77"/>
      <c r="AR578" s="13"/>
      <c r="AT578" s="196"/>
      <c r="AV578" s="12"/>
    </row>
    <row r="579" spans="1:48" ht="17.75" x14ac:dyDescent="0.35">
      <c r="A579" s="13"/>
      <c r="B579" s="313"/>
      <c r="D579" s="314"/>
      <c r="E579" s="12"/>
      <c r="G579" s="12"/>
      <c r="I579" s="12"/>
      <c r="K579" s="315"/>
      <c r="M579" s="12"/>
      <c r="O579" s="316"/>
      <c r="P579" s="317"/>
      <c r="Q579" s="318"/>
      <c r="R579" s="319"/>
      <c r="S579" s="12"/>
      <c r="U579" s="372"/>
      <c r="V579" s="300"/>
      <c r="W579" s="300"/>
      <c r="X579" s="300"/>
      <c r="Y579" s="300"/>
      <c r="Z579" s="300"/>
      <c r="AA579" s="300"/>
      <c r="AB579" s="300"/>
      <c r="AC579" s="300"/>
      <c r="AD579" s="300"/>
      <c r="AE579" s="196"/>
      <c r="AF579" s="356"/>
      <c r="AG579" s="320"/>
      <c r="AH579" s="320"/>
      <c r="AI579" s="300"/>
      <c r="AJ579" s="300"/>
      <c r="AK579" s="14"/>
      <c r="AL579" s="14"/>
      <c r="AM579" s="311"/>
      <c r="AN579" s="14"/>
      <c r="AO579" s="14"/>
      <c r="AP579" s="300"/>
      <c r="AQ579" s="77"/>
      <c r="AR579" s="13"/>
      <c r="AT579" s="196"/>
      <c r="AV579" s="12"/>
    </row>
    <row r="580" spans="1:48" ht="17.75" x14ac:dyDescent="0.35">
      <c r="A580" s="13"/>
      <c r="B580" s="313" t="s">
        <v>671</v>
      </c>
      <c r="D580" s="314"/>
      <c r="E580" s="12"/>
      <c r="G580" s="12"/>
      <c r="I580" s="12"/>
      <c r="K580" s="315" t="s">
        <v>672</v>
      </c>
      <c r="M580" s="12"/>
      <c r="O580" s="316"/>
      <c r="P580" s="317"/>
      <c r="Q580" s="318"/>
      <c r="R580" s="319"/>
      <c r="S580" s="12"/>
      <c r="U580" s="372"/>
      <c r="V580" s="300"/>
      <c r="W580" s="300"/>
      <c r="X580" s="300"/>
      <c r="Y580" s="300"/>
      <c r="Z580" s="300"/>
      <c r="AA580" s="300"/>
      <c r="AB580" s="300"/>
      <c r="AC580" s="300"/>
      <c r="AD580" s="300"/>
      <c r="AE580" s="196"/>
      <c r="AF580" s="356"/>
      <c r="AG580" s="310"/>
      <c r="AH580" s="310"/>
      <c r="AI580" s="300"/>
      <c r="AJ580" s="300"/>
      <c r="AK580" s="14"/>
      <c r="AL580" s="14"/>
      <c r="AM580" s="311"/>
      <c r="AN580" s="14"/>
      <c r="AO580" s="14"/>
      <c r="AP580" s="300"/>
      <c r="AQ580" s="77"/>
      <c r="AR580" s="13"/>
      <c r="AT580" s="196"/>
      <c r="AV580" s="12"/>
    </row>
    <row r="581" spans="1:48" ht="14" x14ac:dyDescent="0.3">
      <c r="A581" s="13"/>
      <c r="F581" s="300"/>
      <c r="H581" s="300"/>
      <c r="J581" s="300"/>
      <c r="L581" s="300"/>
      <c r="N581" s="300"/>
      <c r="O581" s="300"/>
      <c r="U581" s="372"/>
      <c r="V581" s="300"/>
      <c r="W581" s="300"/>
      <c r="X581" s="300"/>
      <c r="Y581" s="300"/>
      <c r="Z581" s="300"/>
      <c r="AA581" s="300"/>
      <c r="AB581" s="300"/>
      <c r="AC581" s="300"/>
      <c r="AD581" s="300"/>
      <c r="AE581" s="196"/>
      <c r="AG581" s="310"/>
      <c r="AH581" s="310"/>
      <c r="AI581" s="300"/>
      <c r="AJ581" s="300"/>
      <c r="AK581" s="14"/>
      <c r="AL581" s="14"/>
      <c r="AM581" s="311"/>
      <c r="AN581" s="14"/>
      <c r="AO581" s="14"/>
      <c r="AP581" s="300"/>
      <c r="AQ581" s="77"/>
      <c r="AR581" s="13"/>
      <c r="AT581" s="196"/>
    </row>
    <row r="582" spans="1:48" ht="14" x14ac:dyDescent="0.3">
      <c r="A582" s="13"/>
      <c r="E582" s="321"/>
      <c r="F582" s="300"/>
      <c r="H582" s="300"/>
      <c r="J582" s="300"/>
      <c r="L582" s="300"/>
      <c r="N582" s="300"/>
      <c r="O582" s="300"/>
      <c r="U582" s="372"/>
      <c r="V582" s="300"/>
      <c r="W582" s="300"/>
      <c r="X582" s="300"/>
      <c r="Y582" s="300"/>
      <c r="Z582" s="300"/>
      <c r="AA582" s="300"/>
      <c r="AB582" s="300"/>
      <c r="AC582" s="300"/>
      <c r="AD582" s="300"/>
      <c r="AE582" s="196"/>
      <c r="AG582" s="320"/>
      <c r="AH582" s="320"/>
      <c r="AI582" s="300"/>
      <c r="AJ582" s="300"/>
      <c r="AK582" s="14"/>
      <c r="AL582" s="14"/>
      <c r="AM582" s="311"/>
      <c r="AN582" s="14"/>
      <c r="AO582" s="14"/>
      <c r="AP582" s="300"/>
      <c r="AQ582" s="77"/>
      <c r="AR582" s="13"/>
      <c r="AT582" s="196"/>
    </row>
    <row r="583" spans="1:48" ht="14" x14ac:dyDescent="0.3">
      <c r="A583" s="13"/>
      <c r="B583" s="298"/>
      <c r="C583" s="322"/>
      <c r="E583" s="71"/>
      <c r="F583" s="13"/>
      <c r="G583" s="71"/>
      <c r="H583" s="13"/>
      <c r="I583" s="71"/>
      <c r="J583" s="13"/>
      <c r="K583" s="13"/>
      <c r="L583" s="13"/>
      <c r="M583" s="71"/>
      <c r="N583" s="13"/>
      <c r="O583" s="13"/>
      <c r="S583" s="13"/>
      <c r="U583" s="373"/>
      <c r="V583" s="70"/>
      <c r="W583" s="300"/>
      <c r="X583" s="300"/>
      <c r="Y583" s="300"/>
      <c r="Z583" s="300"/>
      <c r="AA583" s="300"/>
      <c r="AB583" s="300"/>
      <c r="AC583" s="300"/>
      <c r="AD583" s="300"/>
      <c r="AE583" s="196"/>
      <c r="AG583" s="323"/>
      <c r="AH583" s="323"/>
      <c r="AI583" s="300"/>
      <c r="AJ583" s="300"/>
      <c r="AK583" s="14"/>
      <c r="AL583" s="14"/>
      <c r="AM583" s="311"/>
      <c r="AN583" s="14"/>
      <c r="AO583" s="14"/>
      <c r="AP583" s="300"/>
      <c r="AQ583" s="77"/>
      <c r="AR583" s="13"/>
      <c r="AT583" s="196"/>
      <c r="AV583" s="13"/>
    </row>
    <row r="584" spans="1:48" ht="14" x14ac:dyDescent="0.3">
      <c r="A584" s="13"/>
      <c r="B584" s="298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S584" s="13"/>
      <c r="U584" s="373"/>
      <c r="V584" s="70"/>
      <c r="W584" s="300"/>
      <c r="X584" s="300"/>
      <c r="Y584" s="300"/>
      <c r="Z584" s="300"/>
      <c r="AA584" s="300"/>
      <c r="AB584" s="300"/>
      <c r="AC584" s="300"/>
      <c r="AD584" s="300"/>
      <c r="AE584" s="196"/>
      <c r="AG584" s="323"/>
      <c r="AH584" s="323"/>
      <c r="AI584" s="300"/>
      <c r="AJ584" s="300"/>
      <c r="AK584" s="14"/>
      <c r="AL584" s="14"/>
      <c r="AM584" s="311"/>
      <c r="AN584" s="14"/>
      <c r="AO584" s="14"/>
      <c r="AP584" s="300"/>
      <c r="AQ584" s="77"/>
      <c r="AR584" s="13"/>
      <c r="AT584" s="196"/>
      <c r="AV584" s="13"/>
    </row>
    <row r="585" spans="1:48" ht="14" x14ac:dyDescent="0.3">
      <c r="A585" s="13"/>
      <c r="U585" s="373"/>
      <c r="V585" s="70"/>
      <c r="W585" s="300"/>
      <c r="X585" s="300"/>
      <c r="Y585" s="300"/>
      <c r="Z585" s="300"/>
      <c r="AA585" s="300"/>
      <c r="AB585" s="300"/>
      <c r="AC585" s="300"/>
      <c r="AD585" s="300"/>
      <c r="AE585" s="196"/>
      <c r="AG585" s="310"/>
      <c r="AH585" s="310"/>
      <c r="AI585" s="300"/>
      <c r="AJ585" s="300"/>
      <c r="AK585" s="14"/>
      <c r="AL585" s="14"/>
      <c r="AM585" s="311"/>
      <c r="AN585" s="14"/>
      <c r="AO585" s="14"/>
      <c r="AP585" s="300"/>
      <c r="AQ585" s="77"/>
      <c r="AR585" s="13"/>
      <c r="AT585" s="196"/>
    </row>
    <row r="586" spans="1:48" ht="14" x14ac:dyDescent="0.3">
      <c r="A586" s="13"/>
      <c r="C586" s="324"/>
      <c r="U586" s="373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196"/>
      <c r="AG586" s="310"/>
      <c r="AH586" s="310"/>
      <c r="AI586" s="305"/>
      <c r="AJ586" s="300"/>
      <c r="AK586" s="14"/>
      <c r="AL586" s="14"/>
      <c r="AM586" s="311"/>
      <c r="AN586" s="14"/>
      <c r="AO586" s="14"/>
      <c r="AP586" s="300"/>
      <c r="AQ586" s="77"/>
      <c r="AR586" s="13"/>
      <c r="AT586" s="196"/>
    </row>
    <row r="587" spans="1:48" ht="14" x14ac:dyDescent="0.3">
      <c r="A587" s="13"/>
      <c r="U587" s="372"/>
      <c r="V587" s="300"/>
      <c r="W587" s="300"/>
      <c r="X587" s="300"/>
      <c r="Y587" s="300"/>
      <c r="Z587" s="300"/>
      <c r="AA587" s="300"/>
      <c r="AB587" s="300"/>
      <c r="AC587" s="300"/>
      <c r="AD587" s="300"/>
      <c r="AE587" s="196"/>
      <c r="AG587" s="320"/>
      <c r="AH587" s="320"/>
      <c r="AI587" s="300"/>
      <c r="AJ587" s="300"/>
      <c r="AK587" s="14"/>
      <c r="AL587" s="14"/>
      <c r="AM587" s="311"/>
      <c r="AN587" s="14"/>
      <c r="AO587" s="14"/>
      <c r="AP587" s="300"/>
      <c r="AQ587" s="77"/>
      <c r="AR587" s="13"/>
      <c r="AT587" s="196"/>
    </row>
    <row r="588" spans="1:48" ht="14" x14ac:dyDescent="0.3">
      <c r="A588" s="13"/>
      <c r="U588" s="372"/>
      <c r="V588" s="300"/>
      <c r="W588" s="300"/>
      <c r="X588" s="300"/>
      <c r="Y588" s="300"/>
      <c r="Z588" s="300"/>
      <c r="AA588" s="300"/>
      <c r="AB588" s="300"/>
      <c r="AC588" s="300"/>
      <c r="AD588" s="300"/>
      <c r="AE588" s="196"/>
      <c r="AG588" s="320"/>
      <c r="AH588" s="320"/>
      <c r="AI588" s="300"/>
      <c r="AJ588" s="300"/>
      <c r="AK588" s="14"/>
      <c r="AL588" s="14"/>
      <c r="AM588" s="311"/>
      <c r="AN588" s="14"/>
      <c r="AO588" s="14"/>
      <c r="AP588" s="300"/>
      <c r="AQ588" s="77"/>
      <c r="AR588" s="13"/>
      <c r="AT588" s="196"/>
    </row>
    <row r="589" spans="1:48" ht="14" x14ac:dyDescent="0.3">
      <c r="A589" s="13"/>
      <c r="U589" s="372"/>
      <c r="V589" s="300"/>
      <c r="W589" s="300"/>
      <c r="X589" s="300"/>
      <c r="Y589" s="300"/>
      <c r="Z589" s="300"/>
      <c r="AA589" s="300"/>
      <c r="AB589" s="300"/>
      <c r="AC589" s="300"/>
      <c r="AD589" s="300"/>
      <c r="AE589" s="196"/>
      <c r="AG589" s="320"/>
      <c r="AH589" s="320"/>
      <c r="AI589" s="300"/>
      <c r="AJ589" s="300"/>
      <c r="AK589" s="14"/>
      <c r="AL589" s="14"/>
      <c r="AM589" s="311"/>
      <c r="AN589" s="14"/>
      <c r="AO589" s="14"/>
      <c r="AP589" s="300"/>
      <c r="AQ589" s="77"/>
      <c r="AR589" s="13"/>
      <c r="AT589" s="196"/>
    </row>
    <row r="590" spans="1:48" ht="14" x14ac:dyDescent="0.3">
      <c r="A590" s="13"/>
      <c r="U590" s="372"/>
      <c r="V590" s="300"/>
      <c r="W590" s="300"/>
      <c r="X590" s="300"/>
      <c r="Y590" s="300"/>
      <c r="Z590" s="300"/>
      <c r="AA590" s="300"/>
      <c r="AB590" s="300"/>
      <c r="AC590" s="300"/>
      <c r="AD590" s="300"/>
      <c r="AE590" s="196"/>
      <c r="AG590" s="320"/>
      <c r="AH590" s="320"/>
      <c r="AI590" s="300"/>
      <c r="AJ590" s="300"/>
      <c r="AK590" s="14"/>
      <c r="AL590" s="14"/>
      <c r="AM590" s="311"/>
      <c r="AN590" s="14"/>
      <c r="AO590" s="14"/>
      <c r="AP590" s="300"/>
      <c r="AQ590" s="77"/>
      <c r="AR590" s="13"/>
      <c r="AT590" s="196"/>
    </row>
    <row r="591" spans="1:48" ht="14" x14ac:dyDescent="0.3">
      <c r="A591" s="13"/>
      <c r="U591" s="372"/>
      <c r="V591" s="300"/>
      <c r="W591" s="300"/>
      <c r="X591" s="300"/>
      <c r="Y591" s="300"/>
      <c r="Z591" s="300"/>
      <c r="AA591" s="300"/>
      <c r="AB591" s="300"/>
      <c r="AC591" s="300"/>
      <c r="AD591" s="300"/>
      <c r="AE591" s="196"/>
      <c r="AG591" s="320"/>
      <c r="AH591" s="320"/>
      <c r="AI591" s="300"/>
      <c r="AJ591" s="300"/>
      <c r="AK591" s="14"/>
      <c r="AL591" s="14"/>
      <c r="AM591" s="311"/>
      <c r="AN591" s="14"/>
      <c r="AO591" s="14"/>
      <c r="AP591" s="300"/>
      <c r="AQ591" s="77"/>
      <c r="AR591" s="13"/>
      <c r="AT591" s="196"/>
    </row>
    <row r="592" spans="1:48" ht="14" x14ac:dyDescent="0.3">
      <c r="A592" s="13"/>
      <c r="B592" s="13"/>
      <c r="C592" s="13"/>
      <c r="D592" s="13"/>
      <c r="E592" s="13"/>
      <c r="U592" s="372"/>
      <c r="V592" s="300"/>
      <c r="W592" s="300"/>
      <c r="X592" s="300"/>
      <c r="Y592" s="300"/>
      <c r="Z592" s="300"/>
      <c r="AA592" s="300"/>
      <c r="AB592" s="300"/>
      <c r="AC592" s="300"/>
      <c r="AD592" s="300"/>
      <c r="AE592" s="196"/>
      <c r="AG592" s="320"/>
      <c r="AH592" s="320"/>
      <c r="AI592" s="300"/>
      <c r="AJ592" s="300"/>
      <c r="AK592" s="14"/>
      <c r="AL592" s="14"/>
      <c r="AM592" s="311"/>
      <c r="AN592" s="14"/>
      <c r="AO592" s="14"/>
      <c r="AP592" s="300"/>
      <c r="AQ592" s="77"/>
      <c r="AR592" s="13"/>
      <c r="AT592" s="196"/>
    </row>
    <row r="593" spans="1:46" ht="14" x14ac:dyDescent="0.3">
      <c r="A593" s="13"/>
      <c r="B593" s="13"/>
      <c r="C593" s="13"/>
      <c r="D593" s="13"/>
      <c r="E593" s="13"/>
      <c r="F593" s="300"/>
      <c r="H593" s="300"/>
      <c r="J593" s="300"/>
      <c r="L593" s="300"/>
      <c r="N593" s="300"/>
      <c r="O593" s="300"/>
      <c r="U593" s="372"/>
      <c r="V593" s="300"/>
      <c r="W593" s="300"/>
      <c r="X593" s="300"/>
      <c r="Y593" s="300"/>
      <c r="Z593" s="300"/>
      <c r="AA593" s="300"/>
      <c r="AB593" s="300"/>
      <c r="AC593" s="300"/>
      <c r="AD593" s="300"/>
      <c r="AE593" s="196"/>
      <c r="AG593" s="320"/>
      <c r="AH593" s="320"/>
      <c r="AI593" s="300"/>
      <c r="AJ593" s="300"/>
      <c r="AK593" s="14"/>
      <c r="AL593" s="14"/>
      <c r="AM593" s="311"/>
      <c r="AN593" s="14"/>
      <c r="AO593" s="14"/>
      <c r="AP593" s="300"/>
      <c r="AQ593" s="77"/>
      <c r="AR593" s="13"/>
      <c r="AT593" s="196"/>
    </row>
    <row r="594" spans="1:46" ht="14" x14ac:dyDescent="0.3">
      <c r="A594" s="13"/>
      <c r="B594" s="13"/>
      <c r="C594" s="13"/>
      <c r="D594" s="13"/>
      <c r="E594" s="13"/>
      <c r="F594" s="300"/>
      <c r="H594" s="300"/>
      <c r="J594" s="300"/>
      <c r="L594" s="300"/>
      <c r="N594" s="300"/>
      <c r="O594" s="300"/>
      <c r="U594" s="372"/>
      <c r="V594" s="300"/>
      <c r="W594" s="300"/>
      <c r="X594" s="300"/>
      <c r="Y594" s="300"/>
      <c r="Z594" s="300"/>
      <c r="AA594" s="300"/>
      <c r="AB594" s="300"/>
      <c r="AC594" s="300"/>
      <c r="AD594" s="300"/>
      <c r="AE594" s="196"/>
      <c r="AG594" s="320"/>
      <c r="AH594" s="320"/>
      <c r="AI594" s="300"/>
      <c r="AJ594" s="300"/>
      <c r="AK594" s="14"/>
      <c r="AL594" s="14"/>
      <c r="AM594" s="311"/>
      <c r="AN594" s="14"/>
      <c r="AO594" s="14"/>
      <c r="AP594" s="300"/>
      <c r="AQ594" s="77"/>
      <c r="AR594" s="13"/>
      <c r="AT594" s="196"/>
    </row>
    <row r="595" spans="1:46" ht="14" x14ac:dyDescent="0.3">
      <c r="A595" s="13"/>
      <c r="B595" s="13"/>
      <c r="C595" s="13"/>
      <c r="D595" s="13"/>
      <c r="E595" s="13"/>
      <c r="F595" s="300"/>
      <c r="H595" s="300"/>
      <c r="J595" s="300"/>
      <c r="L595" s="300"/>
      <c r="N595" s="300"/>
      <c r="O595" s="300"/>
      <c r="U595" s="372"/>
      <c r="V595" s="300"/>
      <c r="W595" s="300"/>
      <c r="X595" s="300"/>
      <c r="Y595" s="300"/>
      <c r="Z595" s="300"/>
      <c r="AA595" s="300"/>
      <c r="AB595" s="300"/>
      <c r="AC595" s="300"/>
      <c r="AD595" s="300"/>
      <c r="AE595" s="196"/>
      <c r="AG595" s="320"/>
      <c r="AH595" s="320"/>
      <c r="AI595" s="300"/>
      <c r="AJ595" s="300"/>
      <c r="AK595" s="14"/>
      <c r="AL595" s="14"/>
      <c r="AM595" s="311"/>
      <c r="AN595" s="14"/>
      <c r="AO595" s="14"/>
      <c r="AP595" s="300"/>
      <c r="AQ595" s="77"/>
      <c r="AR595" s="13"/>
      <c r="AT595" s="196"/>
    </row>
    <row r="596" spans="1:46" ht="14" x14ac:dyDescent="0.3">
      <c r="A596" s="13"/>
      <c r="B596" s="13"/>
      <c r="C596" s="13"/>
      <c r="D596" s="13"/>
      <c r="E596" s="13"/>
      <c r="F596" s="300"/>
      <c r="H596" s="300"/>
      <c r="J596" s="300"/>
      <c r="L596" s="300"/>
      <c r="N596" s="300"/>
      <c r="O596" s="300"/>
      <c r="U596" s="372"/>
      <c r="V596" s="300"/>
      <c r="W596" s="300"/>
      <c r="X596" s="300"/>
      <c r="Y596" s="300"/>
      <c r="Z596" s="300"/>
      <c r="AA596" s="300"/>
      <c r="AB596" s="300"/>
      <c r="AC596" s="300"/>
      <c r="AD596" s="300"/>
      <c r="AE596" s="196"/>
      <c r="AG596" s="320"/>
      <c r="AH596" s="320"/>
      <c r="AI596" s="300"/>
      <c r="AJ596" s="300"/>
      <c r="AK596" s="14"/>
      <c r="AL596" s="14"/>
      <c r="AM596" s="311"/>
      <c r="AN596" s="14"/>
      <c r="AO596" s="14"/>
      <c r="AP596" s="300"/>
      <c r="AQ596" s="77"/>
      <c r="AR596" s="13"/>
      <c r="AT596" s="196"/>
    </row>
    <row r="597" spans="1:46" ht="14" x14ac:dyDescent="0.3">
      <c r="A597" s="13"/>
      <c r="B597" s="13"/>
      <c r="C597" s="13"/>
      <c r="D597" s="13"/>
      <c r="E597" s="13"/>
      <c r="F597" s="300"/>
      <c r="H597" s="300"/>
      <c r="J597" s="300"/>
      <c r="L597" s="300"/>
      <c r="N597" s="300"/>
      <c r="O597" s="300"/>
      <c r="U597" s="372"/>
      <c r="V597" s="300"/>
      <c r="W597" s="300"/>
      <c r="X597" s="300"/>
      <c r="Y597" s="300"/>
      <c r="Z597" s="300"/>
      <c r="AA597" s="300"/>
      <c r="AB597" s="300"/>
      <c r="AC597" s="300"/>
      <c r="AD597" s="300"/>
      <c r="AE597" s="196"/>
      <c r="AG597" s="320"/>
      <c r="AH597" s="320"/>
      <c r="AI597" s="300"/>
      <c r="AJ597" s="300"/>
      <c r="AK597" s="14"/>
      <c r="AL597" s="14"/>
      <c r="AM597" s="311"/>
      <c r="AN597" s="14"/>
      <c r="AO597" s="14"/>
      <c r="AP597" s="300"/>
      <c r="AQ597" s="77"/>
      <c r="AR597" s="13"/>
      <c r="AT597" s="196"/>
    </row>
    <row r="598" spans="1:46" ht="14" x14ac:dyDescent="0.3">
      <c r="A598" s="13"/>
      <c r="B598" s="13"/>
      <c r="C598" s="13"/>
      <c r="D598" s="13"/>
      <c r="E598" s="13"/>
      <c r="F598" s="300"/>
      <c r="H598" s="300"/>
      <c r="J598" s="300"/>
      <c r="L598" s="300"/>
      <c r="N598" s="300"/>
      <c r="O598" s="300"/>
      <c r="U598" s="372"/>
      <c r="V598" s="300"/>
      <c r="W598" s="300"/>
      <c r="X598" s="300"/>
      <c r="Y598" s="300"/>
      <c r="Z598" s="300"/>
      <c r="AA598" s="300"/>
      <c r="AB598" s="300"/>
      <c r="AC598" s="300"/>
      <c r="AD598" s="300"/>
      <c r="AE598" s="196"/>
      <c r="AG598" s="320"/>
      <c r="AH598" s="320"/>
      <c r="AI598" s="300"/>
      <c r="AJ598" s="300"/>
      <c r="AK598" s="14"/>
      <c r="AL598" s="14"/>
      <c r="AM598" s="311"/>
      <c r="AN598" s="14"/>
      <c r="AO598" s="14"/>
      <c r="AP598" s="300"/>
      <c r="AQ598" s="77"/>
      <c r="AR598" s="13"/>
      <c r="AT598" s="196"/>
    </row>
    <row r="599" spans="1:46" ht="14" x14ac:dyDescent="0.3">
      <c r="A599" s="13"/>
      <c r="B599" s="13"/>
      <c r="C599" s="13"/>
      <c r="D599" s="13"/>
      <c r="E599" s="13"/>
      <c r="F599" s="300"/>
      <c r="H599" s="300"/>
      <c r="J599" s="300"/>
      <c r="L599" s="300"/>
      <c r="N599" s="300"/>
      <c r="O599" s="300"/>
      <c r="U599" s="372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196"/>
      <c r="AG599" s="320"/>
      <c r="AH599" s="320"/>
      <c r="AI599" s="300"/>
      <c r="AJ599" s="300"/>
      <c r="AK599" s="14"/>
      <c r="AL599" s="14"/>
      <c r="AM599" s="311"/>
      <c r="AN599" s="14"/>
      <c r="AO599" s="14"/>
      <c r="AP599" s="300"/>
      <c r="AQ599" s="77"/>
      <c r="AR599" s="13"/>
      <c r="AT599" s="196"/>
    </row>
    <row r="600" spans="1:46" ht="14" x14ac:dyDescent="0.3">
      <c r="A600" s="13"/>
      <c r="B600" s="13"/>
      <c r="C600" s="13"/>
      <c r="D600" s="13"/>
      <c r="E600" s="13"/>
      <c r="F600" s="300"/>
      <c r="H600" s="300"/>
      <c r="J600" s="300"/>
      <c r="L600" s="300"/>
      <c r="N600" s="300"/>
      <c r="O600" s="300"/>
      <c r="U600" s="372"/>
      <c r="V600" s="300"/>
      <c r="W600" s="300"/>
      <c r="X600" s="300"/>
      <c r="Y600" s="300"/>
      <c r="Z600" s="300"/>
      <c r="AA600" s="300"/>
      <c r="AB600" s="300"/>
      <c r="AC600" s="300"/>
      <c r="AD600" s="300"/>
      <c r="AE600" s="196"/>
      <c r="AG600" s="320"/>
      <c r="AH600" s="320"/>
      <c r="AI600" s="300"/>
      <c r="AJ600" s="300"/>
      <c r="AK600" s="14"/>
      <c r="AL600" s="14"/>
      <c r="AM600" s="311"/>
      <c r="AN600" s="14"/>
      <c r="AO600" s="14"/>
      <c r="AP600" s="300"/>
      <c r="AQ600" s="77"/>
      <c r="AR600" s="13"/>
      <c r="AT600" s="196"/>
    </row>
    <row r="601" spans="1:46" ht="14" x14ac:dyDescent="0.3">
      <c r="A601" s="13"/>
      <c r="B601" s="13"/>
      <c r="C601" s="13"/>
      <c r="D601" s="13"/>
      <c r="E601" s="13"/>
      <c r="F601" s="300"/>
      <c r="H601" s="300"/>
      <c r="J601" s="300"/>
      <c r="L601" s="300"/>
      <c r="N601" s="300"/>
      <c r="O601" s="300"/>
      <c r="U601" s="372"/>
      <c r="V601" s="300"/>
      <c r="W601" s="300"/>
      <c r="X601" s="300"/>
      <c r="Y601" s="300"/>
      <c r="Z601" s="300"/>
      <c r="AA601" s="300"/>
      <c r="AB601" s="300"/>
      <c r="AC601" s="300"/>
      <c r="AD601" s="300"/>
      <c r="AE601" s="196"/>
      <c r="AG601" s="320"/>
      <c r="AH601" s="320"/>
      <c r="AI601" s="300"/>
      <c r="AJ601" s="300"/>
      <c r="AK601" s="14"/>
      <c r="AL601" s="14"/>
      <c r="AM601" s="311"/>
      <c r="AN601" s="14"/>
      <c r="AO601" s="14"/>
      <c r="AP601" s="300"/>
      <c r="AQ601" s="77"/>
      <c r="AR601" s="13"/>
      <c r="AT601" s="196"/>
    </row>
    <row r="602" spans="1:46" ht="14" x14ac:dyDescent="0.3">
      <c r="A602" s="13"/>
      <c r="B602" s="13"/>
      <c r="C602" s="13"/>
      <c r="D602" s="13"/>
      <c r="E602" s="13"/>
      <c r="F602" s="300"/>
      <c r="H602" s="300"/>
      <c r="J602" s="300"/>
      <c r="L602" s="300"/>
      <c r="N602" s="300"/>
      <c r="O602" s="300"/>
      <c r="U602" s="372"/>
      <c r="V602" s="300"/>
      <c r="W602" s="300"/>
      <c r="X602" s="300"/>
      <c r="Y602" s="300"/>
      <c r="Z602" s="300"/>
      <c r="AA602" s="300"/>
      <c r="AB602" s="300"/>
      <c r="AC602" s="300"/>
      <c r="AD602" s="300"/>
      <c r="AE602" s="196"/>
      <c r="AG602" s="320"/>
      <c r="AH602" s="320"/>
      <c r="AI602" s="300"/>
      <c r="AJ602" s="300"/>
      <c r="AK602" s="14"/>
      <c r="AL602" s="14"/>
      <c r="AM602" s="311"/>
      <c r="AN602" s="14"/>
      <c r="AO602" s="14"/>
      <c r="AP602" s="300"/>
      <c r="AQ602" s="77"/>
      <c r="AR602" s="13"/>
      <c r="AT602" s="196"/>
    </row>
    <row r="603" spans="1:46" ht="14" x14ac:dyDescent="0.3">
      <c r="A603" s="13"/>
      <c r="B603" s="13"/>
      <c r="C603" s="13"/>
      <c r="D603" s="13"/>
      <c r="E603" s="13"/>
      <c r="F603" s="300"/>
      <c r="H603" s="300"/>
      <c r="J603" s="300"/>
      <c r="L603" s="300"/>
      <c r="N603" s="300"/>
      <c r="O603" s="300"/>
      <c r="U603" s="372"/>
      <c r="V603" s="300"/>
      <c r="W603" s="300"/>
      <c r="X603" s="300"/>
      <c r="Y603" s="300"/>
      <c r="Z603" s="300"/>
      <c r="AA603" s="300"/>
      <c r="AB603" s="300"/>
      <c r="AC603" s="300"/>
      <c r="AD603" s="300"/>
      <c r="AE603" s="196"/>
      <c r="AG603" s="320"/>
      <c r="AH603" s="320"/>
      <c r="AI603" s="300"/>
      <c r="AJ603" s="300"/>
      <c r="AK603" s="14"/>
      <c r="AL603" s="14"/>
      <c r="AM603" s="311"/>
      <c r="AN603" s="14"/>
      <c r="AO603" s="14"/>
      <c r="AP603" s="300"/>
      <c r="AQ603" s="77"/>
      <c r="AR603" s="13"/>
      <c r="AT603" s="196"/>
    </row>
    <row r="604" spans="1:46" ht="14" x14ac:dyDescent="0.3">
      <c r="A604" s="13"/>
      <c r="B604" s="13"/>
      <c r="C604" s="13"/>
      <c r="D604" s="13"/>
      <c r="E604" s="13"/>
      <c r="F604" s="300"/>
      <c r="H604" s="300"/>
      <c r="J604" s="300"/>
      <c r="L604" s="300"/>
      <c r="N604" s="300"/>
      <c r="O604" s="300"/>
      <c r="U604" s="372"/>
      <c r="V604" s="300"/>
      <c r="W604" s="300"/>
      <c r="X604" s="300"/>
      <c r="Y604" s="300"/>
      <c r="Z604" s="300"/>
      <c r="AA604" s="300"/>
      <c r="AB604" s="300"/>
      <c r="AC604" s="300"/>
      <c r="AD604" s="300"/>
      <c r="AE604" s="196"/>
      <c r="AG604" s="320"/>
      <c r="AH604" s="320"/>
      <c r="AI604" s="300"/>
      <c r="AJ604" s="300"/>
      <c r="AK604" s="14"/>
      <c r="AL604" s="14"/>
      <c r="AM604" s="311"/>
      <c r="AN604" s="14"/>
      <c r="AO604" s="14"/>
      <c r="AP604" s="300"/>
      <c r="AQ604" s="77"/>
      <c r="AR604" s="13"/>
      <c r="AT604" s="196"/>
    </row>
    <row r="605" spans="1:46" ht="14" x14ac:dyDescent="0.3">
      <c r="A605" s="13"/>
      <c r="B605" s="13"/>
      <c r="C605" s="13"/>
      <c r="D605" s="13"/>
      <c r="E605" s="13"/>
      <c r="F605" s="300"/>
      <c r="H605" s="300"/>
      <c r="J605" s="300"/>
      <c r="L605" s="300"/>
      <c r="N605" s="300"/>
      <c r="O605" s="300"/>
      <c r="U605" s="372"/>
      <c r="V605" s="300"/>
      <c r="W605" s="300"/>
      <c r="X605" s="300"/>
      <c r="Y605" s="300"/>
      <c r="Z605" s="300"/>
      <c r="AA605" s="300"/>
      <c r="AB605" s="300"/>
      <c r="AC605" s="300"/>
      <c r="AD605" s="300"/>
      <c r="AE605" s="196"/>
      <c r="AG605" s="320"/>
      <c r="AH605" s="320"/>
      <c r="AI605" s="300"/>
      <c r="AJ605" s="300"/>
      <c r="AK605" s="14"/>
      <c r="AL605" s="14"/>
      <c r="AM605" s="311"/>
      <c r="AN605" s="14"/>
      <c r="AO605" s="14"/>
      <c r="AP605" s="300"/>
      <c r="AQ605" s="77"/>
      <c r="AR605" s="13"/>
      <c r="AT605" s="196"/>
    </row>
    <row r="606" spans="1:46" ht="14" x14ac:dyDescent="0.3">
      <c r="A606" s="13"/>
      <c r="B606" s="13"/>
      <c r="C606" s="13"/>
      <c r="D606" s="13"/>
      <c r="E606" s="13"/>
      <c r="F606" s="300"/>
      <c r="H606" s="300"/>
      <c r="J606" s="300"/>
      <c r="L606" s="300"/>
      <c r="N606" s="300"/>
      <c r="O606" s="300"/>
      <c r="U606" s="372"/>
      <c r="V606" s="300"/>
      <c r="W606" s="300"/>
      <c r="X606" s="300"/>
      <c r="Y606" s="300"/>
      <c r="Z606" s="300"/>
      <c r="AA606" s="300"/>
      <c r="AB606" s="300"/>
      <c r="AC606" s="300"/>
      <c r="AD606" s="300"/>
      <c r="AE606" s="196"/>
      <c r="AG606" s="320"/>
      <c r="AH606" s="320"/>
      <c r="AI606" s="300"/>
      <c r="AJ606" s="300"/>
      <c r="AK606" s="14"/>
      <c r="AL606" s="14"/>
      <c r="AM606" s="311"/>
      <c r="AN606" s="14"/>
      <c r="AO606" s="14"/>
      <c r="AP606" s="300"/>
      <c r="AQ606" s="77"/>
      <c r="AR606" s="13"/>
      <c r="AT606" s="196"/>
    </row>
  </sheetData>
  <autoFilter ref="A6:AV574"/>
  <mergeCells count="29">
    <mergeCell ref="A1:AJ1"/>
    <mergeCell ref="A3:A5"/>
    <mergeCell ref="B3:B5"/>
    <mergeCell ref="C3:C5"/>
    <mergeCell ref="E3:V3"/>
    <mergeCell ref="W3:AG3"/>
    <mergeCell ref="AE4:AF4"/>
    <mergeCell ref="S4:T4"/>
    <mergeCell ref="U4:U5"/>
    <mergeCell ref="W4:X4"/>
    <mergeCell ref="Y4:Z4"/>
    <mergeCell ref="AA4:AB4"/>
    <mergeCell ref="AC4:AD4"/>
    <mergeCell ref="AO3:AO5"/>
    <mergeCell ref="AQ3:AQ5"/>
    <mergeCell ref="AR3:AR5"/>
    <mergeCell ref="E4:F4"/>
    <mergeCell ref="G4:H4"/>
    <mergeCell ref="I4:J4"/>
    <mergeCell ref="K4:L4"/>
    <mergeCell ref="M4:N4"/>
    <mergeCell ref="O4:P4"/>
    <mergeCell ref="Q4:R4"/>
    <mergeCell ref="AH3:AH5"/>
    <mergeCell ref="AI3:AJ4"/>
    <mergeCell ref="AK3:AK5"/>
    <mergeCell ref="AL3:AL5"/>
    <mergeCell ref="AM3:AM5"/>
    <mergeCell ref="AN3:AN5"/>
  </mergeCells>
  <pageMargins left="0.31496062992125984" right="0.11811023622047245" top="0.15748031496062992" bottom="0.15748031496062992" header="0.31496062992125984" footer="0.31496062992125984"/>
  <pageSetup paperSize="9" scale="60" orientation="landscape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9"/>
  <sheetViews>
    <sheetView workbookViewId="0">
      <selection activeCell="H21" sqref="H21"/>
    </sheetView>
  </sheetViews>
  <sheetFormatPr defaultRowHeight="14" x14ac:dyDescent="0.3"/>
  <cols>
    <col min="1" max="1" width="32.3984375" style="334" customWidth="1"/>
    <col min="2" max="2" width="15.59765625" style="333" customWidth="1"/>
    <col min="3" max="4" width="8.796875" style="339"/>
    <col min="5" max="5" width="10.3984375" style="334" customWidth="1"/>
    <col min="6" max="16384" width="8.796875" style="334"/>
  </cols>
  <sheetData>
    <row r="3" spans="1:5" ht="17.75" x14ac:dyDescent="0.35">
      <c r="A3" s="332" t="str">
        <f>'звіт будинок 2018-2019'!B5</f>
        <v>КОЦЮБИНСЬКОГО, 72</v>
      </c>
    </row>
    <row r="5" spans="1:5" x14ac:dyDescent="0.3">
      <c r="A5" s="337" t="s">
        <v>732</v>
      </c>
    </row>
    <row r="7" spans="1:5" ht="27.95" x14ac:dyDescent="0.3">
      <c r="A7" s="335" t="s">
        <v>733</v>
      </c>
      <c r="B7" s="127">
        <f>VLOOKUP($A$3,'поточний ремонт'!$B$7:$AL$572,2,FALSE)</f>
        <v>8777.3515745165405</v>
      </c>
      <c r="C7" s="340"/>
      <c r="D7" s="340"/>
      <c r="E7" s="344">
        <f>'звіт будинок 2018-2019'!C20</f>
        <v>8777.3515745165405</v>
      </c>
    </row>
    <row r="8" spans="1:5" x14ac:dyDescent="0.3">
      <c r="A8" s="338" t="s">
        <v>734</v>
      </c>
      <c r="B8" s="375">
        <f>SUM(B10:B19)</f>
        <v>1457.7672381597199</v>
      </c>
      <c r="C8" s="376"/>
      <c r="D8" s="376"/>
      <c r="E8" s="377">
        <f>'звіт будинок 2018-2019'!D20</f>
        <v>1457.7672381597199</v>
      </c>
    </row>
    <row r="9" spans="1:5" x14ac:dyDescent="0.3">
      <c r="A9" s="342" t="s">
        <v>735</v>
      </c>
      <c r="B9" s="343"/>
      <c r="C9" s="340"/>
      <c r="D9" s="340"/>
    </row>
    <row r="10" spans="1:5" x14ac:dyDescent="0.3">
      <c r="A10" s="336" t="s">
        <v>741</v>
      </c>
      <c r="B10" s="94">
        <f>C10+D10</f>
        <v>886</v>
      </c>
      <c r="C10" s="341">
        <f>VLOOKUP($A$3,'поточний ремонт'!$B$7:$AL$572,4,FALSE)</f>
        <v>886</v>
      </c>
      <c r="D10" s="341">
        <f>VLOOKUP($A$3,'поточний ремонт'!$B$7:$AL$572,22,FALSE)</f>
        <v>0</v>
      </c>
    </row>
    <row r="11" spans="1:5" x14ac:dyDescent="0.3">
      <c r="A11" s="336" t="s">
        <v>725</v>
      </c>
      <c r="B11" s="94">
        <f>C11+D11</f>
        <v>0</v>
      </c>
      <c r="C11" s="341">
        <f>VLOOKUP($A$3,'поточний ремонт'!$B$7:$AL$572,6,FALSE)</f>
        <v>0</v>
      </c>
      <c r="D11" s="341">
        <f>VLOOKUP($A$3,'поточний ремонт'!$B$7:$AL$572,24,FALSE)</f>
        <v>0</v>
      </c>
    </row>
    <row r="12" spans="1:5" x14ac:dyDescent="0.3">
      <c r="A12" s="336" t="s">
        <v>726</v>
      </c>
      <c r="B12" s="94">
        <f>C12+D12</f>
        <v>0</v>
      </c>
      <c r="C12" s="341">
        <f>VLOOKUP($A$3,'поточний ремонт'!$B$7:$AL$572,8,FALSE)</f>
        <v>0</v>
      </c>
      <c r="D12" s="341">
        <f>VLOOKUP($A$3,'поточний ремонт'!$B$7:$AL$572,26,FALSE)</f>
        <v>0</v>
      </c>
    </row>
    <row r="13" spans="1:5" x14ac:dyDescent="0.3">
      <c r="A13" s="336" t="s">
        <v>727</v>
      </c>
      <c r="B13" s="94">
        <f>C13+D13</f>
        <v>0</v>
      </c>
      <c r="C13" s="341">
        <f>VLOOKUP($A$3,'поточний ремонт'!$B$7:$AL$572,12,FALSE)</f>
        <v>0</v>
      </c>
      <c r="D13" s="341"/>
    </row>
    <row r="14" spans="1:5" x14ac:dyDescent="0.3">
      <c r="A14" s="336" t="s">
        <v>728</v>
      </c>
      <c r="B14" s="94">
        <f>C14+D14</f>
        <v>0</v>
      </c>
      <c r="C14" s="341">
        <f>VLOOKUP($A$3,'поточний ремонт'!$B$7:$AL$572,10,FALSE)</f>
        <v>0</v>
      </c>
      <c r="D14" s="341">
        <f>VLOOKUP($A$3,'поточний ремонт'!$B$7:$AL$572,28,FALSE)</f>
        <v>0</v>
      </c>
    </row>
    <row r="15" spans="1:5" x14ac:dyDescent="0.3">
      <c r="A15" s="336" t="s">
        <v>729</v>
      </c>
      <c r="B15" s="94">
        <f t="shared" ref="B15:B19" si="0">C15+D15</f>
        <v>0</v>
      </c>
      <c r="C15" s="341">
        <f>VLOOKUP($A$3,'поточний ремонт'!$B$7:$AL$572,14,FALSE)</f>
        <v>0</v>
      </c>
      <c r="D15" s="341"/>
    </row>
    <row r="16" spans="1:5" x14ac:dyDescent="0.3">
      <c r="A16" s="336" t="s">
        <v>730</v>
      </c>
      <c r="B16" s="94">
        <f t="shared" si="0"/>
        <v>0</v>
      </c>
      <c r="C16" s="341">
        <f>VLOOKUP($A$3,'поточний ремонт'!$B$7:$AL$572,16,FALSE)</f>
        <v>0</v>
      </c>
      <c r="D16" s="341"/>
    </row>
    <row r="17" spans="1:4" x14ac:dyDescent="0.3">
      <c r="A17" s="336" t="s">
        <v>744</v>
      </c>
      <c r="B17" s="94">
        <f t="shared" si="0"/>
        <v>0</v>
      </c>
      <c r="C17" s="341">
        <f>VLOOKUP($A$3,'поточний ремонт'!$B$7:$AL$572,20,FALSE)</f>
        <v>0</v>
      </c>
      <c r="D17" s="341">
        <v>0</v>
      </c>
    </row>
    <row r="18" spans="1:4" x14ac:dyDescent="0.3">
      <c r="A18" s="336" t="s">
        <v>731</v>
      </c>
      <c r="B18" s="94">
        <f t="shared" si="0"/>
        <v>571.76723815972002</v>
      </c>
      <c r="C18" s="341">
        <f>VLOOKUP($A$3,'поточний ремонт'!$B$7:$AL$572,18,FALSE)</f>
        <v>571.76723815972002</v>
      </c>
      <c r="D18" s="341">
        <f>VLOOKUP($A$3,'поточний ремонт'!$B$7:$AL$572,30,FALSE)</f>
        <v>0</v>
      </c>
    </row>
    <row r="19" spans="1:4" x14ac:dyDescent="0.3">
      <c r="A19" s="336" t="s">
        <v>742</v>
      </c>
      <c r="B19" s="94">
        <f t="shared" si="0"/>
        <v>0</v>
      </c>
      <c r="C19" s="341">
        <f>VLOOKUP($A$3,'поточний ремонт'!$B$7:$AL$572,19,FALSE)</f>
        <v>0</v>
      </c>
      <c r="D19" s="341">
        <f>VLOOKUP($A$3,'поточний ремонт'!$B$7:$AL$572,31,FALSE)</f>
        <v>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2018+01+02</vt:lpstr>
      <vt:lpstr>звіт будинок 2018-2019</vt:lpstr>
      <vt:lpstr>поточний ремонт</vt:lpstr>
      <vt:lpstr>звіт ПР - будинок</vt:lpstr>
      <vt:lpstr>'звіт будинок 2018-2019'!Область_печати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2019-04-03T13:33:44Z</cp:lastPrinted>
  <dcterms:created xsi:type="dcterms:W3CDTF">2019-03-29T10:08:55Z</dcterms:created>
  <dcterms:modified xsi:type="dcterms:W3CDTF">2019-04-04T05:59:09Z</dcterms:modified>
</cp:coreProperties>
</file>