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095" tabRatio="606" activeTab="0"/>
  </bookViews>
  <sheets>
    <sheet name="Форма 2020 -2 уточн" sheetId="1" r:id="rId1"/>
  </sheets>
  <externalReferences>
    <externalReference r:id="rId4"/>
  </externalReferences>
  <definedNames>
    <definedName name="_xlnm.Print_Area" localSheetId="0">'Форма 2020 -2 уточн'!$A$1:$P$538</definedName>
  </definedNames>
  <calcPr fullCalcOnLoad="1"/>
</workbook>
</file>

<file path=xl/sharedStrings.xml><?xml version="1.0" encoding="utf-8"?>
<sst xmlns="http://schemas.openxmlformats.org/spreadsheetml/2006/main" count="888" uniqueCount="276">
  <si>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</si>
  <si>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</si>
  <si>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</si>
  <si>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</si>
  <si>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</si>
  <si>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</si>
  <si>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</si>
  <si>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</si>
  <si>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</si>
  <si>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</si>
  <si>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</si>
  <si>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2021 рік (прогноз)</t>
  </si>
  <si>
    <t>(грн)</t>
  </si>
  <si>
    <t>Код</t>
  </si>
  <si>
    <t>загальний фонд</t>
  </si>
  <si>
    <t>спеціальний фонд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</si>
  <si>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</si>
  <si>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</si>
  <si>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</si>
  <si>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</si>
  <si>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</si>
  <si>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</si>
  <si>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</si>
  <si>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</si>
  <si>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</si>
  <si>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</si>
  <si>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</si>
  <si>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</si>
  <si>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</si>
  <si>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</si>
  <si>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</si>
  <si>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</si>
  <si>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</si>
  <si>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</si>
  <si>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</si>
  <si>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</si>
  <si>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</si>
  <si>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Строк реалізації об'єкта (рік початку і завершення)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</si>
  <si>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</si>
  <si>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</si>
  <si>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</si>
  <si>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</si>
  <si>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</si>
  <si>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</si>
  <si>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</si>
  <si>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</si>
  <si>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</si>
  <si>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</si>
  <si>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</si>
  <si>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</si>
  <si>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2018 рік (звіт)</t>
  </si>
  <si>
    <t>2019 рік (затверджено)</t>
  </si>
  <si>
    <t>2020 рік (проект)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</si>
  <si>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</si>
  <si>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</si>
  <si>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</si>
  <si>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</si>
  <si>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</si>
  <si>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2019 рік (план)</t>
  </si>
  <si>
    <t>2022 рік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</si>
  <si>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</si>
  <si>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</si>
  <si>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</si>
  <si>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</si>
  <si>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</si>
  <si>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</si>
  <si>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</si>
  <si>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</si>
  <si>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</si>
  <si>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</si>
  <si>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</si>
  <si>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</si>
  <si>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</si>
  <si>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</si>
  <si>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 xml:space="preserve">(форма у редакції наказів Міністерства
 фінансів України від 30.09.2016 р. N 861,
від 17.07.2018 р. N 617)
</t>
  </si>
  <si>
    <r>
      <t xml:space="preserve">1. </t>
    </r>
    <r>
      <rPr>
        <b/>
        <u val="single"/>
        <sz val="12"/>
        <color indexed="8"/>
        <rFont val="Times New Roman"/>
        <family val="1"/>
      </rPr>
      <t>Управління охорони здоров’я Чернігівської міської ради</t>
    </r>
    <r>
      <rPr>
        <b/>
        <sz val="12"/>
        <color indexed="8"/>
        <rFont val="Times New Roman"/>
        <family val="1"/>
      </rPr>
      <t xml:space="preserve">                                                        </t>
    </r>
    <r>
      <rPr>
        <sz val="12"/>
        <color indexed="8"/>
        <rFont val="Times New Roman"/>
        <family val="1"/>
      </rPr>
      <t>(0) (7)</t>
    </r>
  </si>
  <si>
    <t>(найменування головного розпорядника коштів місцевого бюджету)                (код Типової відомчої класифікації видатків та кредитування місцевих бюджетів)</t>
  </si>
  <si>
    <r>
      <t xml:space="preserve">2. </t>
    </r>
    <r>
      <rPr>
        <b/>
        <i/>
        <u val="single"/>
        <sz val="12"/>
        <color indexed="8"/>
        <rFont val="Times New Roman"/>
        <family val="1"/>
      </rPr>
      <t xml:space="preserve">Управління охорони здоров’я Чернігівської міської ради 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</t>
    </r>
    <r>
      <rPr>
        <i/>
        <sz val="12"/>
        <color indexed="8"/>
        <rFont val="Times New Roman"/>
        <family val="1"/>
      </rPr>
      <t>(0) (7) (1)</t>
    </r>
  </si>
  <si>
    <t>  (найменування відповідального виконавця бюджетної програми)                              (код Типової відомчої класифікації видатків та кредитування місцевих бюджетів)</t>
  </si>
  <si>
    <t>1) мета бюджетної програми/підпрограми, строки її реалізації;</t>
  </si>
  <si>
    <t>Підвищення рівня надання медичної допомоги та збереження здоров’я  населення</t>
  </si>
  <si>
    <t>2) завдання бюджетної програми/підпрограми;</t>
  </si>
  <si>
    <t>3) підстави реалізації бюджетної програми/підпрограми.</t>
  </si>
  <si>
    <t>5. Надходження для виконання бюджетної програми/підпрограми: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</si>
  <si>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</si>
  <si>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</si>
  <si>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</si>
  <si>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</si>
  <si>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</si>
  <si>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</si>
  <si>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</si>
  <si>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</si>
  <si>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</si>
  <si>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</si>
  <si>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</si>
  <si>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</si>
  <si>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</si>
  <si>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>ВСЬОГО</t>
  </si>
  <si>
    <t>2020 рік (прогноз)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</si>
  <si>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</si>
  <si>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</si>
  <si>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</si>
  <si>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</si>
  <si>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</si>
  <si>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</si>
  <si>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</si>
  <si>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</si>
  <si>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</si>
  <si>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</si>
  <si>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</si>
  <si>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</si>
  <si>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</si>
  <si>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</si>
  <si>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</si>
  <si>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</si>
  <si>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</si>
  <si>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</si>
  <si>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</si>
  <si>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</si>
  <si>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Багатопрофільна стаціонарна медична допомога населенню</t>
  </si>
  <si>
    <t>8. Результативні показники бюджетної програми/підпрограми:</t>
  </si>
  <si>
    <t>Підпрограма 1</t>
  </si>
  <si>
    <t xml:space="preserve">Завдання 1 </t>
  </si>
  <si>
    <t xml:space="preserve"> Забезпечення надання  населенню амбулаторно-поліклінічної та стаціонарної  медичної допомоги </t>
  </si>
  <si>
    <t>Показники затрат: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</si>
  <si>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</si>
  <si>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</si>
  <si>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одиниць, з них:</t>
  </si>
  <si>
    <t xml:space="preserve"> лікарів</t>
  </si>
  <si>
    <t>кількість ліжок у звичайних стаціонарах</t>
  </si>
  <si>
    <t>кількість ліжок у денних стаціонарах</t>
  </si>
  <si>
    <t>Показники продукту: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</si>
  <si>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</si>
  <si>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</si>
  <si>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відділеннях)</t>
  </si>
  <si>
    <t>осіб</t>
  </si>
  <si>
    <t>звіт</t>
  </si>
  <si>
    <t>Показники ефективності:</t>
  </si>
  <si>
    <t>завантаженість ліжкового фонду у звичайних стаціонарах</t>
  </si>
  <si>
    <t>дн.</t>
  </si>
  <si>
    <t>розрахунок</t>
  </si>
  <si>
    <t>середня тривалість лікування в звичайному стаціонарі одного хворого</t>
  </si>
  <si>
    <t>Показники якості:</t>
  </si>
  <si>
    <t>рівень виявлення захворювань на ранніх стадіях</t>
  </si>
  <si>
    <t>%</t>
  </si>
  <si>
    <t>прогноз</t>
  </si>
  <si>
    <t>виявлення захворювань у осіб працездатного віку на ранніх стадіях</t>
  </si>
  <si>
    <t xml:space="preserve">Завдання 2  </t>
  </si>
  <si>
    <t>Організація оздоровлення та забезпечення відпочинком дітей, які потребують особливої соціальної уваги та підтримки</t>
  </si>
  <si>
    <t>Запланована кількість дітей для оздоровлення та відпочинку</t>
  </si>
  <si>
    <t>осіб.</t>
  </si>
  <si>
    <t>Витрати на оздоровлення та відпочинок дітей</t>
  </si>
  <si>
    <t>тис.грн.</t>
  </si>
  <si>
    <t>кошторис</t>
  </si>
  <si>
    <t>Кількість дітей, яким надаються  послуги на оздоровлення</t>
  </si>
  <si>
    <t>Кількість  путівок на оздоровлення</t>
  </si>
  <si>
    <t>план</t>
  </si>
  <si>
    <t>Середні витрати на оздоровлення та відпочинок однієї дитини</t>
  </si>
  <si>
    <t>грн.</t>
  </si>
  <si>
    <t>Відсоток оздоровлених дітей від запланованої кількості</t>
  </si>
  <si>
    <t xml:space="preserve">N 
з/п
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</si>
  <si>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</si>
  <si>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</si>
  <si>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</si>
  <si>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</si>
  <si>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</si>
  <si>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</si>
  <si>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</si>
  <si>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</si>
  <si>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</si>
  <si>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</si>
  <si>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11. Місцеві/регіональні програми, які виконуються в межах бюджетної програми/підпрограми:</t>
  </si>
  <si>
    <t>разом (4+5)</t>
  </si>
  <si>
    <t>разом (7+8)</t>
  </si>
  <si>
    <t>разом (10+11)</t>
  </si>
  <si>
    <t>артеріальна гіпертензія, попередження смертності та інвалідності населення в наслідок серцево-судинних захворювань у м.Чернігові на 2017-2019 роки у місті Чернігові</t>
  </si>
  <si>
    <t>затверджена рішенням міської ради від 27.10.2016 № 12/VII-11</t>
  </si>
  <si>
    <t>Програма підвищення енергоефективності в бюджетних установах м. Чернігова на 2017-2027 роки</t>
  </si>
  <si>
    <t>затверджена рішенням міської ради від 26.01.2017 № 15/VII-3</t>
  </si>
  <si>
    <t>Наймену-
вання об'єкта відпо-
відно до проектно-
кошто-
рисної докумен-
тації</t>
  </si>
  <si>
    <t xml:space="preserve">спеціальний фонд
(бюджет розвитку)
</t>
  </si>
  <si>
    <t>Код Економічної класифікації видатків бюджету/код Класифікації кредитування бюджету</t>
  </si>
  <si>
    <t>Зміна кредиторської заборгованості                                       (6-5)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</si>
  <si>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</si>
  <si>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</si>
  <si>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</si>
  <si>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</si>
  <si>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</si>
  <si>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</si>
  <si>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</si>
  <si>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</si>
  <si>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</si>
  <si>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</si>
  <si>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</si>
  <si>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</si>
  <si>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</si>
  <si>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</si>
  <si>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</si>
  <si>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</si>
  <si>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</si>
  <si>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</si>
  <si>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</si>
  <si>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</si>
  <si>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</si>
  <si>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</si>
  <si>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</si>
  <si>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</si>
  <si>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</si>
  <si>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</si>
  <si>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</si>
  <si>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</si>
  <si>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</si>
  <si>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</si>
  <si>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</si>
  <si>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</si>
  <si>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</si>
  <si>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</si>
  <si>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</si>
  <si>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</si>
  <si>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</si>
  <si>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</si>
  <si>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</si>
  <si>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</si>
  <si>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очікуваний обсяг взяття поточних зобов'язань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</si>
  <si>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</si>
  <si>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</si>
  <si>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</si>
  <si>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</si>
  <si>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Дебіторська заборгова-                            ність на 01.01.2018</t>
  </si>
  <si>
    <t>Економічна класифікація видатків бюджету</t>
  </si>
  <si>
    <t>_________________________________________________________________________________________________________</t>
  </si>
  <si>
    <t>______________________________</t>
  </si>
  <si>
    <t>В. В. Кухар</t>
  </si>
  <si>
    <t>Начальник управління охорони здоров'я Чернігівської міської ради</t>
  </si>
  <si>
    <t>Начальник  відділу - головний бухгалтер</t>
  </si>
  <si>
    <t>С.М. Пекарчук</t>
  </si>
  <si>
    <t>Бюджетний запит на 2020 - 2022 роки індивідуальний (Форма 2020-2)</t>
  </si>
  <si>
    <t>__02013308_________</t>
  </si>
  <si>
    <t xml:space="preserve">3. _ (0) (7) (1) (2) (0) (1) (0)_______________________ </t>
  </si>
  <si>
    <t>Багатопрофільна стаціонарна медична допомога населенню__________________</t>
  </si>
  <si>
    <t>__  (0) (7) (1)________________</t>
  </si>
  <si>
    <t>4. Мета та завдання бюджетної програми/підпрограми на 2020- 2022 роки:</t>
  </si>
  <si>
    <t>(0) (7) (3)(1)___________</t>
  </si>
  <si>
    <t>1. Забезпечення надання  населенню амбулаторно-поліклінічної та стаціонарної  медичної допомоги</t>
  </si>
  <si>
    <t>2.Організація оздоровлення та забезпечення відпочинком дітей, які потребують особливої соціальної уваги та підтримки</t>
  </si>
  <si>
    <r>
      <t>Конституція України (Закон України від 28.06.1996 №254 к/96-ВР)</t>
    </r>
    <r>
      <rPr>
        <sz val="12"/>
        <color indexed="8"/>
        <rFont val="Arial"/>
        <family val="2"/>
      </rPr>
      <t>;</t>
    </r>
    <r>
      <rPr>
        <sz val="12"/>
        <color indexed="8"/>
        <rFont val="Times New Roman"/>
        <family val="1"/>
      </rPr>
      <t xml:space="preserve"> Бюджетний кодекс України Закон України від 08.07.2010 № 2456-У1 зі змінами)</t>
    </r>
    <r>
      <rPr>
        <sz val="12"/>
        <color indexed="8"/>
        <rFont val="Arial"/>
        <family val="2"/>
      </rPr>
      <t>;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Закон України 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Про Державний бюджет України на 2019 рік</t>
    </r>
    <r>
      <rPr>
        <sz val="12"/>
        <color indexed="8"/>
        <rFont val="Times New Roman"/>
        <family val="1"/>
      </rPr>
      <t xml:space="preserve">" від </t>
    </r>
    <r>
      <rPr>
        <sz val="12"/>
        <color indexed="8"/>
        <rFont val="Times New Roman"/>
        <family val="1"/>
      </rPr>
      <t>23 листопада 2018 року № 2629-VIII</t>
    </r>
    <r>
      <rPr>
        <sz val="12"/>
        <color indexed="8"/>
        <rFont val="Times New Roman"/>
        <family val="1"/>
      </rPr>
      <t>; Закон України від 19.11.1992 № 2801-ХІІ "Основи законодавства України про охорону здоров'я";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</t>
    </r>
    <r>
      <rPr>
        <sz val="12"/>
        <color indexed="8"/>
        <rFont val="Arial"/>
        <family val="2"/>
      </rPr>
      <t>;</t>
    </r>
    <r>
      <rPr>
        <sz val="12"/>
        <color indexed="8"/>
        <rFont val="Times New Roman"/>
        <family val="1"/>
      </rPr>
      <t xml:space="preserve"> рішення Чернігівської  міської ради </t>
    </r>
    <r>
      <rPr>
        <sz val="12"/>
        <color indexed="8"/>
        <rFont val="Times New Roman"/>
        <family val="1"/>
      </rPr>
      <t>від 29 листопада 2018 року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№ 36/VII -33</t>
    </r>
    <r>
      <rPr>
        <sz val="12"/>
        <color indexed="8"/>
        <rFont val="Times New Roman"/>
        <family val="1"/>
      </rPr>
      <t xml:space="preserve"> "Про міський бюджет на 2019 рік" (зі змінами та доповненнями від 31.01.2018  № 38/</t>
    </r>
    <r>
      <rPr>
        <sz val="12"/>
        <color indexed="8"/>
        <rFont val="Times New Roman"/>
        <family val="1"/>
      </rPr>
      <t xml:space="preserve">VII – 6; від 25.02.2019 </t>
    </r>
    <r>
      <rPr>
        <sz val="12"/>
        <color indexed="8"/>
        <rFont val="Times New Roman"/>
        <family val="1"/>
      </rPr>
      <t>№ 39/</t>
    </r>
    <r>
      <rPr>
        <sz val="12"/>
        <color indexed="8"/>
        <rFont val="Times New Roman"/>
        <family val="1"/>
      </rPr>
      <t>VII – 14,</t>
    </r>
    <r>
      <rPr>
        <sz val="12"/>
        <color indexed="8"/>
        <rFont val="Times New Roman"/>
        <family val="1"/>
      </rPr>
      <t xml:space="preserve"> від 21.03.2019 № 40/</t>
    </r>
    <r>
      <rPr>
        <sz val="12"/>
        <color indexed="8"/>
        <rFont val="Times New Roman"/>
        <family val="1"/>
      </rPr>
      <t xml:space="preserve">VII – 8, </t>
    </r>
    <r>
      <rPr>
        <sz val="12"/>
        <color indexed="8"/>
        <rFont val="Times New Roman"/>
        <family val="1"/>
      </rPr>
      <t>від 24.04.2019, № 41/</t>
    </r>
    <r>
      <rPr>
        <sz val="12"/>
        <color indexed="8"/>
        <rFont val="Times New Roman"/>
        <family val="1"/>
      </rPr>
      <t>VII – 10,</t>
    </r>
    <r>
      <rPr>
        <sz val="12"/>
        <color indexed="8"/>
        <rFont val="Times New Roman"/>
        <family val="1"/>
      </rPr>
      <t xml:space="preserve"> від 30.05.2019 № 42/</t>
    </r>
    <r>
      <rPr>
        <sz val="12"/>
        <color indexed="8"/>
        <rFont val="Times New Roman"/>
        <family val="1"/>
      </rPr>
      <t>VII – 15 )</t>
    </r>
    <r>
      <rPr>
        <sz val="12"/>
        <color indexed="8"/>
        <rFont val="Times New Roman"/>
        <family val="1"/>
      </rPr>
      <t>; рішення Чернігівської міської ради від 21.08.2018 № 33/VII – 4  «Про Комплексну міську програму “Здоров’я чернігівців” на 2018-2021 роки» (зі змінами), рішення Чернігівської міської ради від 27.10.2016 № 12/VII-11 "Про Програму профілактики і лікування артеріальної гіпертензії, попередження смертності та інвалідності населення внаслідок серцево-судинних захворювань у м. Чернігові на 2017-2019 роки у місті Чернігові" (зі змінами)</t>
    </r>
  </si>
  <si>
    <t>1) надходження для виконання бюджетної програми/підпрограми:у 2018 - 2020 роках:</t>
  </si>
  <si>
    <t>2) надходження для виконання бюджетної програми у 2021 - 2022 роках</t>
  </si>
  <si>
    <t>1) видатки за кодами Економічної класифікації видатків бюджету у 2018 - 2020 роках</t>
  </si>
  <si>
    <t>2) Надання кредитів за кодами Класифікації кредитування бюджету у 2018 - 2020 роках</t>
  </si>
  <si>
    <t>Код  класифікації кредитування бюджету</t>
  </si>
  <si>
    <t>2019рік (затверджено)</t>
  </si>
  <si>
    <t>1) результативні показники бюджетної програми/підпрограми у 2018- 2020 роках:</t>
  </si>
  <si>
    <t>№ з/п</t>
  </si>
  <si>
    <t>2) результативні показники бюджетної програми у 2021 - 2022 роках</t>
  </si>
  <si>
    <t>1) місцеві/регіональні програми, які виконуються в межах бюджетної програми/підпрограми у 2018 - 2020 роках:</t>
  </si>
  <si>
    <t>2) місцеві/регіональні програми, які виконуються в межах бюджетної програми/підпрограми у 2021 - 2022 роках:</t>
  </si>
  <si>
    <t>2019 рік (атверджено)</t>
  </si>
  <si>
    <t>12. Об'єкти, які виконуються в межах бюджетної програми/підпрограми за рахунок коштів бюджету розвитку у 2018 - 2022 роках:</t>
  </si>
  <si>
    <t>Бюджетні зобов'язання  (4+6)</t>
  </si>
  <si>
    <t>Дебіторська заборгова-                            ність на 01.01.2019</t>
  </si>
  <si>
    <t>Оплата інших енергоносіїв та інших комунальних послуг</t>
  </si>
  <si>
    <t>запланована кількість дітей для оздоровлення та відпочинку</t>
  </si>
  <si>
    <t>норматив (використання ліжк.фонду 180дітей* 3 зміни)</t>
  </si>
  <si>
    <t>кількість пролікованих хворих у звичайних стаціонарах</t>
  </si>
  <si>
    <t>норматив (використання ліжк.фонду 165дітей* 3 зміни)</t>
  </si>
  <si>
    <t>кількість путівок на оздоровлення дітей</t>
  </si>
  <si>
    <t>Кількість одиниць придбаного обладнання</t>
  </si>
  <si>
    <t>од</t>
  </si>
  <si>
    <t>кількість закладів охорони здоров'я</t>
  </si>
  <si>
    <t>обсяг видатків на придбання обладнання</t>
  </si>
  <si>
    <t>середні видатки на придбання одиниці обладнання</t>
  </si>
  <si>
    <t>динаміка кількості придбаного обладнання порівняно з попереднім роком</t>
  </si>
  <si>
    <t>Програма забезпечення діяльності та виконання доручень виборців депутатами Чернігівської міської ради на 2019 рік</t>
  </si>
  <si>
    <t>затверджена рішенням міської ради від 29.11.2018 № 36/VII-31</t>
  </si>
  <si>
    <t>у 5 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</si>
</sst>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#,##0.0"/>
    <numFmt numFmtId="186" formatCode="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 style="medium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13" fillId="0" borderId="17" xfId="0" applyNumberFormat="1" applyFont="1" applyFill="1" applyBorder="1" applyAlignment="1" applyProtection="1">
      <alignment horizontal="right"/>
      <protection locked="0"/>
    </xf>
    <xf numFmtId="3" fontId="14" fillId="0" borderId="22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2" fillId="0" borderId="22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13" fillId="0" borderId="25" xfId="0" applyNumberFormat="1" applyFont="1" applyFill="1" applyBorder="1" applyAlignment="1" applyProtection="1">
      <alignment horizontal="right"/>
      <protection locked="0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26" xfId="0" applyNumberFormat="1" applyFont="1" applyFill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16" fillId="0" borderId="0" xfId="0" applyNumberFormat="1" applyFont="1" applyFill="1" applyAlignment="1">
      <alignment/>
    </xf>
    <xf numFmtId="0" fontId="14" fillId="0" borderId="3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84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vertical="top" wrapText="1"/>
    </xf>
    <xf numFmtId="0" fontId="14" fillId="0" borderId="3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14" fillId="0" borderId="22" xfId="0" applyFont="1" applyFill="1" applyBorder="1" applyAlignment="1">
      <alignment horizontal="left" vertical="top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24" fillId="0" borderId="26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86" fontId="2" fillId="0" borderId="15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wrapText="1"/>
    </xf>
    <xf numFmtId="184" fontId="2" fillId="0" borderId="15" xfId="0" applyNumberFormat="1" applyFont="1" applyFill="1" applyBorder="1" applyAlignment="1">
      <alignment horizontal="center" vertical="center" wrapText="1"/>
    </xf>
    <xf numFmtId="185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17" fillId="0" borderId="47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187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vertical="center" wrapText="1"/>
    </xf>
    <xf numFmtId="3" fontId="2" fillId="0" borderId="51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 wrapText="1"/>
    </xf>
    <xf numFmtId="4" fontId="22" fillId="0" borderId="36" xfId="0" applyNumberFormat="1" applyFont="1" applyFill="1" applyBorder="1" applyAlignment="1">
      <alignment horizontal="right" vertical="top" wrapText="1"/>
    </xf>
    <xf numFmtId="4" fontId="22" fillId="0" borderId="17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4" fontId="22" fillId="0" borderId="25" xfId="0" applyNumberFormat="1" applyFont="1" applyFill="1" applyBorder="1" applyAlignment="1">
      <alignment horizontal="right" vertical="top" wrapText="1"/>
    </xf>
    <xf numFmtId="4" fontId="23" fillId="0" borderId="52" xfId="0" applyNumberFormat="1" applyFont="1" applyFill="1" applyBorder="1" applyAlignment="1">
      <alignment horizontal="right" vertical="center" wrapText="1"/>
    </xf>
    <xf numFmtId="4" fontId="23" fillId="0" borderId="39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186" fontId="2" fillId="0" borderId="35" xfId="0" applyNumberFormat="1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186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3" fontId="13" fillId="33" borderId="22" xfId="0" applyNumberFormat="1" applyFont="1" applyFill="1" applyBorder="1" applyAlignment="1" applyProtection="1">
      <alignment horizontal="right" vertical="top"/>
      <protection/>
    </xf>
    <xf numFmtId="0" fontId="2" fillId="33" borderId="13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3" fontId="2" fillId="33" borderId="48" xfId="0" applyNumberFormat="1" applyFont="1" applyFill="1" applyBorder="1" applyAlignment="1">
      <alignment vertical="top" wrapText="1"/>
    </xf>
    <xf numFmtId="3" fontId="13" fillId="33" borderId="15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right" vertical="center" wrapText="1"/>
    </xf>
    <xf numFmtId="3" fontId="13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/>
    </xf>
    <xf numFmtId="0" fontId="8" fillId="33" borderId="55" xfId="0" applyFont="1" applyFill="1" applyBorder="1" applyAlignment="1">
      <alignment vertical="top" wrapText="1"/>
    </xf>
    <xf numFmtId="0" fontId="2" fillId="33" borderId="56" xfId="0" applyFont="1" applyFill="1" applyBorder="1" applyAlignment="1">
      <alignment horizontal="center" vertical="center" wrapText="1"/>
    </xf>
    <xf numFmtId="3" fontId="13" fillId="33" borderId="57" xfId="0" applyNumberFormat="1" applyFont="1" applyFill="1" applyBorder="1" applyAlignment="1">
      <alignment horizontal="right" vertical="center" wrapText="1"/>
    </xf>
    <xf numFmtId="3" fontId="2" fillId="33" borderId="17" xfId="0" applyNumberFormat="1" applyFont="1" applyFill="1" applyBorder="1" applyAlignment="1">
      <alignment horizontal="right" vertical="center" wrapText="1"/>
    </xf>
    <xf numFmtId="0" fontId="2" fillId="33" borderId="57" xfId="0" applyFont="1" applyFill="1" applyBorder="1" applyAlignment="1">
      <alignment horizontal="center" vertical="center" wrapText="1"/>
    </xf>
    <xf numFmtId="3" fontId="2" fillId="33" borderId="56" xfId="0" applyNumberFormat="1" applyFont="1" applyFill="1" applyBorder="1" applyAlignment="1">
      <alignment horizontal="right" vertical="center" wrapText="1"/>
    </xf>
    <xf numFmtId="3" fontId="13" fillId="33" borderId="58" xfId="0" applyNumberFormat="1" applyFont="1" applyFill="1" applyBorder="1" applyAlignment="1">
      <alignment horizontal="right" vertical="center" wrapText="1"/>
    </xf>
    <xf numFmtId="3" fontId="13" fillId="33" borderId="59" xfId="0" applyNumberFormat="1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/>
    </xf>
    <xf numFmtId="0" fontId="8" fillId="33" borderId="34" xfId="0" applyFont="1" applyFill="1" applyBorder="1" applyAlignment="1">
      <alignment vertical="top" wrapText="1"/>
    </xf>
    <xf numFmtId="3" fontId="13" fillId="33" borderId="17" xfId="0" applyNumberFormat="1" applyFont="1" applyFill="1" applyBorder="1" applyAlignment="1">
      <alignment horizontal="right" vertical="center" wrapText="1"/>
    </xf>
    <xf numFmtId="3" fontId="13" fillId="33" borderId="40" xfId="0" applyNumberFormat="1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center" vertical="center" wrapText="1"/>
    </xf>
    <xf numFmtId="3" fontId="13" fillId="33" borderId="35" xfId="0" applyNumberFormat="1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/>
    </xf>
    <xf numFmtId="0" fontId="8" fillId="33" borderId="6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center" wrapText="1"/>
    </xf>
    <xf numFmtId="3" fontId="13" fillId="33" borderId="25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8" fillId="33" borderId="49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right" vertical="center" wrapText="1"/>
    </xf>
    <xf numFmtId="3" fontId="13" fillId="33" borderId="20" xfId="0" applyNumberFormat="1" applyFont="1" applyFill="1" applyBorder="1" applyAlignment="1">
      <alignment horizontal="right" vertical="center" wrapText="1"/>
    </xf>
    <xf numFmtId="0" fontId="8" fillId="33" borderId="61" xfId="0" applyFont="1" applyFill="1" applyBorder="1" applyAlignment="1">
      <alignment vertical="top" wrapText="1"/>
    </xf>
    <xf numFmtId="0" fontId="2" fillId="33" borderId="61" xfId="0" applyFont="1" applyFill="1" applyBorder="1" applyAlignment="1">
      <alignment horizontal="center" vertical="center" wrapText="1"/>
    </xf>
    <xf numFmtId="3" fontId="2" fillId="33" borderId="44" xfId="0" applyNumberFormat="1" applyFont="1" applyFill="1" applyBorder="1" applyAlignment="1">
      <alignment horizontal="right" vertical="center" wrapText="1"/>
    </xf>
    <xf numFmtId="3" fontId="2" fillId="33" borderId="62" xfId="0" applyNumberFormat="1" applyFont="1" applyFill="1" applyBorder="1" applyAlignment="1">
      <alignment horizontal="right" vertical="center" wrapText="1"/>
    </xf>
    <xf numFmtId="3" fontId="13" fillId="33" borderId="62" xfId="0" applyNumberFormat="1" applyFont="1" applyFill="1" applyBorder="1" applyAlignment="1">
      <alignment horizontal="right" vertical="center" wrapText="1"/>
    </xf>
    <xf numFmtId="3" fontId="13" fillId="33" borderId="44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 applyProtection="1">
      <alignment horizontal="right"/>
      <protection locked="0"/>
    </xf>
    <xf numFmtId="0" fontId="13" fillId="33" borderId="15" xfId="0" applyFont="1" applyFill="1" applyBorder="1" applyAlignment="1">
      <alignment horizontal="center" vertical="center" wrapText="1"/>
    </xf>
    <xf numFmtId="4" fontId="13" fillId="33" borderId="19" xfId="0" applyNumberFormat="1" applyFont="1" applyFill="1" applyBorder="1" applyAlignment="1">
      <alignment horizontal="center" vertical="center" wrapText="1"/>
    </xf>
    <xf numFmtId="4" fontId="13" fillId="33" borderId="2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3" fontId="14" fillId="33" borderId="58" xfId="0" applyNumberFormat="1" applyFont="1" applyFill="1" applyBorder="1" applyAlignment="1">
      <alignment horizontal="right" vertical="center" wrapText="1"/>
    </xf>
    <xf numFmtId="3" fontId="14" fillId="33" borderId="56" xfId="0" applyNumberFormat="1" applyFont="1" applyFill="1" applyBorder="1" applyAlignment="1">
      <alignment horizontal="right" vertical="center" wrapText="1"/>
    </xf>
    <xf numFmtId="3" fontId="14" fillId="33" borderId="15" xfId="0" applyNumberFormat="1" applyFont="1" applyFill="1" applyBorder="1" applyAlignment="1">
      <alignment horizontal="right" vertical="center" wrapText="1"/>
    </xf>
    <xf numFmtId="3" fontId="14" fillId="33" borderId="19" xfId="0" applyNumberFormat="1" applyFont="1" applyFill="1" applyBorder="1" applyAlignment="1">
      <alignment horizontal="right" vertical="center" wrapText="1"/>
    </xf>
    <xf numFmtId="3" fontId="14" fillId="33" borderId="13" xfId="0" applyNumberFormat="1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3" fontId="14" fillId="33" borderId="18" xfId="0" applyNumberFormat="1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39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3" fontId="13" fillId="33" borderId="25" xfId="0" applyNumberFormat="1" applyFont="1" applyFill="1" applyBorder="1" applyAlignment="1" applyProtection="1">
      <alignment horizontal="right"/>
      <protection locked="0"/>
    </xf>
    <xf numFmtId="3" fontId="13" fillId="33" borderId="22" xfId="0" applyNumberFormat="1" applyFont="1" applyFill="1" applyBorder="1" applyAlignment="1" applyProtection="1">
      <alignment horizontal="right"/>
      <protection locked="0"/>
    </xf>
    <xf numFmtId="3" fontId="13" fillId="33" borderId="17" xfId="0" applyNumberFormat="1" applyFont="1" applyFill="1" applyBorder="1" applyAlignment="1" applyProtection="1">
      <alignment horizontal="right"/>
      <protection/>
    </xf>
    <xf numFmtId="3" fontId="13" fillId="33" borderId="36" xfId="0" applyNumberFormat="1" applyFont="1" applyFill="1" applyBorder="1" applyAlignment="1" applyProtection="1">
      <alignment horizontal="right"/>
      <protection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3" fontId="13" fillId="33" borderId="25" xfId="0" applyNumberFormat="1" applyFont="1" applyFill="1" applyBorder="1" applyAlignment="1" applyProtection="1">
      <alignment horizontal="right"/>
      <protection/>
    </xf>
    <xf numFmtId="3" fontId="13" fillId="33" borderId="0" xfId="0" applyNumberFormat="1" applyFont="1" applyFill="1" applyBorder="1" applyAlignment="1" applyProtection="1">
      <alignment horizontal="right"/>
      <protection/>
    </xf>
    <xf numFmtId="3" fontId="13" fillId="33" borderId="20" xfId="0" applyNumberFormat="1" applyFont="1" applyFill="1" applyBorder="1" applyAlignment="1" applyProtection="1">
      <alignment horizontal="right"/>
      <protection locked="0"/>
    </xf>
    <xf numFmtId="0" fontId="14" fillId="33" borderId="26" xfId="0" applyFont="1" applyFill="1" applyBorder="1" applyAlignment="1" applyProtection="1">
      <alignment horizontal="left" vertical="center" wrapText="1"/>
      <protection locked="0"/>
    </xf>
    <xf numFmtId="3" fontId="13" fillId="33" borderId="26" xfId="0" applyNumberFormat="1" applyFont="1" applyFill="1" applyBorder="1" applyAlignment="1" applyProtection="1">
      <alignment horizontal="right"/>
      <protection locked="0"/>
    </xf>
    <xf numFmtId="0" fontId="14" fillId="33" borderId="18" xfId="0" applyFont="1" applyFill="1" applyBorder="1" applyAlignment="1" applyProtection="1">
      <alignment vertical="center" wrapText="1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3" fontId="13" fillId="33" borderId="39" xfId="0" applyNumberFormat="1" applyFont="1" applyFill="1" applyBorder="1" applyAlignment="1" applyProtection="1">
      <alignment horizontal="right"/>
      <protection locked="0"/>
    </xf>
    <xf numFmtId="3" fontId="22" fillId="33" borderId="18" xfId="0" applyNumberFormat="1" applyFont="1" applyFill="1" applyBorder="1" applyAlignment="1" applyProtection="1">
      <alignment horizontal="right"/>
      <protection locked="0"/>
    </xf>
    <xf numFmtId="3" fontId="22" fillId="33" borderId="22" xfId="0" applyNumberFormat="1" applyFont="1" applyFill="1" applyBorder="1" applyAlignment="1" applyProtection="1">
      <alignment horizontal="right"/>
      <protection locked="0"/>
    </xf>
    <xf numFmtId="3" fontId="22" fillId="33" borderId="18" xfId="0" applyNumberFormat="1" applyFont="1" applyFill="1" applyBorder="1" applyAlignment="1" applyProtection="1">
      <alignment horizontal="right"/>
      <protection/>
    </xf>
    <xf numFmtId="3" fontId="22" fillId="33" borderId="22" xfId="0" applyNumberFormat="1" applyFont="1" applyFill="1" applyBorder="1" applyAlignment="1" applyProtection="1">
      <alignment horizontal="right"/>
      <protection/>
    </xf>
    <xf numFmtId="3" fontId="14" fillId="33" borderId="18" xfId="0" applyNumberFormat="1" applyFont="1" applyFill="1" applyBorder="1" applyAlignment="1" applyProtection="1">
      <alignment horizontal="right"/>
      <protection/>
    </xf>
    <xf numFmtId="3" fontId="14" fillId="33" borderId="22" xfId="0" applyNumberFormat="1" applyFont="1" applyFill="1" applyBorder="1" applyAlignment="1" applyProtection="1">
      <alignment horizontal="right"/>
      <protection/>
    </xf>
    <xf numFmtId="3" fontId="14" fillId="33" borderId="18" xfId="0" applyNumberFormat="1" applyFont="1" applyFill="1" applyBorder="1" applyAlignment="1" applyProtection="1">
      <alignment horizontal="right"/>
      <protection locked="0"/>
    </xf>
    <xf numFmtId="3" fontId="14" fillId="33" borderId="22" xfId="0" applyNumberFormat="1" applyFont="1" applyFill="1" applyBorder="1" applyAlignment="1" applyProtection="1">
      <alignment horizontal="right"/>
      <protection locked="0"/>
    </xf>
    <xf numFmtId="3" fontId="14" fillId="33" borderId="63" xfId="0" applyNumberFormat="1" applyFont="1" applyFill="1" applyBorder="1" applyAlignment="1" applyProtection="1">
      <alignment horizontal="right"/>
      <protection/>
    </xf>
    <xf numFmtId="3" fontId="14" fillId="33" borderId="64" xfId="0" applyNumberFormat="1" applyFont="1" applyFill="1" applyBorder="1" applyAlignment="1" applyProtection="1">
      <alignment horizontal="right"/>
      <protection/>
    </xf>
    <xf numFmtId="3" fontId="14" fillId="33" borderId="65" xfId="0" applyNumberFormat="1" applyFont="1" applyFill="1" applyBorder="1" applyAlignment="1" applyProtection="1">
      <alignment horizontal="right"/>
      <protection locked="0"/>
    </xf>
    <xf numFmtId="3" fontId="14" fillId="33" borderId="66" xfId="0" applyNumberFormat="1" applyFont="1" applyFill="1" applyBorder="1" applyAlignment="1" applyProtection="1">
      <alignment horizontal="right"/>
      <protection locked="0"/>
    </xf>
    <xf numFmtId="3" fontId="14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/>
    </xf>
    <xf numFmtId="3" fontId="61" fillId="33" borderId="17" xfId="0" applyNumberFormat="1" applyFont="1" applyFill="1" applyBorder="1" applyAlignment="1">
      <alignment vertical="center" wrapText="1"/>
    </xf>
    <xf numFmtId="3" fontId="8" fillId="33" borderId="17" xfId="0" applyNumberFormat="1" applyFont="1" applyFill="1" applyBorder="1" applyAlignment="1">
      <alignment vertical="center" wrapText="1"/>
    </xf>
    <xf numFmtId="0" fontId="14" fillId="33" borderId="22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wrapText="1"/>
    </xf>
    <xf numFmtId="0" fontId="13" fillId="0" borderId="36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67" xfId="0" applyFont="1" applyFill="1" applyBorder="1" applyAlignment="1">
      <alignment horizontal="center" vertical="top" wrapText="1"/>
    </xf>
    <xf numFmtId="0" fontId="18" fillId="0" borderId="68" xfId="0" applyFont="1" applyFill="1" applyBorder="1" applyAlignment="1">
      <alignment horizontal="center" vertical="top" wrapText="1"/>
    </xf>
    <xf numFmtId="0" fontId="18" fillId="0" borderId="69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8" fillId="0" borderId="70" xfId="0" applyFont="1" applyFill="1" applyBorder="1" applyAlignment="1">
      <alignment horizontal="center" vertical="top" wrapText="1"/>
    </xf>
    <xf numFmtId="0" fontId="18" fillId="0" borderId="71" xfId="0" applyFont="1" applyFill="1" applyBorder="1" applyAlignment="1">
      <alignment horizontal="center" vertical="top" wrapText="1"/>
    </xf>
    <xf numFmtId="0" fontId="18" fillId="0" borderId="52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top" wrapText="1"/>
    </xf>
    <xf numFmtId="0" fontId="18" fillId="0" borderId="46" xfId="0" applyFont="1" applyFill="1" applyBorder="1" applyAlignment="1">
      <alignment horizontal="center" vertical="top" wrapText="1"/>
    </xf>
    <xf numFmtId="0" fontId="19" fillId="0" borderId="72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2" fillId="0" borderId="7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74" xfId="0" applyFont="1" applyFill="1" applyBorder="1" applyAlignment="1">
      <alignment horizontal="center" vertical="top" wrapText="1"/>
    </xf>
    <xf numFmtId="0" fontId="18" fillId="0" borderId="75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36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8" fillId="33" borderId="79" xfId="0" applyFont="1" applyFill="1" applyBorder="1" applyAlignment="1">
      <alignment horizontal="left" vertical="top" wrapText="1"/>
    </xf>
    <xf numFmtId="0" fontId="8" fillId="33" borderId="57" xfId="0" applyFont="1" applyFill="1" applyBorder="1" applyAlignment="1">
      <alignment horizontal="left" vertical="top" wrapText="1"/>
    </xf>
    <xf numFmtId="0" fontId="8" fillId="33" borderId="44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50" xfId="0" applyFont="1" applyFill="1" applyBorder="1" applyAlignment="1">
      <alignment horizontal="left" vertical="top" wrapTex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 applyProtection="1">
      <alignment horizontal="left" vertical="center" wrapText="1"/>
      <protection locked="0"/>
    </xf>
    <xf numFmtId="0" fontId="14" fillId="33" borderId="36" xfId="0" applyFont="1" applyFill="1" applyBorder="1" applyAlignment="1" applyProtection="1">
      <alignment horizontal="left" vertical="center" wrapText="1"/>
      <protection locked="0"/>
    </xf>
    <xf numFmtId="0" fontId="14" fillId="33" borderId="22" xfId="0" applyFont="1" applyFill="1" applyBorder="1" applyAlignment="1" applyProtection="1">
      <alignment horizontal="left" vertical="center" wrapText="1"/>
      <protection locked="0"/>
    </xf>
    <xf numFmtId="0" fontId="14" fillId="33" borderId="18" xfId="0" applyFont="1" applyFill="1" applyBorder="1" applyAlignment="1" applyProtection="1">
      <alignment vertical="center" wrapText="1"/>
      <protection locked="0"/>
    </xf>
    <xf numFmtId="0" fontId="14" fillId="33" borderId="36" xfId="0" applyFont="1" applyFill="1" applyBorder="1" applyAlignment="1" applyProtection="1">
      <alignment vertical="center" wrapText="1"/>
      <protection locked="0"/>
    </xf>
    <xf numFmtId="0" fontId="14" fillId="33" borderId="22" xfId="0" applyFont="1" applyFill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8" fillId="0" borderId="6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8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right" vertical="center" wrapText="1"/>
    </xf>
    <xf numFmtId="3" fontId="14" fillId="33" borderId="12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8" fillId="0" borderId="67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538"/>
  <sheetViews>
    <sheetView tabSelected="1" view="pageBreakPreview" zoomScale="88" zoomScaleSheetLayoutView="88" zoomScalePageLayoutView="0" workbookViewId="0" topLeftCell="A1">
      <selection activeCell="D466" sqref="D466:D467"/>
    </sheetView>
  </sheetViews>
  <sheetFormatPr defaultColWidth="9.140625" defaultRowHeight="15"/>
  <cols>
    <col min="2" max="2" width="33.28125" style="0" customWidth="1"/>
    <col min="3" max="3" width="13.28125" style="0" customWidth="1"/>
    <col min="4" max="4" width="13.140625" style="0" customWidth="1"/>
    <col min="5" max="5" width="13.421875" style="0" customWidth="1"/>
    <col min="6" max="6" width="13.7109375" style="0" customWidth="1"/>
    <col min="7" max="7" width="15.7109375" style="0" bestFit="1" customWidth="1"/>
    <col min="8" max="8" width="13.28125" style="0" customWidth="1"/>
    <col min="9" max="9" width="13.57421875" style="0" customWidth="1"/>
    <col min="10" max="11" width="13.7109375" style="0" customWidth="1"/>
    <col min="12" max="12" width="14.140625" style="0" customWidth="1"/>
    <col min="13" max="13" width="15.7109375" style="0" customWidth="1"/>
    <col min="14" max="14" width="58.140625" style="0" hidden="1" customWidth="1"/>
    <col min="15" max="15" width="14.8515625" style="0" customWidth="1"/>
    <col min="16" max="16" width="15.57421875" style="0" customWidth="1"/>
    <col min="17" max="17" width="43.140625" style="0" hidden="1" customWidth="1"/>
  </cols>
  <sheetData>
    <row r="1" spans="11:21" ht="14.25" customHeight="1">
      <c r="K1" s="443"/>
      <c r="L1" s="444"/>
      <c r="M1" s="444"/>
      <c r="N1" s="444"/>
      <c r="O1" s="4"/>
      <c r="R1" s="443" t="s">
        <v>74</v>
      </c>
      <c r="S1" s="444"/>
      <c r="T1" s="444"/>
      <c r="U1" s="444"/>
    </row>
    <row r="2" spans="8:21" ht="12.75" customHeight="1">
      <c r="H2" s="366"/>
      <c r="I2" s="366"/>
      <c r="J2" s="366"/>
      <c r="K2" s="3"/>
      <c r="L2" s="365" t="s">
        <v>0</v>
      </c>
      <c r="M2" s="365"/>
      <c r="N2" s="365"/>
      <c r="O2" s="5"/>
      <c r="R2" s="366" t="s">
        <v>0</v>
      </c>
      <c r="S2" s="366"/>
      <c r="T2" s="366"/>
      <c r="U2" s="3"/>
    </row>
    <row r="3" spans="8:21" ht="12.75" customHeight="1">
      <c r="H3" s="366"/>
      <c r="I3" s="366"/>
      <c r="J3" s="366"/>
      <c r="K3" s="3"/>
      <c r="L3" s="365" t="s">
        <v>1</v>
      </c>
      <c r="M3" s="365"/>
      <c r="N3" s="365"/>
      <c r="O3" s="5"/>
      <c r="R3" s="366" t="s">
        <v>1</v>
      </c>
      <c r="S3" s="366"/>
      <c r="T3" s="366"/>
      <c r="U3" s="3"/>
    </row>
    <row r="4" spans="8:21" ht="12.75" customHeight="1">
      <c r="H4" s="366"/>
      <c r="I4" s="366"/>
      <c r="J4" s="366"/>
      <c r="K4" s="3"/>
      <c r="L4" s="365" t="s">
        <v>2</v>
      </c>
      <c r="M4" s="365"/>
      <c r="N4" s="365"/>
      <c r="O4" s="5"/>
      <c r="R4" s="366" t="s">
        <v>2</v>
      </c>
      <c r="S4" s="366"/>
      <c r="T4" s="366"/>
      <c r="U4" s="3"/>
    </row>
    <row r="5" spans="8:21" ht="12.75" customHeight="1">
      <c r="H5" s="366"/>
      <c r="I5" s="366"/>
      <c r="J5" s="366"/>
      <c r="K5" s="3"/>
      <c r="L5" s="365" t="s">
        <v>7</v>
      </c>
      <c r="M5" s="365"/>
      <c r="N5" s="365"/>
      <c r="O5" s="5"/>
      <c r="R5" s="366" t="s">
        <v>7</v>
      </c>
      <c r="S5" s="366"/>
      <c r="T5" s="366"/>
      <c r="U5" s="3"/>
    </row>
    <row r="6" spans="8:21" ht="30.75" customHeight="1">
      <c r="H6" s="366"/>
      <c r="I6" s="366"/>
      <c r="J6" s="366"/>
      <c r="K6" s="366"/>
      <c r="L6" s="365" t="s">
        <v>10</v>
      </c>
      <c r="M6" s="365"/>
      <c r="N6" s="365"/>
      <c r="O6" s="4"/>
      <c r="R6" s="366" t="s">
        <v>10</v>
      </c>
      <c r="S6" s="366"/>
      <c r="T6" s="366"/>
      <c r="U6" s="366"/>
    </row>
    <row r="7" spans="11:15" ht="12.75" customHeight="1">
      <c r="K7" s="445"/>
      <c r="L7" s="445"/>
      <c r="M7" s="445"/>
      <c r="N7" s="445"/>
      <c r="O7" s="6"/>
    </row>
    <row r="8" spans="1:15" ht="22.5">
      <c r="A8" s="446" t="s">
        <v>236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7"/>
    </row>
    <row r="9" ht="15">
      <c r="A9" s="8"/>
    </row>
    <row r="10" spans="1:16" ht="20.25" customHeight="1">
      <c r="A10" s="379" t="s">
        <v>75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68" t="s">
        <v>237</v>
      </c>
      <c r="P10" s="368"/>
    </row>
    <row r="11" spans="1:16" ht="15" customHeight="1">
      <c r="A11" s="447" t="s">
        <v>76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369" t="s">
        <v>68</v>
      </c>
      <c r="P11" s="369"/>
    </row>
    <row r="12" ht="21" customHeight="1">
      <c r="A12" s="11"/>
    </row>
    <row r="13" spans="1:16" ht="24.75" customHeight="1">
      <c r="A13" s="379" t="s">
        <v>77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68" t="s">
        <v>237</v>
      </c>
      <c r="P13" s="368"/>
    </row>
    <row r="14" spans="1:16" ht="15" customHeight="1">
      <c r="A14" s="447" t="s">
        <v>78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369" t="s">
        <v>68</v>
      </c>
      <c r="P14" s="369"/>
    </row>
    <row r="15" spans="1:16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2"/>
    </row>
    <row r="16" spans="1:10" ht="43.5" customHeight="1">
      <c r="A16" s="367" t="s">
        <v>238</v>
      </c>
      <c r="B16" s="367"/>
      <c r="C16" s="368" t="s">
        <v>240</v>
      </c>
      <c r="D16" s="368"/>
      <c r="E16" s="368" t="s">
        <v>242</v>
      </c>
      <c r="F16" s="368"/>
      <c r="G16" s="620" t="s">
        <v>239</v>
      </c>
      <c r="H16" s="620"/>
      <c r="I16" s="368">
        <v>25201100000</v>
      </c>
      <c r="J16" s="368"/>
    </row>
    <row r="17" spans="1:10" ht="51" customHeight="1">
      <c r="A17" s="618" t="s">
        <v>71</v>
      </c>
      <c r="B17" s="618"/>
      <c r="C17" s="618" t="s">
        <v>72</v>
      </c>
      <c r="D17" s="618"/>
      <c r="E17" s="618" t="s">
        <v>73</v>
      </c>
      <c r="F17" s="618"/>
      <c r="G17" s="619" t="s">
        <v>70</v>
      </c>
      <c r="H17" s="619"/>
      <c r="I17" s="369" t="s">
        <v>69</v>
      </c>
      <c r="J17" s="369"/>
    </row>
    <row r="18" ht="15">
      <c r="A18" s="11"/>
    </row>
    <row r="19" spans="1:15" ht="15.75" customHeight="1">
      <c r="A19" s="379" t="s">
        <v>241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9"/>
    </row>
    <row r="20" ht="9.75" customHeight="1">
      <c r="A20" s="11"/>
    </row>
    <row r="21" spans="1:15" ht="15.75" customHeight="1">
      <c r="A21" s="379" t="s">
        <v>79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9"/>
    </row>
    <row r="22" ht="9" customHeight="1">
      <c r="A22" s="11"/>
    </row>
    <row r="23" spans="1:15" ht="15" customHeight="1">
      <c r="A23" s="379" t="s">
        <v>80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9"/>
    </row>
    <row r="24" spans="1:1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7" ht="15" customHeight="1">
      <c r="A25" s="379" t="s">
        <v>81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</row>
    <row r="26" spans="1:17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9"/>
      <c r="N26" s="9"/>
      <c r="O26" s="9"/>
      <c r="P26" s="9"/>
      <c r="Q26" s="9"/>
    </row>
    <row r="27" spans="1:17" ht="15" customHeight="1">
      <c r="A27" s="379" t="s">
        <v>243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9"/>
      <c r="O27" s="9"/>
      <c r="P27" s="9"/>
      <c r="Q27" s="9"/>
    </row>
    <row r="28" spans="1:13" ht="19.5" customHeight="1">
      <c r="A28" s="379" t="s">
        <v>244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</row>
    <row r="29" spans="1:15" ht="15.75" customHeight="1">
      <c r="A29" s="379" t="s">
        <v>82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9"/>
    </row>
    <row r="30" spans="1:17" ht="99.75" customHeight="1">
      <c r="A30" s="450" t="s">
        <v>245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129"/>
      <c r="Q30" s="129"/>
    </row>
    <row r="31" ht="24" customHeight="1">
      <c r="A31" s="11"/>
    </row>
    <row r="32" spans="1:15" ht="15.75" customHeight="1">
      <c r="A32" s="379" t="s">
        <v>83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9"/>
    </row>
    <row r="33" ht="15">
      <c r="A33" s="11"/>
    </row>
    <row r="34" spans="1:15" ht="15" customHeight="1">
      <c r="A34" s="379" t="s">
        <v>246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9"/>
    </row>
    <row r="35" spans="13:15" ht="15.75" customHeight="1" thickBot="1">
      <c r="M35" s="375" t="s">
        <v>12</v>
      </c>
      <c r="N35" s="375"/>
      <c r="O35" s="13"/>
    </row>
    <row r="36" spans="1:15" ht="15.75" customHeight="1" thickBot="1">
      <c r="A36" s="451" t="s">
        <v>13</v>
      </c>
      <c r="B36" s="451" t="s">
        <v>3</v>
      </c>
      <c r="C36" s="454" t="s">
        <v>50</v>
      </c>
      <c r="D36" s="455"/>
      <c r="E36" s="455"/>
      <c r="F36" s="456"/>
      <c r="G36" s="454" t="s">
        <v>51</v>
      </c>
      <c r="H36" s="455"/>
      <c r="I36" s="455"/>
      <c r="J36" s="456"/>
      <c r="K36" s="454" t="s">
        <v>52</v>
      </c>
      <c r="L36" s="455"/>
      <c r="M36" s="455"/>
      <c r="N36" s="456"/>
      <c r="O36" s="17"/>
    </row>
    <row r="37" spans="1:15" ht="17.25" customHeight="1">
      <c r="A37" s="452"/>
      <c r="B37" s="452"/>
      <c r="C37" s="18" t="s">
        <v>84</v>
      </c>
      <c r="D37" s="18" t="s">
        <v>85</v>
      </c>
      <c r="E37" s="457" t="s">
        <v>86</v>
      </c>
      <c r="F37" s="18" t="s">
        <v>87</v>
      </c>
      <c r="G37" s="18" t="s">
        <v>84</v>
      </c>
      <c r="H37" s="18" t="s">
        <v>85</v>
      </c>
      <c r="I37" s="457" t="s">
        <v>86</v>
      </c>
      <c r="J37" s="18" t="s">
        <v>87</v>
      </c>
      <c r="K37" s="18" t="s">
        <v>84</v>
      </c>
      <c r="L37" s="18" t="s">
        <v>85</v>
      </c>
      <c r="M37" s="457" t="s">
        <v>86</v>
      </c>
      <c r="N37" s="18" t="s">
        <v>87</v>
      </c>
      <c r="O37" s="17"/>
    </row>
    <row r="38" spans="1:15" ht="23.25" customHeight="1" thickBot="1">
      <c r="A38" s="453"/>
      <c r="B38" s="453"/>
      <c r="C38" s="20" t="s">
        <v>88</v>
      </c>
      <c r="D38" s="21" t="s">
        <v>88</v>
      </c>
      <c r="E38" s="458"/>
      <c r="F38" s="21" t="s">
        <v>89</v>
      </c>
      <c r="G38" s="21" t="s">
        <v>88</v>
      </c>
      <c r="H38" s="21" t="s">
        <v>88</v>
      </c>
      <c r="I38" s="458"/>
      <c r="J38" s="21" t="s">
        <v>90</v>
      </c>
      <c r="K38" s="21" t="s">
        <v>88</v>
      </c>
      <c r="L38" s="21" t="s">
        <v>88</v>
      </c>
      <c r="M38" s="458"/>
      <c r="N38" s="21" t="s">
        <v>91</v>
      </c>
      <c r="O38" s="17"/>
    </row>
    <row r="39" spans="1:15" ht="15.75" thickBot="1">
      <c r="A39" s="21">
        <v>1</v>
      </c>
      <c r="B39" s="21">
        <v>2</v>
      </c>
      <c r="C39" s="21">
        <v>3</v>
      </c>
      <c r="D39" s="21">
        <v>4</v>
      </c>
      <c r="E39" s="21">
        <v>5</v>
      </c>
      <c r="F39" s="21">
        <v>6</v>
      </c>
      <c r="G39" s="21">
        <v>7</v>
      </c>
      <c r="H39" s="21">
        <v>8</v>
      </c>
      <c r="I39" s="21">
        <v>9</v>
      </c>
      <c r="J39" s="21">
        <v>10</v>
      </c>
      <c r="K39" s="21">
        <v>11</v>
      </c>
      <c r="L39" s="21">
        <v>12</v>
      </c>
      <c r="M39" s="21">
        <v>13</v>
      </c>
      <c r="N39" s="21">
        <v>14</v>
      </c>
      <c r="O39" s="17"/>
    </row>
    <row r="40" spans="1:15" ht="28.5" customHeight="1" thickBot="1">
      <c r="A40" s="241"/>
      <c r="B40" s="242" t="s">
        <v>16</v>
      </c>
      <c r="C40" s="243">
        <v>248772313.28</v>
      </c>
      <c r="D40" s="244" t="s">
        <v>17</v>
      </c>
      <c r="E40" s="245" t="s">
        <v>17</v>
      </c>
      <c r="F40" s="246">
        <f>C40</f>
        <v>248772313.28</v>
      </c>
      <c r="G40" s="247">
        <v>264147096</v>
      </c>
      <c r="H40" s="246" t="s">
        <v>17</v>
      </c>
      <c r="I40" s="246" t="s">
        <v>17</v>
      </c>
      <c r="J40" s="246">
        <f>G40</f>
        <v>264147096</v>
      </c>
      <c r="K40" s="248">
        <v>120391000</v>
      </c>
      <c r="L40" s="248" t="s">
        <v>17</v>
      </c>
      <c r="M40" s="248" t="s">
        <v>17</v>
      </c>
      <c r="N40" s="23">
        <f>K40</f>
        <v>120391000</v>
      </c>
      <c r="O40" s="24"/>
    </row>
    <row r="41" spans="1:15" ht="42" customHeight="1" thickBot="1">
      <c r="A41" s="249"/>
      <c r="B41" s="250" t="s">
        <v>19</v>
      </c>
      <c r="C41" s="251" t="s">
        <v>17</v>
      </c>
      <c r="D41" s="252">
        <f>D42+D43+D44+D45</f>
        <v>4522851.779999999</v>
      </c>
      <c r="E41" s="253"/>
      <c r="F41" s="254">
        <f aca="true" t="shared" si="0" ref="F41:F47">D41</f>
        <v>4522851.779999999</v>
      </c>
      <c r="G41" s="255" t="s">
        <v>17</v>
      </c>
      <c r="H41" s="256"/>
      <c r="I41" s="254"/>
      <c r="J41" s="254">
        <f>H41</f>
        <v>0</v>
      </c>
      <c r="K41" s="253" t="s">
        <v>17</v>
      </c>
      <c r="L41" s="256">
        <f>L42+L43+L44+L45</f>
        <v>0</v>
      </c>
      <c r="M41" s="253"/>
      <c r="N41" s="23">
        <f>L41</f>
        <v>0</v>
      </c>
      <c r="O41" s="24"/>
    </row>
    <row r="42" spans="1:15" ht="42" customHeight="1" thickBot="1">
      <c r="A42" s="257">
        <v>25010100</v>
      </c>
      <c r="B42" s="258" t="s">
        <v>92</v>
      </c>
      <c r="C42" s="259"/>
      <c r="D42" s="252">
        <v>2336257.32</v>
      </c>
      <c r="E42" s="260"/>
      <c r="F42" s="261">
        <f t="shared" si="0"/>
        <v>2336257.32</v>
      </c>
      <c r="G42" s="262"/>
      <c r="H42" s="256"/>
      <c r="I42" s="263"/>
      <c r="J42" s="261">
        <f>H42</f>
        <v>0</v>
      </c>
      <c r="K42" s="264"/>
      <c r="L42" s="264"/>
      <c r="M42" s="265"/>
      <c r="N42" s="23">
        <f>L42</f>
        <v>0</v>
      </c>
      <c r="O42" s="24"/>
    </row>
    <row r="43" spans="1:15" ht="32.25" customHeight="1" thickBot="1">
      <c r="A43" s="266">
        <v>25010200</v>
      </c>
      <c r="B43" s="267" t="s">
        <v>93</v>
      </c>
      <c r="C43" s="251"/>
      <c r="D43" s="268">
        <v>46125.41</v>
      </c>
      <c r="E43" s="269"/>
      <c r="F43" s="254">
        <f t="shared" si="0"/>
        <v>46125.41</v>
      </c>
      <c r="G43" s="270"/>
      <c r="H43" s="261"/>
      <c r="I43" s="246"/>
      <c r="J43" s="254">
        <f>H43</f>
        <v>0</v>
      </c>
      <c r="K43" s="248"/>
      <c r="L43" s="248"/>
      <c r="M43" s="271"/>
      <c r="N43" s="23">
        <f>L43</f>
        <v>0</v>
      </c>
      <c r="O43" s="24"/>
    </row>
    <row r="44" spans="1:15" ht="30" customHeight="1" thickBot="1">
      <c r="A44" s="272">
        <v>25010300</v>
      </c>
      <c r="B44" s="273" t="s">
        <v>94</v>
      </c>
      <c r="C44" s="274"/>
      <c r="D44" s="275">
        <v>2111029.46</v>
      </c>
      <c r="E44" s="276"/>
      <c r="F44" s="261">
        <f t="shared" si="0"/>
        <v>2111029.46</v>
      </c>
      <c r="G44" s="251"/>
      <c r="H44" s="277"/>
      <c r="I44" s="278"/>
      <c r="J44" s="261">
        <f>H44</f>
        <v>0</v>
      </c>
      <c r="K44" s="248"/>
      <c r="L44" s="248"/>
      <c r="M44" s="271"/>
      <c r="N44" s="23">
        <f>L44</f>
        <v>0</v>
      </c>
      <c r="O44" s="24"/>
    </row>
    <row r="45" spans="1:15" ht="42" customHeight="1" thickBot="1">
      <c r="A45" s="266">
        <v>25010400</v>
      </c>
      <c r="B45" s="279" t="s">
        <v>95</v>
      </c>
      <c r="C45" s="280"/>
      <c r="D45" s="268">
        <v>29439.59</v>
      </c>
      <c r="E45" s="269"/>
      <c r="F45" s="254">
        <f t="shared" si="0"/>
        <v>29439.59</v>
      </c>
      <c r="G45" s="281"/>
      <c r="H45" s="261"/>
      <c r="I45" s="282"/>
      <c r="J45" s="254">
        <f>H45</f>
        <v>0</v>
      </c>
      <c r="K45" s="253"/>
      <c r="L45" s="253"/>
      <c r="M45" s="283"/>
      <c r="N45" s="23">
        <f>L45</f>
        <v>0</v>
      </c>
      <c r="O45" s="24"/>
    </row>
    <row r="46" spans="1:15" ht="21" customHeight="1">
      <c r="A46" s="272">
        <v>25020100</v>
      </c>
      <c r="B46" s="284" t="s">
        <v>96</v>
      </c>
      <c r="C46" s="285"/>
      <c r="D46" s="252">
        <v>13244623.97</v>
      </c>
      <c r="E46" s="260"/>
      <c r="F46" s="256">
        <f t="shared" si="0"/>
        <v>13244623.97</v>
      </c>
      <c r="G46" s="262"/>
      <c r="H46" s="256"/>
      <c r="I46" s="286"/>
      <c r="J46" s="287"/>
      <c r="K46" s="288"/>
      <c r="L46" s="288"/>
      <c r="M46" s="289"/>
      <c r="N46" s="27"/>
      <c r="O46" s="24"/>
    </row>
    <row r="47" spans="1:15" ht="31.5" customHeight="1" thickBot="1">
      <c r="A47" s="241">
        <v>602400</v>
      </c>
      <c r="B47" s="242" t="s">
        <v>20</v>
      </c>
      <c r="C47" s="290" t="s">
        <v>17</v>
      </c>
      <c r="D47" s="248">
        <v>10863765.48</v>
      </c>
      <c r="E47" s="248">
        <v>10863765.48</v>
      </c>
      <c r="F47" s="246">
        <f t="shared" si="0"/>
        <v>10863765.48</v>
      </c>
      <c r="G47" s="290" t="s">
        <v>17</v>
      </c>
      <c r="H47" s="246">
        <v>9218500</v>
      </c>
      <c r="I47" s="246">
        <v>9218500</v>
      </c>
      <c r="J47" s="246">
        <f>H47</f>
        <v>9218500</v>
      </c>
      <c r="K47" s="248" t="s">
        <v>17</v>
      </c>
      <c r="L47" s="248">
        <v>4450000</v>
      </c>
      <c r="M47" s="248">
        <v>4450000</v>
      </c>
      <c r="N47" s="23">
        <f>L47</f>
        <v>4450000</v>
      </c>
      <c r="O47" s="24"/>
    </row>
    <row r="48" spans="1:15" ht="15.75" thickBot="1">
      <c r="A48" s="241"/>
      <c r="B48" s="242" t="s">
        <v>18</v>
      </c>
      <c r="C48" s="241" t="s">
        <v>17</v>
      </c>
      <c r="D48" s="241"/>
      <c r="E48" s="241"/>
      <c r="F48" s="241"/>
      <c r="G48" s="241" t="s">
        <v>17</v>
      </c>
      <c r="H48" s="291"/>
      <c r="I48" s="291"/>
      <c r="J48" s="291"/>
      <c r="K48" s="291" t="s">
        <v>17</v>
      </c>
      <c r="L48" s="291"/>
      <c r="M48" s="291"/>
      <c r="N48" s="33"/>
      <c r="O48" s="34"/>
    </row>
    <row r="49" spans="1:15" s="36" customFormat="1" ht="16.5" thickBot="1">
      <c r="A49" s="32"/>
      <c r="B49" s="35" t="s">
        <v>97</v>
      </c>
      <c r="C49" s="22">
        <f aca="true" t="shared" si="1" ref="C49:M49">SUM(C40:C48)</f>
        <v>248772313.28</v>
      </c>
      <c r="D49" s="22">
        <f>D41+D46+D47</f>
        <v>28631241.23</v>
      </c>
      <c r="E49" s="22">
        <f t="shared" si="1"/>
        <v>10863765.48</v>
      </c>
      <c r="F49" s="22">
        <f>F40+F41+F46+F47</f>
        <v>277403554.51</v>
      </c>
      <c r="G49" s="22">
        <f t="shared" si="1"/>
        <v>264147096</v>
      </c>
      <c r="H49" s="22">
        <f>H41+H46+H47</f>
        <v>9218500</v>
      </c>
      <c r="I49" s="22">
        <f t="shared" si="1"/>
        <v>9218500</v>
      </c>
      <c r="J49" s="22">
        <f>J40+J41+J47</f>
        <v>273365596</v>
      </c>
      <c r="K49" s="22">
        <f t="shared" si="1"/>
        <v>120391000</v>
      </c>
      <c r="L49" s="22">
        <f>L41+L46+L47</f>
        <v>4450000</v>
      </c>
      <c r="M49" s="22">
        <f t="shared" si="1"/>
        <v>4450000</v>
      </c>
      <c r="N49" s="22">
        <f>N40+N41+N47</f>
        <v>124841000</v>
      </c>
      <c r="O49" s="29"/>
    </row>
    <row r="50" ht="9" customHeight="1"/>
    <row r="51" spans="1:15" ht="15.75" customHeight="1">
      <c r="A51" s="379" t="s">
        <v>247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9"/>
    </row>
    <row r="52" spans="1:15" ht="19.5" customHeight="1" thickBot="1">
      <c r="A52" s="37"/>
      <c r="M52" s="459" t="s">
        <v>12</v>
      </c>
      <c r="N52" s="459"/>
      <c r="O52" s="25"/>
    </row>
    <row r="53" spans="1:15" ht="16.5" customHeight="1" thickBot="1">
      <c r="A53" s="451" t="s">
        <v>13</v>
      </c>
      <c r="B53" s="460" t="s">
        <v>3</v>
      </c>
      <c r="C53" s="461"/>
      <c r="D53" s="461"/>
      <c r="E53" s="461"/>
      <c r="F53" s="462"/>
      <c r="G53" s="468" t="s">
        <v>11</v>
      </c>
      <c r="H53" s="469"/>
      <c r="I53" s="469"/>
      <c r="J53" s="470"/>
      <c r="K53" s="471" t="s">
        <v>53</v>
      </c>
      <c r="L53" s="469"/>
      <c r="M53" s="472"/>
      <c r="N53" s="473"/>
      <c r="O53" s="25"/>
    </row>
    <row r="54" spans="1:15" ht="21.75" customHeight="1">
      <c r="A54" s="452"/>
      <c r="B54" s="463"/>
      <c r="C54" s="375"/>
      <c r="D54" s="375"/>
      <c r="E54" s="375"/>
      <c r="F54" s="464"/>
      <c r="G54" s="26" t="s">
        <v>84</v>
      </c>
      <c r="H54" s="26" t="s">
        <v>85</v>
      </c>
      <c r="I54" s="474" t="s">
        <v>86</v>
      </c>
      <c r="J54" s="26" t="s">
        <v>87</v>
      </c>
      <c r="K54" s="26" t="s">
        <v>84</v>
      </c>
      <c r="L54" s="25" t="s">
        <v>85</v>
      </c>
      <c r="M54" s="476" t="s">
        <v>86</v>
      </c>
      <c r="N54" s="40" t="s">
        <v>87</v>
      </c>
      <c r="O54" s="25"/>
    </row>
    <row r="55" spans="1:15" ht="34.5" customHeight="1" thickBot="1">
      <c r="A55" s="453"/>
      <c r="B55" s="465"/>
      <c r="C55" s="466"/>
      <c r="D55" s="466"/>
      <c r="E55" s="466"/>
      <c r="F55" s="467"/>
      <c r="G55" s="32" t="s">
        <v>88</v>
      </c>
      <c r="H55" s="32" t="s">
        <v>88</v>
      </c>
      <c r="I55" s="475"/>
      <c r="J55" s="32" t="s">
        <v>89</v>
      </c>
      <c r="K55" s="32" t="s">
        <v>88</v>
      </c>
      <c r="L55" s="38" t="s">
        <v>88</v>
      </c>
      <c r="M55" s="477"/>
      <c r="N55" s="39" t="s">
        <v>90</v>
      </c>
      <c r="O55" s="25"/>
    </row>
    <row r="56" spans="1:15" ht="16.5" thickBot="1">
      <c r="A56" s="41">
        <v>1</v>
      </c>
      <c r="B56" s="435">
        <v>2</v>
      </c>
      <c r="C56" s="436"/>
      <c r="D56" s="436"/>
      <c r="E56" s="436"/>
      <c r="F56" s="437"/>
      <c r="G56" s="32">
        <v>3</v>
      </c>
      <c r="H56" s="32">
        <v>4</v>
      </c>
      <c r="I56" s="32">
        <v>5</v>
      </c>
      <c r="J56" s="32">
        <v>6</v>
      </c>
      <c r="K56" s="32">
        <v>7</v>
      </c>
      <c r="L56" s="38">
        <v>8</v>
      </c>
      <c r="M56" s="43">
        <v>9</v>
      </c>
      <c r="N56" s="42">
        <v>10</v>
      </c>
      <c r="O56" s="25"/>
    </row>
    <row r="57" spans="1:15" s="47" customFormat="1" ht="16.5" customHeight="1" thickBot="1">
      <c r="A57" s="292"/>
      <c r="B57" s="478" t="s">
        <v>16</v>
      </c>
      <c r="C57" s="479"/>
      <c r="D57" s="479"/>
      <c r="E57" s="479"/>
      <c r="F57" s="480"/>
      <c r="G57" s="293">
        <v>127253288</v>
      </c>
      <c r="H57" s="294" t="s">
        <v>17</v>
      </c>
      <c r="I57" s="294"/>
      <c r="J57" s="248">
        <f>G57</f>
        <v>127253288</v>
      </c>
      <c r="K57" s="248">
        <v>133997712</v>
      </c>
      <c r="L57" s="295" t="s">
        <v>17</v>
      </c>
      <c r="M57" s="296"/>
      <c r="N57" s="45">
        <f>K57</f>
        <v>133997712</v>
      </c>
      <c r="O57" s="46"/>
    </row>
    <row r="58" spans="1:15" ht="15" customHeight="1" thickBot="1">
      <c r="A58" s="297"/>
      <c r="B58" s="481" t="s">
        <v>19</v>
      </c>
      <c r="C58" s="482"/>
      <c r="D58" s="482"/>
      <c r="E58" s="482"/>
      <c r="F58" s="483"/>
      <c r="G58" s="290" t="s">
        <v>17</v>
      </c>
      <c r="H58" s="246">
        <f>SUM(H59:H62)</f>
        <v>0</v>
      </c>
      <c r="I58" s="298"/>
      <c r="J58" s="246">
        <f>H58</f>
        <v>0</v>
      </c>
      <c r="K58" s="290" t="s">
        <v>17</v>
      </c>
      <c r="L58" s="299">
        <f>SUM(L59:L62)</f>
        <v>0</v>
      </c>
      <c r="M58" s="300"/>
      <c r="N58" s="50">
        <f>L58</f>
        <v>0</v>
      </c>
      <c r="O58" s="51"/>
    </row>
    <row r="59" spans="1:15" ht="15" customHeight="1" thickBot="1">
      <c r="A59" s="257">
        <v>25010100</v>
      </c>
      <c r="B59" s="484" t="s">
        <v>92</v>
      </c>
      <c r="C59" s="485"/>
      <c r="D59" s="485"/>
      <c r="E59" s="485"/>
      <c r="F59" s="486"/>
      <c r="G59" s="290"/>
      <c r="H59" s="301"/>
      <c r="I59" s="298"/>
      <c r="J59" s="246">
        <f>G59+H59</f>
        <v>0</v>
      </c>
      <c r="K59" s="290"/>
      <c r="L59" s="302"/>
      <c r="M59" s="300"/>
      <c r="N59" s="50">
        <f>K59+L59</f>
        <v>0</v>
      </c>
      <c r="O59" s="51"/>
    </row>
    <row r="60" spans="1:15" ht="15" customHeight="1" thickBot="1">
      <c r="A60" s="266">
        <v>25010200</v>
      </c>
      <c r="B60" s="487" t="s">
        <v>93</v>
      </c>
      <c r="C60" s="488"/>
      <c r="D60" s="488"/>
      <c r="E60" s="488"/>
      <c r="F60" s="489"/>
      <c r="G60" s="290"/>
      <c r="H60" s="303"/>
      <c r="I60" s="298"/>
      <c r="J60" s="246">
        <f>G60+H60</f>
        <v>0</v>
      </c>
      <c r="K60" s="290"/>
      <c r="L60" s="304"/>
      <c r="M60" s="300"/>
      <c r="N60" s="50">
        <f>K60+L60</f>
        <v>0</v>
      </c>
      <c r="O60" s="51"/>
    </row>
    <row r="61" spans="1:15" ht="15" customHeight="1" thickBot="1">
      <c r="A61" s="272">
        <v>25010300</v>
      </c>
      <c r="B61" s="490" t="s">
        <v>94</v>
      </c>
      <c r="C61" s="491"/>
      <c r="D61" s="491"/>
      <c r="E61" s="491"/>
      <c r="F61" s="492"/>
      <c r="G61" s="290"/>
      <c r="H61" s="305"/>
      <c r="I61" s="298"/>
      <c r="J61" s="246">
        <f>G61+H61</f>
        <v>0</v>
      </c>
      <c r="K61" s="290"/>
      <c r="L61" s="306"/>
      <c r="M61" s="300"/>
      <c r="N61" s="50">
        <f>K61+L61</f>
        <v>0</v>
      </c>
      <c r="O61" s="51"/>
    </row>
    <row r="62" spans="1:15" ht="15" customHeight="1" thickBot="1">
      <c r="A62" s="266">
        <v>25010400</v>
      </c>
      <c r="B62" s="487" t="s">
        <v>95</v>
      </c>
      <c r="C62" s="488"/>
      <c r="D62" s="488"/>
      <c r="E62" s="488"/>
      <c r="F62" s="489"/>
      <c r="G62" s="307"/>
      <c r="H62" s="308"/>
      <c r="I62" s="298"/>
      <c r="J62" s="246">
        <f>G62+H62</f>
        <v>0</v>
      </c>
      <c r="K62" s="307"/>
      <c r="L62" s="309"/>
      <c r="M62" s="300"/>
      <c r="N62" s="50">
        <f>K62+L62</f>
        <v>0</v>
      </c>
      <c r="O62" s="51"/>
    </row>
    <row r="63" spans="1:15" ht="15" customHeight="1" thickBot="1">
      <c r="A63" s="310">
        <v>25020100</v>
      </c>
      <c r="B63" s="493" t="s">
        <v>96</v>
      </c>
      <c r="C63" s="488"/>
      <c r="D63" s="488"/>
      <c r="E63" s="488"/>
      <c r="F63" s="489"/>
      <c r="G63" s="290"/>
      <c r="H63" s="246"/>
      <c r="I63" s="298"/>
      <c r="J63" s="246"/>
      <c r="K63" s="290"/>
      <c r="L63" s="299"/>
      <c r="M63" s="300"/>
      <c r="N63" s="50"/>
      <c r="O63" s="51"/>
    </row>
    <row r="64" spans="1:15" ht="16.5" customHeight="1" thickBot="1">
      <c r="A64" s="241">
        <v>602400</v>
      </c>
      <c r="B64" s="481" t="s">
        <v>20</v>
      </c>
      <c r="C64" s="482"/>
      <c r="D64" s="482"/>
      <c r="E64" s="482"/>
      <c r="F64" s="483"/>
      <c r="G64" s="290" t="s">
        <v>17</v>
      </c>
      <c r="H64" s="246">
        <v>4703650</v>
      </c>
      <c r="I64" s="246">
        <v>4703650</v>
      </c>
      <c r="J64" s="246">
        <f>H64</f>
        <v>4703650</v>
      </c>
      <c r="K64" s="290" t="s">
        <v>17</v>
      </c>
      <c r="L64" s="299">
        <v>4952943</v>
      </c>
      <c r="M64" s="311">
        <v>4952943</v>
      </c>
      <c r="N64" s="52">
        <f>L64</f>
        <v>4952943</v>
      </c>
      <c r="O64" s="53"/>
    </row>
    <row r="65" spans="1:15" ht="16.5" thickBot="1">
      <c r="A65" s="297"/>
      <c r="B65" s="481" t="s">
        <v>18</v>
      </c>
      <c r="C65" s="482"/>
      <c r="D65" s="482"/>
      <c r="E65" s="482"/>
      <c r="F65" s="483"/>
      <c r="G65" s="290" t="s">
        <v>17</v>
      </c>
      <c r="H65" s="246"/>
      <c r="I65" s="298"/>
      <c r="J65" s="246"/>
      <c r="K65" s="290" t="s">
        <v>17</v>
      </c>
      <c r="L65" s="312"/>
      <c r="M65" s="300"/>
      <c r="N65" s="52"/>
      <c r="O65" s="53"/>
    </row>
    <row r="66" spans="1:15" ht="16.5" thickBot="1">
      <c r="A66" s="297"/>
      <c r="B66" s="481" t="s">
        <v>97</v>
      </c>
      <c r="C66" s="482"/>
      <c r="D66" s="482"/>
      <c r="E66" s="482"/>
      <c r="F66" s="483"/>
      <c r="G66" s="298">
        <f aca="true" t="shared" si="2" ref="G66:M66">SUM(G57:G65)</f>
        <v>127253288</v>
      </c>
      <c r="H66" s="298">
        <f>H58+H64</f>
        <v>4703650</v>
      </c>
      <c r="I66" s="298">
        <f t="shared" si="2"/>
        <v>4703650</v>
      </c>
      <c r="J66" s="298">
        <f>J57+J58+J64</f>
        <v>131956938</v>
      </c>
      <c r="K66" s="313">
        <f t="shared" si="2"/>
        <v>133997712</v>
      </c>
      <c r="L66" s="314">
        <f>L58+L64</f>
        <v>4952943</v>
      </c>
      <c r="M66" s="315">
        <f t="shared" si="2"/>
        <v>4952943</v>
      </c>
      <c r="N66" s="49">
        <f>N57+N58+N64</f>
        <v>138950655</v>
      </c>
      <c r="O66" s="54"/>
    </row>
    <row r="67" spans="1:15" ht="15.75">
      <c r="A67" s="251"/>
      <c r="B67" s="362"/>
      <c r="C67" s="362"/>
      <c r="D67" s="362"/>
      <c r="E67" s="362"/>
      <c r="F67" s="362"/>
      <c r="G67" s="363"/>
      <c r="H67" s="363"/>
      <c r="I67" s="363"/>
      <c r="J67" s="363"/>
      <c r="K67" s="364"/>
      <c r="L67" s="363"/>
      <c r="M67" s="363"/>
      <c r="N67" s="54"/>
      <c r="O67" s="54"/>
    </row>
    <row r="68" spans="1:15" ht="15.75">
      <c r="A68" s="251"/>
      <c r="B68" s="362"/>
      <c r="C68" s="362"/>
      <c r="D68" s="362"/>
      <c r="E68" s="362"/>
      <c r="F68" s="362"/>
      <c r="G68" s="363"/>
      <c r="H68" s="363"/>
      <c r="I68" s="363"/>
      <c r="J68" s="363"/>
      <c r="K68" s="364"/>
      <c r="L68" s="363"/>
      <c r="M68" s="363"/>
      <c r="N68" s="54"/>
      <c r="O68" s="54"/>
    </row>
    <row r="69" spans="1:15" ht="15.75">
      <c r="A69" s="251"/>
      <c r="B69" s="362"/>
      <c r="C69" s="362"/>
      <c r="D69" s="362"/>
      <c r="E69" s="362"/>
      <c r="F69" s="362"/>
      <c r="G69" s="363"/>
      <c r="H69" s="363"/>
      <c r="I69" s="363"/>
      <c r="J69" s="363"/>
      <c r="K69" s="364"/>
      <c r="L69" s="363"/>
      <c r="M69" s="363"/>
      <c r="N69" s="54"/>
      <c r="O69" s="54"/>
    </row>
    <row r="70" spans="1:15" ht="15.75">
      <c r="A70" s="251"/>
      <c r="B70" s="362"/>
      <c r="C70" s="362"/>
      <c r="D70" s="362"/>
      <c r="E70" s="362"/>
      <c r="F70" s="362"/>
      <c r="G70" s="363"/>
      <c r="H70" s="363"/>
      <c r="I70" s="363"/>
      <c r="J70" s="363"/>
      <c r="K70" s="364"/>
      <c r="L70" s="363"/>
      <c r="M70" s="363"/>
      <c r="N70" s="54"/>
      <c r="O70" s="54"/>
    </row>
    <row r="71" spans="1:15" ht="15.75">
      <c r="A71" s="251"/>
      <c r="B71" s="362"/>
      <c r="C71" s="362"/>
      <c r="D71" s="362"/>
      <c r="E71" s="362"/>
      <c r="F71" s="362"/>
      <c r="G71" s="363"/>
      <c r="H71" s="363"/>
      <c r="I71" s="363"/>
      <c r="J71" s="363"/>
      <c r="K71" s="364"/>
      <c r="L71" s="363"/>
      <c r="M71" s="363"/>
      <c r="N71" s="54"/>
      <c r="O71" s="54"/>
    </row>
    <row r="72" spans="1:15" ht="15.75">
      <c r="A72" s="251"/>
      <c r="B72" s="362"/>
      <c r="C72" s="362"/>
      <c r="D72" s="362"/>
      <c r="E72" s="362"/>
      <c r="F72" s="362"/>
      <c r="G72" s="363"/>
      <c r="H72" s="363"/>
      <c r="I72" s="363"/>
      <c r="J72" s="363"/>
      <c r="K72" s="364"/>
      <c r="L72" s="363"/>
      <c r="M72" s="363"/>
      <c r="N72" s="54"/>
      <c r="O72" s="54"/>
    </row>
    <row r="73" spans="1:15" ht="15.75">
      <c r="A73" s="251"/>
      <c r="B73" s="362"/>
      <c r="C73" s="362"/>
      <c r="D73" s="362"/>
      <c r="E73" s="362"/>
      <c r="F73" s="362"/>
      <c r="G73" s="363"/>
      <c r="H73" s="363"/>
      <c r="I73" s="363"/>
      <c r="J73" s="363"/>
      <c r="K73" s="364"/>
      <c r="L73" s="363"/>
      <c r="M73" s="363"/>
      <c r="N73" s="54"/>
      <c r="O73" s="54"/>
    </row>
    <row r="74" spans="1:15" ht="15.75">
      <c r="A74" s="251"/>
      <c r="B74" s="362"/>
      <c r="C74" s="362"/>
      <c r="D74" s="362"/>
      <c r="E74" s="362"/>
      <c r="F74" s="362"/>
      <c r="G74" s="363"/>
      <c r="H74" s="363"/>
      <c r="I74" s="363"/>
      <c r="J74" s="363"/>
      <c r="K74" s="364"/>
      <c r="L74" s="363"/>
      <c r="M74" s="363"/>
      <c r="N74" s="54"/>
      <c r="O74" s="54"/>
    </row>
    <row r="75" spans="1:15" ht="15.75" customHeight="1">
      <c r="A75" s="379" t="s">
        <v>21</v>
      </c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9"/>
    </row>
    <row r="76" spans="1:14" ht="15.75">
      <c r="A76" s="11"/>
      <c r="M76" s="375" t="s">
        <v>12</v>
      </c>
      <c r="N76" s="375"/>
    </row>
    <row r="77" spans="1:15" ht="15.75" customHeight="1" thickBot="1">
      <c r="A77" s="379" t="s">
        <v>248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9"/>
    </row>
    <row r="78" spans="1:15" ht="15.75" customHeight="1" thickBot="1">
      <c r="A78" s="451" t="s">
        <v>22</v>
      </c>
      <c r="B78" s="451" t="s">
        <v>3</v>
      </c>
      <c r="C78" s="454" t="s">
        <v>50</v>
      </c>
      <c r="D78" s="455"/>
      <c r="E78" s="455"/>
      <c r="F78" s="456"/>
      <c r="G78" s="454" t="s">
        <v>51</v>
      </c>
      <c r="H78" s="455"/>
      <c r="I78" s="455"/>
      <c r="J78" s="456"/>
      <c r="K78" s="454" t="s">
        <v>52</v>
      </c>
      <c r="L78" s="455"/>
      <c r="M78" s="455"/>
      <c r="N78" s="456"/>
      <c r="O78" s="17"/>
    </row>
    <row r="79" spans="1:15" ht="17.25" customHeight="1">
      <c r="A79" s="452"/>
      <c r="B79" s="452"/>
      <c r="C79" s="18" t="s">
        <v>84</v>
      </c>
      <c r="D79" s="18" t="s">
        <v>85</v>
      </c>
      <c r="E79" s="457" t="s">
        <v>86</v>
      </c>
      <c r="F79" s="18" t="s">
        <v>87</v>
      </c>
      <c r="G79" s="18" t="s">
        <v>84</v>
      </c>
      <c r="H79" s="18" t="s">
        <v>85</v>
      </c>
      <c r="I79" s="457" t="s">
        <v>86</v>
      </c>
      <c r="J79" s="18" t="s">
        <v>87</v>
      </c>
      <c r="K79" s="18" t="s">
        <v>84</v>
      </c>
      <c r="L79" s="18" t="s">
        <v>85</v>
      </c>
      <c r="M79" s="457" t="s">
        <v>86</v>
      </c>
      <c r="N79" s="18" t="s">
        <v>87</v>
      </c>
      <c r="O79" s="17"/>
    </row>
    <row r="80" spans="1:15" ht="63.75" customHeight="1" thickBot="1">
      <c r="A80" s="453"/>
      <c r="B80" s="453"/>
      <c r="C80" s="21" t="s">
        <v>88</v>
      </c>
      <c r="D80" s="21" t="s">
        <v>88</v>
      </c>
      <c r="E80" s="458"/>
      <c r="F80" s="21" t="s">
        <v>89</v>
      </c>
      <c r="G80" s="21" t="s">
        <v>88</v>
      </c>
      <c r="H80" s="21" t="s">
        <v>88</v>
      </c>
      <c r="I80" s="458"/>
      <c r="J80" s="21" t="s">
        <v>90</v>
      </c>
      <c r="K80" s="21" t="s">
        <v>88</v>
      </c>
      <c r="L80" s="21" t="s">
        <v>88</v>
      </c>
      <c r="M80" s="458"/>
      <c r="N80" s="21" t="s">
        <v>91</v>
      </c>
      <c r="O80" s="17"/>
    </row>
    <row r="81" spans="1:15" ht="15.75" thickBot="1">
      <c r="A81" s="19">
        <v>1</v>
      </c>
      <c r="B81" s="18">
        <v>2</v>
      </c>
      <c r="C81" s="19">
        <v>3</v>
      </c>
      <c r="D81" s="21">
        <v>4</v>
      </c>
      <c r="E81" s="19">
        <v>5</v>
      </c>
      <c r="F81" s="21">
        <v>6</v>
      </c>
      <c r="G81" s="19">
        <v>7</v>
      </c>
      <c r="H81" s="21">
        <v>8</v>
      </c>
      <c r="I81" s="19">
        <v>9</v>
      </c>
      <c r="J81" s="21">
        <v>10</v>
      </c>
      <c r="K81" s="19">
        <v>11</v>
      </c>
      <c r="L81" s="21">
        <v>12</v>
      </c>
      <c r="M81" s="19">
        <v>13</v>
      </c>
      <c r="N81" s="21">
        <v>14</v>
      </c>
      <c r="O81" s="17"/>
    </row>
    <row r="82" spans="1:15" ht="15" customHeight="1" thickBot="1">
      <c r="A82" s="316">
        <v>2110</v>
      </c>
      <c r="B82" s="317" t="s">
        <v>99</v>
      </c>
      <c r="C82" s="318">
        <v>157768709.17</v>
      </c>
      <c r="D82" s="318">
        <v>1190609.06</v>
      </c>
      <c r="E82" s="318"/>
      <c r="F82" s="319">
        <f aca="true" t="shared" si="3" ref="F82:F101">C82+D82</f>
        <v>158959318.23</v>
      </c>
      <c r="G82" s="318">
        <v>166875253</v>
      </c>
      <c r="H82" s="318"/>
      <c r="I82" s="318"/>
      <c r="J82" s="319">
        <f aca="true" t="shared" si="4" ref="J82:J95">G82+H82</f>
        <v>166875253</v>
      </c>
      <c r="K82" s="318">
        <v>67999800</v>
      </c>
      <c r="L82" s="318"/>
      <c r="M82" s="318"/>
      <c r="N82" s="58">
        <f aca="true" t="shared" si="5" ref="N82:N88">K82+L82</f>
        <v>67999800</v>
      </c>
      <c r="O82" s="59"/>
    </row>
    <row r="83" spans="1:15" ht="15" customHeight="1" thickBot="1">
      <c r="A83" s="316">
        <v>2120</v>
      </c>
      <c r="B83" s="317" t="s">
        <v>100</v>
      </c>
      <c r="C83" s="320">
        <v>34029979.74</v>
      </c>
      <c r="D83" s="321">
        <v>252775.57</v>
      </c>
      <c r="E83" s="320"/>
      <c r="F83" s="319">
        <f t="shared" si="3"/>
        <v>34282755.31</v>
      </c>
      <c r="G83" s="320">
        <v>35950647</v>
      </c>
      <c r="H83" s="321"/>
      <c r="I83" s="320"/>
      <c r="J83" s="319">
        <f t="shared" si="4"/>
        <v>35950647</v>
      </c>
      <c r="K83" s="320">
        <v>14653300</v>
      </c>
      <c r="L83" s="321"/>
      <c r="M83" s="320"/>
      <c r="N83" s="58">
        <f t="shared" si="5"/>
        <v>14653300</v>
      </c>
      <c r="O83" s="59"/>
    </row>
    <row r="84" spans="1:15" ht="24.75" customHeight="1" thickBot="1">
      <c r="A84" s="316">
        <v>2210</v>
      </c>
      <c r="B84" s="317" t="s">
        <v>101</v>
      </c>
      <c r="C84" s="320">
        <v>2495015.9</v>
      </c>
      <c r="D84" s="321">
        <v>3478175.25</v>
      </c>
      <c r="E84" s="320"/>
      <c r="F84" s="319">
        <f t="shared" si="3"/>
        <v>5973191.15</v>
      </c>
      <c r="G84" s="320">
        <v>1816839</v>
      </c>
      <c r="H84" s="321"/>
      <c r="I84" s="320"/>
      <c r="J84" s="319">
        <f t="shared" si="4"/>
        <v>1816839</v>
      </c>
      <c r="K84" s="320">
        <v>638400</v>
      </c>
      <c r="L84" s="321"/>
      <c r="M84" s="320"/>
      <c r="N84" s="58">
        <f t="shared" si="5"/>
        <v>638400</v>
      </c>
      <c r="O84" s="59"/>
    </row>
    <row r="85" spans="1:15" ht="27.75" customHeight="1" thickBot="1">
      <c r="A85" s="316">
        <v>2220</v>
      </c>
      <c r="B85" s="322" t="s">
        <v>102</v>
      </c>
      <c r="C85" s="323">
        <v>20152692.2</v>
      </c>
      <c r="D85" s="324">
        <v>3412501.08</v>
      </c>
      <c r="E85" s="323"/>
      <c r="F85" s="325">
        <f t="shared" si="3"/>
        <v>23565193.28</v>
      </c>
      <c r="G85" s="323">
        <v>20940807</v>
      </c>
      <c r="H85" s="324"/>
      <c r="I85" s="323"/>
      <c r="J85" s="325">
        <f t="shared" si="4"/>
        <v>20940807</v>
      </c>
      <c r="K85" s="323">
        <v>2210000</v>
      </c>
      <c r="L85" s="324"/>
      <c r="M85" s="323"/>
      <c r="N85" s="60">
        <f t="shared" si="5"/>
        <v>2210000</v>
      </c>
      <c r="O85" s="59"/>
    </row>
    <row r="86" spans="1:15" ht="15" customHeight="1" thickBot="1">
      <c r="A86" s="316">
        <v>2230</v>
      </c>
      <c r="B86" s="317" t="s">
        <v>103</v>
      </c>
      <c r="C86" s="320">
        <v>3435229.93</v>
      </c>
      <c r="D86" s="321">
        <v>331185.94</v>
      </c>
      <c r="E86" s="320"/>
      <c r="F86" s="319">
        <f t="shared" si="3"/>
        <v>3766415.87</v>
      </c>
      <c r="G86" s="320">
        <v>3892700</v>
      </c>
      <c r="H86" s="321"/>
      <c r="I86" s="320"/>
      <c r="J86" s="319">
        <f t="shared" si="4"/>
        <v>3892700</v>
      </c>
      <c r="K86" s="320">
        <v>1907300</v>
      </c>
      <c r="L86" s="321"/>
      <c r="M86" s="320"/>
      <c r="N86" s="58">
        <f t="shared" si="5"/>
        <v>1907300</v>
      </c>
      <c r="O86" s="59"/>
    </row>
    <row r="87" spans="1:15" ht="15" customHeight="1" thickBot="1">
      <c r="A87" s="316">
        <v>2240</v>
      </c>
      <c r="B87" s="322" t="s">
        <v>104</v>
      </c>
      <c r="C87" s="323">
        <v>2242138.82</v>
      </c>
      <c r="D87" s="324">
        <v>1831973.77</v>
      </c>
      <c r="E87" s="323"/>
      <c r="F87" s="325">
        <f t="shared" si="3"/>
        <v>4074112.59</v>
      </c>
      <c r="G87" s="323">
        <v>2442286</v>
      </c>
      <c r="H87" s="324"/>
      <c r="I87" s="323"/>
      <c r="J87" s="325">
        <f t="shared" si="4"/>
        <v>2442286</v>
      </c>
      <c r="K87" s="323">
        <v>974600</v>
      </c>
      <c r="L87" s="324"/>
      <c r="M87" s="323"/>
      <c r="N87" s="60">
        <f t="shared" si="5"/>
        <v>974600</v>
      </c>
      <c r="O87" s="59"/>
    </row>
    <row r="88" spans="1:15" ht="15" customHeight="1" thickBot="1">
      <c r="A88" s="316">
        <v>2250</v>
      </c>
      <c r="B88" s="317" t="s">
        <v>105</v>
      </c>
      <c r="C88" s="320">
        <v>178216.9</v>
      </c>
      <c r="D88" s="321">
        <v>24372.98</v>
      </c>
      <c r="E88" s="320"/>
      <c r="F88" s="319">
        <f t="shared" si="3"/>
        <v>202589.88</v>
      </c>
      <c r="G88" s="320">
        <v>180000</v>
      </c>
      <c r="H88" s="321"/>
      <c r="I88" s="320"/>
      <c r="J88" s="319">
        <f t="shared" si="4"/>
        <v>180000</v>
      </c>
      <c r="K88" s="320">
        <v>239800</v>
      </c>
      <c r="L88" s="321"/>
      <c r="M88" s="320"/>
      <c r="N88" s="58">
        <f t="shared" si="5"/>
        <v>239800</v>
      </c>
      <c r="O88" s="59"/>
    </row>
    <row r="89" spans="1:15" ht="28.5" customHeight="1" thickBot="1">
      <c r="A89" s="316">
        <v>2270</v>
      </c>
      <c r="B89" s="326" t="s">
        <v>106</v>
      </c>
      <c r="C89" s="327">
        <f>C90+C91+C92+C93</f>
        <v>27647949.97</v>
      </c>
      <c r="D89" s="327">
        <f>D90+D91+D92+D93</f>
        <v>770674.37</v>
      </c>
      <c r="E89" s="327">
        <f aca="true" t="shared" si="6" ref="E89:M89">E90+E91+E92</f>
        <v>0</v>
      </c>
      <c r="F89" s="327">
        <f>F90+F91+F92+F93</f>
        <v>28418624.339999996</v>
      </c>
      <c r="G89" s="327">
        <f>G90+G91+G92+G93+G94</f>
        <v>31009954</v>
      </c>
      <c r="H89" s="327"/>
      <c r="I89" s="327">
        <f t="shared" si="6"/>
        <v>0</v>
      </c>
      <c r="J89" s="327">
        <f>J90+J91+J92+J93+J94</f>
        <v>31009954</v>
      </c>
      <c r="K89" s="327">
        <f>K90+K91+K92+K93+K94</f>
        <v>30718300</v>
      </c>
      <c r="L89" s="327">
        <f t="shared" si="6"/>
        <v>0</v>
      </c>
      <c r="M89" s="327">
        <f t="shared" si="6"/>
        <v>0</v>
      </c>
      <c r="N89" s="61">
        <f>N90+N91+N92+N93</f>
        <v>30253200</v>
      </c>
      <c r="O89" s="59"/>
    </row>
    <row r="90" spans="1:15" ht="15" customHeight="1" thickBot="1">
      <c r="A90" s="316">
        <v>2271</v>
      </c>
      <c r="B90" s="322" t="s">
        <v>107</v>
      </c>
      <c r="C90" s="323">
        <v>15332596.51</v>
      </c>
      <c r="D90" s="324">
        <v>479578.83</v>
      </c>
      <c r="E90" s="323"/>
      <c r="F90" s="325">
        <f t="shared" si="3"/>
        <v>15812175.34</v>
      </c>
      <c r="G90" s="323">
        <v>19172856</v>
      </c>
      <c r="H90" s="324"/>
      <c r="I90" s="323"/>
      <c r="J90" s="325">
        <f t="shared" si="4"/>
        <v>19172856</v>
      </c>
      <c r="K90" s="323">
        <v>18045200</v>
      </c>
      <c r="L90" s="324"/>
      <c r="M90" s="323"/>
      <c r="N90" s="60">
        <f aca="true" t="shared" si="7" ref="N90:N95">K90+L90</f>
        <v>18045200</v>
      </c>
      <c r="O90" s="59"/>
    </row>
    <row r="91" spans="1:15" ht="28.5" customHeight="1" thickBot="1">
      <c r="A91" s="316">
        <v>2272</v>
      </c>
      <c r="B91" s="317" t="s">
        <v>108</v>
      </c>
      <c r="C91" s="320">
        <v>5163364.39</v>
      </c>
      <c r="D91" s="321">
        <v>111499.21</v>
      </c>
      <c r="E91" s="320"/>
      <c r="F91" s="319">
        <f t="shared" si="3"/>
        <v>5274863.6</v>
      </c>
      <c r="G91" s="320">
        <v>2383930</v>
      </c>
      <c r="H91" s="321"/>
      <c r="I91" s="320"/>
      <c r="J91" s="319">
        <f t="shared" si="4"/>
        <v>2383930</v>
      </c>
      <c r="K91" s="320">
        <v>2525800</v>
      </c>
      <c r="L91" s="321"/>
      <c r="M91" s="320"/>
      <c r="N91" s="58">
        <f t="shared" si="7"/>
        <v>2525800</v>
      </c>
      <c r="O91" s="59"/>
    </row>
    <row r="92" spans="1:15" ht="15" customHeight="1" thickBot="1">
      <c r="A92" s="316">
        <v>2273</v>
      </c>
      <c r="B92" s="322" t="s">
        <v>109</v>
      </c>
      <c r="C92" s="323">
        <v>7123032.68</v>
      </c>
      <c r="D92" s="324">
        <v>178735.38</v>
      </c>
      <c r="E92" s="323"/>
      <c r="F92" s="325">
        <f t="shared" si="3"/>
        <v>7301768.06</v>
      </c>
      <c r="G92" s="323">
        <v>8975000</v>
      </c>
      <c r="H92" s="324"/>
      <c r="I92" s="323"/>
      <c r="J92" s="325">
        <f t="shared" si="4"/>
        <v>8975000</v>
      </c>
      <c r="K92" s="323">
        <v>9682200</v>
      </c>
      <c r="L92" s="324"/>
      <c r="M92" s="323"/>
      <c r="N92" s="60">
        <f t="shared" si="7"/>
        <v>9682200</v>
      </c>
      <c r="O92" s="59"/>
    </row>
    <row r="93" spans="1:15" ht="15" customHeight="1" thickBot="1">
      <c r="A93" s="316">
        <v>2274</v>
      </c>
      <c r="B93" s="328" t="s">
        <v>110</v>
      </c>
      <c r="C93" s="320">
        <v>28956.39</v>
      </c>
      <c r="D93" s="321">
        <v>860.95</v>
      </c>
      <c r="E93" s="320"/>
      <c r="F93" s="293">
        <f t="shared" si="3"/>
        <v>29817.34</v>
      </c>
      <c r="G93" s="320">
        <v>0</v>
      </c>
      <c r="H93" s="321"/>
      <c r="I93" s="320"/>
      <c r="J93" s="293">
        <f t="shared" si="4"/>
        <v>0</v>
      </c>
      <c r="K93" s="320">
        <v>0</v>
      </c>
      <c r="L93" s="321"/>
      <c r="M93" s="293"/>
      <c r="N93" s="58">
        <f t="shared" si="7"/>
        <v>0</v>
      </c>
      <c r="O93" s="59"/>
    </row>
    <row r="94" spans="1:15" ht="26.25" customHeight="1" thickBot="1">
      <c r="A94" s="316">
        <v>2275</v>
      </c>
      <c r="B94" s="328" t="s">
        <v>261</v>
      </c>
      <c r="C94" s="320">
        <v>0</v>
      </c>
      <c r="D94" s="321"/>
      <c r="E94" s="320"/>
      <c r="F94" s="319">
        <f t="shared" si="3"/>
        <v>0</v>
      </c>
      <c r="G94" s="320">
        <v>478168</v>
      </c>
      <c r="H94" s="321"/>
      <c r="I94" s="320"/>
      <c r="J94" s="319">
        <f t="shared" si="4"/>
        <v>478168</v>
      </c>
      <c r="K94" s="320">
        <v>465100</v>
      </c>
      <c r="L94" s="321"/>
      <c r="M94" s="293"/>
      <c r="N94" s="58">
        <f t="shared" si="7"/>
        <v>465100</v>
      </c>
      <c r="O94" s="59"/>
    </row>
    <row r="95" spans="1:15" ht="39" customHeight="1" thickBot="1">
      <c r="A95" s="316">
        <v>2282</v>
      </c>
      <c r="B95" s="317" t="s">
        <v>111</v>
      </c>
      <c r="C95" s="320">
        <v>21378.99</v>
      </c>
      <c r="D95" s="321">
        <v>19953.08</v>
      </c>
      <c r="E95" s="320"/>
      <c r="F95" s="319">
        <f t="shared" si="3"/>
        <v>41332.07000000001</v>
      </c>
      <c r="G95" s="320">
        <v>18400</v>
      </c>
      <c r="H95" s="321"/>
      <c r="I95" s="320"/>
      <c r="J95" s="319">
        <f t="shared" si="4"/>
        <v>18400</v>
      </c>
      <c r="K95" s="320">
        <v>0</v>
      </c>
      <c r="L95" s="321"/>
      <c r="M95" s="320"/>
      <c r="N95" s="58">
        <f t="shared" si="7"/>
        <v>0</v>
      </c>
      <c r="O95" s="59"/>
    </row>
    <row r="96" spans="1:15" ht="15" customHeight="1" thickBot="1">
      <c r="A96" s="316">
        <v>2700</v>
      </c>
      <c r="B96" s="317" t="s">
        <v>112</v>
      </c>
      <c r="C96" s="293">
        <f>C97</f>
        <v>801001.66</v>
      </c>
      <c r="D96" s="293">
        <f aca="true" t="shared" si="8" ref="D96:N96">D97</f>
        <v>0</v>
      </c>
      <c r="E96" s="293">
        <f t="shared" si="8"/>
        <v>0</v>
      </c>
      <c r="F96" s="293">
        <f t="shared" si="8"/>
        <v>801001.66</v>
      </c>
      <c r="G96" s="293">
        <f t="shared" si="8"/>
        <v>1020210</v>
      </c>
      <c r="H96" s="293">
        <f t="shared" si="8"/>
        <v>0</v>
      </c>
      <c r="I96" s="293">
        <f t="shared" si="8"/>
        <v>0</v>
      </c>
      <c r="J96" s="293">
        <f t="shared" si="8"/>
        <v>1020210</v>
      </c>
      <c r="K96" s="293">
        <f>K97</f>
        <v>1049500</v>
      </c>
      <c r="L96" s="293">
        <f t="shared" si="8"/>
        <v>0</v>
      </c>
      <c r="M96" s="293">
        <f t="shared" si="8"/>
        <v>0</v>
      </c>
      <c r="N96" s="44">
        <f t="shared" si="8"/>
        <v>1049500</v>
      </c>
      <c r="O96" s="59"/>
    </row>
    <row r="97" spans="1:15" ht="15" customHeight="1" thickBot="1">
      <c r="A97" s="316">
        <v>2710</v>
      </c>
      <c r="B97" s="322" t="s">
        <v>113</v>
      </c>
      <c r="C97" s="323">
        <v>801001.66</v>
      </c>
      <c r="D97" s="324">
        <v>0</v>
      </c>
      <c r="E97" s="323"/>
      <c r="F97" s="325">
        <f t="shared" si="3"/>
        <v>801001.66</v>
      </c>
      <c r="G97" s="323">
        <v>1020210</v>
      </c>
      <c r="H97" s="324"/>
      <c r="I97" s="323"/>
      <c r="J97" s="325">
        <f>G97+H97</f>
        <v>1020210</v>
      </c>
      <c r="K97" s="323">
        <v>1049500</v>
      </c>
      <c r="L97" s="324"/>
      <c r="M97" s="323"/>
      <c r="N97" s="60">
        <f>K97+L97</f>
        <v>1049500</v>
      </c>
      <c r="O97" s="59"/>
    </row>
    <row r="98" spans="1:15" ht="15" customHeight="1" thickBot="1">
      <c r="A98" s="316">
        <v>2800</v>
      </c>
      <c r="B98" s="317" t="s">
        <v>114</v>
      </c>
      <c r="C98" s="320">
        <f>'[1]3 - 2.1'!D96</f>
        <v>0</v>
      </c>
      <c r="D98" s="321">
        <v>260027.94</v>
      </c>
      <c r="E98" s="320"/>
      <c r="F98" s="319">
        <f t="shared" si="3"/>
        <v>260027.94</v>
      </c>
      <c r="G98" s="320">
        <f>'[1]3 - 2.1'!H96</f>
        <v>0</v>
      </c>
      <c r="H98" s="321"/>
      <c r="I98" s="320"/>
      <c r="J98" s="319">
        <f>G98+H98</f>
        <v>0</v>
      </c>
      <c r="K98" s="320">
        <v>0</v>
      </c>
      <c r="L98" s="321"/>
      <c r="M98" s="320"/>
      <c r="N98" s="58">
        <f>K98+L98</f>
        <v>0</v>
      </c>
      <c r="O98" s="59"/>
    </row>
    <row r="99" spans="1:15" ht="26.25" customHeight="1" thickBot="1">
      <c r="A99" s="316">
        <v>3110</v>
      </c>
      <c r="B99" s="317" t="s">
        <v>115</v>
      </c>
      <c r="C99" s="320">
        <f>'[1]3 - 2.1'!D100</f>
        <v>0</v>
      </c>
      <c r="D99" s="321">
        <v>15986531.92</v>
      </c>
      <c r="E99" s="320">
        <v>10863765.48</v>
      </c>
      <c r="F99" s="319">
        <f t="shared" si="3"/>
        <v>15986531.92</v>
      </c>
      <c r="G99" s="320">
        <f>'[1]3 - 2.1'!H100</f>
        <v>0</v>
      </c>
      <c r="H99" s="321">
        <v>9218500</v>
      </c>
      <c r="I99" s="320">
        <v>9218500</v>
      </c>
      <c r="J99" s="319">
        <f>G99+H99</f>
        <v>9218500</v>
      </c>
      <c r="K99" s="320">
        <v>0</v>
      </c>
      <c r="L99" s="248">
        <v>4450000</v>
      </c>
      <c r="M99" s="248">
        <v>4450000</v>
      </c>
      <c r="N99" s="58">
        <f>K99+L99</f>
        <v>4450000</v>
      </c>
      <c r="O99" s="59"/>
    </row>
    <row r="100" spans="1:15" ht="15" customHeight="1" thickBot="1">
      <c r="A100" s="316">
        <v>3130</v>
      </c>
      <c r="B100" s="317" t="s">
        <v>116</v>
      </c>
      <c r="C100" s="293">
        <f>C101</f>
        <v>0</v>
      </c>
      <c r="D100" s="293">
        <f aca="true" t="shared" si="9" ref="D100:N100">D101</f>
        <v>3693</v>
      </c>
      <c r="E100" s="293">
        <f t="shared" si="9"/>
        <v>0</v>
      </c>
      <c r="F100" s="293">
        <f t="shared" si="9"/>
        <v>3693</v>
      </c>
      <c r="G100" s="293">
        <f t="shared" si="9"/>
        <v>0</v>
      </c>
      <c r="H100" s="293"/>
      <c r="I100" s="293">
        <f t="shared" si="9"/>
        <v>0</v>
      </c>
      <c r="J100" s="293">
        <f t="shared" si="9"/>
        <v>0</v>
      </c>
      <c r="K100" s="293">
        <f t="shared" si="9"/>
        <v>0</v>
      </c>
      <c r="L100" s="293">
        <f t="shared" si="9"/>
        <v>0</v>
      </c>
      <c r="M100" s="293">
        <f t="shared" si="9"/>
        <v>0</v>
      </c>
      <c r="N100" s="44">
        <f t="shared" si="9"/>
        <v>0</v>
      </c>
      <c r="O100" s="59"/>
    </row>
    <row r="101" spans="1:15" ht="15" customHeight="1" thickBot="1">
      <c r="A101" s="316">
        <v>3132</v>
      </c>
      <c r="B101" s="317" t="s">
        <v>117</v>
      </c>
      <c r="C101" s="320">
        <f>'[1]3 - 2.1'!D106</f>
        <v>0</v>
      </c>
      <c r="D101" s="321">
        <v>3693</v>
      </c>
      <c r="E101" s="320">
        <v>0</v>
      </c>
      <c r="F101" s="319">
        <f t="shared" si="3"/>
        <v>3693</v>
      </c>
      <c r="G101" s="320">
        <f>'[1]3 - 2.1'!H106</f>
        <v>0</v>
      </c>
      <c r="H101" s="321"/>
      <c r="I101" s="320"/>
      <c r="J101" s="319">
        <f>G101+H101</f>
        <v>0</v>
      </c>
      <c r="K101" s="320">
        <f>'[1]3 - 2.1'!L106</f>
        <v>0</v>
      </c>
      <c r="L101" s="321"/>
      <c r="M101" s="320"/>
      <c r="N101" s="58">
        <f>K101+L101</f>
        <v>0</v>
      </c>
      <c r="O101" s="59"/>
    </row>
    <row r="102" spans="1:15" ht="15" customHeight="1" thickBot="1">
      <c r="A102" s="316"/>
      <c r="B102" s="317" t="s">
        <v>118</v>
      </c>
      <c r="C102" s="293">
        <f aca="true" t="shared" si="10" ref="C102:N102">C82+C83+C84+C85+C86+C87+C88+C89+C95+C96+C98+C99+C100</f>
        <v>248772313.28</v>
      </c>
      <c r="D102" s="293">
        <f>D82+D83+D84+D85+D86+D87+D88+D89+D95+D96+D98+D99+D100</f>
        <v>27562473.96</v>
      </c>
      <c r="E102" s="293">
        <f t="shared" si="10"/>
        <v>10863765.48</v>
      </c>
      <c r="F102" s="293">
        <f t="shared" si="10"/>
        <v>276334787.24</v>
      </c>
      <c r="G102" s="293">
        <f>G82+G83+G84+G85+G86+G87+G88+G89+G95+G96+G98+G99+G100</f>
        <v>264147096</v>
      </c>
      <c r="H102" s="293">
        <f t="shared" si="10"/>
        <v>9218500</v>
      </c>
      <c r="I102" s="293">
        <f t="shared" si="10"/>
        <v>9218500</v>
      </c>
      <c r="J102" s="293">
        <f>J82+J83+J84+J85+J86+J87+J88+J89+J95+J96+J98+J99+J100</f>
        <v>273365596</v>
      </c>
      <c r="K102" s="293">
        <f>K82+K83+K84+K85+K86+K87+K88+K89+K95+K96+K98+K99+K100</f>
        <v>120391000</v>
      </c>
      <c r="L102" s="293">
        <f t="shared" si="10"/>
        <v>4450000</v>
      </c>
      <c r="M102" s="293">
        <f t="shared" si="10"/>
        <v>4450000</v>
      </c>
      <c r="N102" s="44">
        <f t="shared" si="10"/>
        <v>124375900</v>
      </c>
      <c r="O102" s="59"/>
    </row>
    <row r="103" ht="12" customHeight="1">
      <c r="A103" s="55"/>
    </row>
    <row r="104" spans="1:15" ht="17.25" customHeight="1">
      <c r="A104" s="379" t="s">
        <v>249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9"/>
    </row>
    <row r="105" spans="1:15" ht="15" customHeight="1" thickBot="1">
      <c r="A105" s="63"/>
      <c r="M105" s="459" t="s">
        <v>12</v>
      </c>
      <c r="N105" s="459"/>
      <c r="O105" s="25"/>
    </row>
    <row r="106" spans="1:15" ht="30" customHeight="1" thickBot="1">
      <c r="A106" s="494" t="s">
        <v>250</v>
      </c>
      <c r="B106" s="494" t="s">
        <v>3</v>
      </c>
      <c r="C106" s="497" t="s">
        <v>50</v>
      </c>
      <c r="D106" s="498"/>
      <c r="E106" s="498"/>
      <c r="F106" s="499"/>
      <c r="G106" s="497" t="s">
        <v>51</v>
      </c>
      <c r="H106" s="498"/>
      <c r="I106" s="498"/>
      <c r="J106" s="499"/>
      <c r="K106" s="497" t="s">
        <v>52</v>
      </c>
      <c r="L106" s="498"/>
      <c r="M106" s="498"/>
      <c r="N106" s="500"/>
      <c r="O106" s="17"/>
    </row>
    <row r="107" spans="1:15" ht="31.5" customHeight="1">
      <c r="A107" s="495"/>
      <c r="B107" s="495"/>
      <c r="C107" s="249" t="s">
        <v>84</v>
      </c>
      <c r="D107" s="249" t="s">
        <v>85</v>
      </c>
      <c r="E107" s="501" t="s">
        <v>86</v>
      </c>
      <c r="F107" s="249" t="s">
        <v>87</v>
      </c>
      <c r="G107" s="249" t="s">
        <v>84</v>
      </c>
      <c r="H107" s="249" t="s">
        <v>85</v>
      </c>
      <c r="I107" s="501" t="s">
        <v>86</v>
      </c>
      <c r="J107" s="249" t="s">
        <v>87</v>
      </c>
      <c r="K107" s="249" t="s">
        <v>84</v>
      </c>
      <c r="L107" s="249" t="s">
        <v>85</v>
      </c>
      <c r="M107" s="501" t="s">
        <v>86</v>
      </c>
      <c r="N107" s="329" t="s">
        <v>87</v>
      </c>
      <c r="O107" s="17"/>
    </row>
    <row r="108" spans="1:15" ht="35.25" customHeight="1" thickBot="1">
      <c r="A108" s="496"/>
      <c r="B108" s="495"/>
      <c r="C108" s="241" t="s">
        <v>88</v>
      </c>
      <c r="D108" s="241" t="s">
        <v>88</v>
      </c>
      <c r="E108" s="502"/>
      <c r="F108" s="241" t="s">
        <v>89</v>
      </c>
      <c r="G108" s="241" t="s">
        <v>88</v>
      </c>
      <c r="H108" s="241" t="s">
        <v>88</v>
      </c>
      <c r="I108" s="502"/>
      <c r="J108" s="241" t="s">
        <v>90</v>
      </c>
      <c r="K108" s="241" t="s">
        <v>88</v>
      </c>
      <c r="L108" s="241" t="s">
        <v>88</v>
      </c>
      <c r="M108" s="502"/>
      <c r="N108" s="330" t="s">
        <v>91</v>
      </c>
      <c r="O108" s="17"/>
    </row>
    <row r="109" spans="1:15" ht="15.75" thickBot="1">
      <c r="A109" s="316">
        <v>1</v>
      </c>
      <c r="B109" s="331">
        <v>2</v>
      </c>
      <c r="C109" s="241">
        <v>3</v>
      </c>
      <c r="D109" s="241">
        <v>4</v>
      </c>
      <c r="E109" s="332">
        <v>5</v>
      </c>
      <c r="F109" s="241">
        <v>6</v>
      </c>
      <c r="G109" s="332">
        <v>7</v>
      </c>
      <c r="H109" s="241">
        <v>8</v>
      </c>
      <c r="I109" s="332">
        <v>9</v>
      </c>
      <c r="J109" s="241">
        <v>10</v>
      </c>
      <c r="K109" s="332">
        <v>11</v>
      </c>
      <c r="L109" s="241">
        <v>12</v>
      </c>
      <c r="M109" s="332">
        <v>13</v>
      </c>
      <c r="N109" s="241">
        <v>14</v>
      </c>
      <c r="O109" s="17"/>
    </row>
    <row r="110" spans="1:15" ht="15.75" thickBot="1">
      <c r="A110" s="316"/>
      <c r="B110" s="333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330"/>
      <c r="O110" s="17"/>
    </row>
    <row r="111" spans="1:15" ht="15.75" thickBot="1">
      <c r="A111" s="316"/>
      <c r="B111" s="333" t="s">
        <v>97</v>
      </c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330"/>
      <c r="O111" s="17"/>
    </row>
    <row r="112" spans="1:15" ht="15">
      <c r="A112" s="17"/>
      <c r="B112" s="6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5.75" customHeight="1">
      <c r="A113" s="379" t="s">
        <v>54</v>
      </c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9"/>
    </row>
    <row r="114" spans="1:15" ht="16.5" customHeight="1" thickBot="1">
      <c r="A114" s="63"/>
      <c r="M114" s="375" t="s">
        <v>12</v>
      </c>
      <c r="N114" s="375"/>
      <c r="O114" s="25"/>
    </row>
    <row r="115" spans="1:15" ht="27" customHeight="1" thickBot="1">
      <c r="A115" s="451" t="s">
        <v>22</v>
      </c>
      <c r="B115" s="503" t="s">
        <v>3</v>
      </c>
      <c r="C115" s="504"/>
      <c r="D115" s="504"/>
      <c r="E115" s="504"/>
      <c r="F115" s="504"/>
      <c r="G115" s="471" t="s">
        <v>11</v>
      </c>
      <c r="H115" s="469"/>
      <c r="I115" s="469"/>
      <c r="J115" s="469"/>
      <c r="K115" s="432" t="s">
        <v>53</v>
      </c>
      <c r="L115" s="506"/>
      <c r="M115" s="506"/>
      <c r="N115" s="507"/>
      <c r="O115" s="25"/>
    </row>
    <row r="116" spans="1:15" ht="35.25" customHeight="1">
      <c r="A116" s="452"/>
      <c r="B116" s="505"/>
      <c r="C116" s="373"/>
      <c r="D116" s="373"/>
      <c r="E116" s="373"/>
      <c r="F116" s="373"/>
      <c r="G116" s="72" t="s">
        <v>84</v>
      </c>
      <c r="H116" s="26" t="s">
        <v>85</v>
      </c>
      <c r="I116" s="457" t="s">
        <v>86</v>
      </c>
      <c r="J116" s="25" t="s">
        <v>87</v>
      </c>
      <c r="K116" s="73" t="s">
        <v>84</v>
      </c>
      <c r="L116" s="26" t="s">
        <v>85</v>
      </c>
      <c r="M116" s="457" t="s">
        <v>86</v>
      </c>
      <c r="N116" s="74" t="s">
        <v>87</v>
      </c>
      <c r="O116" s="25"/>
    </row>
    <row r="117" spans="1:15" ht="33" customHeight="1" thickBot="1">
      <c r="A117" s="453"/>
      <c r="B117" s="505"/>
      <c r="C117" s="373"/>
      <c r="D117" s="373"/>
      <c r="E117" s="373"/>
      <c r="F117" s="373"/>
      <c r="G117" s="75" t="s">
        <v>88</v>
      </c>
      <c r="H117" s="32" t="s">
        <v>88</v>
      </c>
      <c r="I117" s="458"/>
      <c r="J117" s="38" t="s">
        <v>89</v>
      </c>
      <c r="K117" s="75" t="s">
        <v>88</v>
      </c>
      <c r="L117" s="32" t="s">
        <v>88</v>
      </c>
      <c r="M117" s="458"/>
      <c r="N117" s="76" t="s">
        <v>90</v>
      </c>
      <c r="O117" s="25"/>
    </row>
    <row r="118" spans="1:17" ht="15.75" thickBot="1">
      <c r="A118" s="332">
        <v>1</v>
      </c>
      <c r="B118" s="508">
        <v>2</v>
      </c>
      <c r="C118" s="509"/>
      <c r="D118" s="509"/>
      <c r="E118" s="509"/>
      <c r="F118" s="510"/>
      <c r="G118" s="249">
        <v>3</v>
      </c>
      <c r="H118" s="241">
        <v>4</v>
      </c>
      <c r="I118" s="241">
        <v>5</v>
      </c>
      <c r="J118" s="334">
        <v>6</v>
      </c>
      <c r="K118" s="335">
        <v>7</v>
      </c>
      <c r="L118" s="241">
        <v>8</v>
      </c>
      <c r="M118" s="241">
        <v>9</v>
      </c>
      <c r="N118" s="79">
        <v>10</v>
      </c>
      <c r="O118" s="17"/>
      <c r="P118" s="80"/>
      <c r="Q118" s="80"/>
    </row>
    <row r="119" spans="1:17" ht="15" customHeight="1" thickBot="1">
      <c r="A119" s="316">
        <v>2110</v>
      </c>
      <c r="B119" s="511" t="s">
        <v>99</v>
      </c>
      <c r="C119" s="512"/>
      <c r="D119" s="512"/>
      <c r="E119" s="512"/>
      <c r="F119" s="513"/>
      <c r="G119" s="293">
        <v>71875789</v>
      </c>
      <c r="H119" s="318"/>
      <c r="I119" s="318">
        <v>0</v>
      </c>
      <c r="J119" s="325">
        <f aca="true" t="shared" si="11" ref="J119:J132">G119+H119</f>
        <v>71875789</v>
      </c>
      <c r="K119" s="293">
        <v>75685205</v>
      </c>
      <c r="L119" s="318"/>
      <c r="M119" s="318">
        <v>0</v>
      </c>
      <c r="N119" s="60">
        <f aca="true" t="shared" si="12" ref="N119:N132">K119+L119</f>
        <v>75685205</v>
      </c>
      <c r="O119" s="59"/>
      <c r="P119" s="81">
        <v>1.056</v>
      </c>
      <c r="Q119" s="81">
        <v>1.05</v>
      </c>
    </row>
    <row r="120" spans="1:17" ht="15" customHeight="1" thickBot="1">
      <c r="A120" s="316">
        <v>2120</v>
      </c>
      <c r="B120" s="511" t="s">
        <v>100</v>
      </c>
      <c r="C120" s="512"/>
      <c r="D120" s="512"/>
      <c r="E120" s="512"/>
      <c r="F120" s="513"/>
      <c r="G120" s="293">
        <v>15488538</v>
      </c>
      <c r="H120" s="321"/>
      <c r="I120" s="320"/>
      <c r="J120" s="319">
        <f t="shared" si="11"/>
        <v>15488538</v>
      </c>
      <c r="K120" s="293">
        <v>16309431</v>
      </c>
      <c r="L120" s="321"/>
      <c r="M120" s="320"/>
      <c r="N120" s="58">
        <f t="shared" si="12"/>
        <v>16309431</v>
      </c>
      <c r="O120" s="59"/>
      <c r="P120" s="81">
        <v>1.056</v>
      </c>
      <c r="Q120" s="81">
        <v>1.05</v>
      </c>
    </row>
    <row r="121" spans="1:17" ht="15" customHeight="1" thickBot="1">
      <c r="A121" s="316">
        <v>2210</v>
      </c>
      <c r="B121" s="511" t="s">
        <v>101</v>
      </c>
      <c r="C121" s="512"/>
      <c r="D121" s="512"/>
      <c r="E121" s="512"/>
      <c r="F121" s="513"/>
      <c r="G121" s="293">
        <v>674789</v>
      </c>
      <c r="H121" s="321"/>
      <c r="I121" s="320"/>
      <c r="J121" s="319">
        <f t="shared" si="11"/>
        <v>674789</v>
      </c>
      <c r="K121" s="293">
        <v>710553</v>
      </c>
      <c r="L121" s="321"/>
      <c r="M121" s="320"/>
      <c r="N121" s="58">
        <f t="shared" si="12"/>
        <v>710553</v>
      </c>
      <c r="O121" s="59"/>
      <c r="P121" s="81">
        <v>1.056</v>
      </c>
      <c r="Q121" s="81">
        <v>1.05</v>
      </c>
    </row>
    <row r="122" spans="1:17" ht="15" customHeight="1" thickBot="1">
      <c r="A122" s="316">
        <v>2220</v>
      </c>
      <c r="B122" s="511" t="s">
        <v>102</v>
      </c>
      <c r="C122" s="512"/>
      <c r="D122" s="512"/>
      <c r="E122" s="512"/>
      <c r="F122" s="513"/>
      <c r="G122" s="293">
        <v>2335970</v>
      </c>
      <c r="H122" s="324"/>
      <c r="I122" s="323"/>
      <c r="J122" s="325">
        <f t="shared" si="11"/>
        <v>2335970</v>
      </c>
      <c r="K122" s="293">
        <v>2459776</v>
      </c>
      <c r="L122" s="324"/>
      <c r="M122" s="323"/>
      <c r="N122" s="60">
        <f t="shared" si="12"/>
        <v>2459776</v>
      </c>
      <c r="O122" s="59"/>
      <c r="P122" s="81">
        <v>1.056</v>
      </c>
      <c r="Q122" s="81">
        <v>1.05</v>
      </c>
    </row>
    <row r="123" spans="1:17" ht="15" customHeight="1" thickBot="1">
      <c r="A123" s="316">
        <v>2230</v>
      </c>
      <c r="B123" s="511" t="s">
        <v>103</v>
      </c>
      <c r="C123" s="512"/>
      <c r="D123" s="512"/>
      <c r="E123" s="512"/>
      <c r="F123" s="513"/>
      <c r="G123" s="293">
        <v>2016016</v>
      </c>
      <c r="H123" s="321"/>
      <c r="I123" s="320"/>
      <c r="J123" s="319">
        <f t="shared" si="11"/>
        <v>2016016</v>
      </c>
      <c r="K123" s="293">
        <v>2122865</v>
      </c>
      <c r="L123" s="321"/>
      <c r="M123" s="320"/>
      <c r="N123" s="58">
        <f t="shared" si="12"/>
        <v>2122865</v>
      </c>
      <c r="O123" s="59"/>
      <c r="P123" s="81">
        <v>1.056</v>
      </c>
      <c r="Q123" s="81">
        <v>1.05</v>
      </c>
    </row>
    <row r="124" spans="1:17" ht="15" customHeight="1" thickBot="1">
      <c r="A124" s="316">
        <v>2240</v>
      </c>
      <c r="B124" s="511" t="s">
        <v>104</v>
      </c>
      <c r="C124" s="512"/>
      <c r="D124" s="512"/>
      <c r="E124" s="512"/>
      <c r="F124" s="513"/>
      <c r="G124" s="293">
        <v>1030152</v>
      </c>
      <c r="H124" s="324"/>
      <c r="I124" s="323"/>
      <c r="J124" s="325">
        <f t="shared" si="11"/>
        <v>1030152</v>
      </c>
      <c r="K124" s="293">
        <v>1084751</v>
      </c>
      <c r="L124" s="324"/>
      <c r="M124" s="323"/>
      <c r="N124" s="60">
        <f t="shared" si="12"/>
        <v>1084751</v>
      </c>
      <c r="O124" s="59"/>
      <c r="P124" s="81">
        <v>1.056</v>
      </c>
      <c r="Q124" s="81">
        <v>1.05</v>
      </c>
    </row>
    <row r="125" spans="1:17" ht="15" customHeight="1" thickBot="1">
      <c r="A125" s="316">
        <v>2250</v>
      </c>
      <c r="B125" s="511" t="s">
        <v>105</v>
      </c>
      <c r="C125" s="512"/>
      <c r="D125" s="512"/>
      <c r="E125" s="512"/>
      <c r="F125" s="513"/>
      <c r="G125" s="293">
        <v>253469</v>
      </c>
      <c r="H125" s="321"/>
      <c r="I125" s="320"/>
      <c r="J125" s="319">
        <f t="shared" si="11"/>
        <v>253469</v>
      </c>
      <c r="K125" s="293">
        <v>266902</v>
      </c>
      <c r="L125" s="321"/>
      <c r="M125" s="320"/>
      <c r="N125" s="58">
        <f t="shared" si="12"/>
        <v>266902</v>
      </c>
      <c r="O125" s="59"/>
      <c r="P125" s="81">
        <v>1.056</v>
      </c>
      <c r="Q125" s="81">
        <v>1.05</v>
      </c>
    </row>
    <row r="126" spans="1:17" ht="15" customHeight="1" thickBot="1">
      <c r="A126" s="316">
        <v>2270</v>
      </c>
      <c r="B126" s="511" t="s">
        <v>106</v>
      </c>
      <c r="C126" s="512"/>
      <c r="D126" s="512"/>
      <c r="E126" s="512"/>
      <c r="F126" s="513"/>
      <c r="G126" s="293">
        <f>G127+G128+G129+G130+G131</f>
        <v>32469243</v>
      </c>
      <c r="H126" s="293">
        <f aca="true" t="shared" si="13" ref="H126:N126">H127+H128+H129</f>
        <v>0</v>
      </c>
      <c r="I126" s="293">
        <f t="shared" si="13"/>
        <v>0</v>
      </c>
      <c r="J126" s="293">
        <f>J127+J128+J129+J130+J131</f>
        <v>32469243</v>
      </c>
      <c r="K126" s="293">
        <f>K127+K128+K129+K130+K131</f>
        <v>34190113</v>
      </c>
      <c r="L126" s="293">
        <f t="shared" si="13"/>
        <v>0</v>
      </c>
      <c r="M126" s="293">
        <f t="shared" si="13"/>
        <v>0</v>
      </c>
      <c r="N126" s="44">
        <f t="shared" si="13"/>
        <v>33672447</v>
      </c>
      <c r="O126" s="59"/>
      <c r="P126" s="81"/>
      <c r="Q126" s="81"/>
    </row>
    <row r="127" spans="1:17" ht="15" customHeight="1" thickBot="1">
      <c r="A127" s="316">
        <v>2271</v>
      </c>
      <c r="B127" s="511" t="s">
        <v>107</v>
      </c>
      <c r="C127" s="512"/>
      <c r="D127" s="512"/>
      <c r="E127" s="512"/>
      <c r="F127" s="513"/>
      <c r="G127" s="293">
        <v>19073776</v>
      </c>
      <c r="H127" s="324"/>
      <c r="I127" s="323"/>
      <c r="J127" s="325">
        <f t="shared" si="11"/>
        <v>19073776</v>
      </c>
      <c r="K127" s="293">
        <v>20084687</v>
      </c>
      <c r="L127" s="324"/>
      <c r="M127" s="323"/>
      <c r="N127" s="60">
        <f t="shared" si="12"/>
        <v>20084687</v>
      </c>
      <c r="O127" s="59"/>
      <c r="P127" s="81">
        <v>1.082</v>
      </c>
      <c r="Q127" s="81">
        <v>1.059</v>
      </c>
    </row>
    <row r="128" spans="1:17" ht="15" customHeight="1" thickBot="1">
      <c r="A128" s="316">
        <v>2272</v>
      </c>
      <c r="B128" s="514" t="s">
        <v>108</v>
      </c>
      <c r="C128" s="515"/>
      <c r="D128" s="515"/>
      <c r="E128" s="515"/>
      <c r="F128" s="516"/>
      <c r="G128" s="293">
        <v>2669771</v>
      </c>
      <c r="H128" s="321"/>
      <c r="I128" s="320"/>
      <c r="J128" s="319">
        <f t="shared" si="11"/>
        <v>2669771</v>
      </c>
      <c r="K128" s="293">
        <v>2811268</v>
      </c>
      <c r="L128" s="321"/>
      <c r="M128" s="320"/>
      <c r="N128" s="58">
        <f t="shared" si="12"/>
        <v>2811268</v>
      </c>
      <c r="O128" s="59"/>
      <c r="P128" s="81">
        <v>1.082</v>
      </c>
      <c r="Q128" s="81">
        <v>1.059</v>
      </c>
    </row>
    <row r="129" spans="1:17" ht="15" customHeight="1" thickBot="1">
      <c r="A129" s="316">
        <v>2273</v>
      </c>
      <c r="B129" s="511" t="s">
        <v>109</v>
      </c>
      <c r="C129" s="512"/>
      <c r="D129" s="512"/>
      <c r="E129" s="512"/>
      <c r="F129" s="513"/>
      <c r="G129" s="293">
        <v>10234085</v>
      </c>
      <c r="H129" s="321"/>
      <c r="I129" s="320"/>
      <c r="J129" s="319">
        <f t="shared" si="11"/>
        <v>10234085</v>
      </c>
      <c r="K129" s="293">
        <v>10776492</v>
      </c>
      <c r="L129" s="321"/>
      <c r="M129" s="320"/>
      <c r="N129" s="58">
        <f t="shared" si="12"/>
        <v>10776492</v>
      </c>
      <c r="O129" s="59"/>
      <c r="P129" s="81">
        <v>1.1</v>
      </c>
      <c r="Q129" s="81">
        <v>1.1</v>
      </c>
    </row>
    <row r="130" spans="1:17" ht="15" customHeight="1" thickBot="1">
      <c r="A130" s="316">
        <v>2274</v>
      </c>
      <c r="B130" s="511" t="s">
        <v>110</v>
      </c>
      <c r="C130" s="512"/>
      <c r="D130" s="512"/>
      <c r="E130" s="512"/>
      <c r="F130" s="513"/>
      <c r="G130" s="293">
        <f>K93*P130</f>
        <v>0</v>
      </c>
      <c r="H130" s="321"/>
      <c r="I130" s="320"/>
      <c r="J130" s="319">
        <f t="shared" si="11"/>
        <v>0</v>
      </c>
      <c r="K130" s="293">
        <f aca="true" t="shared" si="14" ref="K130:K138">G130*Q130</f>
        <v>0</v>
      </c>
      <c r="L130" s="321"/>
      <c r="M130" s="320"/>
      <c r="N130" s="58">
        <f t="shared" si="12"/>
        <v>0</v>
      </c>
      <c r="O130" s="59"/>
      <c r="P130" s="81"/>
      <c r="Q130" s="81"/>
    </row>
    <row r="131" spans="1:17" ht="15" customHeight="1" thickBot="1">
      <c r="A131" s="316">
        <v>2275</v>
      </c>
      <c r="B131" s="511" t="s">
        <v>261</v>
      </c>
      <c r="C131" s="512"/>
      <c r="D131" s="512"/>
      <c r="E131" s="512"/>
      <c r="F131" s="513"/>
      <c r="G131" s="293">
        <v>491611</v>
      </c>
      <c r="H131" s="321"/>
      <c r="I131" s="320"/>
      <c r="J131" s="319">
        <v>491611</v>
      </c>
      <c r="K131" s="293">
        <v>517666</v>
      </c>
      <c r="L131" s="321"/>
      <c r="M131" s="320"/>
      <c r="N131" s="58"/>
      <c r="O131" s="59"/>
      <c r="P131" s="81"/>
      <c r="Q131" s="81"/>
    </row>
    <row r="132" spans="1:17" ht="13.5" customHeight="1" thickBot="1">
      <c r="A132" s="316">
        <v>2282</v>
      </c>
      <c r="B132" s="511" t="s">
        <v>111</v>
      </c>
      <c r="C132" s="512"/>
      <c r="D132" s="512"/>
      <c r="E132" s="512"/>
      <c r="F132" s="513"/>
      <c r="G132" s="293">
        <v>0</v>
      </c>
      <c r="H132" s="321"/>
      <c r="I132" s="320"/>
      <c r="J132" s="319">
        <f t="shared" si="11"/>
        <v>0</v>
      </c>
      <c r="K132" s="293">
        <f t="shared" si="14"/>
        <v>0</v>
      </c>
      <c r="L132" s="321"/>
      <c r="M132" s="320"/>
      <c r="N132" s="58">
        <f t="shared" si="12"/>
        <v>0</v>
      </c>
      <c r="O132" s="59"/>
      <c r="P132" s="81">
        <v>1.056</v>
      </c>
      <c r="Q132" s="81">
        <v>1.05</v>
      </c>
    </row>
    <row r="133" spans="1:17" ht="15" customHeight="1" thickBot="1">
      <c r="A133" s="316">
        <v>2700</v>
      </c>
      <c r="B133" s="511" t="s">
        <v>112</v>
      </c>
      <c r="C133" s="512"/>
      <c r="D133" s="512"/>
      <c r="E133" s="512"/>
      <c r="F133" s="513"/>
      <c r="G133" s="293">
        <v>1109322</v>
      </c>
      <c r="H133" s="293">
        <f>H134</f>
        <v>0</v>
      </c>
      <c r="I133" s="293">
        <f aca="true" t="shared" si="15" ref="I133:N133">I134</f>
        <v>0</v>
      </c>
      <c r="J133" s="293">
        <f t="shared" si="15"/>
        <v>1109322</v>
      </c>
      <c r="K133" s="293">
        <v>1168116</v>
      </c>
      <c r="L133" s="293">
        <f t="shared" si="15"/>
        <v>0</v>
      </c>
      <c r="M133" s="293">
        <f t="shared" si="15"/>
        <v>0</v>
      </c>
      <c r="N133" s="44">
        <f t="shared" si="15"/>
        <v>1168116</v>
      </c>
      <c r="O133" s="59"/>
      <c r="P133" s="81">
        <v>1.056</v>
      </c>
      <c r="Q133" s="81">
        <v>1.05</v>
      </c>
    </row>
    <row r="134" spans="1:17" ht="15" customHeight="1" thickBot="1">
      <c r="A134" s="316">
        <v>2710</v>
      </c>
      <c r="B134" s="511" t="s">
        <v>113</v>
      </c>
      <c r="C134" s="512"/>
      <c r="D134" s="512"/>
      <c r="E134" s="512"/>
      <c r="F134" s="513"/>
      <c r="G134" s="293">
        <v>1109322</v>
      </c>
      <c r="H134" s="324"/>
      <c r="I134" s="323"/>
      <c r="J134" s="325">
        <f>G134+H134</f>
        <v>1109322</v>
      </c>
      <c r="K134" s="293">
        <v>1168116</v>
      </c>
      <c r="L134" s="324"/>
      <c r="M134" s="323"/>
      <c r="N134" s="60">
        <f>K134+L134</f>
        <v>1168116</v>
      </c>
      <c r="O134" s="59"/>
      <c r="P134" s="81">
        <v>1.056</v>
      </c>
      <c r="Q134" s="81">
        <v>1.05</v>
      </c>
    </row>
    <row r="135" spans="1:17" ht="15" customHeight="1" thickBot="1">
      <c r="A135" s="316">
        <v>2800</v>
      </c>
      <c r="B135" s="511" t="s">
        <v>114</v>
      </c>
      <c r="C135" s="512"/>
      <c r="D135" s="512"/>
      <c r="E135" s="512"/>
      <c r="F135" s="513"/>
      <c r="G135" s="293">
        <v>0</v>
      </c>
      <c r="H135" s="321"/>
      <c r="I135" s="320"/>
      <c r="J135" s="319">
        <f>G135+H135</f>
        <v>0</v>
      </c>
      <c r="K135" s="293">
        <f t="shared" si="14"/>
        <v>0</v>
      </c>
      <c r="L135" s="321"/>
      <c r="M135" s="320"/>
      <c r="N135" s="58">
        <f>K135+L135</f>
        <v>0</v>
      </c>
      <c r="O135" s="59"/>
      <c r="P135" s="81">
        <v>1.056</v>
      </c>
      <c r="Q135" s="81">
        <v>1.05</v>
      </c>
    </row>
    <row r="136" spans="1:17" ht="16.5" customHeight="1" thickBot="1">
      <c r="A136" s="316">
        <v>3110</v>
      </c>
      <c r="B136" s="511" t="s">
        <v>115</v>
      </c>
      <c r="C136" s="512"/>
      <c r="D136" s="512"/>
      <c r="E136" s="512"/>
      <c r="F136" s="513"/>
      <c r="G136" s="293">
        <f>K99*P136</f>
        <v>0</v>
      </c>
      <c r="H136" s="246">
        <v>4703650</v>
      </c>
      <c r="I136" s="246">
        <v>4703650</v>
      </c>
      <c r="J136" s="319">
        <f>G136+H136</f>
        <v>4703650</v>
      </c>
      <c r="K136" s="293">
        <f t="shared" si="14"/>
        <v>0</v>
      </c>
      <c r="L136" s="246">
        <v>4952943</v>
      </c>
      <c r="M136" s="246">
        <v>4952943</v>
      </c>
      <c r="N136" s="58">
        <f>K136+L136</f>
        <v>4952943</v>
      </c>
      <c r="O136" s="59"/>
      <c r="P136" s="81">
        <v>1.056</v>
      </c>
      <c r="Q136" s="81">
        <v>1.05</v>
      </c>
    </row>
    <row r="137" spans="1:17" ht="15" customHeight="1" thickBot="1">
      <c r="A137" s="316">
        <v>3130</v>
      </c>
      <c r="B137" s="511" t="s">
        <v>116</v>
      </c>
      <c r="C137" s="512"/>
      <c r="D137" s="512"/>
      <c r="E137" s="512"/>
      <c r="F137" s="513"/>
      <c r="G137" s="293">
        <f>K100*P137</f>
        <v>0</v>
      </c>
      <c r="H137" s="293">
        <f aca="true" t="shared" si="16" ref="H137:N137">H138</f>
        <v>0</v>
      </c>
      <c r="I137" s="293">
        <f t="shared" si="16"/>
        <v>0</v>
      </c>
      <c r="J137" s="293">
        <f t="shared" si="16"/>
        <v>0</v>
      </c>
      <c r="K137" s="293">
        <f t="shared" si="14"/>
        <v>0</v>
      </c>
      <c r="L137" s="293">
        <f t="shared" si="16"/>
        <v>0</v>
      </c>
      <c r="M137" s="293">
        <f t="shared" si="16"/>
        <v>0</v>
      </c>
      <c r="N137" s="44">
        <f t="shared" si="16"/>
        <v>0</v>
      </c>
      <c r="O137" s="59"/>
      <c r="P137" s="81">
        <v>1.056</v>
      </c>
      <c r="Q137" s="81">
        <v>1.05</v>
      </c>
    </row>
    <row r="138" spans="1:17" ht="15" customHeight="1" thickBot="1">
      <c r="A138" s="316">
        <v>3132</v>
      </c>
      <c r="B138" s="511" t="s">
        <v>117</v>
      </c>
      <c r="C138" s="512"/>
      <c r="D138" s="512"/>
      <c r="E138" s="512"/>
      <c r="F138" s="513"/>
      <c r="G138" s="336">
        <f>K101*P138</f>
        <v>0</v>
      </c>
      <c r="H138" s="321"/>
      <c r="I138" s="320"/>
      <c r="J138" s="319">
        <f>G138+H138</f>
        <v>0</v>
      </c>
      <c r="K138" s="293">
        <f t="shared" si="14"/>
        <v>0</v>
      </c>
      <c r="L138" s="321"/>
      <c r="M138" s="320"/>
      <c r="N138" s="58">
        <f>K138+L138</f>
        <v>0</v>
      </c>
      <c r="O138" s="59"/>
      <c r="P138" s="81">
        <v>1.056</v>
      </c>
      <c r="Q138" s="81">
        <v>1.05</v>
      </c>
    </row>
    <row r="139" spans="1:17" ht="15" customHeight="1" thickBot="1">
      <c r="A139" s="316"/>
      <c r="B139" s="511" t="s">
        <v>118</v>
      </c>
      <c r="C139" s="512"/>
      <c r="D139" s="512"/>
      <c r="E139" s="512"/>
      <c r="F139" s="513"/>
      <c r="G139" s="293">
        <f>G119+G120+G121+G122+G123+G124+G125+G126+G132+G133+G135+G136+G137+G138</f>
        <v>127253288</v>
      </c>
      <c r="H139" s="293">
        <f aca="true" t="shared" si="17" ref="H139:N139">H119+H120+H121+H122+H123+H124+H125+H126+H132+H133+H135+H136+H137+H138</f>
        <v>4703650</v>
      </c>
      <c r="I139" s="293">
        <f t="shared" si="17"/>
        <v>4703650</v>
      </c>
      <c r="J139" s="293">
        <f t="shared" si="17"/>
        <v>131956938</v>
      </c>
      <c r="K139" s="293">
        <f t="shared" si="17"/>
        <v>133997712</v>
      </c>
      <c r="L139" s="293">
        <f t="shared" si="17"/>
        <v>4952943</v>
      </c>
      <c r="M139" s="293">
        <f t="shared" si="17"/>
        <v>4952943</v>
      </c>
      <c r="N139" s="44">
        <f t="shared" si="17"/>
        <v>138432989</v>
      </c>
      <c r="O139" s="59"/>
      <c r="P139" s="81">
        <v>1.056</v>
      </c>
      <c r="Q139" s="81">
        <v>1.05</v>
      </c>
    </row>
    <row r="140" ht="20.25" customHeight="1">
      <c r="A140" s="55"/>
    </row>
    <row r="141" spans="1:15" ht="15" customHeight="1">
      <c r="A141" s="379" t="s">
        <v>55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9"/>
    </row>
    <row r="142" spans="13:15" ht="17.25" customHeight="1" thickBot="1">
      <c r="M142" s="459" t="s">
        <v>12</v>
      </c>
      <c r="N142" s="459"/>
      <c r="O142" s="25"/>
    </row>
    <row r="143" spans="1:15" ht="27" customHeight="1" thickBot="1">
      <c r="A143" s="494" t="s">
        <v>250</v>
      </c>
      <c r="B143" s="460" t="s">
        <v>3</v>
      </c>
      <c r="C143" s="461"/>
      <c r="D143" s="461"/>
      <c r="E143" s="461"/>
      <c r="F143" s="462"/>
      <c r="G143" s="468" t="s">
        <v>11</v>
      </c>
      <c r="H143" s="469"/>
      <c r="I143" s="469"/>
      <c r="J143" s="470"/>
      <c r="K143" s="471" t="s">
        <v>53</v>
      </c>
      <c r="L143" s="469"/>
      <c r="M143" s="469"/>
      <c r="N143" s="473"/>
      <c r="O143" s="25"/>
    </row>
    <row r="144" spans="1:15" ht="33" customHeight="1">
      <c r="A144" s="495"/>
      <c r="B144" s="463"/>
      <c r="C144" s="375"/>
      <c r="D144" s="375"/>
      <c r="E144" s="375"/>
      <c r="F144" s="464"/>
      <c r="G144" s="26" t="s">
        <v>84</v>
      </c>
      <c r="H144" s="26" t="s">
        <v>85</v>
      </c>
      <c r="I144" s="457" t="s">
        <v>86</v>
      </c>
      <c r="J144" s="26" t="s">
        <v>87</v>
      </c>
      <c r="K144" s="26" t="s">
        <v>84</v>
      </c>
      <c r="L144" s="26" t="s">
        <v>85</v>
      </c>
      <c r="M144" s="457" t="s">
        <v>86</v>
      </c>
      <c r="N144" s="74" t="s">
        <v>87</v>
      </c>
      <c r="O144" s="25"/>
    </row>
    <row r="145" spans="1:15" ht="34.5" customHeight="1" thickBot="1">
      <c r="A145" s="496"/>
      <c r="B145" s="465"/>
      <c r="C145" s="466"/>
      <c r="D145" s="466"/>
      <c r="E145" s="466"/>
      <c r="F145" s="467"/>
      <c r="G145" s="32" t="s">
        <v>88</v>
      </c>
      <c r="H145" s="32" t="s">
        <v>88</v>
      </c>
      <c r="I145" s="458"/>
      <c r="J145" s="32" t="s">
        <v>89</v>
      </c>
      <c r="K145" s="32" t="s">
        <v>88</v>
      </c>
      <c r="L145" s="32" t="s">
        <v>88</v>
      </c>
      <c r="M145" s="458"/>
      <c r="N145" s="76" t="s">
        <v>90</v>
      </c>
      <c r="O145" s="25"/>
    </row>
    <row r="146" spans="1:15" ht="16.5" thickBot="1">
      <c r="A146" s="41">
        <v>1</v>
      </c>
      <c r="B146" s="435">
        <v>2</v>
      </c>
      <c r="C146" s="436"/>
      <c r="D146" s="436"/>
      <c r="E146" s="436"/>
      <c r="F146" s="437"/>
      <c r="G146" s="32">
        <v>3</v>
      </c>
      <c r="H146" s="32">
        <v>4</v>
      </c>
      <c r="I146" s="32">
        <v>5</v>
      </c>
      <c r="J146" s="32">
        <v>6</v>
      </c>
      <c r="K146" s="32">
        <v>7</v>
      </c>
      <c r="L146" s="32">
        <v>8</v>
      </c>
      <c r="M146" s="32">
        <v>9</v>
      </c>
      <c r="N146" s="76">
        <v>10</v>
      </c>
      <c r="O146" s="25"/>
    </row>
    <row r="147" spans="1:15" ht="16.5" thickBot="1">
      <c r="A147" s="41"/>
      <c r="B147" s="517"/>
      <c r="C147" s="518"/>
      <c r="D147" s="518"/>
      <c r="E147" s="518"/>
      <c r="F147" s="519"/>
      <c r="G147" s="32"/>
      <c r="H147" s="32"/>
      <c r="I147" s="32"/>
      <c r="J147" s="32"/>
      <c r="K147" s="32"/>
      <c r="L147" s="32"/>
      <c r="M147" s="32"/>
      <c r="N147" s="76"/>
      <c r="O147" s="25"/>
    </row>
    <row r="148" spans="1:15" ht="16.5" thickBot="1">
      <c r="A148" s="41"/>
      <c r="B148" s="517" t="s">
        <v>97</v>
      </c>
      <c r="C148" s="518"/>
      <c r="D148" s="518"/>
      <c r="E148" s="518"/>
      <c r="F148" s="519"/>
      <c r="G148" s="32"/>
      <c r="H148" s="32"/>
      <c r="I148" s="32"/>
      <c r="J148" s="32"/>
      <c r="K148" s="32"/>
      <c r="L148" s="32"/>
      <c r="M148" s="32"/>
      <c r="N148" s="76"/>
      <c r="O148" s="25"/>
    </row>
    <row r="149" ht="11.25" customHeight="1">
      <c r="A149" s="55"/>
    </row>
    <row r="150" spans="1:15" ht="15.75" customHeight="1">
      <c r="A150" s="379" t="s">
        <v>23</v>
      </c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9"/>
    </row>
    <row r="151" ht="19.5" customHeight="1">
      <c r="A151" s="11"/>
    </row>
    <row r="152" spans="1:15" ht="21" customHeight="1">
      <c r="A152" s="379" t="s">
        <v>56</v>
      </c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9"/>
    </row>
    <row r="153" spans="13:15" ht="15.75" customHeight="1" thickBot="1">
      <c r="M153" s="520" t="s">
        <v>12</v>
      </c>
      <c r="N153" s="520"/>
      <c r="O153" s="83"/>
    </row>
    <row r="154" spans="1:15" ht="15.75" customHeight="1" thickBot="1">
      <c r="A154" s="521" t="s">
        <v>24</v>
      </c>
      <c r="B154" s="524" t="s">
        <v>49</v>
      </c>
      <c r="C154" s="527" t="s">
        <v>50</v>
      </c>
      <c r="D154" s="455"/>
      <c r="E154" s="455"/>
      <c r="F154" s="456"/>
      <c r="G154" s="454" t="s">
        <v>251</v>
      </c>
      <c r="H154" s="455"/>
      <c r="I154" s="455"/>
      <c r="J154" s="456"/>
      <c r="K154" s="454" t="s">
        <v>52</v>
      </c>
      <c r="L154" s="455"/>
      <c r="M154" s="455"/>
      <c r="N154" s="528"/>
      <c r="O154" s="17"/>
    </row>
    <row r="155" spans="1:15" ht="21" customHeight="1">
      <c r="A155" s="522"/>
      <c r="B155" s="525"/>
      <c r="C155" s="18" t="s">
        <v>84</v>
      </c>
      <c r="D155" s="18" t="s">
        <v>85</v>
      </c>
      <c r="E155" s="457" t="s">
        <v>86</v>
      </c>
      <c r="F155" s="18" t="s">
        <v>87</v>
      </c>
      <c r="G155" s="18" t="s">
        <v>84</v>
      </c>
      <c r="H155" s="18" t="s">
        <v>85</v>
      </c>
      <c r="I155" s="457" t="s">
        <v>86</v>
      </c>
      <c r="J155" s="18" t="s">
        <v>87</v>
      </c>
      <c r="K155" s="18" t="s">
        <v>84</v>
      </c>
      <c r="L155" s="18" t="s">
        <v>85</v>
      </c>
      <c r="M155" s="457" t="s">
        <v>86</v>
      </c>
      <c r="N155" s="65" t="s">
        <v>87</v>
      </c>
      <c r="O155" s="17"/>
    </row>
    <row r="156" spans="1:15" ht="27" customHeight="1" thickBot="1">
      <c r="A156" s="523"/>
      <c r="B156" s="526"/>
      <c r="C156" s="21" t="s">
        <v>88</v>
      </c>
      <c r="D156" s="21" t="s">
        <v>88</v>
      </c>
      <c r="E156" s="458"/>
      <c r="F156" s="21" t="s">
        <v>89</v>
      </c>
      <c r="G156" s="21" t="s">
        <v>88</v>
      </c>
      <c r="H156" s="21" t="s">
        <v>88</v>
      </c>
      <c r="I156" s="458"/>
      <c r="J156" s="21" t="s">
        <v>90</v>
      </c>
      <c r="K156" s="21" t="s">
        <v>88</v>
      </c>
      <c r="L156" s="21" t="s">
        <v>88</v>
      </c>
      <c r="M156" s="458"/>
      <c r="N156" s="66" t="s">
        <v>91</v>
      </c>
      <c r="O156" s="17"/>
    </row>
    <row r="157" spans="1:15" ht="15.75" thickBot="1">
      <c r="A157" s="56">
        <v>1</v>
      </c>
      <c r="B157" s="85">
        <v>2</v>
      </c>
      <c r="C157" s="21">
        <v>3</v>
      </c>
      <c r="D157" s="21">
        <v>4</v>
      </c>
      <c r="E157" s="21">
        <v>5</v>
      </c>
      <c r="F157" s="21">
        <v>6</v>
      </c>
      <c r="G157" s="21">
        <v>7</v>
      </c>
      <c r="H157" s="21">
        <v>8</v>
      </c>
      <c r="I157" s="21">
        <v>9</v>
      </c>
      <c r="J157" s="21">
        <v>10</v>
      </c>
      <c r="K157" s="21">
        <v>11</v>
      </c>
      <c r="L157" s="21">
        <v>12</v>
      </c>
      <c r="M157" s="21">
        <v>13</v>
      </c>
      <c r="N157" s="66">
        <v>14</v>
      </c>
      <c r="O157" s="17"/>
    </row>
    <row r="158" spans="1:15" ht="31.5" customHeight="1" thickBot="1">
      <c r="A158" s="56"/>
      <c r="B158" s="30" t="s">
        <v>119</v>
      </c>
      <c r="C158" s="246">
        <f>C102</f>
        <v>248772313.28</v>
      </c>
      <c r="D158" s="246">
        <f>D102</f>
        <v>27562473.96</v>
      </c>
      <c r="E158" s="246">
        <f>E102</f>
        <v>10863765.48</v>
      </c>
      <c r="F158" s="246">
        <f>C158+D158</f>
        <v>276334787.24</v>
      </c>
      <c r="G158" s="246">
        <f>G102</f>
        <v>264147096</v>
      </c>
      <c r="H158" s="246">
        <f>H102</f>
        <v>9218500</v>
      </c>
      <c r="I158" s="246">
        <f>I102</f>
        <v>9218500</v>
      </c>
      <c r="J158" s="246">
        <f>G158+H158</f>
        <v>273365596</v>
      </c>
      <c r="K158" s="246">
        <f>K102</f>
        <v>120391000</v>
      </c>
      <c r="L158" s="246">
        <f>L102</f>
        <v>4450000</v>
      </c>
      <c r="M158" s="246">
        <f>M102</f>
        <v>4450000</v>
      </c>
      <c r="N158" s="86">
        <f>K158+L158</f>
        <v>124841000</v>
      </c>
      <c r="O158" s="29"/>
    </row>
    <row r="159" spans="1:15" ht="16.5" thickBot="1">
      <c r="A159" s="56"/>
      <c r="B159" s="87" t="s">
        <v>97</v>
      </c>
      <c r="C159" s="246">
        <f>C158</f>
        <v>248772313.28</v>
      </c>
      <c r="D159" s="246">
        <f aca="true" t="shared" si="18" ref="D159:N159">D158</f>
        <v>27562473.96</v>
      </c>
      <c r="E159" s="246">
        <f t="shared" si="18"/>
        <v>10863765.48</v>
      </c>
      <c r="F159" s="246">
        <f t="shared" si="18"/>
        <v>276334787.24</v>
      </c>
      <c r="G159" s="246">
        <f t="shared" si="18"/>
        <v>264147096</v>
      </c>
      <c r="H159" s="246">
        <f t="shared" si="18"/>
        <v>9218500</v>
      </c>
      <c r="I159" s="246">
        <f t="shared" si="18"/>
        <v>9218500</v>
      </c>
      <c r="J159" s="246">
        <f t="shared" si="18"/>
        <v>273365596</v>
      </c>
      <c r="K159" s="246">
        <f t="shared" si="18"/>
        <v>120391000</v>
      </c>
      <c r="L159" s="246">
        <f t="shared" si="18"/>
        <v>4450000</v>
      </c>
      <c r="M159" s="246">
        <f t="shared" si="18"/>
        <v>4450000</v>
      </c>
      <c r="N159" s="22">
        <f t="shared" si="18"/>
        <v>124841000</v>
      </c>
      <c r="O159" s="29"/>
    </row>
    <row r="160" ht="21" customHeight="1">
      <c r="A160" s="37"/>
    </row>
    <row r="161" spans="1:15" ht="21" customHeight="1">
      <c r="A161" s="379" t="s">
        <v>57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9"/>
    </row>
    <row r="162" spans="1:12" ht="16.5" thickBot="1">
      <c r="A162" s="63"/>
      <c r="K162" s="459" t="s">
        <v>12</v>
      </c>
      <c r="L162" s="459"/>
    </row>
    <row r="163" spans="1:12" ht="16.5" customHeight="1" thickBot="1">
      <c r="A163" s="521" t="s">
        <v>24</v>
      </c>
      <c r="B163" s="461" t="s">
        <v>49</v>
      </c>
      <c r="C163" s="461"/>
      <c r="D163" s="462"/>
      <c r="E163" s="468" t="s">
        <v>98</v>
      </c>
      <c r="F163" s="469"/>
      <c r="G163" s="469"/>
      <c r="H163" s="470"/>
      <c r="I163" s="471" t="s">
        <v>11</v>
      </c>
      <c r="J163" s="469"/>
      <c r="K163" s="469"/>
      <c r="L163" s="470"/>
    </row>
    <row r="164" spans="1:12" ht="16.5" customHeight="1">
      <c r="A164" s="522"/>
      <c r="B164" s="375"/>
      <c r="C164" s="375"/>
      <c r="D164" s="464"/>
      <c r="E164" s="26" t="s">
        <v>84</v>
      </c>
      <c r="F164" s="26" t="s">
        <v>85</v>
      </c>
      <c r="G164" s="457" t="s">
        <v>86</v>
      </c>
      <c r="H164" s="26" t="s">
        <v>87</v>
      </c>
      <c r="I164" s="26" t="s">
        <v>84</v>
      </c>
      <c r="J164" s="26" t="s">
        <v>85</v>
      </c>
      <c r="K164" s="457" t="s">
        <v>86</v>
      </c>
      <c r="L164" s="26" t="s">
        <v>87</v>
      </c>
    </row>
    <row r="165" spans="1:12" ht="45.75" customHeight="1" thickBot="1">
      <c r="A165" s="523"/>
      <c r="B165" s="466"/>
      <c r="C165" s="466"/>
      <c r="D165" s="467"/>
      <c r="E165" s="32" t="s">
        <v>88</v>
      </c>
      <c r="F165" s="32" t="s">
        <v>88</v>
      </c>
      <c r="G165" s="458"/>
      <c r="H165" s="32" t="s">
        <v>89</v>
      </c>
      <c r="I165" s="32" t="s">
        <v>88</v>
      </c>
      <c r="J165" s="32" t="s">
        <v>88</v>
      </c>
      <c r="K165" s="458"/>
      <c r="L165" s="32" t="s">
        <v>90</v>
      </c>
    </row>
    <row r="166" spans="1:12" ht="16.5" thickBot="1">
      <c r="A166" s="88">
        <v>1</v>
      </c>
      <c r="B166" s="435">
        <v>2</v>
      </c>
      <c r="C166" s="436"/>
      <c r="D166" s="437"/>
      <c r="E166" s="32">
        <v>3</v>
      </c>
      <c r="F166" s="32">
        <v>4</v>
      </c>
      <c r="G166" s="32">
        <v>5</v>
      </c>
      <c r="H166" s="32">
        <v>6</v>
      </c>
      <c r="I166" s="32">
        <v>7</v>
      </c>
      <c r="J166" s="32">
        <v>8</v>
      </c>
      <c r="K166" s="32">
        <v>9</v>
      </c>
      <c r="L166" s="32">
        <v>10</v>
      </c>
    </row>
    <row r="167" spans="1:12" ht="34.5" customHeight="1" thickBot="1">
      <c r="A167" s="88"/>
      <c r="B167" s="435" t="s">
        <v>119</v>
      </c>
      <c r="C167" s="436"/>
      <c r="D167" s="437"/>
      <c r="E167" s="246">
        <f>G139</f>
        <v>127253288</v>
      </c>
      <c r="F167" s="246">
        <f>H139</f>
        <v>4703650</v>
      </c>
      <c r="G167" s="246">
        <f>I139</f>
        <v>4703650</v>
      </c>
      <c r="H167" s="246">
        <f>E167+F167</f>
        <v>131956938</v>
      </c>
      <c r="I167" s="246">
        <f>K139</f>
        <v>133997712</v>
      </c>
      <c r="J167" s="246">
        <f>L139</f>
        <v>4952943</v>
      </c>
      <c r="K167" s="246">
        <f>M139</f>
        <v>4952943</v>
      </c>
      <c r="L167" s="246">
        <f>I167+J167</f>
        <v>138950655</v>
      </c>
    </row>
    <row r="168" spans="1:12" ht="16.5" customHeight="1" thickBot="1">
      <c r="A168" s="88"/>
      <c r="B168" s="517" t="s">
        <v>97</v>
      </c>
      <c r="C168" s="518"/>
      <c r="D168" s="519"/>
      <c r="E168" s="246">
        <f>E167</f>
        <v>127253288</v>
      </c>
      <c r="F168" s="246">
        <f aca="true" t="shared" si="19" ref="F168:L168">F167</f>
        <v>4703650</v>
      </c>
      <c r="G168" s="246">
        <f t="shared" si="19"/>
        <v>4703650</v>
      </c>
      <c r="H168" s="246">
        <f t="shared" si="19"/>
        <v>131956938</v>
      </c>
      <c r="I168" s="246">
        <f t="shared" si="19"/>
        <v>133997712</v>
      </c>
      <c r="J168" s="246">
        <f t="shared" si="19"/>
        <v>4952943</v>
      </c>
      <c r="K168" s="246">
        <f t="shared" si="19"/>
        <v>4952943</v>
      </c>
      <c r="L168" s="246">
        <f t="shared" si="19"/>
        <v>138950655</v>
      </c>
    </row>
    <row r="169" ht="6.75" customHeight="1">
      <c r="A169" s="37"/>
    </row>
    <row r="170" spans="1:15" ht="15.75" customHeight="1">
      <c r="A170" s="379" t="s">
        <v>120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9"/>
    </row>
    <row r="171" ht="10.5" customHeight="1">
      <c r="A171" s="11"/>
    </row>
    <row r="172" spans="1:15" ht="15.75" customHeight="1">
      <c r="A172" s="379" t="s">
        <v>252</v>
      </c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9"/>
    </row>
    <row r="173" ht="16.5" thickBot="1">
      <c r="A173" s="63"/>
    </row>
    <row r="174" spans="1:16" ht="38.25" customHeight="1" thickBot="1">
      <c r="A174" s="529" t="s">
        <v>253</v>
      </c>
      <c r="B174" s="460" t="s">
        <v>25</v>
      </c>
      <c r="C174" s="461"/>
      <c r="D174" s="462"/>
      <c r="E174" s="460" t="s">
        <v>26</v>
      </c>
      <c r="F174" s="462"/>
      <c r="G174" s="460" t="s">
        <v>27</v>
      </c>
      <c r="H174" s="461"/>
      <c r="I174" s="462"/>
      <c r="J174" s="468" t="s">
        <v>50</v>
      </c>
      <c r="K174" s="470"/>
      <c r="L174" s="471" t="s">
        <v>51</v>
      </c>
      <c r="M174" s="470"/>
      <c r="N174" s="471" t="s">
        <v>52</v>
      </c>
      <c r="O174" s="469"/>
      <c r="P174" s="470"/>
    </row>
    <row r="175" spans="1:16" ht="33.75" customHeight="1">
      <c r="A175" s="530"/>
      <c r="B175" s="463"/>
      <c r="C175" s="375"/>
      <c r="D175" s="464"/>
      <c r="E175" s="463"/>
      <c r="F175" s="464"/>
      <c r="G175" s="463"/>
      <c r="H175" s="375"/>
      <c r="I175" s="464"/>
      <c r="J175" s="26" t="s">
        <v>84</v>
      </c>
      <c r="K175" s="26" t="s">
        <v>85</v>
      </c>
      <c r="L175" s="26" t="s">
        <v>84</v>
      </c>
      <c r="M175" s="26" t="s">
        <v>85</v>
      </c>
      <c r="N175" s="26" t="s">
        <v>84</v>
      </c>
      <c r="O175" s="26" t="s">
        <v>84</v>
      </c>
      <c r="P175" s="26" t="s">
        <v>85</v>
      </c>
    </row>
    <row r="176" spans="1:16" ht="28.5" customHeight="1" thickBot="1">
      <c r="A176" s="531"/>
      <c r="B176" s="465"/>
      <c r="C176" s="466"/>
      <c r="D176" s="467"/>
      <c r="E176" s="465"/>
      <c r="F176" s="467"/>
      <c r="G176" s="465"/>
      <c r="H176" s="466"/>
      <c r="I176" s="467"/>
      <c r="J176" s="32" t="s">
        <v>88</v>
      </c>
      <c r="K176" s="32" t="s">
        <v>88</v>
      </c>
      <c r="L176" s="32" t="s">
        <v>88</v>
      </c>
      <c r="M176" s="32" t="s">
        <v>88</v>
      </c>
      <c r="N176" s="32" t="s">
        <v>88</v>
      </c>
      <c r="O176" s="32" t="s">
        <v>88</v>
      </c>
      <c r="P176" s="32" t="s">
        <v>88</v>
      </c>
    </row>
    <row r="177" spans="1:16" ht="16.5" thickBot="1">
      <c r="A177" s="88">
        <v>1</v>
      </c>
      <c r="B177" s="435">
        <v>2</v>
      </c>
      <c r="C177" s="436"/>
      <c r="D177" s="437"/>
      <c r="E177" s="435">
        <v>3</v>
      </c>
      <c r="F177" s="437"/>
      <c r="G177" s="435">
        <v>4</v>
      </c>
      <c r="H177" s="436"/>
      <c r="I177" s="437"/>
      <c r="J177" s="32">
        <v>5</v>
      </c>
      <c r="K177" s="32">
        <v>6</v>
      </c>
      <c r="L177" s="32">
        <v>7</v>
      </c>
      <c r="M177" s="32">
        <v>8</v>
      </c>
      <c r="N177" s="32">
        <v>9</v>
      </c>
      <c r="O177" s="32"/>
      <c r="P177" s="32">
        <v>10</v>
      </c>
    </row>
    <row r="178" spans="1:16" s="80" customFormat="1" ht="16.5" customHeight="1" thickBot="1">
      <c r="A178" s="166"/>
      <c r="B178" s="376" t="s">
        <v>121</v>
      </c>
      <c r="C178" s="377"/>
      <c r="D178" s="378"/>
      <c r="E178" s="422"/>
      <c r="F178" s="423"/>
      <c r="G178" s="424"/>
      <c r="H178" s="425"/>
      <c r="I178" s="532"/>
      <c r="J178" s="170"/>
      <c r="K178" s="170"/>
      <c r="L178" s="170"/>
      <c r="M178" s="170"/>
      <c r="N178" s="170"/>
      <c r="O178" s="170"/>
      <c r="P178" s="170"/>
    </row>
    <row r="179" spans="1:16" s="80" customFormat="1" ht="16.5" customHeight="1" thickBot="1">
      <c r="A179" s="166"/>
      <c r="B179" s="376" t="s">
        <v>122</v>
      </c>
      <c r="C179" s="377"/>
      <c r="D179" s="378"/>
      <c r="E179" s="139"/>
      <c r="F179" s="140"/>
      <c r="G179" s="167"/>
      <c r="H179" s="168"/>
      <c r="I179" s="169"/>
      <c r="J179" s="170"/>
      <c r="K179" s="170"/>
      <c r="L179" s="170"/>
      <c r="M179" s="170"/>
      <c r="N179" s="170"/>
      <c r="O179" s="170"/>
      <c r="P179" s="170"/>
    </row>
    <row r="180" spans="1:16" s="80" customFormat="1" ht="16.5" customHeight="1" thickBot="1">
      <c r="A180" s="166">
        <v>1</v>
      </c>
      <c r="B180" s="426" t="s">
        <v>123</v>
      </c>
      <c r="C180" s="427"/>
      <c r="D180" s="428"/>
      <c r="E180" s="139"/>
      <c r="F180" s="140"/>
      <c r="G180" s="167"/>
      <c r="H180" s="168"/>
      <c r="I180" s="169"/>
      <c r="J180" s="170"/>
      <c r="K180" s="170"/>
      <c r="L180" s="170"/>
      <c r="M180" s="170"/>
      <c r="N180" s="170"/>
      <c r="O180" s="170"/>
      <c r="P180" s="170"/>
    </row>
    <row r="181" spans="1:16" s="80" customFormat="1" ht="16.5" customHeight="1" thickBot="1">
      <c r="A181" s="166"/>
      <c r="B181" s="429" t="s">
        <v>124</v>
      </c>
      <c r="C181" s="430"/>
      <c r="D181" s="431"/>
      <c r="E181" s="139"/>
      <c r="F181" s="140"/>
      <c r="G181" s="167"/>
      <c r="H181" s="168"/>
      <c r="I181" s="169"/>
      <c r="J181" s="170"/>
      <c r="K181" s="170"/>
      <c r="L181" s="170"/>
      <c r="M181" s="170"/>
      <c r="N181" s="170"/>
      <c r="O181" s="170"/>
      <c r="P181" s="170"/>
    </row>
    <row r="182" spans="1:16" s="80" customFormat="1" ht="16.5" customHeight="1" thickBot="1">
      <c r="A182" s="166"/>
      <c r="B182" s="416" t="s">
        <v>269</v>
      </c>
      <c r="C182" s="417"/>
      <c r="D182" s="418"/>
      <c r="E182" s="385" t="s">
        <v>125</v>
      </c>
      <c r="F182" s="386"/>
      <c r="G182" s="412" t="s">
        <v>126</v>
      </c>
      <c r="H182" s="413"/>
      <c r="I182" s="441"/>
      <c r="J182" s="170">
        <v>4</v>
      </c>
      <c r="K182" s="170"/>
      <c r="L182" s="170">
        <v>4</v>
      </c>
      <c r="M182" s="170"/>
      <c r="N182" s="170">
        <v>4</v>
      </c>
      <c r="O182" s="170">
        <v>4</v>
      </c>
      <c r="P182" s="170"/>
    </row>
    <row r="183" spans="1:16" s="80" customFormat="1" ht="30.75" customHeight="1" thickBot="1">
      <c r="A183" s="166"/>
      <c r="B183" s="416" t="s">
        <v>127</v>
      </c>
      <c r="C183" s="417"/>
      <c r="D183" s="418"/>
      <c r="E183" s="385" t="s">
        <v>125</v>
      </c>
      <c r="F183" s="386"/>
      <c r="G183" s="414"/>
      <c r="H183" s="415"/>
      <c r="I183" s="442"/>
      <c r="J183" s="171">
        <v>2938.75</v>
      </c>
      <c r="K183" s="172"/>
      <c r="L183" s="171">
        <v>2939.75</v>
      </c>
      <c r="M183" s="172"/>
      <c r="N183" s="171">
        <v>2891.25</v>
      </c>
      <c r="O183" s="171">
        <v>2851.75</v>
      </c>
      <c r="P183" s="172"/>
    </row>
    <row r="184" spans="1:16" s="80" customFormat="1" ht="16.5" customHeight="1" thickBot="1">
      <c r="A184" s="166"/>
      <c r="B184" s="421" t="s">
        <v>128</v>
      </c>
      <c r="C184" s="405"/>
      <c r="D184" s="406"/>
      <c r="E184" s="385" t="s">
        <v>125</v>
      </c>
      <c r="F184" s="386"/>
      <c r="G184" s="414"/>
      <c r="H184" s="415"/>
      <c r="I184" s="442"/>
      <c r="J184" s="171">
        <v>507</v>
      </c>
      <c r="K184" s="173"/>
      <c r="L184" s="171">
        <v>504.25</v>
      </c>
      <c r="M184" s="173"/>
      <c r="N184" s="170">
        <v>501.5</v>
      </c>
      <c r="O184" s="170">
        <v>510</v>
      </c>
      <c r="P184" s="173"/>
    </row>
    <row r="185" spans="1:16" s="80" customFormat="1" ht="16.5" customHeight="1" thickBot="1">
      <c r="A185" s="166"/>
      <c r="B185" s="404" t="s">
        <v>129</v>
      </c>
      <c r="C185" s="405"/>
      <c r="D185" s="406"/>
      <c r="E185" s="385" t="s">
        <v>125</v>
      </c>
      <c r="F185" s="386"/>
      <c r="G185" s="414"/>
      <c r="H185" s="415"/>
      <c r="I185" s="442"/>
      <c r="J185" s="170">
        <v>1160</v>
      </c>
      <c r="K185" s="170"/>
      <c r="L185" s="170">
        <v>1160</v>
      </c>
      <c r="M185" s="170"/>
      <c r="N185" s="170">
        <v>1160</v>
      </c>
      <c r="O185" s="170">
        <v>1160</v>
      </c>
      <c r="P185" s="170"/>
    </row>
    <row r="186" spans="1:16" s="80" customFormat="1" ht="16.5" customHeight="1" thickBot="1">
      <c r="A186" s="166"/>
      <c r="B186" s="421" t="s">
        <v>130</v>
      </c>
      <c r="C186" s="405"/>
      <c r="D186" s="406"/>
      <c r="E186" s="385" t="s">
        <v>125</v>
      </c>
      <c r="F186" s="386"/>
      <c r="G186" s="419"/>
      <c r="H186" s="420"/>
      <c r="I186" s="533"/>
      <c r="J186" s="170">
        <v>103</v>
      </c>
      <c r="K186" s="170"/>
      <c r="L186" s="170">
        <v>103</v>
      </c>
      <c r="M186" s="170"/>
      <c r="N186" s="170">
        <v>103</v>
      </c>
      <c r="O186" s="170">
        <v>103</v>
      </c>
      <c r="P186" s="170"/>
    </row>
    <row r="187" spans="1:16" s="80" customFormat="1" ht="33" customHeight="1" thickBot="1">
      <c r="A187" s="166"/>
      <c r="B187" s="398" t="s">
        <v>262</v>
      </c>
      <c r="C187" s="399"/>
      <c r="D187" s="400"/>
      <c r="E187" s="385" t="s">
        <v>135</v>
      </c>
      <c r="F187" s="386"/>
      <c r="G187" s="410" t="s">
        <v>263</v>
      </c>
      <c r="H187" s="411"/>
      <c r="I187" s="438"/>
      <c r="J187" s="170"/>
      <c r="K187" s="170"/>
      <c r="L187" s="170">
        <v>495</v>
      </c>
      <c r="M187" s="170"/>
      <c r="N187" s="170"/>
      <c r="O187" s="170">
        <v>495</v>
      </c>
      <c r="P187" s="170"/>
    </row>
    <row r="188" spans="1:16" s="80" customFormat="1" ht="16.5" customHeight="1" thickBot="1">
      <c r="A188" s="166"/>
      <c r="B188" s="399" t="s">
        <v>151</v>
      </c>
      <c r="C188" s="399"/>
      <c r="D188" s="400"/>
      <c r="E188" s="385" t="s">
        <v>152</v>
      </c>
      <c r="F188" s="386"/>
      <c r="G188" s="410" t="s">
        <v>153</v>
      </c>
      <c r="H188" s="411"/>
      <c r="I188" s="438"/>
      <c r="J188" s="170"/>
      <c r="K188" s="170"/>
      <c r="L188" s="170">
        <v>2739.8</v>
      </c>
      <c r="M188" s="170">
        <v>34.6</v>
      </c>
      <c r="N188" s="170"/>
      <c r="O188" s="170">
        <v>3350.7</v>
      </c>
      <c r="P188" s="170"/>
    </row>
    <row r="189" spans="1:16" s="80" customFormat="1" ht="16.5" customHeight="1" thickBot="1">
      <c r="A189" s="166"/>
      <c r="B189" s="399" t="s">
        <v>270</v>
      </c>
      <c r="C189" s="399"/>
      <c r="D189" s="400"/>
      <c r="E189" s="385" t="s">
        <v>152</v>
      </c>
      <c r="F189" s="386"/>
      <c r="G189" s="410" t="s">
        <v>153</v>
      </c>
      <c r="H189" s="411"/>
      <c r="I189" s="438"/>
      <c r="J189" s="170"/>
      <c r="K189" s="170"/>
      <c r="L189" s="170"/>
      <c r="M189" s="174">
        <v>9588</v>
      </c>
      <c r="N189" s="170"/>
      <c r="O189" s="170"/>
      <c r="P189" s="228">
        <v>4450</v>
      </c>
    </row>
    <row r="190" spans="1:16" s="80" customFormat="1" ht="16.5" customHeight="1" thickBot="1">
      <c r="A190" s="166"/>
      <c r="B190" s="390" t="s">
        <v>131</v>
      </c>
      <c r="C190" s="391"/>
      <c r="D190" s="392"/>
      <c r="E190" s="139"/>
      <c r="F190" s="140"/>
      <c r="G190" s="167"/>
      <c r="H190" s="168"/>
      <c r="I190" s="169"/>
      <c r="J190" s="170"/>
      <c r="K190" s="170"/>
      <c r="L190" s="170"/>
      <c r="M190" s="170"/>
      <c r="N190" s="170"/>
      <c r="O190" s="170"/>
      <c r="P190" s="170"/>
    </row>
    <row r="191" spans="1:16" s="80" customFormat="1" ht="16.5" customHeight="1" thickBot="1">
      <c r="A191" s="166"/>
      <c r="B191" s="395" t="s">
        <v>132</v>
      </c>
      <c r="C191" s="396"/>
      <c r="D191" s="397"/>
      <c r="E191" s="385" t="s">
        <v>133</v>
      </c>
      <c r="F191" s="386"/>
      <c r="G191" s="412" t="s">
        <v>126</v>
      </c>
      <c r="H191" s="413"/>
      <c r="I191" s="441"/>
      <c r="J191" s="170">
        <v>429.97</v>
      </c>
      <c r="K191" s="170"/>
      <c r="L191" s="176">
        <v>406</v>
      </c>
      <c r="M191" s="170"/>
      <c r="N191" s="176">
        <v>393.05</v>
      </c>
      <c r="O191" s="176">
        <v>393.05</v>
      </c>
      <c r="P191" s="170"/>
    </row>
    <row r="192" spans="1:16" s="80" customFormat="1" ht="33.75" customHeight="1" thickBot="1">
      <c r="A192" s="166"/>
      <c r="B192" s="395" t="s">
        <v>134</v>
      </c>
      <c r="C192" s="396"/>
      <c r="D192" s="397"/>
      <c r="E192" s="385" t="s">
        <v>133</v>
      </c>
      <c r="F192" s="386"/>
      <c r="G192" s="414"/>
      <c r="H192" s="415"/>
      <c r="I192" s="442"/>
      <c r="J192" s="177">
        <v>757.793</v>
      </c>
      <c r="K192" s="178"/>
      <c r="L192" s="178">
        <v>758</v>
      </c>
      <c r="M192" s="178"/>
      <c r="N192" s="178">
        <v>1017434</v>
      </c>
      <c r="O192" s="178">
        <v>758</v>
      </c>
      <c r="P192" s="170"/>
    </row>
    <row r="193" spans="1:16" s="80" customFormat="1" ht="16.5" customHeight="1" thickBot="1">
      <c r="A193" s="166"/>
      <c r="B193" s="382" t="s">
        <v>264</v>
      </c>
      <c r="C193" s="383"/>
      <c r="D193" s="384"/>
      <c r="E193" s="385" t="s">
        <v>135</v>
      </c>
      <c r="F193" s="387"/>
      <c r="G193" s="402" t="s">
        <v>136</v>
      </c>
      <c r="H193" s="402"/>
      <c r="I193" s="402"/>
      <c r="J193" s="170">
        <v>40863</v>
      </c>
      <c r="K193" s="170"/>
      <c r="L193" s="170">
        <v>39038</v>
      </c>
      <c r="M193" s="170"/>
      <c r="N193" s="170">
        <f>N194+N195</f>
        <v>49716</v>
      </c>
      <c r="O193" s="170">
        <v>39000</v>
      </c>
      <c r="P193" s="170"/>
    </row>
    <row r="194" spans="1:16" s="80" customFormat="1" ht="27.75" customHeight="1" thickBot="1">
      <c r="A194" s="166"/>
      <c r="B194" s="404" t="s">
        <v>154</v>
      </c>
      <c r="C194" s="405"/>
      <c r="D194" s="406"/>
      <c r="E194" s="385" t="s">
        <v>135</v>
      </c>
      <c r="F194" s="387"/>
      <c r="G194" s="407" t="s">
        <v>265</v>
      </c>
      <c r="H194" s="401"/>
      <c r="I194" s="439"/>
      <c r="J194" s="170"/>
      <c r="K194" s="170"/>
      <c r="L194" s="170">
        <v>495</v>
      </c>
      <c r="M194" s="170"/>
      <c r="N194" s="170">
        <v>38916</v>
      </c>
      <c r="O194" s="170">
        <v>495</v>
      </c>
      <c r="P194" s="170"/>
    </row>
    <row r="195" spans="1:16" s="80" customFormat="1" ht="24" customHeight="1" thickBot="1">
      <c r="A195" s="166"/>
      <c r="B195" s="404" t="s">
        <v>266</v>
      </c>
      <c r="C195" s="405"/>
      <c r="D195" s="406"/>
      <c r="E195" s="385" t="s">
        <v>268</v>
      </c>
      <c r="F195" s="387"/>
      <c r="G195" s="408"/>
      <c r="H195" s="409"/>
      <c r="I195" s="440"/>
      <c r="J195" s="170">
        <v>0</v>
      </c>
      <c r="K195" s="170"/>
      <c r="L195" s="170">
        <v>495</v>
      </c>
      <c r="M195" s="170"/>
      <c r="N195" s="170">
        <v>10800</v>
      </c>
      <c r="O195" s="170">
        <v>495</v>
      </c>
      <c r="P195" s="170"/>
    </row>
    <row r="196" spans="1:16" s="80" customFormat="1" ht="33" customHeight="1" thickBot="1">
      <c r="A196" s="166"/>
      <c r="B196" s="398" t="s">
        <v>267</v>
      </c>
      <c r="C196" s="399"/>
      <c r="D196" s="400"/>
      <c r="E196" s="385" t="s">
        <v>268</v>
      </c>
      <c r="F196" s="387"/>
      <c r="G196" s="401" t="s">
        <v>153</v>
      </c>
      <c r="H196" s="401"/>
      <c r="I196" s="401"/>
      <c r="J196" s="170"/>
      <c r="K196" s="170">
        <v>3</v>
      </c>
      <c r="L196" s="170"/>
      <c r="M196" s="170">
        <v>30</v>
      </c>
      <c r="N196" s="170"/>
      <c r="O196" s="170">
        <v>0</v>
      </c>
      <c r="P196" s="170">
        <v>3</v>
      </c>
    </row>
    <row r="197" spans="1:16" s="80" customFormat="1" ht="32.25" customHeight="1" thickBot="1">
      <c r="A197" s="166"/>
      <c r="B197" s="390" t="s">
        <v>137</v>
      </c>
      <c r="C197" s="391"/>
      <c r="D197" s="392"/>
      <c r="E197" s="175"/>
      <c r="F197" s="179"/>
      <c r="G197" s="180"/>
      <c r="H197" s="181"/>
      <c r="I197" s="182"/>
      <c r="J197" s="170"/>
      <c r="K197" s="170"/>
      <c r="L197" s="170"/>
      <c r="M197" s="170"/>
      <c r="N197" s="170"/>
      <c r="O197" s="170"/>
      <c r="P197" s="170"/>
    </row>
    <row r="198" spans="1:16" s="80" customFormat="1" ht="18" customHeight="1" thickBot="1">
      <c r="A198" s="166"/>
      <c r="B198" s="382" t="s">
        <v>138</v>
      </c>
      <c r="C198" s="383"/>
      <c r="D198" s="384"/>
      <c r="E198" s="385" t="s">
        <v>139</v>
      </c>
      <c r="F198" s="386"/>
      <c r="G198" s="388" t="s">
        <v>140</v>
      </c>
      <c r="H198" s="389"/>
      <c r="I198" s="534"/>
      <c r="J198" s="174">
        <v>354.7</v>
      </c>
      <c r="K198" s="174"/>
      <c r="L198" s="174">
        <v>340</v>
      </c>
      <c r="M198" s="174"/>
      <c r="N198" s="174">
        <v>340</v>
      </c>
      <c r="O198" s="174">
        <v>340</v>
      </c>
      <c r="P198" s="170"/>
    </row>
    <row r="199" spans="1:16" s="80" customFormat="1" ht="31.5" customHeight="1" thickBot="1">
      <c r="A199" s="166"/>
      <c r="B199" s="395" t="s">
        <v>141</v>
      </c>
      <c r="C199" s="396"/>
      <c r="D199" s="397"/>
      <c r="E199" s="385" t="s">
        <v>139</v>
      </c>
      <c r="F199" s="386"/>
      <c r="G199" s="388" t="s">
        <v>140</v>
      </c>
      <c r="H199" s="389"/>
      <c r="I199" s="534"/>
      <c r="J199" s="174">
        <v>10.4</v>
      </c>
      <c r="K199" s="170"/>
      <c r="L199" s="174">
        <v>10.4</v>
      </c>
      <c r="M199" s="170"/>
      <c r="N199" s="174">
        <f>N191/N194*1000</f>
        <v>10.099958885805323</v>
      </c>
      <c r="O199" s="174">
        <v>10</v>
      </c>
      <c r="P199" s="170"/>
    </row>
    <row r="200" spans="1:16" s="80" customFormat="1" ht="31.5" customHeight="1" thickBot="1">
      <c r="A200" s="166"/>
      <c r="B200" s="382" t="s">
        <v>271</v>
      </c>
      <c r="C200" s="383"/>
      <c r="D200" s="384"/>
      <c r="E200" s="385" t="s">
        <v>152</v>
      </c>
      <c r="F200" s="386"/>
      <c r="G200" s="388" t="s">
        <v>140</v>
      </c>
      <c r="H200" s="389"/>
      <c r="I200" s="534"/>
      <c r="J200" s="174">
        <v>9.3</v>
      </c>
      <c r="K200" s="170"/>
      <c r="L200" s="174">
        <v>0</v>
      </c>
      <c r="M200" s="170">
        <v>319.6</v>
      </c>
      <c r="N200" s="174" t="e">
        <f>#REF!/N195*1000</f>
        <v>#REF!</v>
      </c>
      <c r="O200" s="174">
        <v>0</v>
      </c>
      <c r="P200" s="170">
        <v>1488.3</v>
      </c>
    </row>
    <row r="201" spans="1:16" s="80" customFormat="1" ht="17.25" customHeight="1" thickBot="1">
      <c r="A201" s="166"/>
      <c r="B201" s="390" t="s">
        <v>142</v>
      </c>
      <c r="C201" s="391"/>
      <c r="D201" s="392"/>
      <c r="E201" s="183"/>
      <c r="F201" s="184"/>
      <c r="G201" s="393"/>
      <c r="H201" s="394"/>
      <c r="I201" s="535"/>
      <c r="J201" s="170"/>
      <c r="K201" s="170"/>
      <c r="L201" s="170"/>
      <c r="M201" s="170"/>
      <c r="N201" s="170"/>
      <c r="O201" s="170"/>
      <c r="P201" s="170"/>
    </row>
    <row r="202" spans="1:16" s="80" customFormat="1" ht="16.5" customHeight="1" thickBot="1">
      <c r="A202" s="166"/>
      <c r="B202" s="382" t="s">
        <v>143</v>
      </c>
      <c r="C202" s="383"/>
      <c r="D202" s="384"/>
      <c r="E202" s="385" t="s">
        <v>144</v>
      </c>
      <c r="F202" s="386"/>
      <c r="G202" s="385" t="s">
        <v>145</v>
      </c>
      <c r="H202" s="387"/>
      <c r="I202" s="386"/>
      <c r="J202" s="185">
        <v>54.5</v>
      </c>
      <c r="K202" s="170"/>
      <c r="L202" s="185">
        <v>54</v>
      </c>
      <c r="M202" s="170"/>
      <c r="N202" s="185">
        <v>54</v>
      </c>
      <c r="O202" s="185">
        <v>54</v>
      </c>
      <c r="P202" s="170"/>
    </row>
    <row r="203" spans="1:16" s="80" customFormat="1" ht="31.5" customHeight="1" thickBot="1">
      <c r="A203" s="166"/>
      <c r="B203" s="382" t="s">
        <v>146</v>
      </c>
      <c r="C203" s="383"/>
      <c r="D203" s="384"/>
      <c r="E203" s="385" t="s">
        <v>144</v>
      </c>
      <c r="F203" s="386"/>
      <c r="G203" s="385" t="s">
        <v>145</v>
      </c>
      <c r="H203" s="387"/>
      <c r="I203" s="386"/>
      <c r="J203" s="185">
        <v>66</v>
      </c>
      <c r="K203" s="170"/>
      <c r="L203" s="185">
        <v>65</v>
      </c>
      <c r="M203" s="170"/>
      <c r="N203" s="185">
        <v>65</v>
      </c>
      <c r="O203" s="185">
        <v>65</v>
      </c>
      <c r="P203" s="170"/>
    </row>
    <row r="204" spans="1:16" s="80" customFormat="1" ht="29.25" customHeight="1" thickBot="1">
      <c r="A204" s="166"/>
      <c r="B204" s="382" t="s">
        <v>159</v>
      </c>
      <c r="C204" s="383"/>
      <c r="D204" s="384"/>
      <c r="E204" s="385" t="s">
        <v>144</v>
      </c>
      <c r="F204" s="386"/>
      <c r="G204" s="385" t="s">
        <v>145</v>
      </c>
      <c r="H204" s="387"/>
      <c r="I204" s="386"/>
      <c r="J204" s="170"/>
      <c r="K204" s="170"/>
      <c r="L204" s="170">
        <v>100</v>
      </c>
      <c r="M204" s="170"/>
      <c r="N204" s="170">
        <v>-2.5</v>
      </c>
      <c r="O204" s="170">
        <v>100</v>
      </c>
      <c r="P204" s="170"/>
    </row>
    <row r="205" spans="1:16" s="80" customFormat="1" ht="30" customHeight="1" thickBot="1">
      <c r="A205" s="166"/>
      <c r="B205" s="382" t="s">
        <v>272</v>
      </c>
      <c r="C205" s="383"/>
      <c r="D205" s="384"/>
      <c r="E205" s="385" t="s">
        <v>144</v>
      </c>
      <c r="F205" s="386"/>
      <c r="G205" s="388" t="s">
        <v>140</v>
      </c>
      <c r="H205" s="389"/>
      <c r="I205" s="534"/>
      <c r="J205" s="170"/>
      <c r="K205" s="170"/>
      <c r="L205" s="170"/>
      <c r="M205" s="170" t="s">
        <v>275</v>
      </c>
      <c r="N205" s="170">
        <v>0.2</v>
      </c>
      <c r="O205" s="170"/>
      <c r="P205" s="170">
        <v>10</v>
      </c>
    </row>
    <row r="206" spans="1:16" s="80" customFormat="1" ht="16.5" customHeight="1" thickBot="1">
      <c r="A206" s="166"/>
      <c r="B206" s="376" t="s">
        <v>147</v>
      </c>
      <c r="C206" s="377"/>
      <c r="D206" s="378"/>
      <c r="E206" s="139"/>
      <c r="F206" s="140"/>
      <c r="G206" s="167"/>
      <c r="H206" s="168"/>
      <c r="I206" s="169"/>
      <c r="J206" s="170"/>
      <c r="K206" s="170"/>
      <c r="L206" s="170"/>
      <c r="M206" s="170"/>
      <c r="N206" s="170"/>
      <c r="O206" s="170"/>
      <c r="P206" s="170"/>
    </row>
    <row r="207" spans="1:16" s="80" customFormat="1" ht="16.5" customHeight="1" thickBot="1">
      <c r="A207" s="166">
        <v>2</v>
      </c>
      <c r="B207" s="426" t="s">
        <v>148</v>
      </c>
      <c r="C207" s="427"/>
      <c r="D207" s="428"/>
      <c r="E207" s="422"/>
      <c r="F207" s="423"/>
      <c r="G207" s="424"/>
      <c r="H207" s="425"/>
      <c r="I207" s="532"/>
      <c r="J207" s="170"/>
      <c r="K207" s="170"/>
      <c r="L207" s="170"/>
      <c r="M207" s="170"/>
      <c r="N207" s="170"/>
      <c r="O207" s="170"/>
      <c r="P207" s="170"/>
    </row>
    <row r="208" spans="1:16" s="80" customFormat="1" ht="16.5" customHeight="1" thickBot="1">
      <c r="A208" s="166"/>
      <c r="B208" s="429" t="s">
        <v>124</v>
      </c>
      <c r="C208" s="430"/>
      <c r="D208" s="431"/>
      <c r="E208" s="139"/>
      <c r="F208" s="140"/>
      <c r="G208" s="167"/>
      <c r="H208" s="168"/>
      <c r="I208" s="169"/>
      <c r="J208" s="170"/>
      <c r="K208" s="170"/>
      <c r="L208" s="170"/>
      <c r="M208" s="170"/>
      <c r="N208" s="170"/>
      <c r="O208" s="170"/>
      <c r="P208" s="170"/>
    </row>
    <row r="209" spans="1:16" s="80" customFormat="1" ht="16.5" customHeight="1" thickBot="1">
      <c r="A209" s="166"/>
      <c r="B209" s="536" t="s">
        <v>149</v>
      </c>
      <c r="C209" s="537"/>
      <c r="D209" s="538"/>
      <c r="E209" s="422" t="s">
        <v>150</v>
      </c>
      <c r="F209" s="423"/>
      <c r="G209" s="424" t="s">
        <v>136</v>
      </c>
      <c r="H209" s="425"/>
      <c r="I209" s="532"/>
      <c r="J209" s="170">
        <v>540</v>
      </c>
      <c r="K209" s="170"/>
      <c r="L209" s="178"/>
      <c r="M209" s="170"/>
      <c r="N209" s="170"/>
      <c r="O209" s="170"/>
      <c r="P209" s="170"/>
    </row>
    <row r="210" spans="1:16" s="80" customFormat="1" ht="16.5" customHeight="1" thickBot="1">
      <c r="A210" s="166"/>
      <c r="B210" s="536" t="s">
        <v>151</v>
      </c>
      <c r="C210" s="537"/>
      <c r="D210" s="538"/>
      <c r="E210" s="422" t="s">
        <v>152</v>
      </c>
      <c r="F210" s="423"/>
      <c r="G210" s="424" t="s">
        <v>153</v>
      </c>
      <c r="H210" s="425"/>
      <c r="I210" s="532"/>
      <c r="J210" s="176">
        <v>2019.33</v>
      </c>
      <c r="K210" s="170"/>
      <c r="L210" s="176"/>
      <c r="M210" s="170"/>
      <c r="N210" s="170"/>
      <c r="O210" s="176"/>
      <c r="P210" s="170"/>
    </row>
    <row r="211" spans="1:16" s="80" customFormat="1" ht="16.5" customHeight="1" thickBot="1">
      <c r="A211" s="166"/>
      <c r="B211" s="390" t="s">
        <v>131</v>
      </c>
      <c r="C211" s="391"/>
      <c r="D211" s="392"/>
      <c r="E211" s="422"/>
      <c r="F211" s="423"/>
      <c r="G211" s="424"/>
      <c r="H211" s="425"/>
      <c r="I211" s="532"/>
      <c r="J211" s="170"/>
      <c r="K211" s="170"/>
      <c r="L211" s="170"/>
      <c r="M211" s="170"/>
      <c r="N211" s="170"/>
      <c r="O211" s="170"/>
      <c r="P211" s="170"/>
    </row>
    <row r="212" spans="1:16" s="80" customFormat="1" ht="16.5" customHeight="1" thickBot="1">
      <c r="A212" s="166"/>
      <c r="B212" s="536" t="s">
        <v>154</v>
      </c>
      <c r="C212" s="537"/>
      <c r="D212" s="538"/>
      <c r="E212" s="422" t="s">
        <v>150</v>
      </c>
      <c r="F212" s="423"/>
      <c r="G212" s="424" t="s">
        <v>136</v>
      </c>
      <c r="H212" s="425"/>
      <c r="I212" s="532"/>
      <c r="J212" s="170">
        <v>540</v>
      </c>
      <c r="K212" s="170"/>
      <c r="L212" s="170"/>
      <c r="M212" s="170"/>
      <c r="N212" s="170"/>
      <c r="O212" s="170"/>
      <c r="P212" s="170"/>
    </row>
    <row r="213" spans="1:16" s="80" customFormat="1" ht="16.5" customHeight="1" thickBot="1">
      <c r="A213" s="166"/>
      <c r="B213" s="536" t="s">
        <v>155</v>
      </c>
      <c r="C213" s="537"/>
      <c r="D213" s="538"/>
      <c r="E213" s="422" t="s">
        <v>125</v>
      </c>
      <c r="F213" s="423"/>
      <c r="G213" s="424" t="s">
        <v>156</v>
      </c>
      <c r="H213" s="425"/>
      <c r="I213" s="532"/>
      <c r="J213" s="170">
        <v>540</v>
      </c>
      <c r="K213" s="170"/>
      <c r="L213" s="170"/>
      <c r="M213" s="170"/>
      <c r="N213" s="170"/>
      <c r="O213" s="170"/>
      <c r="P213" s="170"/>
    </row>
    <row r="214" spans="1:16" s="80" customFormat="1" ht="16.5" customHeight="1" thickBot="1">
      <c r="A214" s="166"/>
      <c r="B214" s="390" t="s">
        <v>137</v>
      </c>
      <c r="C214" s="391"/>
      <c r="D214" s="392"/>
      <c r="E214" s="422"/>
      <c r="F214" s="423"/>
      <c r="G214" s="424"/>
      <c r="H214" s="425"/>
      <c r="I214" s="532"/>
      <c r="J214" s="170"/>
      <c r="K214" s="170"/>
      <c r="L214" s="170"/>
      <c r="M214" s="170"/>
      <c r="N214" s="170"/>
      <c r="O214" s="170"/>
      <c r="P214" s="170"/>
    </row>
    <row r="215" spans="1:16" s="80" customFormat="1" ht="16.5" customHeight="1" thickBot="1">
      <c r="A215" s="166"/>
      <c r="B215" s="539" t="s">
        <v>157</v>
      </c>
      <c r="C215" s="540"/>
      <c r="D215" s="541"/>
      <c r="E215" s="422" t="s">
        <v>158</v>
      </c>
      <c r="F215" s="423"/>
      <c r="G215" s="424" t="s">
        <v>140</v>
      </c>
      <c r="H215" s="425"/>
      <c r="I215" s="532"/>
      <c r="J215" s="176">
        <v>3739.5</v>
      </c>
      <c r="K215" s="170"/>
      <c r="L215" s="186"/>
      <c r="M215" s="170"/>
      <c r="N215" s="219"/>
      <c r="O215" s="186"/>
      <c r="P215" s="170"/>
    </row>
    <row r="216" spans="1:16" s="80" customFormat="1" ht="16.5" customHeight="1" thickBot="1">
      <c r="A216" s="166"/>
      <c r="B216" s="390" t="s">
        <v>142</v>
      </c>
      <c r="C216" s="391"/>
      <c r="D216" s="392"/>
      <c r="E216" s="422"/>
      <c r="F216" s="423"/>
      <c r="G216" s="424"/>
      <c r="H216" s="425"/>
      <c r="I216" s="532"/>
      <c r="J216" s="170"/>
      <c r="K216" s="170"/>
      <c r="L216" s="170"/>
      <c r="M216" s="170"/>
      <c r="N216" s="170"/>
      <c r="O216" s="170"/>
      <c r="P216" s="170"/>
    </row>
    <row r="217" spans="1:16" s="80" customFormat="1" ht="16.5" customHeight="1" thickBot="1">
      <c r="A217" s="166"/>
      <c r="B217" s="539" t="s">
        <v>159</v>
      </c>
      <c r="C217" s="540"/>
      <c r="D217" s="541"/>
      <c r="E217" s="422" t="s">
        <v>144</v>
      </c>
      <c r="F217" s="423"/>
      <c r="G217" s="424" t="s">
        <v>145</v>
      </c>
      <c r="H217" s="425"/>
      <c r="I217" s="532"/>
      <c r="J217" s="170">
        <v>100</v>
      </c>
      <c r="K217" s="170"/>
      <c r="L217" s="170"/>
      <c r="M217" s="170"/>
      <c r="N217" s="170"/>
      <c r="O217" s="170"/>
      <c r="P217" s="170"/>
    </row>
    <row r="218" spans="1:16" s="80" customFormat="1" ht="16.5" customHeight="1">
      <c r="A218" s="187"/>
      <c r="B218" s="188"/>
      <c r="C218" s="188"/>
      <c r="D218" s="188"/>
      <c r="E218" s="189"/>
      <c r="F218" s="189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</row>
    <row r="219" spans="1:15" ht="15" customHeight="1">
      <c r="A219" s="379" t="s">
        <v>254</v>
      </c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  <c r="O219" s="9"/>
    </row>
    <row r="220" spans="1:15" ht="16.5" customHeight="1" thickBot="1">
      <c r="A220" s="25"/>
      <c r="B220" s="89"/>
      <c r="C220" s="89"/>
      <c r="D220" s="90"/>
      <c r="E220" s="90"/>
      <c r="F220" s="25"/>
      <c r="G220" s="25"/>
      <c r="H220" s="91"/>
      <c r="I220" s="25"/>
      <c r="J220" s="25"/>
      <c r="K220" s="25"/>
      <c r="L220" s="25"/>
      <c r="M220" s="25"/>
      <c r="N220" s="25"/>
      <c r="O220" s="25"/>
    </row>
    <row r="221" spans="1:16" ht="38.25" customHeight="1" thickBot="1">
      <c r="A221" s="529" t="s">
        <v>253</v>
      </c>
      <c r="B221" s="460" t="s">
        <v>25</v>
      </c>
      <c r="C221" s="461"/>
      <c r="D221" s="462"/>
      <c r="E221" s="460" t="s">
        <v>26</v>
      </c>
      <c r="F221" s="462"/>
      <c r="G221" s="460" t="s">
        <v>27</v>
      </c>
      <c r="H221" s="461"/>
      <c r="I221" s="461"/>
      <c r="J221" s="432" t="s">
        <v>11</v>
      </c>
      <c r="K221" s="433"/>
      <c r="L221" s="432" t="s">
        <v>53</v>
      </c>
      <c r="M221" s="433"/>
      <c r="N221" s="434"/>
      <c r="O221" s="434"/>
      <c r="P221" s="434"/>
    </row>
    <row r="222" spans="1:16" ht="33.75" customHeight="1">
      <c r="A222" s="530"/>
      <c r="B222" s="463"/>
      <c r="C222" s="375"/>
      <c r="D222" s="464"/>
      <c r="E222" s="463"/>
      <c r="F222" s="464"/>
      <c r="G222" s="463"/>
      <c r="H222" s="375"/>
      <c r="I222" s="375"/>
      <c r="J222" s="73" t="s">
        <v>84</v>
      </c>
      <c r="K222" s="26" t="s">
        <v>85</v>
      </c>
      <c r="L222" s="26" t="s">
        <v>84</v>
      </c>
      <c r="M222" s="39" t="s">
        <v>85</v>
      </c>
      <c r="N222" s="187"/>
      <c r="O222" s="187"/>
      <c r="P222" s="187"/>
    </row>
    <row r="223" spans="1:16" ht="28.5" customHeight="1" thickBot="1">
      <c r="A223" s="531"/>
      <c r="B223" s="465"/>
      <c r="C223" s="466"/>
      <c r="D223" s="467"/>
      <c r="E223" s="465"/>
      <c r="F223" s="467"/>
      <c r="G223" s="465"/>
      <c r="H223" s="466"/>
      <c r="I223" s="466"/>
      <c r="J223" s="75" t="s">
        <v>88</v>
      </c>
      <c r="K223" s="32" t="s">
        <v>88</v>
      </c>
      <c r="L223" s="32" t="s">
        <v>88</v>
      </c>
      <c r="M223" s="227" t="s">
        <v>88</v>
      </c>
      <c r="N223" s="187"/>
      <c r="O223" s="187"/>
      <c r="P223" s="187"/>
    </row>
    <row r="224" spans="1:16" ht="16.5" thickBot="1">
      <c r="A224" s="88">
        <v>1</v>
      </c>
      <c r="B224" s="435">
        <v>2</v>
      </c>
      <c r="C224" s="436"/>
      <c r="D224" s="437"/>
      <c r="E224" s="435">
        <v>3</v>
      </c>
      <c r="F224" s="437"/>
      <c r="G224" s="435">
        <v>4</v>
      </c>
      <c r="H224" s="436"/>
      <c r="I224" s="436"/>
      <c r="J224" s="75">
        <v>5</v>
      </c>
      <c r="K224" s="32">
        <v>6</v>
      </c>
      <c r="L224" s="32">
        <v>7</v>
      </c>
      <c r="M224" s="227">
        <v>8</v>
      </c>
      <c r="N224" s="187"/>
      <c r="O224" s="187"/>
      <c r="P224" s="187"/>
    </row>
    <row r="225" spans="1:16" s="80" customFormat="1" ht="16.5" customHeight="1" thickBot="1">
      <c r="A225" s="166"/>
      <c r="B225" s="376" t="s">
        <v>121</v>
      </c>
      <c r="C225" s="377"/>
      <c r="D225" s="378"/>
      <c r="E225" s="422"/>
      <c r="F225" s="423"/>
      <c r="G225" s="424"/>
      <c r="H225" s="425"/>
      <c r="I225" s="425"/>
      <c r="J225" s="229"/>
      <c r="K225" s="170"/>
      <c r="L225" s="170"/>
      <c r="M225" s="230"/>
      <c r="N225" s="187"/>
      <c r="O225" s="187"/>
      <c r="P225" s="187"/>
    </row>
    <row r="226" spans="1:16" s="80" customFormat="1" ht="16.5" customHeight="1" thickBot="1">
      <c r="A226" s="166"/>
      <c r="B226" s="376" t="s">
        <v>122</v>
      </c>
      <c r="C226" s="377"/>
      <c r="D226" s="378"/>
      <c r="E226" s="139"/>
      <c r="F226" s="140"/>
      <c r="G226" s="167"/>
      <c r="H226" s="168"/>
      <c r="I226" s="168"/>
      <c r="J226" s="229"/>
      <c r="K226" s="170"/>
      <c r="L226" s="170"/>
      <c r="M226" s="230"/>
      <c r="N226" s="187"/>
      <c r="O226" s="187"/>
      <c r="P226" s="187"/>
    </row>
    <row r="227" spans="1:16" s="80" customFormat="1" ht="16.5" customHeight="1" thickBot="1">
      <c r="A227" s="166">
        <v>1</v>
      </c>
      <c r="B227" s="426" t="s">
        <v>123</v>
      </c>
      <c r="C227" s="427"/>
      <c r="D227" s="428"/>
      <c r="E227" s="139"/>
      <c r="F227" s="140"/>
      <c r="G227" s="167"/>
      <c r="H227" s="168"/>
      <c r="I227" s="168"/>
      <c r="J227" s="229"/>
      <c r="K227" s="170"/>
      <c r="L227" s="170"/>
      <c r="M227" s="230"/>
      <c r="N227" s="187"/>
      <c r="O227" s="187"/>
      <c r="P227" s="187"/>
    </row>
    <row r="228" spans="1:16" s="80" customFormat="1" ht="16.5" customHeight="1" thickBot="1">
      <c r="A228" s="166"/>
      <c r="B228" s="429" t="s">
        <v>124</v>
      </c>
      <c r="C228" s="430"/>
      <c r="D228" s="431"/>
      <c r="E228" s="139"/>
      <c r="F228" s="140"/>
      <c r="G228" s="167"/>
      <c r="H228" s="168"/>
      <c r="I228" s="168"/>
      <c r="J228" s="229"/>
      <c r="K228" s="170"/>
      <c r="L228" s="170"/>
      <c r="M228" s="230"/>
      <c r="N228" s="187"/>
      <c r="O228" s="187"/>
      <c r="P228" s="187"/>
    </row>
    <row r="229" spans="1:16" s="80" customFormat="1" ht="16.5" customHeight="1" thickBot="1">
      <c r="A229" s="166"/>
      <c r="B229" s="416" t="s">
        <v>269</v>
      </c>
      <c r="C229" s="417"/>
      <c r="D229" s="418"/>
      <c r="E229" s="385" t="s">
        <v>125</v>
      </c>
      <c r="F229" s="386"/>
      <c r="G229" s="412" t="s">
        <v>126</v>
      </c>
      <c r="H229" s="413"/>
      <c r="I229" s="413"/>
      <c r="J229" s="229">
        <v>4</v>
      </c>
      <c r="K229" s="170"/>
      <c r="L229" s="170">
        <v>4</v>
      </c>
      <c r="M229" s="230"/>
      <c r="N229" s="187"/>
      <c r="O229" s="187"/>
      <c r="P229" s="187"/>
    </row>
    <row r="230" spans="1:16" s="80" customFormat="1" ht="30.75" customHeight="1" thickBot="1">
      <c r="A230" s="166"/>
      <c r="B230" s="416" t="s">
        <v>127</v>
      </c>
      <c r="C230" s="417"/>
      <c r="D230" s="418"/>
      <c r="E230" s="385" t="s">
        <v>125</v>
      </c>
      <c r="F230" s="386"/>
      <c r="G230" s="414"/>
      <c r="H230" s="415"/>
      <c r="I230" s="415"/>
      <c r="J230" s="231">
        <v>2851.75</v>
      </c>
      <c r="K230" s="172"/>
      <c r="L230" s="171">
        <v>2851.75</v>
      </c>
      <c r="M230" s="232"/>
      <c r="N230" s="220"/>
      <c r="O230" s="220"/>
      <c r="P230" s="221"/>
    </row>
    <row r="231" spans="1:16" s="80" customFormat="1" ht="16.5" customHeight="1" thickBot="1">
      <c r="A231" s="166"/>
      <c r="B231" s="421" t="s">
        <v>128</v>
      </c>
      <c r="C231" s="405"/>
      <c r="D231" s="406"/>
      <c r="E231" s="385" t="s">
        <v>125</v>
      </c>
      <c r="F231" s="386"/>
      <c r="G231" s="414"/>
      <c r="H231" s="415"/>
      <c r="I231" s="415"/>
      <c r="J231" s="231">
        <v>510</v>
      </c>
      <c r="K231" s="173"/>
      <c r="L231" s="170">
        <v>510</v>
      </c>
      <c r="M231" s="233"/>
      <c r="N231" s="187"/>
      <c r="O231" s="187"/>
      <c r="P231" s="222"/>
    </row>
    <row r="232" spans="1:16" s="80" customFormat="1" ht="16.5" customHeight="1" thickBot="1">
      <c r="A232" s="166"/>
      <c r="B232" s="404" t="s">
        <v>129</v>
      </c>
      <c r="C232" s="405"/>
      <c r="D232" s="406"/>
      <c r="E232" s="385" t="s">
        <v>125</v>
      </c>
      <c r="F232" s="386"/>
      <c r="G232" s="414"/>
      <c r="H232" s="415"/>
      <c r="I232" s="415"/>
      <c r="J232" s="229">
        <v>1160</v>
      </c>
      <c r="K232" s="170"/>
      <c r="L232" s="170">
        <v>1160</v>
      </c>
      <c r="M232" s="230"/>
      <c r="N232" s="187"/>
      <c r="O232" s="187"/>
      <c r="P232" s="187"/>
    </row>
    <row r="233" spans="1:16" s="80" customFormat="1" ht="16.5" customHeight="1" thickBot="1">
      <c r="A233" s="166"/>
      <c r="B233" s="421" t="s">
        <v>130</v>
      </c>
      <c r="C233" s="405"/>
      <c r="D233" s="406"/>
      <c r="E233" s="385" t="s">
        <v>125</v>
      </c>
      <c r="F233" s="386"/>
      <c r="G233" s="419"/>
      <c r="H233" s="420"/>
      <c r="I233" s="420"/>
      <c r="J233" s="229">
        <v>103</v>
      </c>
      <c r="K233" s="170"/>
      <c r="L233" s="170">
        <v>103</v>
      </c>
      <c r="M233" s="230"/>
      <c r="N233" s="187"/>
      <c r="O233" s="187"/>
      <c r="P233" s="187"/>
    </row>
    <row r="234" spans="1:16" s="80" customFormat="1" ht="33" customHeight="1" thickBot="1">
      <c r="A234" s="166"/>
      <c r="B234" s="398" t="s">
        <v>262</v>
      </c>
      <c r="C234" s="399"/>
      <c r="D234" s="400"/>
      <c r="E234" s="385" t="s">
        <v>135</v>
      </c>
      <c r="F234" s="386"/>
      <c r="G234" s="410" t="s">
        <v>263</v>
      </c>
      <c r="H234" s="411"/>
      <c r="I234" s="411"/>
      <c r="J234" s="229">
        <v>495</v>
      </c>
      <c r="K234" s="170"/>
      <c r="L234" s="170">
        <v>495</v>
      </c>
      <c r="M234" s="230"/>
      <c r="N234" s="187"/>
      <c r="O234" s="187"/>
      <c r="P234" s="187"/>
    </row>
    <row r="235" spans="1:16" s="80" customFormat="1" ht="16.5" customHeight="1" thickBot="1">
      <c r="A235" s="166"/>
      <c r="B235" s="399" t="s">
        <v>151</v>
      </c>
      <c r="C235" s="399"/>
      <c r="D235" s="400"/>
      <c r="E235" s="385" t="s">
        <v>152</v>
      </c>
      <c r="F235" s="386"/>
      <c r="G235" s="410" t="s">
        <v>153</v>
      </c>
      <c r="H235" s="411"/>
      <c r="I235" s="411"/>
      <c r="J235" s="229">
        <v>3541.7</v>
      </c>
      <c r="K235" s="170"/>
      <c r="L235" s="170">
        <v>2774.4</v>
      </c>
      <c r="M235" s="230"/>
      <c r="N235" s="187"/>
      <c r="O235" s="187"/>
      <c r="P235" s="187"/>
    </row>
    <row r="236" spans="1:16" s="80" customFormat="1" ht="16.5" customHeight="1" thickBot="1">
      <c r="A236" s="166"/>
      <c r="B236" s="399" t="s">
        <v>270</v>
      </c>
      <c r="C236" s="399"/>
      <c r="D236" s="400"/>
      <c r="E236" s="385" t="s">
        <v>152</v>
      </c>
      <c r="F236" s="386"/>
      <c r="G236" s="410" t="s">
        <v>153</v>
      </c>
      <c r="H236" s="411"/>
      <c r="I236" s="411"/>
      <c r="J236" s="229"/>
      <c r="K236" s="170">
        <v>4705</v>
      </c>
      <c r="L236" s="170"/>
      <c r="M236" s="234">
        <v>4955</v>
      </c>
      <c r="N236" s="187"/>
      <c r="O236" s="187"/>
      <c r="P236" s="187"/>
    </row>
    <row r="237" spans="1:16" s="80" customFormat="1" ht="16.5" customHeight="1" thickBot="1">
      <c r="A237" s="166"/>
      <c r="B237" s="390" t="s">
        <v>131</v>
      </c>
      <c r="C237" s="391"/>
      <c r="D237" s="392"/>
      <c r="E237" s="139"/>
      <c r="F237" s="140"/>
      <c r="G237" s="167"/>
      <c r="H237" s="168"/>
      <c r="I237" s="168"/>
      <c r="J237" s="229"/>
      <c r="K237" s="170"/>
      <c r="L237" s="170"/>
      <c r="M237" s="230"/>
      <c r="N237" s="187"/>
      <c r="O237" s="187"/>
      <c r="P237" s="187"/>
    </row>
    <row r="238" spans="1:16" s="80" customFormat="1" ht="16.5" customHeight="1" thickBot="1">
      <c r="A238" s="166"/>
      <c r="B238" s="395" t="s">
        <v>132</v>
      </c>
      <c r="C238" s="396"/>
      <c r="D238" s="397"/>
      <c r="E238" s="385" t="s">
        <v>133</v>
      </c>
      <c r="F238" s="386"/>
      <c r="G238" s="412" t="s">
        <v>126</v>
      </c>
      <c r="H238" s="413"/>
      <c r="I238" s="413"/>
      <c r="J238" s="229">
        <v>393.05</v>
      </c>
      <c r="K238" s="170"/>
      <c r="L238" s="176">
        <v>393.05</v>
      </c>
      <c r="M238" s="230"/>
      <c r="N238" s="223"/>
      <c r="O238" s="223"/>
      <c r="P238" s="187"/>
    </row>
    <row r="239" spans="1:16" s="80" customFormat="1" ht="33.75" customHeight="1" thickBot="1">
      <c r="A239" s="166"/>
      <c r="B239" s="395" t="s">
        <v>134</v>
      </c>
      <c r="C239" s="396"/>
      <c r="D239" s="397"/>
      <c r="E239" s="385" t="s">
        <v>133</v>
      </c>
      <c r="F239" s="386"/>
      <c r="G239" s="414"/>
      <c r="H239" s="415"/>
      <c r="I239" s="415"/>
      <c r="J239" s="235">
        <v>758</v>
      </c>
      <c r="K239" s="178"/>
      <c r="L239" s="178">
        <v>758</v>
      </c>
      <c r="M239" s="236"/>
      <c r="N239" s="224"/>
      <c r="O239" s="224"/>
      <c r="P239" s="187"/>
    </row>
    <row r="240" spans="1:16" s="80" customFormat="1" ht="16.5" customHeight="1" thickBot="1">
      <c r="A240" s="166"/>
      <c r="B240" s="382" t="s">
        <v>264</v>
      </c>
      <c r="C240" s="383"/>
      <c r="D240" s="384"/>
      <c r="E240" s="385" t="s">
        <v>135</v>
      </c>
      <c r="F240" s="387"/>
      <c r="G240" s="402" t="s">
        <v>136</v>
      </c>
      <c r="H240" s="402"/>
      <c r="I240" s="403"/>
      <c r="J240" s="229">
        <v>39000</v>
      </c>
      <c r="K240" s="170"/>
      <c r="L240" s="170">
        <v>39000</v>
      </c>
      <c r="M240" s="230"/>
      <c r="N240" s="187"/>
      <c r="O240" s="187"/>
      <c r="P240" s="187"/>
    </row>
    <row r="241" spans="1:16" s="80" customFormat="1" ht="27.75" customHeight="1" thickBot="1">
      <c r="A241" s="166"/>
      <c r="B241" s="404" t="s">
        <v>154</v>
      </c>
      <c r="C241" s="405"/>
      <c r="D241" s="406"/>
      <c r="E241" s="385" t="s">
        <v>135</v>
      </c>
      <c r="F241" s="387"/>
      <c r="G241" s="407" t="s">
        <v>265</v>
      </c>
      <c r="H241" s="401"/>
      <c r="I241" s="401"/>
      <c r="J241" s="229">
        <v>495</v>
      </c>
      <c r="K241" s="170"/>
      <c r="L241" s="170">
        <v>495</v>
      </c>
      <c r="M241" s="230"/>
      <c r="N241" s="187"/>
      <c r="O241" s="187"/>
      <c r="P241" s="187"/>
    </row>
    <row r="242" spans="1:16" s="80" customFormat="1" ht="24" customHeight="1" thickBot="1">
      <c r="A242" s="166"/>
      <c r="B242" s="404" t="s">
        <v>266</v>
      </c>
      <c r="C242" s="405"/>
      <c r="D242" s="406"/>
      <c r="E242" s="385" t="s">
        <v>268</v>
      </c>
      <c r="F242" s="387"/>
      <c r="G242" s="408"/>
      <c r="H242" s="409"/>
      <c r="I242" s="409"/>
      <c r="J242" s="229">
        <v>495</v>
      </c>
      <c r="K242" s="170"/>
      <c r="L242" s="170">
        <v>495</v>
      </c>
      <c r="M242" s="230"/>
      <c r="N242" s="187"/>
      <c r="O242" s="187"/>
      <c r="P242" s="187"/>
    </row>
    <row r="243" spans="1:16" s="80" customFormat="1" ht="33" customHeight="1" thickBot="1">
      <c r="A243" s="166"/>
      <c r="B243" s="398" t="s">
        <v>267</v>
      </c>
      <c r="C243" s="399"/>
      <c r="D243" s="400"/>
      <c r="E243" s="385" t="s">
        <v>268</v>
      </c>
      <c r="F243" s="387"/>
      <c r="G243" s="401" t="s">
        <v>153</v>
      </c>
      <c r="H243" s="401"/>
      <c r="I243" s="401"/>
      <c r="J243" s="229">
        <v>0</v>
      </c>
      <c r="K243" s="170">
        <v>3</v>
      </c>
      <c r="L243" s="170">
        <v>0</v>
      </c>
      <c r="M243" s="230">
        <v>3</v>
      </c>
      <c r="N243" s="187"/>
      <c r="O243" s="187"/>
      <c r="P243" s="187"/>
    </row>
    <row r="244" spans="1:16" s="80" customFormat="1" ht="32.25" customHeight="1" thickBot="1">
      <c r="A244" s="166"/>
      <c r="B244" s="390" t="s">
        <v>137</v>
      </c>
      <c r="C244" s="391"/>
      <c r="D244" s="392"/>
      <c r="E244" s="175"/>
      <c r="F244" s="179"/>
      <c r="G244" s="180"/>
      <c r="H244" s="181"/>
      <c r="I244" s="181"/>
      <c r="J244" s="229"/>
      <c r="K244" s="170"/>
      <c r="L244" s="170"/>
      <c r="M244" s="230"/>
      <c r="N244" s="187"/>
      <c r="O244" s="187"/>
      <c r="P244" s="187"/>
    </row>
    <row r="245" spans="1:16" s="80" customFormat="1" ht="18" customHeight="1" thickBot="1">
      <c r="A245" s="166"/>
      <c r="B245" s="382" t="s">
        <v>138</v>
      </c>
      <c r="C245" s="383"/>
      <c r="D245" s="384"/>
      <c r="E245" s="385" t="s">
        <v>139</v>
      </c>
      <c r="F245" s="386"/>
      <c r="G245" s="388" t="s">
        <v>140</v>
      </c>
      <c r="H245" s="389"/>
      <c r="I245" s="389"/>
      <c r="J245" s="237">
        <v>340</v>
      </c>
      <c r="K245" s="174"/>
      <c r="L245" s="174">
        <v>340</v>
      </c>
      <c r="M245" s="234"/>
      <c r="N245" s="225"/>
      <c r="O245" s="225"/>
      <c r="P245" s="187"/>
    </row>
    <row r="246" spans="1:16" s="80" customFormat="1" ht="31.5" customHeight="1" thickBot="1">
      <c r="A246" s="166"/>
      <c r="B246" s="395" t="s">
        <v>141</v>
      </c>
      <c r="C246" s="396"/>
      <c r="D246" s="397"/>
      <c r="E246" s="385" t="s">
        <v>139</v>
      </c>
      <c r="F246" s="386"/>
      <c r="G246" s="388" t="s">
        <v>140</v>
      </c>
      <c r="H246" s="389"/>
      <c r="I246" s="389"/>
      <c r="J246" s="237">
        <v>10</v>
      </c>
      <c r="K246" s="170"/>
      <c r="L246" s="174">
        <v>10</v>
      </c>
      <c r="M246" s="230"/>
      <c r="N246" s="225"/>
      <c r="O246" s="225"/>
      <c r="P246" s="187"/>
    </row>
    <row r="247" spans="1:16" s="80" customFormat="1" ht="31.5" customHeight="1" thickBot="1">
      <c r="A247" s="166"/>
      <c r="B247" s="382" t="s">
        <v>271</v>
      </c>
      <c r="C247" s="383"/>
      <c r="D247" s="384"/>
      <c r="E247" s="385" t="s">
        <v>152</v>
      </c>
      <c r="F247" s="386"/>
      <c r="G247" s="388" t="s">
        <v>140</v>
      </c>
      <c r="H247" s="389"/>
      <c r="I247" s="389"/>
      <c r="J247" s="237">
        <v>0</v>
      </c>
      <c r="K247" s="170">
        <v>1568</v>
      </c>
      <c r="L247" s="174">
        <v>0</v>
      </c>
      <c r="M247" s="230">
        <v>1650</v>
      </c>
      <c r="N247" s="225"/>
      <c r="O247" s="225"/>
      <c r="P247" s="187"/>
    </row>
    <row r="248" spans="1:16" s="80" customFormat="1" ht="17.25" customHeight="1" thickBot="1">
      <c r="A248" s="166"/>
      <c r="B248" s="390" t="s">
        <v>142</v>
      </c>
      <c r="C248" s="391"/>
      <c r="D248" s="392"/>
      <c r="E248" s="183"/>
      <c r="F248" s="184"/>
      <c r="G248" s="393"/>
      <c r="H248" s="394"/>
      <c r="I248" s="394"/>
      <c r="J248" s="229"/>
      <c r="K248" s="170"/>
      <c r="L248" s="170"/>
      <c r="M248" s="230"/>
      <c r="N248" s="187"/>
      <c r="O248" s="187"/>
      <c r="P248" s="187"/>
    </row>
    <row r="249" spans="1:16" s="80" customFormat="1" ht="16.5" customHeight="1" thickBot="1">
      <c r="A249" s="166"/>
      <c r="B249" s="382" t="s">
        <v>143</v>
      </c>
      <c r="C249" s="383"/>
      <c r="D249" s="384"/>
      <c r="E249" s="385" t="s">
        <v>144</v>
      </c>
      <c r="F249" s="386"/>
      <c r="G249" s="385" t="s">
        <v>145</v>
      </c>
      <c r="H249" s="387"/>
      <c r="I249" s="387"/>
      <c r="J249" s="238">
        <v>54.5</v>
      </c>
      <c r="K249" s="170"/>
      <c r="L249" s="185">
        <v>54</v>
      </c>
      <c r="M249" s="230"/>
      <c r="N249" s="226"/>
      <c r="O249" s="226"/>
      <c r="P249" s="187"/>
    </row>
    <row r="250" spans="1:16" s="80" customFormat="1" ht="31.5" customHeight="1" thickBot="1">
      <c r="A250" s="166"/>
      <c r="B250" s="382" t="s">
        <v>146</v>
      </c>
      <c r="C250" s="383"/>
      <c r="D250" s="384"/>
      <c r="E250" s="385" t="s">
        <v>144</v>
      </c>
      <c r="F250" s="386"/>
      <c r="G250" s="385" t="s">
        <v>145</v>
      </c>
      <c r="H250" s="387"/>
      <c r="I250" s="387"/>
      <c r="J250" s="238">
        <v>66</v>
      </c>
      <c r="K250" s="170"/>
      <c r="L250" s="185">
        <v>65</v>
      </c>
      <c r="M250" s="230"/>
      <c r="N250" s="226"/>
      <c r="O250" s="226"/>
      <c r="P250" s="187"/>
    </row>
    <row r="251" spans="1:16" s="80" customFormat="1" ht="29.25" customHeight="1" thickBot="1">
      <c r="A251" s="166"/>
      <c r="B251" s="382" t="s">
        <v>159</v>
      </c>
      <c r="C251" s="383"/>
      <c r="D251" s="384"/>
      <c r="E251" s="385" t="s">
        <v>144</v>
      </c>
      <c r="F251" s="386"/>
      <c r="G251" s="385" t="s">
        <v>145</v>
      </c>
      <c r="H251" s="387"/>
      <c r="I251" s="387"/>
      <c r="J251" s="229">
        <v>100</v>
      </c>
      <c r="K251" s="170"/>
      <c r="L251" s="170">
        <v>100</v>
      </c>
      <c r="M251" s="230"/>
      <c r="N251" s="187"/>
      <c r="O251" s="187"/>
      <c r="P251" s="187"/>
    </row>
    <row r="252" spans="1:16" s="80" customFormat="1" ht="30" customHeight="1" thickBot="1">
      <c r="A252" s="166"/>
      <c r="B252" s="382" t="s">
        <v>272</v>
      </c>
      <c r="C252" s="383"/>
      <c r="D252" s="384"/>
      <c r="E252" s="385" t="s">
        <v>144</v>
      </c>
      <c r="F252" s="386"/>
      <c r="G252" s="388" t="s">
        <v>140</v>
      </c>
      <c r="H252" s="389"/>
      <c r="I252" s="389"/>
      <c r="J252" s="229"/>
      <c r="K252" s="170">
        <v>100</v>
      </c>
      <c r="L252" s="170"/>
      <c r="M252" s="230">
        <v>100</v>
      </c>
      <c r="N252" s="187"/>
      <c r="O252" s="187"/>
      <c r="P252" s="187"/>
    </row>
    <row r="253" spans="1:16" s="80" customFormat="1" ht="16.5" customHeight="1" thickBot="1">
      <c r="A253" s="166"/>
      <c r="B253" s="376"/>
      <c r="C253" s="377"/>
      <c r="D253" s="378"/>
      <c r="E253" s="139"/>
      <c r="F253" s="140"/>
      <c r="G253" s="167"/>
      <c r="H253" s="168"/>
      <c r="I253" s="168"/>
      <c r="J253" s="239"/>
      <c r="K253" s="240"/>
      <c r="L253" s="240"/>
      <c r="M253" s="182"/>
      <c r="N253" s="187"/>
      <c r="O253" s="187"/>
      <c r="P253" s="187"/>
    </row>
    <row r="254" spans="14:16" ht="15">
      <c r="N254" s="153"/>
      <c r="O254" s="153"/>
      <c r="P254" s="153"/>
    </row>
    <row r="255" spans="1:19" ht="18" customHeight="1">
      <c r="A255" s="95"/>
      <c r="B255" s="89"/>
      <c r="C255" s="89"/>
      <c r="D255" s="90"/>
      <c r="E255" s="90"/>
      <c r="F255" s="94"/>
      <c r="G255" s="94"/>
      <c r="H255" s="94"/>
      <c r="I255" s="94"/>
      <c r="J255" s="94"/>
      <c r="K255" s="94"/>
      <c r="P255" s="92"/>
      <c r="Q255" s="93"/>
      <c r="R255" s="94"/>
      <c r="S255" s="69"/>
    </row>
    <row r="256" spans="1:19" ht="15.75" customHeight="1">
      <c r="A256" s="379" t="s">
        <v>29</v>
      </c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  <c r="M256" s="379"/>
      <c r="N256" s="379"/>
      <c r="O256" s="9"/>
      <c r="P256" s="11"/>
      <c r="Q256" s="11"/>
      <c r="R256" s="96"/>
      <c r="S256" s="96"/>
    </row>
    <row r="257" spans="1:26" ht="16.5" customHeight="1" thickBot="1">
      <c r="A257" s="37"/>
      <c r="C257" s="94"/>
      <c r="K257" s="466" t="s">
        <v>12</v>
      </c>
      <c r="L257" s="466"/>
      <c r="M257" s="94"/>
      <c r="N257" s="94"/>
      <c r="O257" s="94"/>
      <c r="P257" s="97"/>
      <c r="Q257" s="97"/>
      <c r="R257" s="12"/>
      <c r="S257" s="12"/>
      <c r="T257" s="94"/>
      <c r="U257" s="94"/>
      <c r="V257" s="94"/>
      <c r="W257" s="94"/>
      <c r="X257" s="94"/>
      <c r="Y257" s="94"/>
      <c r="Z257" s="94"/>
    </row>
    <row r="258" spans="1:27" ht="30.75" customHeight="1" thickBot="1">
      <c r="A258" s="542" t="s">
        <v>3</v>
      </c>
      <c r="B258" s="524"/>
      <c r="C258" s="545" t="s">
        <v>50</v>
      </c>
      <c r="D258" s="546"/>
      <c r="E258" s="547" t="s">
        <v>51</v>
      </c>
      <c r="F258" s="545"/>
      <c r="G258" s="548" t="s">
        <v>52</v>
      </c>
      <c r="H258" s="545"/>
      <c r="I258" s="548" t="s">
        <v>11</v>
      </c>
      <c r="J258" s="545"/>
      <c r="K258" s="548" t="s">
        <v>53</v>
      </c>
      <c r="L258" s="545"/>
      <c r="M258" s="69"/>
      <c r="N258" s="69"/>
      <c r="O258" s="69"/>
      <c r="P258" s="99"/>
      <c r="Q258" s="99"/>
      <c r="R258" s="12"/>
      <c r="S258" s="12"/>
      <c r="T258" s="17"/>
      <c r="U258" s="17"/>
      <c r="V258" s="17"/>
      <c r="W258" s="373"/>
      <c r="X258" s="373"/>
      <c r="Y258" s="373"/>
      <c r="Z258" s="373"/>
      <c r="AA258" s="97"/>
    </row>
    <row r="259" spans="1:27" ht="15.75" customHeight="1">
      <c r="A259" s="543"/>
      <c r="B259" s="525"/>
      <c r="C259" s="67" t="s">
        <v>84</v>
      </c>
      <c r="D259" s="67" t="s">
        <v>85</v>
      </c>
      <c r="E259" s="17" t="s">
        <v>84</v>
      </c>
      <c r="F259" s="71" t="s">
        <v>85</v>
      </c>
      <c r="G259" s="71" t="s">
        <v>84</v>
      </c>
      <c r="H259" s="71" t="s">
        <v>85</v>
      </c>
      <c r="I259" s="71" t="s">
        <v>84</v>
      </c>
      <c r="J259" s="71" t="s">
        <v>85</v>
      </c>
      <c r="K259" s="71" t="s">
        <v>84</v>
      </c>
      <c r="L259" s="100" t="s">
        <v>85</v>
      </c>
      <c r="M259" s="69"/>
      <c r="N259" s="69"/>
      <c r="O259" s="69"/>
      <c r="P259" s="99"/>
      <c r="Q259" s="99"/>
      <c r="T259" s="69"/>
      <c r="U259" s="69"/>
      <c r="V259" s="69"/>
      <c r="W259" s="69"/>
      <c r="X259" s="69"/>
      <c r="Y259" s="69"/>
      <c r="Z259" s="69"/>
      <c r="AA259" s="549"/>
    </row>
    <row r="260" spans="1:27" ht="15.75" customHeight="1" thickBot="1">
      <c r="A260" s="544"/>
      <c r="B260" s="526"/>
      <c r="C260" s="101" t="s">
        <v>88</v>
      </c>
      <c r="D260" s="101" t="s">
        <v>88</v>
      </c>
      <c r="E260" s="78" t="s">
        <v>88</v>
      </c>
      <c r="F260" s="56" t="s">
        <v>88</v>
      </c>
      <c r="G260" s="56" t="s">
        <v>88</v>
      </c>
      <c r="H260" s="56" t="s">
        <v>88</v>
      </c>
      <c r="I260" s="56" t="s">
        <v>88</v>
      </c>
      <c r="J260" s="56" t="s">
        <v>88</v>
      </c>
      <c r="K260" s="56" t="s">
        <v>88</v>
      </c>
      <c r="L260" s="84" t="s">
        <v>88</v>
      </c>
      <c r="M260" s="69"/>
      <c r="N260" s="69"/>
      <c r="O260" s="69"/>
      <c r="P260" s="99"/>
      <c r="Q260" s="99"/>
      <c r="R260" s="99"/>
      <c r="S260" s="99"/>
      <c r="T260" s="69"/>
      <c r="U260" s="69"/>
      <c r="V260" s="69"/>
      <c r="W260" s="69"/>
      <c r="X260" s="69"/>
      <c r="Y260" s="69"/>
      <c r="Z260" s="69"/>
      <c r="AA260" s="549"/>
    </row>
    <row r="261" spans="1:27" ht="16.5" thickBot="1">
      <c r="A261" s="548">
        <v>1</v>
      </c>
      <c r="B261" s="545"/>
      <c r="C261" s="85">
        <v>3</v>
      </c>
      <c r="D261" s="85">
        <v>4</v>
      </c>
      <c r="E261" s="15">
        <v>5</v>
      </c>
      <c r="F261" s="14">
        <v>6</v>
      </c>
      <c r="G261" s="14">
        <v>7</v>
      </c>
      <c r="H261" s="14">
        <v>8</v>
      </c>
      <c r="I261" s="14">
        <v>9</v>
      </c>
      <c r="J261" s="14">
        <v>10</v>
      </c>
      <c r="K261" s="14">
        <v>11</v>
      </c>
      <c r="L261" s="85">
        <v>12</v>
      </c>
      <c r="M261" s="69"/>
      <c r="N261" s="69"/>
      <c r="O261" s="69"/>
      <c r="P261" s="99"/>
      <c r="Q261" s="99"/>
      <c r="R261" s="99"/>
      <c r="S261" s="99"/>
      <c r="T261" s="69"/>
      <c r="U261" s="69"/>
      <c r="V261" s="69"/>
      <c r="W261" s="69"/>
      <c r="X261" s="69"/>
      <c r="Y261" s="69"/>
      <c r="Z261" s="69"/>
      <c r="AA261" s="97"/>
    </row>
    <row r="262" spans="1:27" ht="16.5" customHeight="1" thickBot="1">
      <c r="A262" s="548"/>
      <c r="B262" s="545"/>
      <c r="C262" s="57">
        <f>C82</f>
        <v>157768709.17</v>
      </c>
      <c r="D262" s="57">
        <f>D82</f>
        <v>1190609.06</v>
      </c>
      <c r="E262" s="57">
        <f>G82</f>
        <v>166875253</v>
      </c>
      <c r="F262" s="57">
        <v>0</v>
      </c>
      <c r="G262" s="57">
        <f>K82</f>
        <v>67999800</v>
      </c>
      <c r="H262" s="102">
        <v>0</v>
      </c>
      <c r="I262" s="44">
        <f>G119</f>
        <v>71875789</v>
      </c>
      <c r="J262" s="102">
        <v>0</v>
      </c>
      <c r="K262" s="102">
        <f>K119</f>
        <v>75685205</v>
      </c>
      <c r="L262" s="103">
        <v>0</v>
      </c>
      <c r="M262" s="69"/>
      <c r="N262" s="69"/>
      <c r="O262" s="69"/>
      <c r="P262" s="99"/>
      <c r="Q262" s="99"/>
      <c r="R262" s="99"/>
      <c r="S262" s="99"/>
      <c r="T262" s="69"/>
      <c r="U262" s="69"/>
      <c r="V262" s="69"/>
      <c r="W262" s="69"/>
      <c r="X262" s="69"/>
      <c r="Y262" s="69"/>
      <c r="Z262" s="69"/>
      <c r="AA262" s="97"/>
    </row>
    <row r="263" spans="1:27" ht="16.5" thickBot="1">
      <c r="A263" s="548"/>
      <c r="B263" s="545"/>
      <c r="C263" s="103"/>
      <c r="D263" s="103"/>
      <c r="E263" s="102"/>
      <c r="F263" s="102"/>
      <c r="G263" s="102"/>
      <c r="H263" s="102"/>
      <c r="I263" s="102"/>
      <c r="J263" s="102"/>
      <c r="K263" s="102"/>
      <c r="L263" s="103"/>
      <c r="M263" s="69"/>
      <c r="N263" s="69"/>
      <c r="O263" s="69"/>
      <c r="P263" s="99"/>
      <c r="Q263" s="99"/>
      <c r="R263" s="99"/>
      <c r="S263" s="99"/>
      <c r="T263" s="69"/>
      <c r="U263" s="69"/>
      <c r="V263" s="69"/>
      <c r="W263" s="69"/>
      <c r="X263" s="69"/>
      <c r="Y263" s="69"/>
      <c r="Z263" s="69"/>
      <c r="AA263" s="97"/>
    </row>
    <row r="264" spans="1:27" ht="16.5" thickBot="1">
      <c r="A264" s="548" t="s">
        <v>97</v>
      </c>
      <c r="B264" s="545"/>
      <c r="C264" s="103">
        <f>C262</f>
        <v>157768709.17</v>
      </c>
      <c r="D264" s="103">
        <f aca="true" t="shared" si="20" ref="D264:L264">D262</f>
        <v>1190609.06</v>
      </c>
      <c r="E264" s="103">
        <f t="shared" si="20"/>
        <v>166875253</v>
      </c>
      <c r="F264" s="103">
        <f t="shared" si="20"/>
        <v>0</v>
      </c>
      <c r="G264" s="103">
        <f t="shared" si="20"/>
        <v>67999800</v>
      </c>
      <c r="H264" s="103">
        <f t="shared" si="20"/>
        <v>0</v>
      </c>
      <c r="I264" s="103">
        <f t="shared" si="20"/>
        <v>71875789</v>
      </c>
      <c r="J264" s="103">
        <f t="shared" si="20"/>
        <v>0</v>
      </c>
      <c r="K264" s="103">
        <f t="shared" si="20"/>
        <v>75685205</v>
      </c>
      <c r="L264" s="103">
        <f t="shared" si="20"/>
        <v>0</v>
      </c>
      <c r="M264" s="69"/>
      <c r="N264" s="69"/>
      <c r="O264" s="69"/>
      <c r="P264" s="104"/>
      <c r="Q264" s="104"/>
      <c r="R264" s="99"/>
      <c r="S264" s="99"/>
      <c r="T264" s="69"/>
      <c r="U264" s="69"/>
      <c r="V264" s="69"/>
      <c r="W264" s="69"/>
      <c r="X264" s="69"/>
      <c r="Y264" s="69"/>
      <c r="Z264" s="69"/>
      <c r="AA264" s="97"/>
    </row>
    <row r="265" spans="1:27" ht="41.25" customHeight="1" thickBot="1">
      <c r="A265" s="550" t="s">
        <v>28</v>
      </c>
      <c r="B265" s="551"/>
      <c r="C265" s="103" t="s">
        <v>17</v>
      </c>
      <c r="D265" s="103"/>
      <c r="E265" s="102" t="s">
        <v>17</v>
      </c>
      <c r="F265" s="102"/>
      <c r="G265" s="102" t="s">
        <v>17</v>
      </c>
      <c r="H265" s="102"/>
      <c r="I265" s="102" t="s">
        <v>17</v>
      </c>
      <c r="J265" s="102"/>
      <c r="K265" s="102" t="s">
        <v>17</v>
      </c>
      <c r="L265" s="103"/>
      <c r="M265" s="69"/>
      <c r="N265" s="69"/>
      <c r="O265" s="69"/>
      <c r="P265" s="9"/>
      <c r="Q265" s="12"/>
      <c r="R265" s="93"/>
      <c r="S265" s="93"/>
      <c r="T265" s="69"/>
      <c r="U265" s="69"/>
      <c r="V265" s="69"/>
      <c r="W265" s="69"/>
      <c r="X265" s="69"/>
      <c r="Y265" s="69"/>
      <c r="Z265" s="69"/>
      <c r="AA265" s="97"/>
    </row>
    <row r="266" spans="1:27" ht="15.75">
      <c r="A266" s="69"/>
      <c r="B266" s="105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11"/>
      <c r="Q266" s="11"/>
      <c r="R266" s="11"/>
      <c r="S266" s="11"/>
      <c r="T266" s="69"/>
      <c r="U266" s="69"/>
      <c r="V266" s="69"/>
      <c r="W266" s="69"/>
      <c r="X266" s="69"/>
      <c r="Y266" s="69"/>
      <c r="Z266" s="69"/>
      <c r="AA266" s="97"/>
    </row>
    <row r="267" spans="1:27" ht="25.5" customHeight="1">
      <c r="A267" s="379" t="s">
        <v>30</v>
      </c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  <c r="M267" s="379"/>
      <c r="N267" s="379"/>
      <c r="O267" s="9"/>
      <c r="P267" s="9"/>
      <c r="Q267" s="12"/>
      <c r="R267" s="97"/>
      <c r="S267" s="97"/>
      <c r="T267" s="12"/>
      <c r="U267" s="12"/>
      <c r="V267" s="12"/>
      <c r="W267" s="12"/>
      <c r="X267" s="12"/>
      <c r="Y267" s="12"/>
      <c r="Z267" s="12"/>
      <c r="AA267" s="12"/>
    </row>
    <row r="268" spans="1:27" ht="16.5" thickBo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7"/>
      <c r="Q268" s="97"/>
      <c r="R268" s="99"/>
      <c r="S268" s="99"/>
      <c r="T268" s="12"/>
      <c r="U268" s="12"/>
      <c r="V268" s="12"/>
      <c r="W268" s="12"/>
      <c r="X268" s="12"/>
      <c r="Y268" s="12"/>
      <c r="Z268" s="12"/>
      <c r="AA268" s="12"/>
    </row>
    <row r="269" spans="1:27" s="80" customFormat="1" ht="16.5" customHeight="1" thickBot="1">
      <c r="A269" s="552" t="s">
        <v>160</v>
      </c>
      <c r="B269" s="555" t="s">
        <v>31</v>
      </c>
      <c r="C269" s="558" t="s">
        <v>50</v>
      </c>
      <c r="D269" s="559"/>
      <c r="E269" s="559"/>
      <c r="F269" s="560"/>
      <c r="G269" s="561" t="s">
        <v>58</v>
      </c>
      <c r="H269" s="562"/>
      <c r="I269" s="562"/>
      <c r="J269" s="563"/>
      <c r="K269" s="422" t="s">
        <v>8</v>
      </c>
      <c r="L269" s="423"/>
      <c r="M269" s="558" t="s">
        <v>9</v>
      </c>
      <c r="N269" s="559"/>
      <c r="O269" s="560"/>
      <c r="P269" s="558" t="s">
        <v>59</v>
      </c>
      <c r="Q269" s="560"/>
      <c r="R269" s="141"/>
      <c r="S269" s="141"/>
      <c r="T269" s="142"/>
      <c r="U269" s="142"/>
      <c r="V269" s="556"/>
      <c r="W269" s="556"/>
      <c r="X269" s="556"/>
      <c r="Y269" s="556"/>
      <c r="Z269" s="556"/>
      <c r="AA269" s="143"/>
    </row>
    <row r="270" spans="1:27" s="80" customFormat="1" ht="15" customHeight="1">
      <c r="A270" s="553"/>
      <c r="B270" s="556"/>
      <c r="C270" s="565" t="s">
        <v>14</v>
      </c>
      <c r="D270" s="566"/>
      <c r="E270" s="565" t="s">
        <v>15</v>
      </c>
      <c r="F270" s="566"/>
      <c r="G270" s="565" t="s">
        <v>14</v>
      </c>
      <c r="H270" s="566"/>
      <c r="I270" s="565" t="s">
        <v>15</v>
      </c>
      <c r="J270" s="566"/>
      <c r="K270" s="564" t="s">
        <v>14</v>
      </c>
      <c r="L270" s="564" t="s">
        <v>161</v>
      </c>
      <c r="M270" s="564" t="s">
        <v>14</v>
      </c>
      <c r="N270" s="564" t="s">
        <v>161</v>
      </c>
      <c r="O270" s="145"/>
      <c r="P270" s="564" t="s">
        <v>14</v>
      </c>
      <c r="Q270" s="564" t="s">
        <v>161</v>
      </c>
      <c r="R270" s="141"/>
      <c r="S270" s="141"/>
      <c r="T270" s="556"/>
      <c r="U270" s="556"/>
      <c r="V270" s="142"/>
      <c r="W270" s="142"/>
      <c r="X270" s="556"/>
      <c r="Y270" s="556"/>
      <c r="Z270" s="142"/>
      <c r="AA270" s="569"/>
    </row>
    <row r="271" spans="1:27" s="80" customFormat="1" ht="15.75" customHeight="1" thickBot="1">
      <c r="A271" s="553"/>
      <c r="B271" s="556"/>
      <c r="C271" s="567"/>
      <c r="D271" s="568"/>
      <c r="E271" s="567"/>
      <c r="F271" s="568"/>
      <c r="G271" s="567"/>
      <c r="H271" s="568"/>
      <c r="I271" s="567"/>
      <c r="J271" s="568"/>
      <c r="K271" s="448"/>
      <c r="L271" s="448"/>
      <c r="M271" s="448"/>
      <c r="N271" s="448"/>
      <c r="O271" s="448" t="s">
        <v>161</v>
      </c>
      <c r="P271" s="448"/>
      <c r="Q271" s="448"/>
      <c r="R271" s="141"/>
      <c r="S271" s="141"/>
      <c r="T271" s="556"/>
      <c r="U271" s="556"/>
      <c r="V271" s="142"/>
      <c r="W271" s="142"/>
      <c r="X271" s="556"/>
      <c r="Y271" s="556"/>
      <c r="Z271" s="142"/>
      <c r="AA271" s="569"/>
    </row>
    <row r="272" spans="1:27" s="80" customFormat="1" ht="15.75" customHeight="1">
      <c r="A272" s="553"/>
      <c r="B272" s="556"/>
      <c r="C272" s="147" t="s">
        <v>162</v>
      </c>
      <c r="D272" s="147" t="s">
        <v>163</v>
      </c>
      <c r="E272" s="136" t="s">
        <v>162</v>
      </c>
      <c r="F272" s="144" t="s">
        <v>163</v>
      </c>
      <c r="G272" s="136" t="s">
        <v>162</v>
      </c>
      <c r="H272" s="144" t="s">
        <v>163</v>
      </c>
      <c r="I272" s="136" t="s">
        <v>162</v>
      </c>
      <c r="J272" s="136" t="s">
        <v>163</v>
      </c>
      <c r="K272" s="448"/>
      <c r="L272" s="448"/>
      <c r="M272" s="448"/>
      <c r="N272" s="448"/>
      <c r="O272" s="448"/>
      <c r="P272" s="448"/>
      <c r="Q272" s="448"/>
      <c r="R272" s="141"/>
      <c r="S272" s="141"/>
      <c r="T272" s="148"/>
      <c r="U272" s="148"/>
      <c r="V272" s="149"/>
      <c r="W272" s="142"/>
      <c r="X272" s="149"/>
      <c r="Y272" s="149"/>
      <c r="Z272" s="142"/>
      <c r="AA272" s="569"/>
    </row>
    <row r="273" spans="1:27" s="80" customFormat="1" ht="15.75" customHeight="1" thickBot="1">
      <c r="A273" s="554"/>
      <c r="B273" s="557"/>
      <c r="C273" s="147" t="s">
        <v>164</v>
      </c>
      <c r="D273" s="147" t="s">
        <v>165</v>
      </c>
      <c r="E273" s="150" t="s">
        <v>164</v>
      </c>
      <c r="F273" s="146" t="s">
        <v>165</v>
      </c>
      <c r="G273" s="150" t="s">
        <v>164</v>
      </c>
      <c r="H273" s="146" t="s">
        <v>165</v>
      </c>
      <c r="I273" s="150" t="s">
        <v>164</v>
      </c>
      <c r="J273" s="151" t="s">
        <v>165</v>
      </c>
      <c r="K273" s="449"/>
      <c r="L273" s="449"/>
      <c r="M273" s="449"/>
      <c r="N273" s="449"/>
      <c r="O273" s="449"/>
      <c r="P273" s="449"/>
      <c r="Q273" s="449"/>
      <c r="R273" s="141"/>
      <c r="S273" s="141"/>
      <c r="T273" s="149"/>
      <c r="U273" s="149"/>
      <c r="V273" s="149"/>
      <c r="W273" s="149"/>
      <c r="X273" s="149"/>
      <c r="Y273" s="149"/>
      <c r="Z273" s="149"/>
      <c r="AA273" s="569"/>
    </row>
    <row r="274" spans="1:27" s="80" customFormat="1" ht="16.5" thickBot="1">
      <c r="A274" s="152">
        <v>1</v>
      </c>
      <c r="B274" s="138">
        <v>2</v>
      </c>
      <c r="C274" s="137">
        <v>3</v>
      </c>
      <c r="D274" s="152">
        <v>4</v>
      </c>
      <c r="E274" s="150">
        <v>5</v>
      </c>
      <c r="F274" s="150">
        <v>6</v>
      </c>
      <c r="G274" s="150">
        <v>7</v>
      </c>
      <c r="H274" s="150">
        <v>8</v>
      </c>
      <c r="I274" s="150">
        <v>9</v>
      </c>
      <c r="J274" s="150">
        <v>10</v>
      </c>
      <c r="K274" s="150">
        <v>11</v>
      </c>
      <c r="L274" s="150">
        <v>12</v>
      </c>
      <c r="M274" s="150">
        <v>13</v>
      </c>
      <c r="N274" s="150">
        <v>14</v>
      </c>
      <c r="O274" s="150"/>
      <c r="P274" s="150">
        <v>15</v>
      </c>
      <c r="Q274" s="150">
        <v>16</v>
      </c>
      <c r="R274" s="141"/>
      <c r="S274" s="141"/>
      <c r="T274" s="148"/>
      <c r="U274" s="148"/>
      <c r="V274" s="153"/>
      <c r="W274" s="153"/>
      <c r="X274" s="153"/>
      <c r="Y274" s="148"/>
      <c r="Z274" s="153"/>
      <c r="AA274" s="143"/>
    </row>
    <row r="275" spans="1:27" s="80" customFormat="1" ht="16.5" customHeight="1" thickBot="1">
      <c r="A275" s="154"/>
      <c r="B275" s="155" t="s">
        <v>166</v>
      </c>
      <c r="C275" s="213">
        <v>507</v>
      </c>
      <c r="D275" s="214">
        <v>500.25</v>
      </c>
      <c r="E275" s="156">
        <v>23.5</v>
      </c>
      <c r="F275" s="156">
        <v>19.5</v>
      </c>
      <c r="G275" s="156">
        <v>510</v>
      </c>
      <c r="H275" s="156">
        <v>505</v>
      </c>
      <c r="I275" s="156">
        <v>24</v>
      </c>
      <c r="J275" s="156">
        <v>16.25</v>
      </c>
      <c r="K275" s="156">
        <v>510</v>
      </c>
      <c r="L275" s="156">
        <v>24</v>
      </c>
      <c r="M275" s="156">
        <v>510</v>
      </c>
      <c r="N275" s="156"/>
      <c r="O275" s="156">
        <v>24</v>
      </c>
      <c r="P275" s="156">
        <v>510</v>
      </c>
      <c r="Q275" s="156"/>
      <c r="R275" s="141"/>
      <c r="S275" s="141"/>
      <c r="T275" s="148"/>
      <c r="U275" s="148"/>
      <c r="V275" s="153"/>
      <c r="W275" s="153"/>
      <c r="X275" s="153"/>
      <c r="Y275" s="148"/>
      <c r="Z275" s="153"/>
      <c r="AA275" s="143"/>
    </row>
    <row r="276" spans="1:27" s="80" customFormat="1" ht="16.5" customHeight="1" thickBot="1">
      <c r="A276" s="154"/>
      <c r="B276" s="157" t="s">
        <v>167</v>
      </c>
      <c r="C276" s="215">
        <v>1169.25</v>
      </c>
      <c r="D276" s="216">
        <v>1160.25</v>
      </c>
      <c r="E276" s="156">
        <v>21.25</v>
      </c>
      <c r="F276" s="156">
        <v>20</v>
      </c>
      <c r="G276" s="156">
        <v>1138</v>
      </c>
      <c r="H276" s="156">
        <v>1087.25</v>
      </c>
      <c r="I276" s="156">
        <v>21.75</v>
      </c>
      <c r="J276" s="156">
        <v>15.25</v>
      </c>
      <c r="K276" s="156">
        <v>1138</v>
      </c>
      <c r="L276" s="156">
        <v>21.75</v>
      </c>
      <c r="M276" s="156">
        <v>1138</v>
      </c>
      <c r="N276" s="156"/>
      <c r="O276" s="156">
        <v>21.75</v>
      </c>
      <c r="P276" s="156">
        <v>1138</v>
      </c>
      <c r="Q276" s="156"/>
      <c r="R276" s="158"/>
      <c r="S276" s="158"/>
      <c r="T276" s="148"/>
      <c r="U276" s="148"/>
      <c r="V276" s="153"/>
      <c r="W276" s="153"/>
      <c r="X276" s="153"/>
      <c r="Y276" s="148"/>
      <c r="Z276" s="153"/>
      <c r="AA276" s="143"/>
    </row>
    <row r="277" spans="1:27" s="80" customFormat="1" ht="16.5" customHeight="1" thickBot="1">
      <c r="A277" s="154"/>
      <c r="B277" s="155" t="s">
        <v>168</v>
      </c>
      <c r="C277" s="214">
        <v>690.5</v>
      </c>
      <c r="D277" s="214">
        <v>686</v>
      </c>
      <c r="E277" s="156">
        <v>9.5</v>
      </c>
      <c r="F277" s="156">
        <v>8</v>
      </c>
      <c r="G277" s="156">
        <v>669.75</v>
      </c>
      <c r="H277" s="156">
        <v>657.75</v>
      </c>
      <c r="I277" s="156">
        <v>9.5</v>
      </c>
      <c r="J277" s="156">
        <v>6</v>
      </c>
      <c r="K277" s="156">
        <v>669.75</v>
      </c>
      <c r="L277" s="156">
        <v>9.5</v>
      </c>
      <c r="M277" s="156">
        <v>669.75</v>
      </c>
      <c r="N277" s="156"/>
      <c r="O277" s="156">
        <v>9.5</v>
      </c>
      <c r="P277" s="156">
        <v>669.75</v>
      </c>
      <c r="Q277" s="156"/>
      <c r="R277" s="159"/>
      <c r="S277" s="159"/>
      <c r="T277" s="148"/>
      <c r="U277" s="148"/>
      <c r="V277" s="153"/>
      <c r="W277" s="153"/>
      <c r="X277" s="153"/>
      <c r="Y277" s="148"/>
      <c r="Z277" s="153"/>
      <c r="AA277" s="143"/>
    </row>
    <row r="278" spans="1:27" s="80" customFormat="1" ht="16.5" thickBot="1">
      <c r="A278" s="154"/>
      <c r="B278" s="157" t="s">
        <v>169</v>
      </c>
      <c r="C278" s="214">
        <v>571.5</v>
      </c>
      <c r="D278" s="214">
        <v>562.75</v>
      </c>
      <c r="E278" s="156">
        <v>7.75</v>
      </c>
      <c r="F278" s="156">
        <v>7.5</v>
      </c>
      <c r="G278" s="156">
        <v>534</v>
      </c>
      <c r="H278" s="156">
        <v>525.75</v>
      </c>
      <c r="I278" s="156">
        <v>7.5</v>
      </c>
      <c r="J278" s="156">
        <v>6.75</v>
      </c>
      <c r="K278" s="156">
        <v>534</v>
      </c>
      <c r="L278" s="156">
        <v>7.5</v>
      </c>
      <c r="M278" s="156">
        <v>534</v>
      </c>
      <c r="N278" s="156"/>
      <c r="O278" s="156">
        <v>7.5</v>
      </c>
      <c r="P278" s="156">
        <v>534</v>
      </c>
      <c r="Q278" s="156"/>
      <c r="R278" s="160"/>
      <c r="S278" s="160"/>
      <c r="T278" s="148"/>
      <c r="U278" s="148"/>
      <c r="V278" s="153"/>
      <c r="W278" s="153"/>
      <c r="X278" s="153"/>
      <c r="Y278" s="148"/>
      <c r="Z278" s="153"/>
      <c r="AA278" s="143"/>
    </row>
    <row r="279" spans="1:27" s="80" customFormat="1" ht="16.5" customHeight="1" thickBot="1">
      <c r="A279" s="154"/>
      <c r="B279" s="161" t="s">
        <v>170</v>
      </c>
      <c r="C279" s="217">
        <f aca="true" t="shared" si="21" ref="C279:N279">SUM(C275:C278)</f>
        <v>2938.25</v>
      </c>
      <c r="D279" s="218">
        <f t="shared" si="21"/>
        <v>2909.25</v>
      </c>
      <c r="E279" s="162">
        <f t="shared" si="21"/>
        <v>62</v>
      </c>
      <c r="F279" s="162">
        <f t="shared" si="21"/>
        <v>55</v>
      </c>
      <c r="G279" s="162">
        <f t="shared" si="21"/>
        <v>2851.75</v>
      </c>
      <c r="H279" s="162">
        <f>SUM(H275:H278)</f>
        <v>2775.75</v>
      </c>
      <c r="I279" s="162">
        <f t="shared" si="21"/>
        <v>62.75</v>
      </c>
      <c r="J279" s="162">
        <f t="shared" si="21"/>
        <v>44.25</v>
      </c>
      <c r="K279" s="162">
        <f t="shared" si="21"/>
        <v>2851.75</v>
      </c>
      <c r="L279" s="162">
        <f t="shared" si="21"/>
        <v>62.75</v>
      </c>
      <c r="M279" s="163">
        <f t="shared" si="21"/>
        <v>2851.75</v>
      </c>
      <c r="N279" s="162">
        <f t="shared" si="21"/>
        <v>0</v>
      </c>
      <c r="O279" s="162">
        <f>SUM(O275:O278)</f>
        <v>62.75</v>
      </c>
      <c r="P279" s="163">
        <f>SUM(P275:P278)</f>
        <v>2851.75</v>
      </c>
      <c r="Q279" s="162">
        <f>SUM(Q275:Q278)</f>
        <v>0</v>
      </c>
      <c r="R279" s="159"/>
      <c r="S279" s="159"/>
      <c r="T279" s="148"/>
      <c r="U279" s="148"/>
      <c r="V279" s="153"/>
      <c r="W279" s="153"/>
      <c r="X279" s="153"/>
      <c r="Y279" s="148"/>
      <c r="Z279" s="153"/>
      <c r="AA279" s="143"/>
    </row>
    <row r="280" spans="1:27" s="80" customFormat="1" ht="41.25" customHeight="1" thickBot="1">
      <c r="A280" s="154"/>
      <c r="B280" s="164" t="s">
        <v>32</v>
      </c>
      <c r="C280" s="152" t="s">
        <v>17</v>
      </c>
      <c r="D280" s="152" t="s">
        <v>17</v>
      </c>
      <c r="E280" s="152"/>
      <c r="F280" s="152"/>
      <c r="G280" s="152" t="s">
        <v>17</v>
      </c>
      <c r="H280" s="152" t="s">
        <v>17</v>
      </c>
      <c r="I280" s="152"/>
      <c r="J280" s="152"/>
      <c r="K280" s="152" t="s">
        <v>17</v>
      </c>
      <c r="L280" s="165"/>
      <c r="M280" s="152" t="s">
        <v>17</v>
      </c>
      <c r="N280" s="152"/>
      <c r="O280" s="152"/>
      <c r="P280" s="152" t="s">
        <v>17</v>
      </c>
      <c r="Q280" s="152"/>
      <c r="R280" s="143"/>
      <c r="S280" s="143"/>
      <c r="T280" s="148"/>
      <c r="U280" s="148"/>
      <c r="V280" s="153"/>
      <c r="W280" s="153"/>
      <c r="X280" s="153"/>
      <c r="Y280" s="148"/>
      <c r="Z280" s="153"/>
      <c r="AA280" s="143"/>
    </row>
    <row r="281" spans="1:27" ht="17.25" customHeight="1">
      <c r="A281" s="99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"/>
      <c r="Q281" s="9"/>
      <c r="R281" s="69"/>
      <c r="S281" s="69"/>
      <c r="T281" s="96"/>
      <c r="U281" s="96"/>
      <c r="V281" s="96"/>
      <c r="W281" s="96"/>
      <c r="X281" s="96"/>
      <c r="Y281" s="96"/>
      <c r="Z281" s="96"/>
      <c r="AA281" s="96"/>
    </row>
    <row r="282" spans="1:27" ht="15.75" customHeight="1">
      <c r="A282" s="379" t="s">
        <v>171</v>
      </c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  <c r="M282" s="379"/>
      <c r="N282" s="379"/>
      <c r="O282" s="9"/>
      <c r="P282" s="97"/>
      <c r="Q282" s="97"/>
      <c r="R282" s="69"/>
      <c r="S282" s="69"/>
      <c r="T282" s="12"/>
      <c r="U282" s="12"/>
      <c r="V282" s="12"/>
      <c r="W282" s="12"/>
      <c r="X282" s="12"/>
      <c r="Y282" s="12"/>
      <c r="Z282" s="12"/>
      <c r="AA282" s="12"/>
    </row>
    <row r="283" spans="1:27" ht="23.25" customHeight="1">
      <c r="A283" s="379" t="s">
        <v>255</v>
      </c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  <c r="M283" s="379"/>
      <c r="N283" s="379"/>
      <c r="O283" s="9"/>
      <c r="P283" s="107"/>
      <c r="Q283" s="107"/>
      <c r="R283" s="69"/>
      <c r="S283" s="69"/>
      <c r="T283" s="12"/>
      <c r="U283" s="12"/>
      <c r="V283" s="12"/>
      <c r="W283" s="12"/>
      <c r="X283" s="12"/>
      <c r="Y283" s="12"/>
      <c r="Z283" s="12"/>
      <c r="AA283" s="12"/>
    </row>
    <row r="284" spans="1:19" ht="22.5" customHeight="1" thickBot="1">
      <c r="A284" s="37"/>
      <c r="L284" s="520" t="s">
        <v>12</v>
      </c>
      <c r="M284" s="520"/>
      <c r="P284" s="107"/>
      <c r="Q284" s="107"/>
      <c r="R284" s="69"/>
      <c r="S284" s="69"/>
    </row>
    <row r="285" spans="1:61" ht="30" customHeight="1" thickBot="1">
      <c r="A285" s="570" t="s">
        <v>24</v>
      </c>
      <c r="B285" s="462" t="s">
        <v>33</v>
      </c>
      <c r="C285" s="460" t="s">
        <v>34</v>
      </c>
      <c r="D285" s="461"/>
      <c r="E285" s="435" t="s">
        <v>50</v>
      </c>
      <c r="F285" s="436"/>
      <c r="G285" s="437"/>
      <c r="H285" s="436" t="s">
        <v>51</v>
      </c>
      <c r="I285" s="436"/>
      <c r="J285" s="437"/>
      <c r="K285" s="435" t="s">
        <v>52</v>
      </c>
      <c r="L285" s="436"/>
      <c r="M285" s="437"/>
      <c r="N285" s="99"/>
      <c r="O285" s="99"/>
      <c r="P285" s="107"/>
      <c r="Q285" s="107"/>
      <c r="R285" s="69"/>
      <c r="S285" s="6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7"/>
    </row>
    <row r="286" spans="1:61" ht="48.75" customHeight="1" thickBot="1">
      <c r="A286" s="571"/>
      <c r="B286" s="467"/>
      <c r="C286" s="465"/>
      <c r="D286" s="466"/>
      <c r="E286" s="28" t="s">
        <v>14</v>
      </c>
      <c r="F286" s="26" t="s">
        <v>15</v>
      </c>
      <c r="G286" s="39" t="s">
        <v>172</v>
      </c>
      <c r="H286" s="134" t="s">
        <v>14</v>
      </c>
      <c r="I286" s="26" t="s">
        <v>15</v>
      </c>
      <c r="J286" s="39" t="s">
        <v>173</v>
      </c>
      <c r="K286" s="28" t="s">
        <v>14</v>
      </c>
      <c r="L286" s="26" t="s">
        <v>15</v>
      </c>
      <c r="M286" s="39" t="s">
        <v>174</v>
      </c>
      <c r="N286" s="99"/>
      <c r="O286" s="99"/>
      <c r="P286" s="107"/>
      <c r="Q286" s="107"/>
      <c r="R286" s="69"/>
      <c r="S286" s="6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7"/>
    </row>
    <row r="287" spans="1:61" ht="16.5" thickBot="1">
      <c r="A287" s="30">
        <v>1</v>
      </c>
      <c r="B287" s="42">
        <v>2</v>
      </c>
      <c r="C287" s="435">
        <v>3</v>
      </c>
      <c r="D287" s="436"/>
      <c r="E287" s="108">
        <v>4</v>
      </c>
      <c r="F287" s="109">
        <v>5</v>
      </c>
      <c r="G287" s="134">
        <v>6</v>
      </c>
      <c r="H287" s="190">
        <v>7</v>
      </c>
      <c r="I287" s="109">
        <v>8</v>
      </c>
      <c r="J287" s="42">
        <v>9</v>
      </c>
      <c r="K287" s="109">
        <v>10</v>
      </c>
      <c r="L287" s="109">
        <v>11</v>
      </c>
      <c r="M287" s="42">
        <v>12</v>
      </c>
      <c r="N287" s="99"/>
      <c r="O287" s="99"/>
      <c r="P287" s="110"/>
      <c r="Q287" s="110"/>
      <c r="R287" s="69"/>
      <c r="S287" s="6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7"/>
    </row>
    <row r="288" spans="1:61" ht="133.5" customHeight="1" thickBot="1">
      <c r="A288" s="192">
        <v>1</v>
      </c>
      <c r="B288" s="193" t="s">
        <v>175</v>
      </c>
      <c r="C288" s="380" t="s">
        <v>176</v>
      </c>
      <c r="D288" s="381"/>
      <c r="E288" s="167">
        <v>175831</v>
      </c>
      <c r="F288" s="192">
        <v>0</v>
      </c>
      <c r="G288" s="195">
        <f>SUM(E288:F288)</f>
        <v>175831</v>
      </c>
      <c r="H288" s="196">
        <v>186170</v>
      </c>
      <c r="I288" s="200">
        <v>0</v>
      </c>
      <c r="J288" s="201">
        <f>SUM(H288:I288)</f>
        <v>186170</v>
      </c>
      <c r="K288" s="202">
        <v>0</v>
      </c>
      <c r="L288" s="200">
        <v>0</v>
      </c>
      <c r="M288" s="197">
        <v>0</v>
      </c>
      <c r="N288" s="111"/>
      <c r="O288" s="111"/>
      <c r="P288" s="111"/>
      <c r="Q288" s="110"/>
      <c r="R288" s="69"/>
      <c r="S288" s="6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7"/>
    </row>
    <row r="289" spans="1:61" ht="84" customHeight="1" thickBot="1">
      <c r="A289" s="198">
        <v>2</v>
      </c>
      <c r="B289" s="203" t="s">
        <v>177</v>
      </c>
      <c r="C289" s="572" t="s">
        <v>178</v>
      </c>
      <c r="D289" s="573"/>
      <c r="E289" s="199">
        <v>500000</v>
      </c>
      <c r="F289" s="198">
        <v>0</v>
      </c>
      <c r="G289" s="204">
        <v>500000</v>
      </c>
      <c r="H289" s="205">
        <v>0</v>
      </c>
      <c r="I289" s="206">
        <v>0</v>
      </c>
      <c r="J289" s="207">
        <v>0</v>
      </c>
      <c r="K289" s="208">
        <v>0</v>
      </c>
      <c r="L289" s="209">
        <v>0</v>
      </c>
      <c r="M289" s="204">
        <v>0</v>
      </c>
      <c r="N289" s="99"/>
      <c r="O289" s="99"/>
      <c r="P289" s="110"/>
      <c r="Q289" s="110"/>
      <c r="R289" s="69"/>
      <c r="S289" s="6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7"/>
    </row>
    <row r="290" spans="1:61" ht="94.5" customHeight="1" thickBot="1">
      <c r="A290" s="192">
        <v>3</v>
      </c>
      <c r="B290" s="193" t="s">
        <v>273</v>
      </c>
      <c r="C290" s="380" t="s">
        <v>274</v>
      </c>
      <c r="D290" s="381"/>
      <c r="E290" s="167">
        <v>0</v>
      </c>
      <c r="F290" s="192">
        <v>0</v>
      </c>
      <c r="G290" s="195">
        <v>0</v>
      </c>
      <c r="H290" s="196">
        <v>90288</v>
      </c>
      <c r="I290" s="200">
        <v>119000</v>
      </c>
      <c r="J290" s="211">
        <v>209288</v>
      </c>
      <c r="K290" s="212">
        <v>0</v>
      </c>
      <c r="L290" s="201">
        <v>0</v>
      </c>
      <c r="M290" s="195">
        <v>0</v>
      </c>
      <c r="N290" s="99"/>
      <c r="O290" s="99"/>
      <c r="P290" s="110"/>
      <c r="Q290" s="110"/>
      <c r="R290" s="69"/>
      <c r="S290" s="6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7"/>
    </row>
    <row r="291" spans="1:61" ht="20.25" customHeight="1" thickBot="1">
      <c r="A291" s="135"/>
      <c r="B291" s="210" t="s">
        <v>97</v>
      </c>
      <c r="C291" s="574"/>
      <c r="D291" s="575"/>
      <c r="E291" s="191">
        <f>SUM(E288:E290)</f>
        <v>675831</v>
      </c>
      <c r="F291" s="191">
        <f aca="true" t="shared" si="22" ref="F291:M291">SUM(F288:F290)</f>
        <v>0</v>
      </c>
      <c r="G291" s="191">
        <f t="shared" si="22"/>
        <v>675831</v>
      </c>
      <c r="H291" s="191">
        <f t="shared" si="22"/>
        <v>276458</v>
      </c>
      <c r="I291" s="191">
        <f t="shared" si="22"/>
        <v>119000</v>
      </c>
      <c r="J291" s="191">
        <f t="shared" si="22"/>
        <v>395458</v>
      </c>
      <c r="K291" s="191">
        <f t="shared" si="22"/>
        <v>0</v>
      </c>
      <c r="L291" s="191">
        <f t="shared" si="22"/>
        <v>0</v>
      </c>
      <c r="M291" s="191">
        <f t="shared" si="22"/>
        <v>0</v>
      </c>
      <c r="N291" s="99"/>
      <c r="O291" s="99"/>
      <c r="P291" s="110"/>
      <c r="Q291" s="110"/>
      <c r="R291" s="69"/>
      <c r="S291" s="6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375"/>
      <c r="AL291" s="375"/>
      <c r="AM291" s="375"/>
      <c r="AN291" s="375"/>
      <c r="AO291" s="375"/>
      <c r="AP291" s="375"/>
      <c r="AQ291" s="375"/>
      <c r="AR291" s="375"/>
      <c r="AS291" s="375"/>
      <c r="AT291" s="375"/>
      <c r="AU291" s="375"/>
      <c r="AV291" s="375"/>
      <c r="AW291" s="375"/>
      <c r="AX291" s="375"/>
      <c r="AY291" s="375"/>
      <c r="AZ291" s="375"/>
      <c r="BA291" s="375"/>
      <c r="BB291" s="375"/>
      <c r="BC291" s="375"/>
      <c r="BD291" s="375"/>
      <c r="BE291" s="375"/>
      <c r="BF291" s="375"/>
      <c r="BG291" s="375"/>
      <c r="BH291" s="375"/>
      <c r="BI291" s="97"/>
    </row>
    <row r="292" spans="1:61" ht="21" customHeight="1">
      <c r="A292" s="25"/>
      <c r="B292" s="112"/>
      <c r="C292" s="25"/>
      <c r="D292" s="25"/>
      <c r="E292" s="25"/>
      <c r="F292" s="25"/>
      <c r="G292" s="99"/>
      <c r="H292" s="99"/>
      <c r="I292" s="99"/>
      <c r="J292" s="99"/>
      <c r="K292" s="99"/>
      <c r="L292" s="99"/>
      <c r="M292" s="99"/>
      <c r="N292" s="99"/>
      <c r="O292" s="99"/>
      <c r="P292" s="110"/>
      <c r="Q292" s="110"/>
      <c r="R292" s="69"/>
      <c r="S292" s="6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97"/>
    </row>
    <row r="293" spans="1:61" ht="15.75" customHeight="1">
      <c r="A293" s="576" t="s">
        <v>256</v>
      </c>
      <c r="B293" s="576"/>
      <c r="C293" s="576"/>
      <c r="D293" s="576"/>
      <c r="E293" s="576"/>
      <c r="F293" s="576"/>
      <c r="G293" s="576"/>
      <c r="H293" s="576"/>
      <c r="I293" s="576"/>
      <c r="J293" s="576"/>
      <c r="K293" s="576"/>
      <c r="L293" s="576"/>
      <c r="M293" s="576"/>
      <c r="N293" s="92"/>
      <c r="O293" s="92"/>
      <c r="P293" s="110"/>
      <c r="Q293" s="110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577"/>
    </row>
    <row r="294" spans="1:61" ht="9" customHeight="1">
      <c r="A294" s="97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0"/>
      <c r="Q294" s="110"/>
      <c r="R294" s="12"/>
      <c r="S294" s="12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577"/>
    </row>
    <row r="295" spans="1:61" ht="16.5" customHeight="1" thickBot="1">
      <c r="A295" s="113"/>
      <c r="B295" s="97"/>
      <c r="C295" s="97"/>
      <c r="D295" s="97"/>
      <c r="E295" s="97"/>
      <c r="F295" s="97"/>
      <c r="G295" s="97"/>
      <c r="H295" s="97"/>
      <c r="I295" s="375" t="s">
        <v>12</v>
      </c>
      <c r="J295" s="375"/>
      <c r="K295" s="97"/>
      <c r="N295" s="97"/>
      <c r="O295" s="97"/>
      <c r="P295" s="110"/>
      <c r="Q295" s="110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577"/>
    </row>
    <row r="296" spans="1:58" ht="16.5" customHeight="1" thickBot="1">
      <c r="A296" s="578" t="s">
        <v>24</v>
      </c>
      <c r="B296" s="462" t="s">
        <v>33</v>
      </c>
      <c r="C296" s="460" t="s">
        <v>34</v>
      </c>
      <c r="D296" s="462"/>
      <c r="E296" s="435" t="s">
        <v>11</v>
      </c>
      <c r="F296" s="436"/>
      <c r="G296" s="436"/>
      <c r="H296" s="435" t="s">
        <v>53</v>
      </c>
      <c r="I296" s="436"/>
      <c r="J296" s="437"/>
      <c r="K296" s="99"/>
      <c r="L296" s="93"/>
      <c r="M296" s="93"/>
      <c r="N296" s="114"/>
      <c r="O296" s="114"/>
      <c r="P296" s="114"/>
      <c r="Q296" s="99"/>
      <c r="R296" s="99"/>
      <c r="S296" s="99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</row>
    <row r="297" spans="1:58" ht="34.5" customHeight="1" thickBot="1">
      <c r="A297" s="571"/>
      <c r="B297" s="467"/>
      <c r="C297" s="465"/>
      <c r="D297" s="467"/>
      <c r="E297" s="115" t="s">
        <v>14</v>
      </c>
      <c r="F297" s="116" t="s">
        <v>15</v>
      </c>
      <c r="G297" s="30" t="s">
        <v>172</v>
      </c>
      <c r="H297" s="115" t="s">
        <v>14</v>
      </c>
      <c r="I297" s="116" t="s">
        <v>15</v>
      </c>
      <c r="J297" s="30" t="s">
        <v>173</v>
      </c>
      <c r="K297" s="99"/>
      <c r="L297" s="12"/>
      <c r="M297" s="12"/>
      <c r="N297" s="114"/>
      <c r="O297" s="114"/>
      <c r="P297" s="114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7"/>
    </row>
    <row r="298" spans="1:58" ht="16.5" customHeight="1" thickBot="1">
      <c r="A298" s="30">
        <v>1</v>
      </c>
      <c r="B298" s="42">
        <v>2</v>
      </c>
      <c r="C298" s="435">
        <v>3</v>
      </c>
      <c r="D298" s="437"/>
      <c r="E298" s="31">
        <v>4</v>
      </c>
      <c r="F298" s="30">
        <v>5</v>
      </c>
      <c r="G298" s="30">
        <v>6</v>
      </c>
      <c r="H298" s="31">
        <v>7</v>
      </c>
      <c r="I298" s="30">
        <v>8</v>
      </c>
      <c r="J298" s="30">
        <v>9</v>
      </c>
      <c r="K298" s="99"/>
      <c r="L298" s="9"/>
      <c r="M298" s="12"/>
      <c r="N298" s="114"/>
      <c r="O298" s="114"/>
      <c r="P298" s="114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7"/>
    </row>
    <row r="299" spans="1:58" ht="39" customHeight="1" thickBot="1">
      <c r="A299" s="192"/>
      <c r="B299" s="193"/>
      <c r="C299" s="380"/>
      <c r="D299" s="579"/>
      <c r="E299" s="194"/>
      <c r="F299" s="195"/>
      <c r="G299" s="196"/>
      <c r="H299" s="194"/>
      <c r="I299" s="195"/>
      <c r="J299" s="195"/>
      <c r="K299" s="111"/>
      <c r="L299" s="111"/>
      <c r="M299" s="12"/>
      <c r="N299" s="114"/>
      <c r="O299" s="114"/>
      <c r="P299" s="114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7"/>
    </row>
    <row r="300" spans="1:58" ht="36.75" customHeight="1" thickBot="1">
      <c r="A300" s="192"/>
      <c r="B300" s="193"/>
      <c r="C300" s="380"/>
      <c r="D300" s="579"/>
      <c r="E300" s="196"/>
      <c r="F300" s="195"/>
      <c r="G300" s="195"/>
      <c r="H300" s="196"/>
      <c r="I300" s="195"/>
      <c r="J300" s="195"/>
      <c r="K300" s="111"/>
      <c r="L300" s="111"/>
      <c r="M300" s="12"/>
      <c r="N300" s="118"/>
      <c r="O300" s="118"/>
      <c r="P300" s="118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7"/>
    </row>
    <row r="301" spans="1:58" ht="16.5" thickBot="1">
      <c r="A301" s="30"/>
      <c r="B301" s="42"/>
      <c r="C301" s="435"/>
      <c r="D301" s="437"/>
      <c r="E301" s="117"/>
      <c r="F301" s="108"/>
      <c r="G301" s="108"/>
      <c r="H301" s="117"/>
      <c r="I301" s="108"/>
      <c r="J301" s="108"/>
      <c r="K301" s="99"/>
      <c r="L301" s="97"/>
      <c r="M301" s="97"/>
      <c r="N301" s="110"/>
      <c r="O301" s="110"/>
      <c r="P301" s="110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7"/>
    </row>
    <row r="302" spans="1:58" ht="16.5" thickBot="1">
      <c r="A302" s="30"/>
      <c r="B302" s="42"/>
      <c r="C302" s="435"/>
      <c r="D302" s="437"/>
      <c r="E302" s="117"/>
      <c r="F302" s="108"/>
      <c r="G302" s="108"/>
      <c r="H302" s="117"/>
      <c r="I302" s="108"/>
      <c r="J302" s="108"/>
      <c r="K302" s="99"/>
      <c r="L302" s="69"/>
      <c r="M302" s="69"/>
      <c r="N302" s="110"/>
      <c r="O302" s="110"/>
      <c r="P302" s="110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7"/>
    </row>
    <row r="303" spans="1:58" ht="16.5" customHeight="1" thickBot="1">
      <c r="A303" s="30"/>
      <c r="B303" s="48" t="s">
        <v>97</v>
      </c>
      <c r="C303" s="435"/>
      <c r="D303" s="437"/>
      <c r="E303" s="117">
        <v>0</v>
      </c>
      <c r="F303" s="108">
        <v>0</v>
      </c>
      <c r="G303" s="108">
        <v>0</v>
      </c>
      <c r="H303" s="117">
        <v>0</v>
      </c>
      <c r="I303" s="108">
        <v>0</v>
      </c>
      <c r="J303" s="108">
        <v>0</v>
      </c>
      <c r="K303" s="99"/>
      <c r="L303" s="69"/>
      <c r="M303" s="69"/>
      <c r="N303" s="110"/>
      <c r="O303" s="110"/>
      <c r="P303" s="110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7"/>
    </row>
    <row r="304" spans="1:61" ht="15" customHeight="1">
      <c r="A304" s="119"/>
      <c r="B304" s="119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69"/>
      <c r="Q304" s="69"/>
      <c r="R304" s="110"/>
      <c r="S304" s="110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577"/>
    </row>
    <row r="305" spans="1:61" ht="15.75" customHeight="1">
      <c r="A305" s="379" t="s">
        <v>258</v>
      </c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  <c r="M305" s="379"/>
      <c r="N305" s="9"/>
      <c r="O305" s="9"/>
      <c r="P305" s="69"/>
      <c r="Q305" s="69"/>
      <c r="R305" s="110"/>
      <c r="S305" s="110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577"/>
    </row>
    <row r="306" spans="1:61" ht="15" customHeight="1">
      <c r="A306" s="97"/>
      <c r="B306" s="97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20"/>
      <c r="Q306" s="69"/>
      <c r="R306" s="110"/>
      <c r="S306" s="110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577"/>
    </row>
    <row r="307" spans="1:61" ht="16.5" customHeight="1" thickBot="1">
      <c r="A307" s="99"/>
      <c r="B307" s="99"/>
      <c r="D307" s="97"/>
      <c r="E307" s="97"/>
      <c r="F307" s="97"/>
      <c r="G307" s="97"/>
      <c r="H307" s="97"/>
      <c r="I307" s="97"/>
      <c r="J307" s="97"/>
      <c r="K307" s="466" t="s">
        <v>12</v>
      </c>
      <c r="L307" s="466"/>
      <c r="P307" s="69"/>
      <c r="Q307" s="69"/>
      <c r="R307" s="93"/>
      <c r="S307" s="93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577"/>
    </row>
    <row r="308" spans="1:61" ht="37.5" customHeight="1" thickBot="1">
      <c r="A308" s="580" t="s">
        <v>179</v>
      </c>
      <c r="B308" s="524" t="s">
        <v>37</v>
      </c>
      <c r="C308" s="580" t="s">
        <v>35</v>
      </c>
      <c r="D308" s="548" t="s">
        <v>50</v>
      </c>
      <c r="E308" s="545"/>
      <c r="F308" s="548" t="s">
        <v>257</v>
      </c>
      <c r="G308" s="545"/>
      <c r="H308" s="548" t="s">
        <v>52</v>
      </c>
      <c r="I308" s="545"/>
      <c r="J308" s="548" t="s">
        <v>11</v>
      </c>
      <c r="K308" s="545"/>
      <c r="L308" s="548" t="s">
        <v>53</v>
      </c>
      <c r="M308" s="545"/>
      <c r="N308" s="69"/>
      <c r="O308" s="69"/>
      <c r="P308" s="69"/>
      <c r="Q308" s="12"/>
      <c r="R308" s="12"/>
      <c r="S308" s="69"/>
      <c r="T308" s="69"/>
      <c r="U308" s="69"/>
      <c r="V308" s="69"/>
      <c r="W308" s="69"/>
      <c r="X308" s="69"/>
      <c r="Y308" s="69"/>
      <c r="Z308" s="69"/>
      <c r="AA308" s="373"/>
      <c r="AB308" s="373"/>
      <c r="AC308" s="373"/>
      <c r="AD308" s="373"/>
      <c r="AE308" s="373"/>
      <c r="AF308" s="373"/>
      <c r="AG308" s="373"/>
      <c r="AH308" s="373"/>
      <c r="AI308" s="373"/>
      <c r="AJ308" s="373"/>
      <c r="AK308" s="373"/>
      <c r="AL308" s="373"/>
      <c r="AM308" s="373"/>
      <c r="AN308" s="373"/>
      <c r="AO308" s="373"/>
      <c r="AP308" s="373"/>
      <c r="AQ308" s="373"/>
      <c r="AR308" s="373"/>
      <c r="AS308" s="373"/>
      <c r="AT308" s="373"/>
      <c r="AU308" s="373"/>
      <c r="AV308" s="373"/>
      <c r="AW308" s="373"/>
      <c r="AX308" s="373"/>
      <c r="AY308" s="373"/>
      <c r="AZ308" s="373"/>
      <c r="BA308" s="373"/>
      <c r="BB308" s="373"/>
      <c r="BC308" s="373"/>
      <c r="BD308" s="373"/>
      <c r="BE308" s="373"/>
      <c r="BF308" s="373"/>
      <c r="BG308" s="373"/>
      <c r="BH308" s="373"/>
      <c r="BI308" s="94"/>
    </row>
    <row r="309" spans="1:61" ht="55.5" customHeight="1">
      <c r="A309" s="581"/>
      <c r="B309" s="525"/>
      <c r="C309" s="581"/>
      <c r="D309" s="580" t="s">
        <v>180</v>
      </c>
      <c r="E309" s="580" t="s">
        <v>36</v>
      </c>
      <c r="F309" s="580" t="s">
        <v>180</v>
      </c>
      <c r="G309" s="580" t="s">
        <v>36</v>
      </c>
      <c r="H309" s="580" t="s">
        <v>180</v>
      </c>
      <c r="I309" s="580" t="s">
        <v>36</v>
      </c>
      <c r="J309" s="580" t="s">
        <v>180</v>
      </c>
      <c r="K309" s="580" t="s">
        <v>36</v>
      </c>
      <c r="L309" s="580" t="s">
        <v>180</v>
      </c>
      <c r="M309" s="580" t="s">
        <v>36</v>
      </c>
      <c r="N309" s="69"/>
      <c r="O309" s="69"/>
      <c r="P309" s="69"/>
      <c r="Q309" s="12"/>
      <c r="R309" s="12"/>
      <c r="S309" s="69"/>
      <c r="T309" s="69"/>
      <c r="U309" s="69"/>
      <c r="V309" s="69"/>
      <c r="W309" s="69"/>
      <c r="X309" s="69"/>
      <c r="Y309" s="69"/>
      <c r="Z309" s="69"/>
      <c r="AA309" s="373"/>
      <c r="AB309" s="373"/>
      <c r="AC309" s="373"/>
      <c r="AD309" s="373"/>
      <c r="AE309" s="373"/>
      <c r="AF309" s="373"/>
      <c r="AG309" s="373"/>
      <c r="AH309" s="373"/>
      <c r="AI309" s="373"/>
      <c r="AJ309" s="373"/>
      <c r="AK309" s="373"/>
      <c r="AL309" s="373"/>
      <c r="AM309" s="373"/>
      <c r="AN309" s="373"/>
      <c r="AO309" s="373"/>
      <c r="AP309" s="373"/>
      <c r="AQ309" s="373"/>
      <c r="AR309" s="373"/>
      <c r="AS309" s="373"/>
      <c r="AT309" s="373"/>
      <c r="AU309" s="373"/>
      <c r="AV309" s="373"/>
      <c r="AW309" s="373"/>
      <c r="AX309" s="373"/>
      <c r="AY309" s="373"/>
      <c r="AZ309" s="373"/>
      <c r="BA309" s="373"/>
      <c r="BB309" s="373"/>
      <c r="BC309" s="373"/>
      <c r="BD309" s="373"/>
      <c r="BE309" s="373"/>
      <c r="BF309" s="373"/>
      <c r="BG309" s="373"/>
      <c r="BH309" s="373"/>
      <c r="BI309" s="94"/>
    </row>
    <row r="310" spans="1:61" ht="56.25" customHeight="1" thickBot="1">
      <c r="A310" s="582"/>
      <c r="B310" s="526"/>
      <c r="C310" s="582"/>
      <c r="D310" s="582"/>
      <c r="E310" s="582"/>
      <c r="F310" s="582"/>
      <c r="G310" s="582"/>
      <c r="H310" s="582"/>
      <c r="I310" s="582"/>
      <c r="J310" s="582"/>
      <c r="K310" s="582"/>
      <c r="L310" s="582"/>
      <c r="M310" s="582"/>
      <c r="N310" s="69"/>
      <c r="O310" s="69"/>
      <c r="P310" s="69"/>
      <c r="Q310" s="12"/>
      <c r="R310" s="12"/>
      <c r="S310" s="69"/>
      <c r="T310" s="69"/>
      <c r="U310" s="69"/>
      <c r="V310" s="69"/>
      <c r="W310" s="69"/>
      <c r="X310" s="69"/>
      <c r="Y310" s="69"/>
      <c r="Z310" s="69"/>
      <c r="AA310" s="373"/>
      <c r="AB310" s="373"/>
      <c r="AC310" s="373"/>
      <c r="AD310" s="373"/>
      <c r="AE310" s="373"/>
      <c r="AF310" s="373"/>
      <c r="AG310" s="373"/>
      <c r="AH310" s="373"/>
      <c r="AI310" s="373"/>
      <c r="AJ310" s="373"/>
      <c r="AK310" s="373"/>
      <c r="AL310" s="373"/>
      <c r="AM310" s="373"/>
      <c r="AN310" s="373"/>
      <c r="AO310" s="373"/>
      <c r="AP310" s="373"/>
      <c r="AQ310" s="373"/>
      <c r="AR310" s="373"/>
      <c r="AS310" s="373"/>
      <c r="AT310" s="373"/>
      <c r="AU310" s="373"/>
      <c r="AV310" s="373"/>
      <c r="AW310" s="373"/>
      <c r="AX310" s="373"/>
      <c r="AY310" s="373"/>
      <c r="AZ310" s="373"/>
      <c r="BA310" s="373"/>
      <c r="BB310" s="373"/>
      <c r="BC310" s="373"/>
      <c r="BD310" s="373"/>
      <c r="BE310" s="373"/>
      <c r="BF310" s="373"/>
      <c r="BG310" s="373"/>
      <c r="BH310" s="373"/>
      <c r="BI310" s="94"/>
    </row>
    <row r="311" spans="1:61" ht="16.5" thickBot="1">
      <c r="A311" s="98">
        <v>1</v>
      </c>
      <c r="B311" s="85">
        <v>2</v>
      </c>
      <c r="C311" s="85">
        <v>3</v>
      </c>
      <c r="D311" s="85">
        <v>4</v>
      </c>
      <c r="E311" s="85">
        <v>5</v>
      </c>
      <c r="F311" s="85">
        <v>6</v>
      </c>
      <c r="G311" s="85">
        <v>7</v>
      </c>
      <c r="H311" s="85">
        <v>8</v>
      </c>
      <c r="I311" s="85">
        <v>9</v>
      </c>
      <c r="J311" s="85">
        <v>10</v>
      </c>
      <c r="K311" s="85">
        <v>11</v>
      </c>
      <c r="L311" s="98">
        <v>12</v>
      </c>
      <c r="M311" s="85">
        <v>13</v>
      </c>
      <c r="N311" s="69"/>
      <c r="O311" s="69"/>
      <c r="P311" s="69"/>
      <c r="Q311" s="12"/>
      <c r="R311" s="12"/>
      <c r="S311" s="69"/>
      <c r="T311" s="69"/>
      <c r="U311" s="69"/>
      <c r="V311" s="69"/>
      <c r="W311" s="69"/>
      <c r="X311" s="69"/>
      <c r="Y311" s="69"/>
      <c r="Z311" s="69"/>
      <c r="AA311" s="373"/>
      <c r="AB311" s="373"/>
      <c r="AC311" s="373"/>
      <c r="AD311" s="373"/>
      <c r="AE311" s="373"/>
      <c r="AF311" s="373"/>
      <c r="AG311" s="373"/>
      <c r="AH311" s="373"/>
      <c r="AI311" s="373"/>
      <c r="AJ311" s="373"/>
      <c r="AK311" s="373"/>
      <c r="AL311" s="373"/>
      <c r="AM311" s="373"/>
      <c r="AN311" s="373"/>
      <c r="AO311" s="373"/>
      <c r="AP311" s="373"/>
      <c r="AQ311" s="373"/>
      <c r="AR311" s="373"/>
      <c r="AS311" s="373"/>
      <c r="AT311" s="373"/>
      <c r="AU311" s="373"/>
      <c r="AV311" s="373"/>
      <c r="AW311" s="373"/>
      <c r="AX311" s="373"/>
      <c r="AY311" s="373"/>
      <c r="AZ311" s="373"/>
      <c r="BA311" s="373"/>
      <c r="BB311" s="373"/>
      <c r="BC311" s="373"/>
      <c r="BD311" s="373"/>
      <c r="BE311" s="373"/>
      <c r="BF311" s="373"/>
      <c r="BG311" s="373"/>
      <c r="BH311" s="373"/>
      <c r="BI311" s="94"/>
    </row>
    <row r="312" spans="1:61" ht="15.75" customHeight="1" thickBot="1">
      <c r="A312" s="98"/>
      <c r="B312" s="8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9"/>
      <c r="O312" s="69"/>
      <c r="P312" s="69"/>
      <c r="Q312" s="97"/>
      <c r="R312" s="97"/>
      <c r="S312" s="69"/>
      <c r="T312" s="69"/>
      <c r="U312" s="69"/>
      <c r="V312" s="69"/>
      <c r="W312" s="69"/>
      <c r="X312" s="69"/>
      <c r="Y312" s="69"/>
      <c r="Z312" s="69"/>
      <c r="AA312" s="373"/>
      <c r="AB312" s="373"/>
      <c r="AC312" s="373"/>
      <c r="AD312" s="373"/>
      <c r="AE312" s="373"/>
      <c r="AF312" s="373"/>
      <c r="AG312" s="373"/>
      <c r="AH312" s="373"/>
      <c r="AI312" s="373"/>
      <c r="AJ312" s="373"/>
      <c r="AK312" s="373"/>
      <c r="AL312" s="373"/>
      <c r="AM312" s="373"/>
      <c r="AN312" s="373"/>
      <c r="AO312" s="373"/>
      <c r="AP312" s="373"/>
      <c r="AQ312" s="373"/>
      <c r="AR312" s="373"/>
      <c r="AS312" s="373"/>
      <c r="AT312" s="373"/>
      <c r="AU312" s="373"/>
      <c r="AV312" s="373"/>
      <c r="AW312" s="373"/>
      <c r="AX312" s="373"/>
      <c r="AY312" s="373"/>
      <c r="AZ312" s="373"/>
      <c r="BA312" s="373"/>
      <c r="BB312" s="373"/>
      <c r="BC312" s="373"/>
      <c r="BD312" s="373"/>
      <c r="BE312" s="373"/>
      <c r="BF312" s="373"/>
      <c r="BG312" s="373"/>
      <c r="BH312" s="373"/>
      <c r="BI312" s="94"/>
    </row>
    <row r="313" spans="1:61" ht="27" customHeight="1" thickBot="1">
      <c r="A313" s="98"/>
      <c r="B313" s="8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373"/>
      <c r="AB313" s="373"/>
      <c r="AC313" s="373"/>
      <c r="AD313" s="373"/>
      <c r="AE313" s="373"/>
      <c r="AF313" s="373"/>
      <c r="AG313" s="373"/>
      <c r="AH313" s="373"/>
      <c r="AI313" s="373"/>
      <c r="AJ313" s="373"/>
      <c r="AK313" s="373"/>
      <c r="AL313" s="373"/>
      <c r="AM313" s="373"/>
      <c r="AN313" s="373"/>
      <c r="AO313" s="373"/>
      <c r="AP313" s="373"/>
      <c r="AQ313" s="373"/>
      <c r="AR313" s="373"/>
      <c r="AS313" s="373"/>
      <c r="AT313" s="373"/>
      <c r="AU313" s="373"/>
      <c r="AV313" s="373"/>
      <c r="AW313" s="373"/>
      <c r="AX313" s="373"/>
      <c r="AY313" s="373"/>
      <c r="AZ313" s="373"/>
      <c r="BA313" s="373"/>
      <c r="BB313" s="373"/>
      <c r="BC313" s="373"/>
      <c r="BD313" s="373"/>
      <c r="BE313" s="373"/>
      <c r="BF313" s="373"/>
      <c r="BG313" s="373"/>
      <c r="BH313" s="373"/>
      <c r="BI313" s="94"/>
    </row>
    <row r="314" spans="1:61" ht="15.75" customHeight="1" thickBot="1">
      <c r="A314" s="98"/>
      <c r="B314" s="8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373"/>
      <c r="AL314" s="373"/>
      <c r="AM314" s="373"/>
      <c r="AN314" s="373"/>
      <c r="AO314" s="373"/>
      <c r="AP314" s="373"/>
      <c r="AQ314" s="373"/>
      <c r="AR314" s="373"/>
      <c r="AS314" s="373"/>
      <c r="AT314" s="373"/>
      <c r="AU314" s="373"/>
      <c r="AV314" s="373"/>
      <c r="AW314" s="373"/>
      <c r="AX314" s="373"/>
      <c r="AY314" s="373"/>
      <c r="AZ314" s="373"/>
      <c r="BA314" s="373"/>
      <c r="BB314" s="373"/>
      <c r="BC314" s="373"/>
      <c r="BD314" s="373"/>
      <c r="BE314" s="373"/>
      <c r="BF314" s="373"/>
      <c r="BG314" s="373"/>
      <c r="BH314" s="373"/>
      <c r="BI314" s="94"/>
    </row>
    <row r="315" spans="1:61" ht="24.75" customHeight="1" thickBot="1">
      <c r="A315" s="98"/>
      <c r="B315" s="87"/>
      <c r="C315" s="85"/>
      <c r="D315" s="85"/>
      <c r="E315" s="85"/>
      <c r="F315" s="85"/>
      <c r="G315" s="85"/>
      <c r="H315" s="85"/>
      <c r="I315" s="85"/>
      <c r="J315" s="68"/>
      <c r="K315" s="68"/>
      <c r="L315" s="68"/>
      <c r="M315" s="68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373"/>
      <c r="AB315" s="373"/>
      <c r="AC315" s="373"/>
      <c r="AD315" s="373"/>
      <c r="AE315" s="373"/>
      <c r="AF315" s="373"/>
      <c r="AG315" s="373"/>
      <c r="AH315" s="373"/>
      <c r="AI315" s="373"/>
      <c r="AJ315" s="373"/>
      <c r="AK315" s="373"/>
      <c r="AL315" s="373"/>
      <c r="AM315" s="373"/>
      <c r="AN315" s="373"/>
      <c r="AO315" s="373"/>
      <c r="AP315" s="373"/>
      <c r="AQ315" s="373"/>
      <c r="AR315" s="373"/>
      <c r="AS315" s="373"/>
      <c r="AT315" s="373"/>
      <c r="AU315" s="373"/>
      <c r="AV315" s="373"/>
      <c r="AW315" s="373"/>
      <c r="AX315" s="373"/>
      <c r="AY315" s="373"/>
      <c r="AZ315" s="373"/>
      <c r="BA315" s="373"/>
      <c r="BB315" s="373"/>
      <c r="BC315" s="373"/>
      <c r="BD315" s="373"/>
      <c r="BE315" s="373"/>
      <c r="BF315" s="373"/>
      <c r="BG315" s="373"/>
      <c r="BH315" s="373"/>
      <c r="BI315" s="94"/>
    </row>
    <row r="316" spans="1:61" ht="30.75" customHeight="1" thickBot="1">
      <c r="A316" s="98"/>
      <c r="B316" s="8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373"/>
      <c r="AB316" s="373"/>
      <c r="AC316" s="373"/>
      <c r="AD316" s="373"/>
      <c r="AE316" s="373"/>
      <c r="AF316" s="373"/>
      <c r="AG316" s="373"/>
      <c r="AH316" s="373"/>
      <c r="AI316" s="373"/>
      <c r="AJ316" s="373"/>
      <c r="AK316" s="373"/>
      <c r="AL316" s="373"/>
      <c r="AM316" s="373"/>
      <c r="AN316" s="373"/>
      <c r="AO316" s="373"/>
      <c r="AP316" s="373"/>
      <c r="AQ316" s="373"/>
      <c r="AR316" s="373"/>
      <c r="AS316" s="373"/>
      <c r="AT316" s="373"/>
      <c r="AU316" s="373"/>
      <c r="AV316" s="373"/>
      <c r="AW316" s="373"/>
      <c r="AX316" s="373"/>
      <c r="AY316" s="373"/>
      <c r="AZ316" s="373"/>
      <c r="BA316" s="373"/>
      <c r="BB316" s="373"/>
      <c r="BC316" s="373"/>
      <c r="BD316" s="373"/>
      <c r="BE316" s="373"/>
      <c r="BF316" s="373"/>
      <c r="BG316" s="373"/>
      <c r="BH316" s="373"/>
      <c r="BI316" s="94"/>
    </row>
    <row r="317" spans="1:61" ht="15.75" thickBot="1">
      <c r="A317" s="98"/>
      <c r="B317" s="8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3"/>
      <c r="AV317" s="373"/>
      <c r="AW317" s="373"/>
      <c r="AX317" s="373"/>
      <c r="AY317" s="373"/>
      <c r="AZ317" s="373"/>
      <c r="BA317" s="373"/>
      <c r="BB317" s="373"/>
      <c r="BC317" s="373"/>
      <c r="BD317" s="373"/>
      <c r="BE317" s="373"/>
      <c r="BF317" s="373"/>
      <c r="BG317" s="373"/>
      <c r="BH317" s="373"/>
      <c r="BI317" s="94"/>
    </row>
    <row r="318" spans="1:61" ht="15.75" thickBot="1">
      <c r="A318" s="121"/>
      <c r="B318" s="8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373"/>
      <c r="AB318" s="373"/>
      <c r="AC318" s="373"/>
      <c r="AD318" s="373"/>
      <c r="AE318" s="373"/>
      <c r="AF318" s="373"/>
      <c r="AG318" s="373"/>
      <c r="AH318" s="373"/>
      <c r="AI318" s="373"/>
      <c r="AJ318" s="373"/>
      <c r="AK318" s="373"/>
      <c r="AL318" s="373"/>
      <c r="AM318" s="373"/>
      <c r="AN318" s="373"/>
      <c r="AO318" s="373"/>
      <c r="AP318" s="373"/>
      <c r="AQ318" s="373"/>
      <c r="AR318" s="373"/>
      <c r="AS318" s="373"/>
      <c r="AT318" s="373"/>
      <c r="AU318" s="373"/>
      <c r="AV318" s="373"/>
      <c r="AW318" s="373"/>
      <c r="AX318" s="373"/>
      <c r="AY318" s="373"/>
      <c r="AZ318" s="373"/>
      <c r="BA318" s="373"/>
      <c r="BB318" s="373"/>
      <c r="BC318" s="373"/>
      <c r="BD318" s="373"/>
      <c r="BE318" s="373"/>
      <c r="BF318" s="373"/>
      <c r="BG318" s="373"/>
      <c r="BH318" s="373"/>
      <c r="BI318" s="94"/>
    </row>
    <row r="319" spans="1:61" ht="15">
      <c r="A319" s="69"/>
      <c r="B319" s="122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94"/>
    </row>
    <row r="320" spans="1:61" ht="15">
      <c r="A320" s="69"/>
      <c r="B320" s="122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94"/>
    </row>
    <row r="321" spans="1:61" ht="15">
      <c r="A321" s="69"/>
      <c r="B321" s="122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94"/>
    </row>
    <row r="322" spans="1:61" ht="15">
      <c r="A322" s="69"/>
      <c r="B322" s="122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94"/>
    </row>
    <row r="323" spans="1:61" ht="15">
      <c r="A323" s="69"/>
      <c r="B323" s="122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94"/>
    </row>
    <row r="324" spans="1:61" ht="15">
      <c r="A324" s="69"/>
      <c r="B324" s="122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94"/>
    </row>
    <row r="325" spans="1:61" ht="15">
      <c r="A325" s="69"/>
      <c r="B325" s="122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94"/>
    </row>
    <row r="326" spans="1:61" ht="15">
      <c r="A326" s="69"/>
      <c r="B326" s="122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94"/>
    </row>
    <row r="327" spans="1:61" ht="15">
      <c r="A327" s="69"/>
      <c r="B327" s="122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94"/>
    </row>
    <row r="328" spans="1:61" ht="15">
      <c r="A328" s="69"/>
      <c r="B328" s="122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94"/>
    </row>
    <row r="329" spans="1:61" ht="15">
      <c r="A329" s="69"/>
      <c r="B329" s="122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94"/>
    </row>
    <row r="330" spans="1:61" ht="15">
      <c r="A330" s="69"/>
      <c r="B330" s="122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94"/>
    </row>
    <row r="331" spans="1:61" ht="15">
      <c r="A331" s="69"/>
      <c r="B331" s="122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94"/>
    </row>
    <row r="332" spans="1:61" ht="15.75">
      <c r="A332" s="99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69"/>
      <c r="Q332" s="69"/>
      <c r="R332" s="69"/>
      <c r="S332" s="69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9"/>
    </row>
    <row r="333" spans="1:61" ht="15.75">
      <c r="A333" s="99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69"/>
      <c r="Q333" s="69"/>
      <c r="R333" s="69"/>
      <c r="S333" s="69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9"/>
    </row>
    <row r="334" spans="1:61" ht="21.75" customHeight="1">
      <c r="A334" s="69"/>
      <c r="B334" s="122"/>
      <c r="C334" s="69"/>
      <c r="D334" s="69"/>
      <c r="E334" s="69"/>
      <c r="F334" s="69"/>
      <c r="G334" s="69"/>
      <c r="H334" s="69"/>
      <c r="I334" s="17"/>
      <c r="J334" s="17"/>
      <c r="K334" s="17"/>
      <c r="L334" s="69"/>
      <c r="M334" s="69"/>
      <c r="N334" s="69"/>
      <c r="O334" s="69"/>
      <c r="P334" s="69"/>
      <c r="Q334" s="69"/>
      <c r="R334" s="69"/>
      <c r="S334" s="69"/>
      <c r="T334" s="110"/>
      <c r="U334" s="110"/>
      <c r="V334" s="110"/>
      <c r="W334" s="110"/>
      <c r="X334" s="110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99"/>
    </row>
    <row r="335" spans="1:61" ht="34.5" customHeight="1">
      <c r="A335" s="576" t="s">
        <v>60</v>
      </c>
      <c r="B335" s="576"/>
      <c r="C335" s="576"/>
      <c r="D335" s="576"/>
      <c r="E335" s="576"/>
      <c r="F335" s="576"/>
      <c r="G335" s="576"/>
      <c r="H335" s="576"/>
      <c r="I335" s="576"/>
      <c r="J335" s="576"/>
      <c r="K335" s="576"/>
      <c r="L335" s="576"/>
      <c r="M335" s="576"/>
      <c r="N335" s="576"/>
      <c r="O335" s="92"/>
      <c r="P335" s="69"/>
      <c r="Q335" s="69"/>
      <c r="R335" s="69"/>
      <c r="S335" s="69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577"/>
    </row>
    <row r="336" spans="1:61" ht="27.75" customHeight="1">
      <c r="A336" s="379" t="s">
        <v>61</v>
      </c>
      <c r="B336" s="379"/>
      <c r="C336" s="379"/>
      <c r="D336" s="379"/>
      <c r="E336" s="379"/>
      <c r="F336" s="379"/>
      <c r="G336" s="379"/>
      <c r="H336" s="379"/>
      <c r="I336" s="379"/>
      <c r="J336" s="379"/>
      <c r="K336" s="9"/>
      <c r="L336" s="9"/>
      <c r="M336" s="9"/>
      <c r="N336" s="9"/>
      <c r="O336" s="9"/>
      <c r="P336" s="69"/>
      <c r="Q336" s="69"/>
      <c r="R336" s="69"/>
      <c r="S336" s="69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577"/>
    </row>
    <row r="337" spans="1:61" ht="15" customHeight="1">
      <c r="A337" s="379" t="s">
        <v>62</v>
      </c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9"/>
      <c r="M337" s="9"/>
      <c r="N337" s="9"/>
      <c r="O337" s="9"/>
      <c r="P337" s="69"/>
      <c r="Q337" s="69"/>
      <c r="R337" s="69"/>
      <c r="S337" s="69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577"/>
    </row>
    <row r="338" spans="1:61" ht="16.5" customHeight="1" thickBot="1">
      <c r="A338" s="99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466" t="s">
        <v>12</v>
      </c>
      <c r="N338" s="466"/>
      <c r="O338" s="25"/>
      <c r="P338" s="69"/>
      <c r="Q338" s="69"/>
      <c r="R338" s="69"/>
      <c r="S338" s="69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577"/>
    </row>
    <row r="339" spans="1:61" ht="47.25" customHeight="1">
      <c r="A339" s="580" t="s">
        <v>181</v>
      </c>
      <c r="B339" s="580" t="s">
        <v>3</v>
      </c>
      <c r="C339" s="542" t="s">
        <v>42</v>
      </c>
      <c r="D339" s="524"/>
      <c r="E339" s="580" t="s">
        <v>43</v>
      </c>
      <c r="F339" s="542" t="s">
        <v>46</v>
      </c>
      <c r="G339" s="524"/>
      <c r="H339" s="542" t="s">
        <v>47</v>
      </c>
      <c r="I339" s="524"/>
      <c r="J339" s="542" t="s">
        <v>182</v>
      </c>
      <c r="K339" s="524"/>
      <c r="L339" s="542" t="s">
        <v>48</v>
      </c>
      <c r="M339" s="524"/>
      <c r="N339" s="542" t="s">
        <v>183</v>
      </c>
      <c r="O339" s="584" t="s">
        <v>259</v>
      </c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583"/>
      <c r="AV339" s="583"/>
      <c r="AW339" s="583"/>
      <c r="AX339" s="583"/>
      <c r="AY339" s="583"/>
      <c r="AZ339" s="583"/>
      <c r="BA339" s="583"/>
      <c r="BB339" s="583"/>
      <c r="BC339" s="583"/>
      <c r="BD339" s="583"/>
      <c r="BE339" s="373"/>
      <c r="BF339" s="373"/>
      <c r="BG339" s="373"/>
      <c r="BH339" s="373"/>
      <c r="BI339" s="97"/>
    </row>
    <row r="340" spans="1:61" ht="46.5" customHeight="1" thickBot="1">
      <c r="A340" s="581"/>
      <c r="B340" s="581"/>
      <c r="C340" s="543"/>
      <c r="D340" s="525"/>
      <c r="E340" s="581"/>
      <c r="F340" s="543"/>
      <c r="G340" s="525"/>
      <c r="H340" s="543"/>
      <c r="I340" s="525"/>
      <c r="J340" s="543"/>
      <c r="K340" s="525"/>
      <c r="L340" s="544"/>
      <c r="M340" s="526"/>
      <c r="N340" s="543"/>
      <c r="O340" s="585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583"/>
      <c r="AV340" s="583"/>
      <c r="AW340" s="583"/>
      <c r="AX340" s="583"/>
      <c r="AY340" s="583"/>
      <c r="AZ340" s="583"/>
      <c r="BA340" s="583"/>
      <c r="BB340" s="583"/>
      <c r="BC340" s="583"/>
      <c r="BD340" s="583"/>
      <c r="BE340" s="373"/>
      <c r="BF340" s="373"/>
      <c r="BG340" s="373"/>
      <c r="BH340" s="373"/>
      <c r="BI340" s="549"/>
    </row>
    <row r="341" spans="1:61" ht="62.25" customHeight="1" thickBot="1">
      <c r="A341" s="582"/>
      <c r="B341" s="582"/>
      <c r="C341" s="544"/>
      <c r="D341" s="526"/>
      <c r="E341" s="582"/>
      <c r="F341" s="544"/>
      <c r="G341" s="526"/>
      <c r="H341" s="544"/>
      <c r="I341" s="526"/>
      <c r="J341" s="544"/>
      <c r="K341" s="526"/>
      <c r="L341" s="85" t="s">
        <v>184</v>
      </c>
      <c r="M341" s="85" t="s">
        <v>185</v>
      </c>
      <c r="N341" s="544"/>
      <c r="O341" s="586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106"/>
      <c r="AQ341" s="106"/>
      <c r="AR341" s="106"/>
      <c r="AS341" s="106"/>
      <c r="AT341" s="106"/>
      <c r="AU341" s="583"/>
      <c r="AV341" s="583"/>
      <c r="AW341" s="583"/>
      <c r="AX341" s="583"/>
      <c r="AY341" s="583"/>
      <c r="AZ341" s="583"/>
      <c r="BA341" s="583"/>
      <c r="BB341" s="583"/>
      <c r="BC341" s="583"/>
      <c r="BD341" s="583"/>
      <c r="BE341" s="587"/>
      <c r="BF341" s="587"/>
      <c r="BG341" s="587"/>
      <c r="BH341" s="587"/>
      <c r="BI341" s="549"/>
    </row>
    <row r="342" spans="1:61" ht="16.5" thickBot="1">
      <c r="A342" s="85">
        <v>1</v>
      </c>
      <c r="B342" s="85">
        <v>2</v>
      </c>
      <c r="C342" s="548">
        <v>3</v>
      </c>
      <c r="D342" s="545"/>
      <c r="E342" s="85">
        <v>4</v>
      </c>
      <c r="F342" s="548">
        <v>5</v>
      </c>
      <c r="G342" s="545"/>
      <c r="H342" s="548">
        <v>6</v>
      </c>
      <c r="I342" s="545"/>
      <c r="J342" s="548">
        <v>7</v>
      </c>
      <c r="K342" s="545"/>
      <c r="L342" s="85">
        <v>8</v>
      </c>
      <c r="M342" s="85">
        <v>9</v>
      </c>
      <c r="N342" s="98">
        <v>10</v>
      </c>
      <c r="O342" s="85">
        <v>10</v>
      </c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373"/>
      <c r="AV342" s="373"/>
      <c r="AW342" s="373"/>
      <c r="AX342" s="373"/>
      <c r="AY342" s="373"/>
      <c r="AZ342" s="373"/>
      <c r="BA342" s="373"/>
      <c r="BB342" s="373"/>
      <c r="BC342" s="373"/>
      <c r="BD342" s="373"/>
      <c r="BE342" s="373"/>
      <c r="BF342" s="373"/>
      <c r="BG342" s="373"/>
      <c r="BH342" s="373"/>
      <c r="BI342" s="97"/>
    </row>
    <row r="343" spans="1:61" ht="18" customHeight="1" thickBot="1">
      <c r="A343" s="85">
        <v>2000</v>
      </c>
      <c r="B343" s="123" t="s">
        <v>186</v>
      </c>
      <c r="C343" s="337">
        <f>C344+C349+C365+C368+C372+C376</f>
        <v>255211712.92000002</v>
      </c>
      <c r="D343" s="338"/>
      <c r="E343" s="337">
        <f>E344+E349+E365+E368+E372+E376</f>
        <v>248772313.28</v>
      </c>
      <c r="F343" s="548"/>
      <c r="G343" s="545"/>
      <c r="H343" s="588"/>
      <c r="I343" s="589"/>
      <c r="J343" s="548"/>
      <c r="K343" s="545"/>
      <c r="L343" s="68"/>
      <c r="M343" s="68"/>
      <c r="N343" s="130"/>
      <c r="O343" s="133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97"/>
    </row>
    <row r="344" spans="1:61" ht="27.75" customHeight="1" thickBot="1">
      <c r="A344" s="85">
        <v>2100</v>
      </c>
      <c r="B344" s="123" t="s">
        <v>187</v>
      </c>
      <c r="C344" s="337">
        <f>C345+C348</f>
        <v>193928971</v>
      </c>
      <c r="D344" s="338"/>
      <c r="E344" s="337">
        <f>E345+E348</f>
        <v>191798688.91</v>
      </c>
      <c r="F344" s="548"/>
      <c r="G344" s="545"/>
      <c r="H344" s="588"/>
      <c r="I344" s="589"/>
      <c r="J344" s="548"/>
      <c r="K344" s="545"/>
      <c r="L344" s="68"/>
      <c r="M344" s="68"/>
      <c r="N344" s="130"/>
      <c r="O344" s="131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97"/>
    </row>
    <row r="345" spans="1:61" ht="18" customHeight="1" thickBot="1">
      <c r="A345" s="85">
        <v>2110</v>
      </c>
      <c r="B345" s="123" t="s">
        <v>99</v>
      </c>
      <c r="C345" s="337">
        <f>C346+C347</f>
        <v>159216514</v>
      </c>
      <c r="D345" s="338"/>
      <c r="E345" s="337">
        <f>E346+E347</f>
        <v>157768709.17</v>
      </c>
      <c r="F345" s="548"/>
      <c r="G345" s="545"/>
      <c r="H345" s="588"/>
      <c r="I345" s="589"/>
      <c r="J345" s="548"/>
      <c r="K345" s="545"/>
      <c r="L345" s="68"/>
      <c r="M345" s="68"/>
      <c r="N345" s="130"/>
      <c r="O345" s="131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97"/>
    </row>
    <row r="346" spans="1:61" ht="18" customHeight="1" thickBot="1">
      <c r="A346" s="85">
        <v>2111</v>
      </c>
      <c r="B346" s="123" t="s">
        <v>188</v>
      </c>
      <c r="C346" s="339">
        <v>159216514</v>
      </c>
      <c r="D346" s="340"/>
      <c r="E346" s="339">
        <v>157768709.17</v>
      </c>
      <c r="F346" s="548"/>
      <c r="G346" s="545"/>
      <c r="H346" s="588"/>
      <c r="I346" s="589"/>
      <c r="J346" s="548"/>
      <c r="K346" s="545"/>
      <c r="L346" s="68"/>
      <c r="M346" s="68"/>
      <c r="N346" s="130"/>
      <c r="O346" s="131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97"/>
    </row>
    <row r="347" spans="1:61" ht="27" customHeight="1" thickBot="1">
      <c r="A347" s="85">
        <v>2112</v>
      </c>
      <c r="B347" s="123" t="s">
        <v>189</v>
      </c>
      <c r="C347" s="341"/>
      <c r="D347" s="342"/>
      <c r="E347" s="341"/>
      <c r="F347" s="548"/>
      <c r="G347" s="545"/>
      <c r="H347" s="588"/>
      <c r="I347" s="589"/>
      <c r="J347" s="548"/>
      <c r="K347" s="545"/>
      <c r="L347" s="68"/>
      <c r="M347" s="68"/>
      <c r="N347" s="130"/>
      <c r="O347" s="131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97"/>
    </row>
    <row r="348" spans="1:61" ht="18" customHeight="1" thickBot="1">
      <c r="A348" s="85">
        <v>2120</v>
      </c>
      <c r="B348" s="123" t="s">
        <v>100</v>
      </c>
      <c r="C348" s="339">
        <v>34712457</v>
      </c>
      <c r="D348" s="340"/>
      <c r="E348" s="339">
        <v>34029979.74</v>
      </c>
      <c r="F348" s="548"/>
      <c r="G348" s="545"/>
      <c r="H348" s="588"/>
      <c r="I348" s="589"/>
      <c r="J348" s="548"/>
      <c r="K348" s="545"/>
      <c r="L348" s="68"/>
      <c r="M348" s="68"/>
      <c r="N348" s="130"/>
      <c r="O348" s="131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97"/>
    </row>
    <row r="349" spans="1:61" ht="18" customHeight="1" thickBot="1">
      <c r="A349" s="85">
        <v>2200</v>
      </c>
      <c r="B349" s="123" t="s">
        <v>190</v>
      </c>
      <c r="C349" s="343">
        <f>C350+C351+C352+C353+C354+C355+C356+C362</f>
        <v>60481601.92</v>
      </c>
      <c r="D349" s="344"/>
      <c r="E349" s="343">
        <f>E350+E351+E352+E353+E354+E355+E356+E362</f>
        <v>56172622.71</v>
      </c>
      <c r="F349" s="548"/>
      <c r="G349" s="545"/>
      <c r="H349" s="588"/>
      <c r="I349" s="589"/>
      <c r="J349" s="548"/>
      <c r="K349" s="545"/>
      <c r="L349" s="68"/>
      <c r="M349" s="68"/>
      <c r="N349" s="130"/>
      <c r="O349" s="131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97"/>
    </row>
    <row r="350" spans="1:61" ht="27" customHeight="1" thickBot="1">
      <c r="A350" s="85">
        <v>2210</v>
      </c>
      <c r="B350" s="123" t="s">
        <v>101</v>
      </c>
      <c r="C350" s="341">
        <v>2723574</v>
      </c>
      <c r="D350" s="342"/>
      <c r="E350" s="341">
        <v>2495015.9</v>
      </c>
      <c r="F350" s="548"/>
      <c r="G350" s="545"/>
      <c r="H350" s="588"/>
      <c r="I350" s="589"/>
      <c r="J350" s="548"/>
      <c r="K350" s="545"/>
      <c r="L350" s="68"/>
      <c r="M350" s="68"/>
      <c r="N350" s="130"/>
      <c r="O350" s="131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97"/>
    </row>
    <row r="351" spans="1:61" ht="27" customHeight="1" thickBot="1">
      <c r="A351" s="85">
        <v>2220</v>
      </c>
      <c r="B351" s="123" t="s">
        <v>102</v>
      </c>
      <c r="C351" s="341">
        <v>21854497.92</v>
      </c>
      <c r="D351" s="342"/>
      <c r="E351" s="341">
        <v>20152692.2</v>
      </c>
      <c r="F351" s="548"/>
      <c r="G351" s="545"/>
      <c r="H351" s="588"/>
      <c r="I351" s="589"/>
      <c r="J351" s="548"/>
      <c r="K351" s="545"/>
      <c r="L351" s="68"/>
      <c r="M351" s="68"/>
      <c r="N351" s="130"/>
      <c r="O351" s="131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97"/>
    </row>
    <row r="352" spans="1:61" ht="18" customHeight="1" thickBot="1">
      <c r="A352" s="85">
        <v>2230</v>
      </c>
      <c r="B352" s="123" t="s">
        <v>103</v>
      </c>
      <c r="C352" s="341">
        <v>3516890</v>
      </c>
      <c r="D352" s="342"/>
      <c r="E352" s="341">
        <v>3435229.93</v>
      </c>
      <c r="F352" s="548"/>
      <c r="G352" s="545"/>
      <c r="H352" s="588"/>
      <c r="I352" s="589"/>
      <c r="J352" s="548"/>
      <c r="K352" s="545"/>
      <c r="L352" s="68"/>
      <c r="M352" s="68"/>
      <c r="N352" s="130"/>
      <c r="O352" s="131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97"/>
    </row>
    <row r="353" spans="1:61" ht="18" customHeight="1" thickBot="1">
      <c r="A353" s="85">
        <v>2240</v>
      </c>
      <c r="B353" s="123" t="s">
        <v>104</v>
      </c>
      <c r="C353" s="341">
        <v>2314434</v>
      </c>
      <c r="D353" s="342"/>
      <c r="E353" s="341">
        <v>2242138.82</v>
      </c>
      <c r="F353" s="548"/>
      <c r="G353" s="545"/>
      <c r="H353" s="588"/>
      <c r="I353" s="589"/>
      <c r="J353" s="548"/>
      <c r="K353" s="545"/>
      <c r="L353" s="68"/>
      <c r="M353" s="68"/>
      <c r="N353" s="130"/>
      <c r="O353" s="131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97"/>
    </row>
    <row r="354" spans="1:61" ht="18" customHeight="1" thickBot="1">
      <c r="A354" s="85">
        <v>2250</v>
      </c>
      <c r="B354" s="62" t="s">
        <v>105</v>
      </c>
      <c r="C354" s="341">
        <v>211259</v>
      </c>
      <c r="D354" s="342"/>
      <c r="E354" s="341">
        <v>178216.9</v>
      </c>
      <c r="F354" s="548"/>
      <c r="G354" s="545"/>
      <c r="H354" s="588"/>
      <c r="I354" s="589"/>
      <c r="J354" s="548"/>
      <c r="K354" s="545"/>
      <c r="L354" s="68"/>
      <c r="M354" s="68"/>
      <c r="N354" s="130"/>
      <c r="O354" s="131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97"/>
    </row>
    <row r="355" spans="1:61" ht="29.25" customHeight="1" thickBot="1">
      <c r="A355" s="85">
        <v>2260</v>
      </c>
      <c r="B355" s="62" t="s">
        <v>191</v>
      </c>
      <c r="C355" s="345"/>
      <c r="D355" s="346"/>
      <c r="E355" s="345"/>
      <c r="F355" s="548"/>
      <c r="G355" s="545"/>
      <c r="H355" s="588"/>
      <c r="I355" s="589"/>
      <c r="J355" s="548"/>
      <c r="K355" s="545"/>
      <c r="L355" s="68"/>
      <c r="M355" s="68"/>
      <c r="N355" s="130"/>
      <c r="O355" s="131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97"/>
    </row>
    <row r="356" spans="1:61" ht="29.25" customHeight="1" thickBot="1">
      <c r="A356" s="85">
        <v>2270</v>
      </c>
      <c r="B356" s="62" t="s">
        <v>106</v>
      </c>
      <c r="C356" s="347">
        <f>C357+C358+C359+C360+C361</f>
        <v>29830847</v>
      </c>
      <c r="D356" s="348"/>
      <c r="E356" s="347">
        <f>E357+E358+E359+E360+E361</f>
        <v>27647949.97</v>
      </c>
      <c r="F356" s="548"/>
      <c r="G356" s="545"/>
      <c r="H356" s="588"/>
      <c r="I356" s="589"/>
      <c r="J356" s="548"/>
      <c r="K356" s="545"/>
      <c r="L356" s="68"/>
      <c r="M356" s="68"/>
      <c r="N356" s="130"/>
      <c r="O356" s="131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97"/>
    </row>
    <row r="357" spans="1:61" ht="18" customHeight="1" thickBot="1">
      <c r="A357" s="85">
        <v>2271</v>
      </c>
      <c r="B357" s="62" t="s">
        <v>107</v>
      </c>
      <c r="C357" s="341">
        <v>16176477</v>
      </c>
      <c r="D357" s="342"/>
      <c r="E357" s="341">
        <v>15332596.51</v>
      </c>
      <c r="F357" s="548"/>
      <c r="G357" s="545"/>
      <c r="H357" s="588"/>
      <c r="I357" s="589"/>
      <c r="J357" s="548"/>
      <c r="K357" s="545"/>
      <c r="L357" s="68"/>
      <c r="M357" s="68"/>
      <c r="N357" s="130"/>
      <c r="O357" s="131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97"/>
    </row>
    <row r="358" spans="1:61" ht="25.5" customHeight="1" thickBot="1">
      <c r="A358" s="85">
        <v>2272</v>
      </c>
      <c r="B358" s="62" t="s">
        <v>108</v>
      </c>
      <c r="C358" s="341">
        <v>6140647</v>
      </c>
      <c r="D358" s="342"/>
      <c r="E358" s="341">
        <v>5163364.39</v>
      </c>
      <c r="F358" s="548"/>
      <c r="G358" s="545"/>
      <c r="H358" s="588"/>
      <c r="I358" s="589"/>
      <c r="J358" s="548"/>
      <c r="K358" s="545"/>
      <c r="L358" s="68"/>
      <c r="M358" s="68"/>
      <c r="N358" s="130"/>
      <c r="O358" s="131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97"/>
    </row>
    <row r="359" spans="1:61" ht="18" customHeight="1" thickBot="1">
      <c r="A359" s="85">
        <v>2273</v>
      </c>
      <c r="B359" s="62" t="s">
        <v>109</v>
      </c>
      <c r="C359" s="341">
        <v>7484766</v>
      </c>
      <c r="D359" s="342"/>
      <c r="E359" s="341">
        <v>7123032.68</v>
      </c>
      <c r="F359" s="548"/>
      <c r="G359" s="545"/>
      <c r="H359" s="588"/>
      <c r="I359" s="589"/>
      <c r="J359" s="548"/>
      <c r="K359" s="545"/>
      <c r="L359" s="68"/>
      <c r="M359" s="68"/>
      <c r="N359" s="130"/>
      <c r="O359" s="131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97"/>
    </row>
    <row r="360" spans="1:61" ht="18" customHeight="1" thickBot="1">
      <c r="A360" s="85">
        <v>2274</v>
      </c>
      <c r="B360" s="62" t="s">
        <v>110</v>
      </c>
      <c r="C360" s="341">
        <v>28957</v>
      </c>
      <c r="D360" s="342"/>
      <c r="E360" s="341">
        <v>28956.39</v>
      </c>
      <c r="F360" s="548"/>
      <c r="G360" s="545"/>
      <c r="H360" s="588"/>
      <c r="I360" s="589"/>
      <c r="J360" s="548"/>
      <c r="K360" s="545"/>
      <c r="L360" s="68"/>
      <c r="M360" s="68"/>
      <c r="N360" s="130"/>
      <c r="O360" s="131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97"/>
    </row>
    <row r="361" spans="1:61" ht="18" customHeight="1" thickBot="1">
      <c r="A361" s="85">
        <v>2275</v>
      </c>
      <c r="B361" s="62" t="s">
        <v>192</v>
      </c>
      <c r="C361" s="341"/>
      <c r="D361" s="342"/>
      <c r="E361" s="341"/>
      <c r="F361" s="548"/>
      <c r="G361" s="545"/>
      <c r="H361" s="588"/>
      <c r="I361" s="589"/>
      <c r="J361" s="548"/>
      <c r="K361" s="545"/>
      <c r="L361" s="68"/>
      <c r="M361" s="68"/>
      <c r="N361" s="130"/>
      <c r="O361" s="131"/>
      <c r="P361" s="120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97"/>
    </row>
    <row r="362" spans="1:61" ht="30" customHeight="1" thickBot="1">
      <c r="A362" s="85">
        <v>2280</v>
      </c>
      <c r="B362" s="62" t="s">
        <v>193</v>
      </c>
      <c r="C362" s="343">
        <f>C363+C364</f>
        <v>30100</v>
      </c>
      <c r="D362" s="344"/>
      <c r="E362" s="343">
        <f>E363+E364</f>
        <v>21378.99</v>
      </c>
      <c r="F362" s="548"/>
      <c r="G362" s="545"/>
      <c r="H362" s="588"/>
      <c r="I362" s="589"/>
      <c r="J362" s="548"/>
      <c r="K362" s="545"/>
      <c r="L362" s="68"/>
      <c r="M362" s="68"/>
      <c r="N362" s="130"/>
      <c r="O362" s="131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97"/>
    </row>
    <row r="363" spans="1:61" ht="43.5" customHeight="1" thickBot="1">
      <c r="A363" s="85">
        <v>2281</v>
      </c>
      <c r="B363" s="62" t="s">
        <v>194</v>
      </c>
      <c r="C363" s="341"/>
      <c r="D363" s="342"/>
      <c r="E363" s="341"/>
      <c r="F363" s="548"/>
      <c r="G363" s="545"/>
      <c r="H363" s="588"/>
      <c r="I363" s="589"/>
      <c r="J363" s="548"/>
      <c r="K363" s="545"/>
      <c r="L363" s="68"/>
      <c r="M363" s="68"/>
      <c r="N363" s="130"/>
      <c r="O363" s="131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97"/>
    </row>
    <row r="364" spans="1:61" ht="39" customHeight="1" thickBot="1">
      <c r="A364" s="85">
        <v>2282</v>
      </c>
      <c r="B364" s="62" t="s">
        <v>111</v>
      </c>
      <c r="C364" s="341">
        <v>30100</v>
      </c>
      <c r="D364" s="342"/>
      <c r="E364" s="341">
        <v>21378.99</v>
      </c>
      <c r="F364" s="548"/>
      <c r="G364" s="545"/>
      <c r="H364" s="588"/>
      <c r="I364" s="589"/>
      <c r="J364" s="548"/>
      <c r="K364" s="545"/>
      <c r="L364" s="68"/>
      <c r="M364" s="68"/>
      <c r="N364" s="130"/>
      <c r="O364" s="131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97"/>
    </row>
    <row r="365" spans="1:61" ht="18" customHeight="1" thickBot="1">
      <c r="A365" s="85">
        <v>2400</v>
      </c>
      <c r="B365" s="62" t="s">
        <v>195</v>
      </c>
      <c r="C365" s="341">
        <f>C366+C367</f>
        <v>0</v>
      </c>
      <c r="D365" s="342"/>
      <c r="E365" s="341">
        <f>E366+E367</f>
        <v>0</v>
      </c>
      <c r="F365" s="548"/>
      <c r="G365" s="545"/>
      <c r="H365" s="588"/>
      <c r="I365" s="589"/>
      <c r="J365" s="548"/>
      <c r="K365" s="545"/>
      <c r="L365" s="68"/>
      <c r="M365" s="68"/>
      <c r="N365" s="130"/>
      <c r="O365" s="131"/>
      <c r="P365" s="9"/>
      <c r="Q365" s="12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97"/>
    </row>
    <row r="366" spans="1:61" ht="28.5" customHeight="1" thickBot="1">
      <c r="A366" s="85">
        <v>2410</v>
      </c>
      <c r="B366" s="62" t="s">
        <v>196</v>
      </c>
      <c r="C366" s="341"/>
      <c r="D366" s="342"/>
      <c r="E366" s="341"/>
      <c r="F366" s="548"/>
      <c r="G366" s="545"/>
      <c r="H366" s="588"/>
      <c r="I366" s="589"/>
      <c r="J366" s="548"/>
      <c r="K366" s="545"/>
      <c r="L366" s="68"/>
      <c r="M366" s="68"/>
      <c r="N366" s="130"/>
      <c r="O366" s="131"/>
      <c r="P366" s="97"/>
      <c r="Q366" s="97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97"/>
    </row>
    <row r="367" spans="1:61" ht="18" customHeight="1" thickBot="1">
      <c r="A367" s="85">
        <v>2420</v>
      </c>
      <c r="B367" s="62" t="s">
        <v>197</v>
      </c>
      <c r="C367" s="341"/>
      <c r="D367" s="342"/>
      <c r="E367" s="341"/>
      <c r="F367" s="548"/>
      <c r="G367" s="545"/>
      <c r="H367" s="588"/>
      <c r="I367" s="589"/>
      <c r="J367" s="548"/>
      <c r="K367" s="545"/>
      <c r="L367" s="68"/>
      <c r="M367" s="68"/>
      <c r="N367" s="130"/>
      <c r="O367" s="131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97"/>
    </row>
    <row r="368" spans="1:61" ht="18" customHeight="1" thickBot="1">
      <c r="A368" s="85">
        <v>2600</v>
      </c>
      <c r="B368" s="62" t="s">
        <v>198</v>
      </c>
      <c r="C368" s="343">
        <f>C369+C370+C371</f>
        <v>0</v>
      </c>
      <c r="D368" s="344"/>
      <c r="E368" s="343">
        <f>E369+E370+E371</f>
        <v>0</v>
      </c>
      <c r="F368" s="548"/>
      <c r="G368" s="545"/>
      <c r="H368" s="588"/>
      <c r="I368" s="589"/>
      <c r="J368" s="548"/>
      <c r="K368" s="545"/>
      <c r="L368" s="68"/>
      <c r="M368" s="68"/>
      <c r="N368" s="130"/>
      <c r="O368" s="131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97"/>
    </row>
    <row r="369" spans="1:61" ht="30.75" customHeight="1" thickBot="1">
      <c r="A369" s="85">
        <v>2610</v>
      </c>
      <c r="B369" s="62" t="s">
        <v>199</v>
      </c>
      <c r="C369" s="341"/>
      <c r="D369" s="342"/>
      <c r="E369" s="341"/>
      <c r="F369" s="548"/>
      <c r="G369" s="545"/>
      <c r="H369" s="588"/>
      <c r="I369" s="589"/>
      <c r="J369" s="548"/>
      <c r="K369" s="545"/>
      <c r="L369" s="68"/>
      <c r="M369" s="68"/>
      <c r="N369" s="130"/>
      <c r="O369" s="131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97"/>
    </row>
    <row r="370" spans="1:61" ht="27" customHeight="1" thickBot="1">
      <c r="A370" s="85">
        <v>2620</v>
      </c>
      <c r="B370" s="62" t="s">
        <v>200</v>
      </c>
      <c r="C370" s="341"/>
      <c r="D370" s="342"/>
      <c r="E370" s="341"/>
      <c r="F370" s="548"/>
      <c r="G370" s="545"/>
      <c r="H370" s="588"/>
      <c r="I370" s="589"/>
      <c r="J370" s="548"/>
      <c r="K370" s="545"/>
      <c r="L370" s="68"/>
      <c r="M370" s="68"/>
      <c r="N370" s="130"/>
      <c r="O370" s="131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97"/>
    </row>
    <row r="371" spans="1:61" ht="27" customHeight="1" thickBot="1">
      <c r="A371" s="85">
        <v>2630</v>
      </c>
      <c r="B371" s="62" t="s">
        <v>201</v>
      </c>
      <c r="C371" s="341"/>
      <c r="D371" s="342"/>
      <c r="E371" s="341"/>
      <c r="F371" s="548"/>
      <c r="G371" s="545"/>
      <c r="H371" s="588"/>
      <c r="I371" s="589"/>
      <c r="J371" s="548"/>
      <c r="K371" s="545"/>
      <c r="L371" s="68"/>
      <c r="M371" s="68"/>
      <c r="N371" s="130"/>
      <c r="O371" s="131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97"/>
    </row>
    <row r="372" spans="1:61" ht="18" customHeight="1" thickBot="1">
      <c r="A372" s="85">
        <v>2700</v>
      </c>
      <c r="B372" s="62" t="s">
        <v>112</v>
      </c>
      <c r="C372" s="343">
        <f>C373+C374+C375</f>
        <v>801140</v>
      </c>
      <c r="D372" s="344"/>
      <c r="E372" s="343">
        <f>E373+E374+E375</f>
        <v>801001.66</v>
      </c>
      <c r="F372" s="548"/>
      <c r="G372" s="545"/>
      <c r="H372" s="588"/>
      <c r="I372" s="589"/>
      <c r="J372" s="548"/>
      <c r="K372" s="545"/>
      <c r="L372" s="68"/>
      <c r="M372" s="68"/>
      <c r="N372" s="130"/>
      <c r="O372" s="131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97"/>
    </row>
    <row r="373" spans="1:61" ht="18" customHeight="1" thickBot="1">
      <c r="A373" s="85">
        <v>2710</v>
      </c>
      <c r="B373" s="62" t="s">
        <v>113</v>
      </c>
      <c r="C373" s="341">
        <v>801140</v>
      </c>
      <c r="D373" s="342"/>
      <c r="E373" s="341">
        <v>801001.66</v>
      </c>
      <c r="F373" s="548"/>
      <c r="G373" s="545"/>
      <c r="H373" s="588"/>
      <c r="I373" s="589"/>
      <c r="J373" s="548"/>
      <c r="K373" s="545"/>
      <c r="L373" s="68"/>
      <c r="M373" s="68"/>
      <c r="N373" s="130"/>
      <c r="O373" s="131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97"/>
    </row>
    <row r="374" spans="1:61" ht="18" customHeight="1" thickBot="1">
      <c r="A374" s="85">
        <v>2720</v>
      </c>
      <c r="B374" s="62" t="s">
        <v>202</v>
      </c>
      <c r="C374" s="341"/>
      <c r="D374" s="342"/>
      <c r="E374" s="341"/>
      <c r="F374" s="548"/>
      <c r="G374" s="545"/>
      <c r="H374" s="588"/>
      <c r="I374" s="589"/>
      <c r="J374" s="548"/>
      <c r="K374" s="545"/>
      <c r="L374" s="68"/>
      <c r="M374" s="68"/>
      <c r="N374" s="130"/>
      <c r="O374" s="131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97"/>
    </row>
    <row r="375" spans="1:61" ht="18" customHeight="1" thickBot="1">
      <c r="A375" s="85">
        <v>2730</v>
      </c>
      <c r="B375" s="62" t="s">
        <v>203</v>
      </c>
      <c r="C375" s="341"/>
      <c r="D375" s="342"/>
      <c r="E375" s="341"/>
      <c r="F375" s="548"/>
      <c r="G375" s="545"/>
      <c r="H375" s="588"/>
      <c r="I375" s="589"/>
      <c r="J375" s="548"/>
      <c r="K375" s="545"/>
      <c r="L375" s="68"/>
      <c r="M375" s="68"/>
      <c r="N375" s="130"/>
      <c r="O375" s="131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97"/>
    </row>
    <row r="376" spans="1:61" ht="18" customHeight="1" thickBot="1">
      <c r="A376" s="85">
        <v>2800</v>
      </c>
      <c r="B376" s="62" t="s">
        <v>204</v>
      </c>
      <c r="C376" s="341"/>
      <c r="D376" s="342"/>
      <c r="E376" s="341"/>
      <c r="F376" s="548"/>
      <c r="G376" s="545"/>
      <c r="H376" s="588"/>
      <c r="I376" s="589"/>
      <c r="J376" s="548"/>
      <c r="K376" s="545"/>
      <c r="L376" s="68"/>
      <c r="M376" s="68"/>
      <c r="N376" s="130"/>
      <c r="O376" s="131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97"/>
    </row>
    <row r="377" spans="1:61" ht="18" customHeight="1" thickBot="1">
      <c r="A377" s="85">
        <v>9000</v>
      </c>
      <c r="B377" s="123" t="s">
        <v>205</v>
      </c>
      <c r="C377" s="341"/>
      <c r="D377" s="342"/>
      <c r="E377" s="341"/>
      <c r="F377" s="548"/>
      <c r="G377" s="545"/>
      <c r="H377" s="588"/>
      <c r="I377" s="589"/>
      <c r="J377" s="548"/>
      <c r="K377" s="545"/>
      <c r="L377" s="68"/>
      <c r="M377" s="68"/>
      <c r="N377" s="130"/>
      <c r="O377" s="131"/>
      <c r="P377" s="69"/>
      <c r="Q377" s="69"/>
      <c r="R377" s="12"/>
      <c r="S377" s="12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97"/>
    </row>
    <row r="378" spans="1:61" ht="18" customHeight="1" thickBot="1">
      <c r="A378" s="85">
        <v>3000</v>
      </c>
      <c r="B378" s="62" t="s">
        <v>206</v>
      </c>
      <c r="C378" s="343">
        <f>C379+C393</f>
        <v>0</v>
      </c>
      <c r="D378" s="344"/>
      <c r="E378" s="343">
        <f>E379+E393</f>
        <v>0</v>
      </c>
      <c r="F378" s="548"/>
      <c r="G378" s="545"/>
      <c r="H378" s="588"/>
      <c r="I378" s="589"/>
      <c r="J378" s="548"/>
      <c r="K378" s="545"/>
      <c r="L378" s="68"/>
      <c r="M378" s="68"/>
      <c r="N378" s="130"/>
      <c r="O378" s="131"/>
      <c r="P378" s="69"/>
      <c r="Q378" s="69"/>
      <c r="R378" s="97"/>
      <c r="S378" s="97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97"/>
    </row>
    <row r="379" spans="1:61" ht="18" customHeight="1" thickBot="1">
      <c r="A379" s="85">
        <v>3100</v>
      </c>
      <c r="B379" s="62" t="s">
        <v>207</v>
      </c>
      <c r="C379" s="343">
        <f>C380+C381+C384+C391+C392</f>
        <v>0</v>
      </c>
      <c r="D379" s="344"/>
      <c r="E379" s="343">
        <f>E380+E381+E384+E391+E392</f>
        <v>0</v>
      </c>
      <c r="F379" s="548"/>
      <c r="G379" s="545"/>
      <c r="H379" s="588"/>
      <c r="I379" s="589"/>
      <c r="J379" s="548"/>
      <c r="K379" s="545"/>
      <c r="L379" s="68"/>
      <c r="M379" s="68"/>
      <c r="N379" s="130"/>
      <c r="O379" s="131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97"/>
    </row>
    <row r="380" spans="1:61" ht="29.25" customHeight="1" thickBot="1">
      <c r="A380" s="85">
        <v>3110</v>
      </c>
      <c r="B380" s="62" t="s">
        <v>115</v>
      </c>
      <c r="C380" s="341"/>
      <c r="D380" s="342"/>
      <c r="E380" s="341"/>
      <c r="F380" s="548"/>
      <c r="G380" s="545"/>
      <c r="H380" s="588"/>
      <c r="I380" s="589"/>
      <c r="J380" s="548"/>
      <c r="K380" s="545"/>
      <c r="L380" s="68"/>
      <c r="M380" s="68"/>
      <c r="N380" s="130"/>
      <c r="O380" s="131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97"/>
    </row>
    <row r="381" spans="1:61" ht="24.75" customHeight="1" thickBot="1">
      <c r="A381" s="85">
        <v>3120</v>
      </c>
      <c r="B381" s="62" t="s">
        <v>208</v>
      </c>
      <c r="C381" s="343">
        <f>C382+C383</f>
        <v>0</v>
      </c>
      <c r="D381" s="344"/>
      <c r="E381" s="343">
        <f>E382+E383</f>
        <v>0</v>
      </c>
      <c r="F381" s="548"/>
      <c r="G381" s="545"/>
      <c r="H381" s="588"/>
      <c r="I381" s="589"/>
      <c r="J381" s="548"/>
      <c r="K381" s="545"/>
      <c r="L381" s="68"/>
      <c r="M381" s="68"/>
      <c r="N381" s="130"/>
      <c r="O381" s="131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97"/>
    </row>
    <row r="382" spans="1:61" ht="30.75" customHeight="1" thickBot="1">
      <c r="A382" s="85">
        <v>3121</v>
      </c>
      <c r="B382" s="62" t="s">
        <v>209</v>
      </c>
      <c r="C382" s="341"/>
      <c r="D382" s="342"/>
      <c r="E382" s="341"/>
      <c r="F382" s="548"/>
      <c r="G382" s="545"/>
      <c r="H382" s="588"/>
      <c r="I382" s="589"/>
      <c r="J382" s="548"/>
      <c r="K382" s="545"/>
      <c r="L382" s="68"/>
      <c r="M382" s="68"/>
      <c r="N382" s="130"/>
      <c r="O382" s="131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97"/>
    </row>
    <row r="383" spans="1:61" ht="30" customHeight="1" thickBot="1">
      <c r="A383" s="85">
        <v>3122</v>
      </c>
      <c r="B383" s="62" t="s">
        <v>210</v>
      </c>
      <c r="C383" s="341"/>
      <c r="D383" s="342"/>
      <c r="E383" s="341"/>
      <c r="F383" s="548"/>
      <c r="G383" s="545"/>
      <c r="H383" s="588"/>
      <c r="I383" s="589"/>
      <c r="J383" s="548"/>
      <c r="K383" s="545"/>
      <c r="L383" s="68"/>
      <c r="M383" s="68"/>
      <c r="N383" s="130"/>
      <c r="O383" s="131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97"/>
    </row>
    <row r="384" spans="1:61" ht="18" customHeight="1" thickBot="1">
      <c r="A384" s="85">
        <v>3130</v>
      </c>
      <c r="B384" s="62" t="s">
        <v>116</v>
      </c>
      <c r="C384" s="343">
        <f>C385+C386</f>
        <v>0</v>
      </c>
      <c r="D384" s="344"/>
      <c r="E384" s="343">
        <f>E385+E386</f>
        <v>0</v>
      </c>
      <c r="F384" s="548"/>
      <c r="G384" s="545"/>
      <c r="H384" s="588"/>
      <c r="I384" s="589"/>
      <c r="J384" s="548"/>
      <c r="K384" s="545"/>
      <c r="L384" s="68"/>
      <c r="M384" s="68"/>
      <c r="N384" s="130"/>
      <c r="O384" s="131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97"/>
    </row>
    <row r="385" spans="1:61" ht="27" customHeight="1" thickBot="1">
      <c r="A385" s="85">
        <v>3131</v>
      </c>
      <c r="B385" s="62" t="s">
        <v>211</v>
      </c>
      <c r="C385" s="341"/>
      <c r="D385" s="342"/>
      <c r="E385" s="341"/>
      <c r="F385" s="548"/>
      <c r="G385" s="545"/>
      <c r="H385" s="588"/>
      <c r="I385" s="589"/>
      <c r="J385" s="548"/>
      <c r="K385" s="545"/>
      <c r="L385" s="68"/>
      <c r="M385" s="68"/>
      <c r="N385" s="130"/>
      <c r="O385" s="131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97"/>
    </row>
    <row r="386" spans="1:61" ht="18" customHeight="1" thickBot="1">
      <c r="A386" s="85">
        <v>3132</v>
      </c>
      <c r="B386" s="62" t="s">
        <v>117</v>
      </c>
      <c r="C386" s="341"/>
      <c r="D386" s="342"/>
      <c r="E386" s="341"/>
      <c r="F386" s="548"/>
      <c r="G386" s="545"/>
      <c r="H386" s="588"/>
      <c r="I386" s="589"/>
      <c r="J386" s="548"/>
      <c r="K386" s="545"/>
      <c r="L386" s="68"/>
      <c r="M386" s="68"/>
      <c r="N386" s="130"/>
      <c r="O386" s="131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97"/>
    </row>
    <row r="387" spans="1:61" ht="18" customHeight="1" thickBot="1">
      <c r="A387" s="85">
        <v>3140</v>
      </c>
      <c r="B387" s="62" t="s">
        <v>212</v>
      </c>
      <c r="C387" s="343">
        <f>C388+C389+C390</f>
        <v>0</v>
      </c>
      <c r="D387" s="344"/>
      <c r="E387" s="343">
        <f>E388+E389+E390</f>
        <v>0</v>
      </c>
      <c r="F387" s="548"/>
      <c r="G387" s="545"/>
      <c r="H387" s="588"/>
      <c r="I387" s="589"/>
      <c r="J387" s="548"/>
      <c r="K387" s="545"/>
      <c r="L387" s="68"/>
      <c r="M387" s="68"/>
      <c r="N387" s="130"/>
      <c r="O387" s="131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97"/>
    </row>
    <row r="388" spans="1:61" ht="30" customHeight="1" thickBot="1">
      <c r="A388" s="85">
        <v>3141</v>
      </c>
      <c r="B388" s="62" t="s">
        <v>213</v>
      </c>
      <c r="C388" s="341"/>
      <c r="D388" s="342"/>
      <c r="E388" s="341"/>
      <c r="F388" s="548"/>
      <c r="G388" s="545"/>
      <c r="H388" s="588"/>
      <c r="I388" s="589"/>
      <c r="J388" s="548"/>
      <c r="K388" s="545"/>
      <c r="L388" s="68"/>
      <c r="M388" s="68"/>
      <c r="N388" s="130"/>
      <c r="O388" s="131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97"/>
    </row>
    <row r="389" spans="1:61" ht="30" customHeight="1" thickBot="1">
      <c r="A389" s="85">
        <v>3142</v>
      </c>
      <c r="B389" s="62" t="s">
        <v>214</v>
      </c>
      <c r="C389" s="341"/>
      <c r="D389" s="342"/>
      <c r="E389" s="341"/>
      <c r="F389" s="548"/>
      <c r="G389" s="545"/>
      <c r="H389" s="588"/>
      <c r="I389" s="589"/>
      <c r="J389" s="548"/>
      <c r="K389" s="545"/>
      <c r="L389" s="68"/>
      <c r="M389" s="68"/>
      <c r="N389" s="130"/>
      <c r="O389" s="131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97"/>
    </row>
    <row r="390" spans="1:61" ht="30.75" customHeight="1" thickBot="1">
      <c r="A390" s="85">
        <v>3143</v>
      </c>
      <c r="B390" s="62" t="s">
        <v>215</v>
      </c>
      <c r="C390" s="341"/>
      <c r="D390" s="342"/>
      <c r="E390" s="341"/>
      <c r="F390" s="548"/>
      <c r="G390" s="545"/>
      <c r="H390" s="588"/>
      <c r="I390" s="589"/>
      <c r="J390" s="548"/>
      <c r="K390" s="545"/>
      <c r="L390" s="68"/>
      <c r="M390" s="68"/>
      <c r="N390" s="130"/>
      <c r="O390" s="131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97"/>
    </row>
    <row r="391" spans="1:61" ht="18" customHeight="1" thickBot="1">
      <c r="A391" s="85">
        <v>3150</v>
      </c>
      <c r="B391" s="62" t="s">
        <v>216</v>
      </c>
      <c r="C391" s="341"/>
      <c r="D391" s="342"/>
      <c r="E391" s="341"/>
      <c r="F391" s="548"/>
      <c r="G391" s="545"/>
      <c r="H391" s="588"/>
      <c r="I391" s="589"/>
      <c r="J391" s="548"/>
      <c r="K391" s="545"/>
      <c r="L391" s="68"/>
      <c r="M391" s="68"/>
      <c r="N391" s="130"/>
      <c r="O391" s="131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97"/>
    </row>
    <row r="392" spans="1:61" ht="28.5" customHeight="1" thickBot="1">
      <c r="A392" s="85">
        <v>3160</v>
      </c>
      <c r="B392" s="62" t="s">
        <v>217</v>
      </c>
      <c r="C392" s="341"/>
      <c r="D392" s="342"/>
      <c r="E392" s="341"/>
      <c r="F392" s="548"/>
      <c r="G392" s="545"/>
      <c r="H392" s="588"/>
      <c r="I392" s="589"/>
      <c r="J392" s="548"/>
      <c r="K392" s="545"/>
      <c r="L392" s="68"/>
      <c r="M392" s="68"/>
      <c r="N392" s="130"/>
      <c r="O392" s="131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97"/>
    </row>
    <row r="393" spans="1:61" ht="18" customHeight="1" thickBot="1">
      <c r="A393" s="85">
        <v>3200</v>
      </c>
      <c r="B393" s="62" t="s">
        <v>218</v>
      </c>
      <c r="C393" s="343">
        <f>C394+C395+C396+C397</f>
        <v>0</v>
      </c>
      <c r="D393" s="344"/>
      <c r="E393" s="343">
        <f>E394+E395+E396+E397</f>
        <v>0</v>
      </c>
      <c r="F393" s="548"/>
      <c r="G393" s="545"/>
      <c r="H393" s="588"/>
      <c r="I393" s="589"/>
      <c r="J393" s="548"/>
      <c r="K393" s="545"/>
      <c r="L393" s="68"/>
      <c r="M393" s="68"/>
      <c r="N393" s="130"/>
      <c r="O393" s="131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97"/>
    </row>
    <row r="394" spans="1:61" ht="30" customHeight="1" thickBot="1">
      <c r="A394" s="85">
        <v>3210</v>
      </c>
      <c r="B394" s="62" t="s">
        <v>219</v>
      </c>
      <c r="C394" s="341"/>
      <c r="D394" s="342"/>
      <c r="E394" s="341"/>
      <c r="F394" s="548"/>
      <c r="G394" s="545"/>
      <c r="H394" s="588"/>
      <c r="I394" s="589"/>
      <c r="J394" s="548"/>
      <c r="K394" s="545"/>
      <c r="L394" s="68"/>
      <c r="M394" s="68"/>
      <c r="N394" s="130"/>
      <c r="O394" s="131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97"/>
    </row>
    <row r="395" spans="1:61" ht="36" customHeight="1" thickBot="1">
      <c r="A395" s="85">
        <v>3220</v>
      </c>
      <c r="B395" s="62" t="s">
        <v>220</v>
      </c>
      <c r="C395" s="341"/>
      <c r="D395" s="342"/>
      <c r="E395" s="341"/>
      <c r="F395" s="548"/>
      <c r="G395" s="545"/>
      <c r="H395" s="588"/>
      <c r="I395" s="589"/>
      <c r="J395" s="548"/>
      <c r="K395" s="545"/>
      <c r="L395" s="68"/>
      <c r="M395" s="68"/>
      <c r="N395" s="130"/>
      <c r="O395" s="131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97"/>
    </row>
    <row r="396" spans="1:61" ht="40.5" customHeight="1" thickBot="1">
      <c r="A396" s="85">
        <v>3230</v>
      </c>
      <c r="B396" s="62" t="s">
        <v>221</v>
      </c>
      <c r="C396" s="341"/>
      <c r="D396" s="342"/>
      <c r="E396" s="341"/>
      <c r="F396" s="548"/>
      <c r="G396" s="545"/>
      <c r="H396" s="588"/>
      <c r="I396" s="589"/>
      <c r="J396" s="548"/>
      <c r="K396" s="545"/>
      <c r="L396" s="68"/>
      <c r="M396" s="68"/>
      <c r="N396" s="130"/>
      <c r="O396" s="131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97"/>
    </row>
    <row r="397" spans="1:61" ht="18" customHeight="1" thickBot="1">
      <c r="A397" s="85">
        <v>3240</v>
      </c>
      <c r="B397" s="62" t="s">
        <v>222</v>
      </c>
      <c r="C397" s="341"/>
      <c r="D397" s="342"/>
      <c r="E397" s="341"/>
      <c r="F397" s="548"/>
      <c r="G397" s="545"/>
      <c r="H397" s="588"/>
      <c r="I397" s="589"/>
      <c r="J397" s="548"/>
      <c r="K397" s="545"/>
      <c r="L397" s="68"/>
      <c r="M397" s="68"/>
      <c r="N397" s="130"/>
      <c r="O397" s="131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97"/>
    </row>
    <row r="398" spans="1:61" ht="18" customHeight="1" thickBot="1">
      <c r="A398" s="85"/>
      <c r="B398" s="123" t="s">
        <v>118</v>
      </c>
      <c r="C398" s="343">
        <f>SUM(C343,C377,C378)</f>
        <v>255211712.92000002</v>
      </c>
      <c r="D398" s="344"/>
      <c r="E398" s="343">
        <f>SUM(E343,E377,E378)</f>
        <v>248772313.28</v>
      </c>
      <c r="F398" s="548"/>
      <c r="G398" s="545"/>
      <c r="H398" s="588"/>
      <c r="I398" s="589"/>
      <c r="J398" s="548"/>
      <c r="K398" s="545"/>
      <c r="L398" s="68"/>
      <c r="M398" s="68"/>
      <c r="N398" s="130"/>
      <c r="O398" s="132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97"/>
    </row>
    <row r="399" spans="1:61" ht="7.5" customHeight="1">
      <c r="A399" s="17"/>
      <c r="B399" s="69"/>
      <c r="C399" s="17"/>
      <c r="D399" s="17"/>
      <c r="E399" s="69"/>
      <c r="F399" s="17"/>
      <c r="G399" s="17"/>
      <c r="H399" s="1"/>
      <c r="I399" s="1"/>
      <c r="J399" s="17"/>
      <c r="K399" s="17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97"/>
    </row>
    <row r="400" spans="1:61" ht="15.75" customHeight="1">
      <c r="A400" s="379" t="s">
        <v>63</v>
      </c>
      <c r="B400" s="379"/>
      <c r="C400" s="379"/>
      <c r="D400" s="379"/>
      <c r="E400" s="379"/>
      <c r="F400" s="379"/>
      <c r="G400" s="379"/>
      <c r="H400" s="379"/>
      <c r="I400" s="379"/>
      <c r="J400" s="379"/>
      <c r="K400" s="379"/>
      <c r="L400" s="9"/>
      <c r="M400" s="9"/>
      <c r="N400" s="9"/>
      <c r="O400" s="9"/>
      <c r="P400" s="69"/>
      <c r="Q400" s="69"/>
      <c r="R400" s="69"/>
      <c r="S400" s="69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577"/>
    </row>
    <row r="401" spans="1:61" ht="15" customHeight="1" thickBot="1">
      <c r="A401" s="99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520" t="s">
        <v>12</v>
      </c>
      <c r="N401" s="520"/>
      <c r="O401" s="83"/>
      <c r="P401" s="69"/>
      <c r="Q401" s="69"/>
      <c r="R401" s="69"/>
      <c r="S401" s="69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577"/>
    </row>
    <row r="402" spans="1:61" ht="16.5" customHeight="1" thickBot="1" thickTop="1">
      <c r="A402" s="590" t="s">
        <v>181</v>
      </c>
      <c r="B402" s="542" t="s">
        <v>3</v>
      </c>
      <c r="C402" s="593"/>
      <c r="D402" s="548" t="s">
        <v>4</v>
      </c>
      <c r="E402" s="547"/>
      <c r="F402" s="547"/>
      <c r="G402" s="547"/>
      <c r="H402" s="547"/>
      <c r="I402" s="595" t="s">
        <v>8</v>
      </c>
      <c r="J402" s="596"/>
      <c r="K402" s="596"/>
      <c r="L402" s="596"/>
      <c r="M402" s="596"/>
      <c r="N402" s="597"/>
      <c r="O402" s="17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373"/>
      <c r="AO402" s="373"/>
      <c r="AP402" s="373"/>
      <c r="AQ402" s="373"/>
      <c r="AR402" s="373"/>
      <c r="AS402" s="373"/>
      <c r="AT402" s="373"/>
      <c r="AU402" s="373"/>
      <c r="AV402" s="373"/>
      <c r="AW402" s="373"/>
      <c r="AX402" s="373"/>
      <c r="AY402" s="373"/>
      <c r="AZ402" s="373"/>
      <c r="BA402" s="373"/>
      <c r="BB402" s="373"/>
      <c r="BC402" s="373"/>
      <c r="BD402" s="373"/>
      <c r="BE402" s="373"/>
      <c r="BF402" s="373"/>
      <c r="BG402" s="373"/>
      <c r="BH402" s="549"/>
      <c r="BI402" s="549"/>
    </row>
    <row r="403" spans="1:61" ht="83.25" customHeight="1" thickBot="1" thickTop="1">
      <c r="A403" s="591"/>
      <c r="B403" s="543"/>
      <c r="C403" s="373"/>
      <c r="D403" s="71" t="s">
        <v>38</v>
      </c>
      <c r="E403" s="598" t="s">
        <v>39</v>
      </c>
      <c r="F403" s="600" t="s">
        <v>40</v>
      </c>
      <c r="G403" s="601"/>
      <c r="H403" s="71" t="s">
        <v>223</v>
      </c>
      <c r="I403" s="71" t="s">
        <v>41</v>
      </c>
      <c r="J403" s="602" t="s">
        <v>224</v>
      </c>
      <c r="K403" s="604" t="s">
        <v>40</v>
      </c>
      <c r="L403" s="605"/>
      <c r="M403" s="543" t="s">
        <v>225</v>
      </c>
      <c r="N403" s="525"/>
      <c r="O403" s="17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549"/>
      <c r="BI403" s="549"/>
    </row>
    <row r="404" spans="1:61" ht="36" customHeight="1">
      <c r="A404" s="591"/>
      <c r="B404" s="543"/>
      <c r="C404" s="373"/>
      <c r="D404" s="71"/>
      <c r="E404" s="452"/>
      <c r="F404" s="70" t="s">
        <v>84</v>
      </c>
      <c r="G404" s="70" t="s">
        <v>85</v>
      </c>
      <c r="H404" s="71" t="s">
        <v>226</v>
      </c>
      <c r="I404" s="71"/>
      <c r="J404" s="505"/>
      <c r="K404" s="71" t="s">
        <v>84</v>
      </c>
      <c r="L404" s="71" t="s">
        <v>85</v>
      </c>
      <c r="M404" s="543"/>
      <c r="N404" s="525"/>
      <c r="O404" s="17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549"/>
      <c r="BI404" s="549"/>
    </row>
    <row r="405" spans="1:61" ht="27" customHeight="1" thickBot="1">
      <c r="A405" s="592"/>
      <c r="B405" s="544"/>
      <c r="C405" s="594"/>
      <c r="D405" s="71"/>
      <c r="E405" s="599"/>
      <c r="F405" s="71" t="s">
        <v>227</v>
      </c>
      <c r="G405" s="71" t="s">
        <v>227</v>
      </c>
      <c r="H405" s="124"/>
      <c r="I405" s="71"/>
      <c r="J405" s="603"/>
      <c r="K405" s="71" t="s">
        <v>227</v>
      </c>
      <c r="L405" s="71" t="s">
        <v>227</v>
      </c>
      <c r="M405" s="544"/>
      <c r="N405" s="526"/>
      <c r="O405" s="17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106"/>
      <c r="AJ405" s="106"/>
      <c r="AK405" s="106"/>
      <c r="AL405" s="106"/>
      <c r="AM405" s="106"/>
      <c r="AN405" s="69"/>
      <c r="AO405" s="69"/>
      <c r="AP405" s="69"/>
      <c r="AQ405" s="69"/>
      <c r="AR405" s="69"/>
      <c r="AS405" s="106"/>
      <c r="AT405" s="106"/>
      <c r="AU405" s="106"/>
      <c r="AV405" s="106"/>
      <c r="AW405" s="106"/>
      <c r="AX405" s="69"/>
      <c r="AY405" s="69"/>
      <c r="AZ405" s="69"/>
      <c r="BA405" s="69"/>
      <c r="BB405" s="69"/>
      <c r="BC405" s="69"/>
      <c r="BD405" s="69"/>
      <c r="BE405" s="69"/>
      <c r="BF405" s="106"/>
      <c r="BG405" s="106"/>
      <c r="BH405" s="549"/>
      <c r="BI405" s="549"/>
    </row>
    <row r="406" spans="1:61" ht="16.5" thickBot="1">
      <c r="A406" s="85">
        <v>1</v>
      </c>
      <c r="B406" s="548">
        <v>2</v>
      </c>
      <c r="C406" s="545"/>
      <c r="D406" s="85">
        <v>3</v>
      </c>
      <c r="E406" s="85">
        <v>4</v>
      </c>
      <c r="F406" s="85">
        <v>5</v>
      </c>
      <c r="G406" s="85">
        <v>6</v>
      </c>
      <c r="H406" s="85">
        <v>7</v>
      </c>
      <c r="I406" s="85">
        <v>8</v>
      </c>
      <c r="J406" s="85">
        <v>9</v>
      </c>
      <c r="K406" s="85">
        <v>10</v>
      </c>
      <c r="L406" s="85">
        <v>11</v>
      </c>
      <c r="M406" s="548">
        <v>12</v>
      </c>
      <c r="N406" s="545"/>
      <c r="O406" s="17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549"/>
      <c r="BI406" s="549"/>
    </row>
    <row r="407" spans="1:61" ht="13.5" customHeight="1" thickBot="1">
      <c r="A407" s="85">
        <v>2000</v>
      </c>
      <c r="B407" s="123" t="s">
        <v>186</v>
      </c>
      <c r="C407" s="125"/>
      <c r="D407" s="349">
        <f>D408+D413+D436</f>
        <v>249281292</v>
      </c>
      <c r="E407" s="337">
        <f>E408+E413+E429+E432+E436+E440</f>
        <v>0</v>
      </c>
      <c r="F407" s="350"/>
      <c r="G407" s="333"/>
      <c r="H407" s="333"/>
      <c r="I407" s="349">
        <f>I408+I413+I436</f>
        <v>120391000</v>
      </c>
      <c r="J407" s="68"/>
      <c r="K407" s="126"/>
      <c r="L407" s="126"/>
      <c r="M407" s="98"/>
      <c r="N407" s="77"/>
      <c r="O407" s="17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99"/>
      <c r="BI407" s="99"/>
    </row>
    <row r="408" spans="1:61" ht="25.5" customHeight="1" thickBot="1">
      <c r="A408" s="85">
        <v>2100</v>
      </c>
      <c r="B408" s="123" t="s">
        <v>187</v>
      </c>
      <c r="C408" s="125"/>
      <c r="D408" s="349">
        <f>D409+D412</f>
        <v>202825900</v>
      </c>
      <c r="E408" s="337">
        <f>E409+E412</f>
        <v>0</v>
      </c>
      <c r="F408" s="350"/>
      <c r="G408" s="333"/>
      <c r="H408" s="333"/>
      <c r="I408" s="349">
        <f>I409+I412</f>
        <v>82653100</v>
      </c>
      <c r="J408" s="68"/>
      <c r="K408" s="126"/>
      <c r="L408" s="126"/>
      <c r="M408" s="98"/>
      <c r="N408" s="77"/>
      <c r="O408" s="17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99"/>
      <c r="BI408" s="99"/>
    </row>
    <row r="409" spans="1:61" ht="13.5" customHeight="1" thickBot="1">
      <c r="A409" s="85">
        <v>2110</v>
      </c>
      <c r="B409" s="123" t="s">
        <v>99</v>
      </c>
      <c r="C409" s="125"/>
      <c r="D409" s="349">
        <f>D410</f>
        <v>166875253</v>
      </c>
      <c r="E409" s="337">
        <f>E410+E411</f>
        <v>0</v>
      </c>
      <c r="F409" s="350"/>
      <c r="G409" s="333"/>
      <c r="H409" s="333"/>
      <c r="I409" s="349">
        <f>I410</f>
        <v>67999800</v>
      </c>
      <c r="J409" s="68"/>
      <c r="K409" s="126"/>
      <c r="L409" s="126"/>
      <c r="M409" s="98"/>
      <c r="N409" s="77"/>
      <c r="O409" s="17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99"/>
      <c r="BI409" s="99"/>
    </row>
    <row r="410" spans="1:61" ht="13.5" customHeight="1" thickBot="1">
      <c r="A410" s="85">
        <v>2111</v>
      </c>
      <c r="B410" s="123" t="s">
        <v>188</v>
      </c>
      <c r="C410" s="125"/>
      <c r="D410" s="349">
        <v>166875253</v>
      </c>
      <c r="E410" s="339"/>
      <c r="F410" s="350"/>
      <c r="G410" s="333"/>
      <c r="H410" s="333"/>
      <c r="I410" s="349">
        <v>67999800</v>
      </c>
      <c r="J410" s="68"/>
      <c r="K410" s="126"/>
      <c r="L410" s="126"/>
      <c r="M410" s="98"/>
      <c r="N410" s="77"/>
      <c r="O410" s="17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99"/>
      <c r="BI410" s="99"/>
    </row>
    <row r="411" spans="1:61" ht="28.5" customHeight="1" thickBot="1">
      <c r="A411" s="85">
        <v>2112</v>
      </c>
      <c r="B411" s="123" t="s">
        <v>189</v>
      </c>
      <c r="C411" s="125"/>
      <c r="D411" s="349"/>
      <c r="E411" s="341"/>
      <c r="F411" s="350"/>
      <c r="G411" s="333"/>
      <c r="H411" s="333"/>
      <c r="I411" s="349"/>
      <c r="J411" s="68"/>
      <c r="K411" s="126"/>
      <c r="L411" s="126"/>
      <c r="M411" s="98"/>
      <c r="N411" s="77"/>
      <c r="O411" s="17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99"/>
      <c r="BI411" s="99"/>
    </row>
    <row r="412" spans="1:61" ht="13.5" customHeight="1" thickBot="1">
      <c r="A412" s="85">
        <v>2120</v>
      </c>
      <c r="B412" s="123" t="s">
        <v>100</v>
      </c>
      <c r="C412" s="125"/>
      <c r="D412" s="349">
        <v>35950647</v>
      </c>
      <c r="E412" s="339"/>
      <c r="F412" s="350"/>
      <c r="G412" s="333"/>
      <c r="H412" s="333"/>
      <c r="I412" s="349">
        <v>14653300</v>
      </c>
      <c r="J412" s="68"/>
      <c r="K412" s="126"/>
      <c r="L412" s="126"/>
      <c r="M412" s="98"/>
      <c r="N412" s="77"/>
      <c r="O412" s="17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99"/>
      <c r="BI412" s="99"/>
    </row>
    <row r="413" spans="1:61" ht="13.5" customHeight="1" thickBot="1">
      <c r="A413" s="85">
        <v>2200</v>
      </c>
      <c r="B413" s="123" t="s">
        <v>190</v>
      </c>
      <c r="C413" s="125"/>
      <c r="D413" s="349">
        <f>D414+D415+D416+D417+D418+D420+D426</f>
        <v>45435182</v>
      </c>
      <c r="E413" s="343">
        <f>E414+E415+E416+E417+E418+E419</f>
        <v>0</v>
      </c>
      <c r="F413" s="350"/>
      <c r="G413" s="333"/>
      <c r="H413" s="333"/>
      <c r="I413" s="349">
        <f>I414+I415+I416+I417+I418+I420+I426</f>
        <v>36688400</v>
      </c>
      <c r="J413" s="68"/>
      <c r="K413" s="126"/>
      <c r="L413" s="126"/>
      <c r="M413" s="98"/>
      <c r="N413" s="77"/>
      <c r="O413" s="17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99"/>
      <c r="BI413" s="99"/>
    </row>
    <row r="414" spans="1:61" ht="23.25" customHeight="1" thickBot="1">
      <c r="A414" s="85">
        <v>2210</v>
      </c>
      <c r="B414" s="123" t="s">
        <v>101</v>
      </c>
      <c r="C414" s="125"/>
      <c r="D414" s="349">
        <v>1816839</v>
      </c>
      <c r="E414" s="341"/>
      <c r="F414" s="350"/>
      <c r="G414" s="333"/>
      <c r="H414" s="333"/>
      <c r="I414" s="349">
        <v>638400</v>
      </c>
      <c r="J414" s="68"/>
      <c r="K414" s="126"/>
      <c r="L414" s="126"/>
      <c r="M414" s="98"/>
      <c r="N414" s="77"/>
      <c r="O414" s="17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99"/>
      <c r="BI414" s="99"/>
    </row>
    <row r="415" spans="1:61" ht="24.75" customHeight="1" thickBot="1">
      <c r="A415" s="85">
        <v>2220</v>
      </c>
      <c r="B415" s="123" t="s">
        <v>102</v>
      </c>
      <c r="C415" s="125"/>
      <c r="D415" s="349">
        <v>6075003</v>
      </c>
      <c r="E415" s="341"/>
      <c r="F415" s="350"/>
      <c r="G415" s="333"/>
      <c r="H415" s="333"/>
      <c r="I415" s="349">
        <v>2210000</v>
      </c>
      <c r="J415" s="68"/>
      <c r="K415" s="126"/>
      <c r="L415" s="126"/>
      <c r="M415" s="98"/>
      <c r="N415" s="77"/>
      <c r="O415" s="17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99"/>
      <c r="BI415" s="99"/>
    </row>
    <row r="416" spans="1:61" ht="13.5" customHeight="1" thickBot="1">
      <c r="A416" s="85">
        <v>2230</v>
      </c>
      <c r="B416" s="123" t="s">
        <v>103</v>
      </c>
      <c r="C416" s="125"/>
      <c r="D416" s="349">
        <v>3892700</v>
      </c>
      <c r="E416" s="341"/>
      <c r="F416" s="350"/>
      <c r="G416" s="333"/>
      <c r="H416" s="333"/>
      <c r="I416" s="349">
        <v>1907300</v>
      </c>
      <c r="J416" s="68"/>
      <c r="K416" s="126"/>
      <c r="L416" s="126"/>
      <c r="M416" s="98"/>
      <c r="N416" s="77"/>
      <c r="O416" s="17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99"/>
      <c r="BI416" s="99"/>
    </row>
    <row r="417" spans="1:61" ht="13.5" customHeight="1" thickBot="1">
      <c r="A417" s="85">
        <v>2240</v>
      </c>
      <c r="B417" s="123" t="s">
        <v>104</v>
      </c>
      <c r="C417" s="125"/>
      <c r="D417" s="349">
        <v>2442286</v>
      </c>
      <c r="E417" s="341"/>
      <c r="F417" s="350"/>
      <c r="G417" s="333"/>
      <c r="H417" s="333"/>
      <c r="I417" s="349">
        <v>974600</v>
      </c>
      <c r="J417" s="68"/>
      <c r="K417" s="126"/>
      <c r="L417" s="126"/>
      <c r="M417" s="98"/>
      <c r="N417" s="77"/>
      <c r="O417" s="17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99"/>
      <c r="BI417" s="99"/>
    </row>
    <row r="418" spans="1:61" ht="13.5" customHeight="1" thickBot="1">
      <c r="A418" s="85">
        <v>2250</v>
      </c>
      <c r="B418" s="62" t="s">
        <v>105</v>
      </c>
      <c r="C418" s="82"/>
      <c r="D418" s="349">
        <v>180000</v>
      </c>
      <c r="E418" s="341"/>
      <c r="F418" s="350"/>
      <c r="G418" s="333"/>
      <c r="H418" s="333"/>
      <c r="I418" s="349">
        <v>239800</v>
      </c>
      <c r="J418" s="68"/>
      <c r="K418" s="126"/>
      <c r="L418" s="126"/>
      <c r="M418" s="98"/>
      <c r="N418" s="77"/>
      <c r="O418" s="17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99"/>
      <c r="BI418" s="99"/>
    </row>
    <row r="419" spans="1:61" ht="13.5" customHeight="1" thickBot="1">
      <c r="A419" s="85">
        <v>2260</v>
      </c>
      <c r="B419" s="62" t="s">
        <v>191</v>
      </c>
      <c r="C419" s="82"/>
      <c r="D419" s="349"/>
      <c r="E419" s="345"/>
      <c r="F419" s="350"/>
      <c r="G419" s="333"/>
      <c r="H419" s="333"/>
      <c r="I419" s="349"/>
      <c r="J419" s="68"/>
      <c r="K419" s="126"/>
      <c r="L419" s="126"/>
      <c r="M419" s="98"/>
      <c r="N419" s="77"/>
      <c r="O419" s="17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99"/>
      <c r="BI419" s="99"/>
    </row>
    <row r="420" spans="1:61" ht="25.5" customHeight="1" thickBot="1">
      <c r="A420" s="85">
        <v>2270</v>
      </c>
      <c r="B420" s="62" t="s">
        <v>106</v>
      </c>
      <c r="C420" s="82"/>
      <c r="D420" s="349">
        <f>D421+D422+D423+D424+D425</f>
        <v>31009954</v>
      </c>
      <c r="E420" s="347">
        <f>E421+E422+E423+E424+E425</f>
        <v>0</v>
      </c>
      <c r="F420" s="350"/>
      <c r="G420" s="333"/>
      <c r="H420" s="333"/>
      <c r="I420" s="349">
        <f>I421+I422+I423+I424+I425</f>
        <v>30718300</v>
      </c>
      <c r="J420" s="68"/>
      <c r="K420" s="126"/>
      <c r="L420" s="126"/>
      <c r="M420" s="98"/>
      <c r="N420" s="77"/>
      <c r="O420" s="17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99"/>
      <c r="BI420" s="99"/>
    </row>
    <row r="421" spans="1:61" ht="13.5" customHeight="1" thickBot="1">
      <c r="A421" s="85">
        <v>2271</v>
      </c>
      <c r="B421" s="62" t="s">
        <v>107</v>
      </c>
      <c r="C421" s="82"/>
      <c r="D421" s="349">
        <v>19172856</v>
      </c>
      <c r="E421" s="341"/>
      <c r="F421" s="350"/>
      <c r="G421" s="333"/>
      <c r="H421" s="333"/>
      <c r="I421" s="349">
        <v>18045200</v>
      </c>
      <c r="J421" s="68"/>
      <c r="K421" s="126"/>
      <c r="L421" s="126"/>
      <c r="M421" s="98"/>
      <c r="N421" s="77"/>
      <c r="O421" s="17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99"/>
      <c r="BI421" s="99"/>
    </row>
    <row r="422" spans="1:61" ht="28.5" customHeight="1" thickBot="1">
      <c r="A422" s="85">
        <v>2272</v>
      </c>
      <c r="B422" s="62" t="s">
        <v>108</v>
      </c>
      <c r="C422" s="82"/>
      <c r="D422" s="349">
        <v>2383930</v>
      </c>
      <c r="E422" s="341"/>
      <c r="F422" s="350"/>
      <c r="G422" s="333"/>
      <c r="H422" s="333"/>
      <c r="I422" s="349">
        <v>2525800</v>
      </c>
      <c r="J422" s="68"/>
      <c r="K422" s="126"/>
      <c r="L422" s="126"/>
      <c r="M422" s="98"/>
      <c r="N422" s="77"/>
      <c r="O422" s="17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99"/>
      <c r="BI422" s="99"/>
    </row>
    <row r="423" spans="1:61" ht="13.5" customHeight="1" thickBot="1">
      <c r="A423" s="85">
        <v>2273</v>
      </c>
      <c r="B423" s="62" t="s">
        <v>109</v>
      </c>
      <c r="C423" s="82"/>
      <c r="D423" s="349">
        <v>8975000</v>
      </c>
      <c r="E423" s="341"/>
      <c r="F423" s="350"/>
      <c r="G423" s="333"/>
      <c r="H423" s="333"/>
      <c r="I423" s="349">
        <v>9682200</v>
      </c>
      <c r="J423" s="68"/>
      <c r="K423" s="126"/>
      <c r="L423" s="126"/>
      <c r="M423" s="98"/>
      <c r="N423" s="77"/>
      <c r="O423" s="17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99"/>
      <c r="BI423" s="99"/>
    </row>
    <row r="424" spans="1:61" ht="13.5" customHeight="1" thickBot="1">
      <c r="A424" s="85">
        <v>2274</v>
      </c>
      <c r="B424" s="62" t="s">
        <v>110</v>
      </c>
      <c r="C424" s="82"/>
      <c r="D424" s="349">
        <v>0</v>
      </c>
      <c r="E424" s="341"/>
      <c r="F424" s="350"/>
      <c r="G424" s="333"/>
      <c r="H424" s="333"/>
      <c r="I424" s="349">
        <v>0</v>
      </c>
      <c r="J424" s="68"/>
      <c r="K424" s="126"/>
      <c r="L424" s="126"/>
      <c r="M424" s="98"/>
      <c r="N424" s="77"/>
      <c r="O424" s="17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99"/>
      <c r="BI424" s="99"/>
    </row>
    <row r="425" spans="1:61" ht="13.5" customHeight="1" thickBot="1">
      <c r="A425" s="85">
        <v>2275</v>
      </c>
      <c r="B425" s="62" t="s">
        <v>192</v>
      </c>
      <c r="C425" s="82"/>
      <c r="D425" s="349">
        <v>478168</v>
      </c>
      <c r="E425" s="341"/>
      <c r="F425" s="350"/>
      <c r="G425" s="333"/>
      <c r="H425" s="333"/>
      <c r="I425" s="349">
        <v>465100</v>
      </c>
      <c r="J425" s="68"/>
      <c r="K425" s="126"/>
      <c r="L425" s="126"/>
      <c r="M425" s="98"/>
      <c r="N425" s="77"/>
      <c r="O425" s="17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99"/>
      <c r="BI425" s="99"/>
    </row>
    <row r="426" spans="1:61" ht="27" customHeight="1" thickBot="1">
      <c r="A426" s="85">
        <v>2280</v>
      </c>
      <c r="B426" s="606" t="s">
        <v>193</v>
      </c>
      <c r="C426" s="607"/>
      <c r="D426" s="349">
        <f>D427+D428</f>
        <v>18400</v>
      </c>
      <c r="E426" s="343">
        <f>E427+E428</f>
        <v>0</v>
      </c>
      <c r="F426" s="350"/>
      <c r="G426" s="333"/>
      <c r="H426" s="333"/>
      <c r="I426" s="349">
        <f>I427+I428</f>
        <v>0</v>
      </c>
      <c r="J426" s="68"/>
      <c r="K426" s="126"/>
      <c r="L426" s="126"/>
      <c r="M426" s="98"/>
      <c r="N426" s="77"/>
      <c r="O426" s="17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99"/>
      <c r="BI426" s="99"/>
    </row>
    <row r="427" spans="1:61" ht="27" customHeight="1" thickBot="1">
      <c r="A427" s="85">
        <v>2281</v>
      </c>
      <c r="B427" s="606" t="s">
        <v>194</v>
      </c>
      <c r="C427" s="607"/>
      <c r="D427" s="349"/>
      <c r="E427" s="341"/>
      <c r="F427" s="350"/>
      <c r="G427" s="333"/>
      <c r="H427" s="333"/>
      <c r="I427" s="349"/>
      <c r="J427" s="68"/>
      <c r="K427" s="126"/>
      <c r="L427" s="126"/>
      <c r="M427" s="98"/>
      <c r="N427" s="77"/>
      <c r="O427" s="17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99"/>
      <c r="BI427" s="99"/>
    </row>
    <row r="428" spans="1:61" ht="26.25" customHeight="1" thickBot="1">
      <c r="A428" s="85">
        <v>2282</v>
      </c>
      <c r="B428" s="606" t="s">
        <v>111</v>
      </c>
      <c r="C428" s="607"/>
      <c r="D428" s="349">
        <v>18400</v>
      </c>
      <c r="E428" s="341"/>
      <c r="F428" s="350"/>
      <c r="G428" s="333"/>
      <c r="H428" s="333"/>
      <c r="I428" s="349">
        <v>0</v>
      </c>
      <c r="J428" s="68"/>
      <c r="K428" s="126"/>
      <c r="L428" s="126"/>
      <c r="M428" s="98"/>
      <c r="N428" s="77"/>
      <c r="O428" s="17"/>
      <c r="P428" s="96"/>
      <c r="Q428" s="96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99"/>
      <c r="BI428" s="99"/>
    </row>
    <row r="429" spans="1:61" ht="13.5" customHeight="1" thickBot="1">
      <c r="A429" s="85">
        <v>2400</v>
      </c>
      <c r="B429" s="62" t="s">
        <v>195</v>
      </c>
      <c r="C429" s="82"/>
      <c r="D429" s="349"/>
      <c r="E429" s="341">
        <f>E430+E431</f>
        <v>0</v>
      </c>
      <c r="F429" s="350"/>
      <c r="G429" s="333"/>
      <c r="H429" s="333"/>
      <c r="I429" s="349"/>
      <c r="J429" s="68"/>
      <c r="K429" s="126"/>
      <c r="L429" s="126"/>
      <c r="M429" s="98"/>
      <c r="N429" s="77"/>
      <c r="O429" s="17"/>
      <c r="P429" s="9"/>
      <c r="Q429" s="12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99"/>
      <c r="BI429" s="99"/>
    </row>
    <row r="430" spans="1:61" ht="28.5" customHeight="1" thickBot="1">
      <c r="A430" s="85">
        <v>2410</v>
      </c>
      <c r="B430" s="62" t="s">
        <v>196</v>
      </c>
      <c r="C430" s="82"/>
      <c r="D430" s="349"/>
      <c r="E430" s="341"/>
      <c r="F430" s="350"/>
      <c r="G430" s="333"/>
      <c r="H430" s="333"/>
      <c r="I430" s="349"/>
      <c r="J430" s="68"/>
      <c r="K430" s="126"/>
      <c r="L430" s="126"/>
      <c r="M430" s="98"/>
      <c r="N430" s="77"/>
      <c r="O430" s="17"/>
      <c r="P430" s="97"/>
      <c r="Q430" s="97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99"/>
      <c r="BI430" s="99"/>
    </row>
    <row r="431" spans="1:61" ht="33.75" customHeight="1" thickBot="1">
      <c r="A431" s="85">
        <v>2420</v>
      </c>
      <c r="B431" s="62" t="s">
        <v>197</v>
      </c>
      <c r="C431" s="82"/>
      <c r="D431" s="349"/>
      <c r="E431" s="341"/>
      <c r="F431" s="350"/>
      <c r="G431" s="333"/>
      <c r="H431" s="333"/>
      <c r="I431" s="349"/>
      <c r="J431" s="68"/>
      <c r="K431" s="126"/>
      <c r="L431" s="126"/>
      <c r="M431" s="98"/>
      <c r="N431" s="77"/>
      <c r="O431" s="17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99"/>
      <c r="BI431" s="99"/>
    </row>
    <row r="432" spans="1:61" ht="13.5" customHeight="1" thickBot="1">
      <c r="A432" s="85">
        <v>2600</v>
      </c>
      <c r="B432" s="62" t="s">
        <v>198</v>
      </c>
      <c r="C432" s="82"/>
      <c r="D432" s="349"/>
      <c r="E432" s="343">
        <f>E433+E434+E435</f>
        <v>0</v>
      </c>
      <c r="F432" s="350"/>
      <c r="G432" s="333"/>
      <c r="H432" s="333"/>
      <c r="I432" s="349"/>
      <c r="J432" s="68"/>
      <c r="K432" s="126"/>
      <c r="L432" s="126"/>
      <c r="M432" s="98"/>
      <c r="N432" s="77"/>
      <c r="O432" s="17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99"/>
      <c r="BI432" s="99"/>
    </row>
    <row r="433" spans="1:61" ht="45" customHeight="1" thickBot="1">
      <c r="A433" s="85">
        <v>2610</v>
      </c>
      <c r="B433" s="62" t="s">
        <v>199</v>
      </c>
      <c r="C433" s="82"/>
      <c r="D433" s="349"/>
      <c r="E433" s="341"/>
      <c r="F433" s="350"/>
      <c r="G433" s="333"/>
      <c r="H433" s="333"/>
      <c r="I433" s="349"/>
      <c r="J433" s="68"/>
      <c r="K433" s="126"/>
      <c r="L433" s="126"/>
      <c r="M433" s="98"/>
      <c r="N433" s="77"/>
      <c r="O433" s="17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99"/>
      <c r="BI433" s="99"/>
    </row>
    <row r="434" spans="1:61" ht="30" customHeight="1" thickBot="1">
      <c r="A434" s="85">
        <v>2620</v>
      </c>
      <c r="B434" s="62" t="s">
        <v>200</v>
      </c>
      <c r="C434" s="82"/>
      <c r="D434" s="349"/>
      <c r="E434" s="341"/>
      <c r="F434" s="350"/>
      <c r="G434" s="333"/>
      <c r="H434" s="333"/>
      <c r="I434" s="349"/>
      <c r="J434" s="68"/>
      <c r="K434" s="126"/>
      <c r="L434" s="126"/>
      <c r="M434" s="98"/>
      <c r="N434" s="77"/>
      <c r="O434" s="17"/>
      <c r="P434" s="120"/>
      <c r="Q434" s="120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99"/>
      <c r="BI434" s="99"/>
    </row>
    <row r="435" spans="1:61" ht="29.25" customHeight="1" thickBot="1">
      <c r="A435" s="85">
        <v>2630</v>
      </c>
      <c r="B435" s="62" t="s">
        <v>201</v>
      </c>
      <c r="C435" s="82"/>
      <c r="D435" s="349"/>
      <c r="E435" s="341"/>
      <c r="F435" s="350"/>
      <c r="G435" s="333"/>
      <c r="H435" s="333"/>
      <c r="I435" s="349"/>
      <c r="J435" s="68"/>
      <c r="K435" s="126"/>
      <c r="L435" s="126"/>
      <c r="M435" s="98"/>
      <c r="N435" s="77"/>
      <c r="O435" s="17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99"/>
      <c r="BI435" s="99"/>
    </row>
    <row r="436" spans="1:61" ht="13.5" customHeight="1" thickBot="1">
      <c r="A436" s="85">
        <v>2700</v>
      </c>
      <c r="B436" s="62" t="s">
        <v>112</v>
      </c>
      <c r="C436" s="82"/>
      <c r="D436" s="349">
        <f>D437</f>
        <v>1020210</v>
      </c>
      <c r="E436" s="343">
        <f>E437+E438+E439</f>
        <v>0</v>
      </c>
      <c r="F436" s="350"/>
      <c r="G436" s="333"/>
      <c r="H436" s="333"/>
      <c r="I436" s="349">
        <f>I437</f>
        <v>1049500</v>
      </c>
      <c r="J436" s="68"/>
      <c r="K436" s="126"/>
      <c r="L436" s="126"/>
      <c r="M436" s="98"/>
      <c r="N436" s="77"/>
      <c r="O436" s="17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99"/>
      <c r="BI436" s="99"/>
    </row>
    <row r="437" spans="1:61" ht="13.5" customHeight="1" thickBot="1">
      <c r="A437" s="85">
        <v>2710</v>
      </c>
      <c r="B437" s="62" t="s">
        <v>113</v>
      </c>
      <c r="C437" s="82"/>
      <c r="D437" s="349">
        <v>1020210</v>
      </c>
      <c r="E437" s="341"/>
      <c r="F437" s="350"/>
      <c r="G437" s="333"/>
      <c r="H437" s="333"/>
      <c r="I437" s="349">
        <v>1049500</v>
      </c>
      <c r="J437" s="68"/>
      <c r="K437" s="126"/>
      <c r="L437" s="126"/>
      <c r="M437" s="98"/>
      <c r="N437" s="77"/>
      <c r="O437" s="17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99"/>
      <c r="BI437" s="99"/>
    </row>
    <row r="438" spans="1:61" ht="13.5" customHeight="1" thickBot="1">
      <c r="A438" s="85">
        <v>2720</v>
      </c>
      <c r="B438" s="62" t="s">
        <v>202</v>
      </c>
      <c r="C438" s="82"/>
      <c r="D438" s="351"/>
      <c r="E438" s="341"/>
      <c r="F438" s="350"/>
      <c r="G438" s="333"/>
      <c r="H438" s="333"/>
      <c r="I438" s="352"/>
      <c r="J438" s="68"/>
      <c r="K438" s="126"/>
      <c r="L438" s="126"/>
      <c r="M438" s="98"/>
      <c r="N438" s="77"/>
      <c r="O438" s="17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99"/>
      <c r="BI438" s="99"/>
    </row>
    <row r="439" spans="1:61" ht="13.5" customHeight="1" thickBot="1">
      <c r="A439" s="85">
        <v>2730</v>
      </c>
      <c r="B439" s="62" t="s">
        <v>203</v>
      </c>
      <c r="C439" s="82"/>
      <c r="D439" s="351"/>
      <c r="E439" s="341"/>
      <c r="F439" s="350"/>
      <c r="G439" s="333"/>
      <c r="H439" s="333"/>
      <c r="I439" s="352"/>
      <c r="J439" s="68"/>
      <c r="K439" s="126"/>
      <c r="L439" s="126"/>
      <c r="M439" s="98"/>
      <c r="N439" s="77"/>
      <c r="O439" s="17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99"/>
      <c r="BI439" s="99"/>
    </row>
    <row r="440" spans="1:61" ht="13.5" customHeight="1" thickBot="1">
      <c r="A440" s="85">
        <v>2800</v>
      </c>
      <c r="B440" s="62" t="s">
        <v>204</v>
      </c>
      <c r="C440" s="82"/>
      <c r="D440" s="351"/>
      <c r="E440" s="341"/>
      <c r="F440" s="350"/>
      <c r="G440" s="333"/>
      <c r="H440" s="333"/>
      <c r="I440" s="352"/>
      <c r="J440" s="68"/>
      <c r="K440" s="126"/>
      <c r="L440" s="126"/>
      <c r="M440" s="98"/>
      <c r="N440" s="77"/>
      <c r="O440" s="17"/>
      <c r="P440" s="69"/>
      <c r="Q440" s="69"/>
      <c r="R440" s="96"/>
      <c r="S440" s="96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99"/>
      <c r="BI440" s="99"/>
    </row>
    <row r="441" spans="1:61" ht="13.5" customHeight="1" thickBot="1">
      <c r="A441" s="85">
        <v>9000</v>
      </c>
      <c r="B441" s="123" t="s">
        <v>205</v>
      </c>
      <c r="C441" s="125"/>
      <c r="D441" s="351"/>
      <c r="E441" s="341"/>
      <c r="F441" s="350"/>
      <c r="G441" s="333"/>
      <c r="H441" s="333"/>
      <c r="I441" s="352"/>
      <c r="J441" s="68"/>
      <c r="K441" s="126"/>
      <c r="L441" s="126"/>
      <c r="M441" s="98"/>
      <c r="N441" s="77"/>
      <c r="O441" s="17"/>
      <c r="P441" s="69"/>
      <c r="Q441" s="69"/>
      <c r="R441" s="12"/>
      <c r="S441" s="12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99"/>
      <c r="BI441" s="99"/>
    </row>
    <row r="442" spans="1:61" ht="13.5" customHeight="1" thickBot="1">
      <c r="A442" s="85">
        <v>3000</v>
      </c>
      <c r="B442" s="62" t="s">
        <v>206</v>
      </c>
      <c r="C442" s="82"/>
      <c r="D442" s="351"/>
      <c r="E442" s="343">
        <f>E443+E457</f>
        <v>0</v>
      </c>
      <c r="F442" s="350"/>
      <c r="G442" s="333"/>
      <c r="H442" s="333"/>
      <c r="I442" s="352"/>
      <c r="J442" s="68"/>
      <c r="K442" s="126"/>
      <c r="L442" s="126"/>
      <c r="M442" s="98"/>
      <c r="N442" s="77"/>
      <c r="O442" s="17"/>
      <c r="P442" s="69"/>
      <c r="Q442" s="69"/>
      <c r="R442" s="97"/>
      <c r="S442" s="97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99"/>
      <c r="BI442" s="99"/>
    </row>
    <row r="443" spans="1:61" ht="13.5" customHeight="1" thickBot="1">
      <c r="A443" s="85">
        <v>3100</v>
      </c>
      <c r="B443" s="62" t="s">
        <v>207</v>
      </c>
      <c r="C443" s="82"/>
      <c r="D443" s="351"/>
      <c r="E443" s="343">
        <f>E444+E445+E448+E455+E456</f>
        <v>0</v>
      </c>
      <c r="F443" s="350"/>
      <c r="G443" s="333"/>
      <c r="H443" s="333"/>
      <c r="I443" s="352"/>
      <c r="J443" s="68"/>
      <c r="K443" s="126"/>
      <c r="L443" s="126"/>
      <c r="M443" s="98"/>
      <c r="N443" s="77"/>
      <c r="O443" s="17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99"/>
      <c r="BI443" s="99"/>
    </row>
    <row r="444" spans="1:61" ht="27.75" customHeight="1" thickBot="1">
      <c r="A444" s="85">
        <v>3110</v>
      </c>
      <c r="B444" s="62" t="s">
        <v>115</v>
      </c>
      <c r="C444" s="82"/>
      <c r="D444" s="351"/>
      <c r="E444" s="341"/>
      <c r="F444" s="350"/>
      <c r="G444" s="333"/>
      <c r="H444" s="333"/>
      <c r="I444" s="352"/>
      <c r="J444" s="68"/>
      <c r="K444" s="126"/>
      <c r="L444" s="126"/>
      <c r="M444" s="98"/>
      <c r="N444" s="77"/>
      <c r="O444" s="17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99"/>
      <c r="BI444" s="99"/>
    </row>
    <row r="445" spans="1:61" ht="19.5" customHeight="1" thickBot="1">
      <c r="A445" s="85">
        <v>3120</v>
      </c>
      <c r="B445" s="62" t="s">
        <v>208</v>
      </c>
      <c r="C445" s="82"/>
      <c r="D445" s="351"/>
      <c r="E445" s="343">
        <f>E446+E447</f>
        <v>0</v>
      </c>
      <c r="F445" s="350"/>
      <c r="G445" s="333"/>
      <c r="H445" s="333"/>
      <c r="I445" s="352"/>
      <c r="J445" s="68"/>
      <c r="K445" s="126"/>
      <c r="L445" s="126"/>
      <c r="M445" s="98"/>
      <c r="N445" s="77"/>
      <c r="O445" s="17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99"/>
      <c r="BI445" s="99"/>
    </row>
    <row r="446" spans="1:61" ht="28.5" customHeight="1" thickBot="1">
      <c r="A446" s="85">
        <v>3121</v>
      </c>
      <c r="B446" s="62" t="s">
        <v>209</v>
      </c>
      <c r="C446" s="82"/>
      <c r="D446" s="351"/>
      <c r="E446" s="341"/>
      <c r="F446" s="350"/>
      <c r="G446" s="333"/>
      <c r="H446" s="333"/>
      <c r="I446" s="352"/>
      <c r="J446" s="68"/>
      <c r="K446" s="126"/>
      <c r="L446" s="126"/>
      <c r="M446" s="98"/>
      <c r="N446" s="77"/>
      <c r="O446" s="17"/>
      <c r="P446" s="69"/>
      <c r="Q446" s="69"/>
      <c r="R446" s="120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99"/>
      <c r="BI446" s="99"/>
    </row>
    <row r="447" spans="1:61" ht="13.5" customHeight="1" thickBot="1">
      <c r="A447" s="85">
        <v>3122</v>
      </c>
      <c r="B447" s="606" t="s">
        <v>210</v>
      </c>
      <c r="C447" s="607"/>
      <c r="D447" s="351"/>
      <c r="E447" s="341"/>
      <c r="F447" s="350"/>
      <c r="G447" s="333"/>
      <c r="H447" s="333"/>
      <c r="I447" s="352"/>
      <c r="J447" s="68"/>
      <c r="K447" s="126"/>
      <c r="L447" s="126"/>
      <c r="M447" s="98"/>
      <c r="N447" s="77"/>
      <c r="O447" s="17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99"/>
      <c r="BI447" s="99"/>
    </row>
    <row r="448" spans="1:61" ht="13.5" customHeight="1" thickBot="1">
      <c r="A448" s="85">
        <v>3130</v>
      </c>
      <c r="B448" s="62" t="s">
        <v>116</v>
      </c>
      <c r="C448" s="82"/>
      <c r="D448" s="351"/>
      <c r="E448" s="343">
        <f>E449+E450</f>
        <v>0</v>
      </c>
      <c r="F448" s="350"/>
      <c r="G448" s="333"/>
      <c r="H448" s="333"/>
      <c r="I448" s="352"/>
      <c r="J448" s="68"/>
      <c r="K448" s="126"/>
      <c r="L448" s="126"/>
      <c r="M448" s="98"/>
      <c r="N448" s="77"/>
      <c r="O448" s="17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99"/>
      <c r="BI448" s="99"/>
    </row>
    <row r="449" spans="1:61" ht="30.75" customHeight="1" thickBot="1">
      <c r="A449" s="85">
        <v>3131</v>
      </c>
      <c r="B449" s="62" t="s">
        <v>211</v>
      </c>
      <c r="C449" s="82"/>
      <c r="D449" s="351"/>
      <c r="E449" s="341"/>
      <c r="F449" s="350"/>
      <c r="G449" s="333"/>
      <c r="H449" s="333"/>
      <c r="I449" s="352"/>
      <c r="J449" s="68"/>
      <c r="K449" s="126"/>
      <c r="L449" s="126"/>
      <c r="M449" s="98"/>
      <c r="N449" s="77"/>
      <c r="O449" s="17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99"/>
      <c r="BI449" s="99"/>
    </row>
    <row r="450" spans="1:61" ht="13.5" customHeight="1" thickBot="1">
      <c r="A450" s="85">
        <v>3132</v>
      </c>
      <c r="B450" s="62" t="s">
        <v>117</v>
      </c>
      <c r="C450" s="82"/>
      <c r="D450" s="351"/>
      <c r="E450" s="341"/>
      <c r="F450" s="350"/>
      <c r="G450" s="333"/>
      <c r="H450" s="333"/>
      <c r="I450" s="352"/>
      <c r="J450" s="68"/>
      <c r="K450" s="126"/>
      <c r="L450" s="126"/>
      <c r="M450" s="98"/>
      <c r="N450" s="77"/>
      <c r="O450" s="17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99"/>
      <c r="BI450" s="99"/>
    </row>
    <row r="451" spans="1:61" ht="13.5" customHeight="1" thickBot="1">
      <c r="A451" s="85">
        <v>3140</v>
      </c>
      <c r="B451" s="62" t="s">
        <v>212</v>
      </c>
      <c r="C451" s="82"/>
      <c r="D451" s="351"/>
      <c r="E451" s="343">
        <f>E452+E453+E454</f>
        <v>0</v>
      </c>
      <c r="F451" s="350"/>
      <c r="G451" s="333"/>
      <c r="H451" s="333"/>
      <c r="I451" s="352"/>
      <c r="J451" s="68"/>
      <c r="K451" s="126"/>
      <c r="L451" s="126"/>
      <c r="M451" s="98"/>
      <c r="N451" s="77"/>
      <c r="O451" s="17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99"/>
      <c r="BI451" s="99"/>
    </row>
    <row r="452" spans="1:61" ht="26.25" customHeight="1" thickBot="1">
      <c r="A452" s="85">
        <v>3141</v>
      </c>
      <c r="B452" s="62" t="s">
        <v>213</v>
      </c>
      <c r="C452" s="82"/>
      <c r="D452" s="351"/>
      <c r="E452" s="341"/>
      <c r="F452" s="350"/>
      <c r="G452" s="333"/>
      <c r="H452" s="333"/>
      <c r="I452" s="352"/>
      <c r="J452" s="68"/>
      <c r="K452" s="126"/>
      <c r="L452" s="126"/>
      <c r="M452" s="98"/>
      <c r="N452" s="77"/>
      <c r="O452" s="17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99"/>
      <c r="BI452" s="99"/>
    </row>
    <row r="453" spans="1:61" ht="25.5" customHeight="1" thickBot="1">
      <c r="A453" s="85">
        <v>3142</v>
      </c>
      <c r="B453" s="62" t="s">
        <v>214</v>
      </c>
      <c r="C453" s="82"/>
      <c r="D453" s="351"/>
      <c r="E453" s="341"/>
      <c r="F453" s="350"/>
      <c r="G453" s="333"/>
      <c r="H453" s="333"/>
      <c r="I453" s="352"/>
      <c r="J453" s="68"/>
      <c r="K453" s="126"/>
      <c r="L453" s="126"/>
      <c r="M453" s="98"/>
      <c r="N453" s="77"/>
      <c r="O453" s="17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99"/>
      <c r="BI453" s="99"/>
    </row>
    <row r="454" spans="1:61" ht="17.25" customHeight="1" thickBot="1">
      <c r="A454" s="85">
        <v>3143</v>
      </c>
      <c r="B454" s="606" t="s">
        <v>215</v>
      </c>
      <c r="C454" s="607"/>
      <c r="D454" s="351"/>
      <c r="E454" s="341"/>
      <c r="F454" s="350"/>
      <c r="G454" s="333"/>
      <c r="H454" s="333"/>
      <c r="I454" s="352"/>
      <c r="J454" s="68"/>
      <c r="K454" s="126"/>
      <c r="L454" s="126"/>
      <c r="M454" s="98"/>
      <c r="N454" s="77"/>
      <c r="O454" s="17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99"/>
      <c r="BI454" s="99"/>
    </row>
    <row r="455" spans="1:61" ht="13.5" customHeight="1" thickBot="1">
      <c r="A455" s="85">
        <v>3150</v>
      </c>
      <c r="B455" s="62" t="s">
        <v>216</v>
      </c>
      <c r="C455" s="82"/>
      <c r="D455" s="351"/>
      <c r="E455" s="341"/>
      <c r="F455" s="350"/>
      <c r="G455" s="333"/>
      <c r="H455" s="333"/>
      <c r="I455" s="352"/>
      <c r="J455" s="68"/>
      <c r="K455" s="126"/>
      <c r="L455" s="126"/>
      <c r="M455" s="98"/>
      <c r="N455" s="77"/>
      <c r="O455" s="17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99"/>
      <c r="BI455" s="99"/>
    </row>
    <row r="456" spans="1:61" ht="26.25" customHeight="1" thickBot="1">
      <c r="A456" s="85">
        <v>3160</v>
      </c>
      <c r="B456" s="62" t="s">
        <v>217</v>
      </c>
      <c r="C456" s="82"/>
      <c r="D456" s="351"/>
      <c r="E456" s="341"/>
      <c r="F456" s="350"/>
      <c r="G456" s="333"/>
      <c r="H456" s="333"/>
      <c r="I456" s="352"/>
      <c r="J456" s="68"/>
      <c r="K456" s="126"/>
      <c r="L456" s="126"/>
      <c r="M456" s="98"/>
      <c r="N456" s="77"/>
      <c r="O456" s="17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99"/>
      <c r="BI456" s="99"/>
    </row>
    <row r="457" spans="1:61" ht="13.5" customHeight="1" thickBot="1">
      <c r="A457" s="85">
        <v>3200</v>
      </c>
      <c r="B457" s="62" t="s">
        <v>218</v>
      </c>
      <c r="C457" s="82"/>
      <c r="D457" s="351"/>
      <c r="E457" s="343">
        <f>E458+E459+E460+E461</f>
        <v>0</v>
      </c>
      <c r="F457" s="350"/>
      <c r="G457" s="333"/>
      <c r="H457" s="333"/>
      <c r="I457" s="352"/>
      <c r="J457" s="68"/>
      <c r="K457" s="126"/>
      <c r="L457" s="126"/>
      <c r="M457" s="98"/>
      <c r="N457" s="77"/>
      <c r="O457" s="17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99"/>
      <c r="BI457" s="99"/>
    </row>
    <row r="458" spans="1:61" ht="28.5" customHeight="1" thickBot="1">
      <c r="A458" s="85">
        <v>3210</v>
      </c>
      <c r="B458" s="606" t="s">
        <v>219</v>
      </c>
      <c r="C458" s="607"/>
      <c r="D458" s="351"/>
      <c r="E458" s="341"/>
      <c r="F458" s="350"/>
      <c r="G458" s="333"/>
      <c r="H458" s="333"/>
      <c r="I458" s="352"/>
      <c r="J458" s="68"/>
      <c r="K458" s="126"/>
      <c r="L458" s="126"/>
      <c r="M458" s="98"/>
      <c r="N458" s="77"/>
      <c r="O458" s="17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99"/>
      <c r="BI458" s="99"/>
    </row>
    <row r="459" spans="1:61" ht="27.75" customHeight="1" thickBot="1">
      <c r="A459" s="85">
        <v>3220</v>
      </c>
      <c r="B459" s="606" t="s">
        <v>220</v>
      </c>
      <c r="C459" s="607"/>
      <c r="D459" s="351"/>
      <c r="E459" s="341"/>
      <c r="F459" s="350"/>
      <c r="G459" s="333"/>
      <c r="H459" s="333"/>
      <c r="I459" s="352"/>
      <c r="J459" s="68"/>
      <c r="K459" s="126"/>
      <c r="L459" s="126"/>
      <c r="M459" s="98"/>
      <c r="N459" s="77"/>
      <c r="O459" s="17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99"/>
      <c r="BI459" s="99"/>
    </row>
    <row r="460" spans="1:61" ht="27.75" customHeight="1" thickBot="1">
      <c r="A460" s="85">
        <v>3230</v>
      </c>
      <c r="B460" s="606" t="s">
        <v>221</v>
      </c>
      <c r="C460" s="607"/>
      <c r="D460" s="351"/>
      <c r="E460" s="341"/>
      <c r="F460" s="350"/>
      <c r="G460" s="333"/>
      <c r="H460" s="333"/>
      <c r="I460" s="352"/>
      <c r="J460" s="68"/>
      <c r="K460" s="126"/>
      <c r="L460" s="126"/>
      <c r="M460" s="98"/>
      <c r="N460" s="77"/>
      <c r="O460" s="17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99"/>
      <c r="BI460" s="99"/>
    </row>
    <row r="461" spans="1:61" ht="13.5" customHeight="1" thickBot="1">
      <c r="A461" s="85">
        <v>3240</v>
      </c>
      <c r="B461" s="62" t="s">
        <v>222</v>
      </c>
      <c r="C461" s="82"/>
      <c r="D461" s="351"/>
      <c r="E461" s="341"/>
      <c r="F461" s="350"/>
      <c r="G461" s="333"/>
      <c r="H461" s="333"/>
      <c r="I461" s="352"/>
      <c r="J461" s="68"/>
      <c r="K461" s="126"/>
      <c r="L461" s="126"/>
      <c r="M461" s="98"/>
      <c r="N461" s="77"/>
      <c r="O461" s="17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99"/>
      <c r="BI461" s="99"/>
    </row>
    <row r="462" spans="1:61" ht="13.5" customHeight="1" thickBot="1">
      <c r="A462" s="68"/>
      <c r="B462" s="123" t="s">
        <v>118</v>
      </c>
      <c r="C462" s="125"/>
      <c r="D462" s="352">
        <f>G102</f>
        <v>264147096</v>
      </c>
      <c r="E462" s="343">
        <f>SUM(E407,E441,E442)</f>
        <v>0</v>
      </c>
      <c r="F462" s="353"/>
      <c r="G462" s="333"/>
      <c r="H462" s="333"/>
      <c r="I462" s="352">
        <f>K102</f>
        <v>120391000</v>
      </c>
      <c r="J462" s="68"/>
      <c r="K462" s="126"/>
      <c r="L462" s="126"/>
      <c r="M462" s="98"/>
      <c r="N462" s="77"/>
      <c r="O462" s="17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99"/>
      <c r="BI462" s="99"/>
    </row>
    <row r="463" spans="1:61" ht="15" customHeight="1">
      <c r="A463" s="99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69"/>
      <c r="Q463" s="69"/>
      <c r="R463" s="69"/>
      <c r="S463" s="69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6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  <c r="BI463" s="577"/>
    </row>
    <row r="464" spans="1:61" ht="15" customHeight="1">
      <c r="A464" s="379" t="s">
        <v>64</v>
      </c>
      <c r="B464" s="379"/>
      <c r="C464" s="379"/>
      <c r="D464" s="379"/>
      <c r="E464" s="379"/>
      <c r="F464" s="379"/>
      <c r="G464" s="379"/>
      <c r="H464" s="379"/>
      <c r="I464" s="379"/>
      <c r="J464" s="379"/>
      <c r="K464" s="379"/>
      <c r="L464" s="9"/>
      <c r="M464" s="9"/>
      <c r="N464" s="9"/>
      <c r="O464" s="9"/>
      <c r="P464" s="69"/>
      <c r="Q464" s="69"/>
      <c r="R464" s="69"/>
      <c r="S464" s="69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577"/>
    </row>
    <row r="465" spans="1:61" ht="16.5" thickBot="1">
      <c r="A465" s="99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466" t="s">
        <v>12</v>
      </c>
      <c r="N465" s="466"/>
      <c r="O465" s="25"/>
      <c r="P465" s="69"/>
      <c r="Q465" s="69"/>
      <c r="R465" s="69"/>
      <c r="S465" s="69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577"/>
    </row>
    <row r="466" spans="1:61" ht="96" customHeight="1">
      <c r="A466" s="590" t="s">
        <v>181</v>
      </c>
      <c r="B466" s="590" t="s">
        <v>3</v>
      </c>
      <c r="C466" s="451" t="s">
        <v>42</v>
      </c>
      <c r="D466" s="521" t="s">
        <v>43</v>
      </c>
      <c r="E466" s="542" t="s">
        <v>228</v>
      </c>
      <c r="F466" s="524"/>
      <c r="G466" s="542" t="s">
        <v>260</v>
      </c>
      <c r="H466" s="524"/>
      <c r="I466" s="542" t="s">
        <v>65</v>
      </c>
      <c r="J466" s="524"/>
      <c r="K466" s="542" t="s">
        <v>44</v>
      </c>
      <c r="L466" s="524"/>
      <c r="M466" s="542" t="s">
        <v>45</v>
      </c>
      <c r="N466" s="524"/>
      <c r="O466" s="17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</row>
    <row r="467" spans="1:61" ht="95.25" customHeight="1" thickBot="1">
      <c r="A467" s="592"/>
      <c r="B467" s="592"/>
      <c r="C467" s="453"/>
      <c r="D467" s="523"/>
      <c r="E467" s="544"/>
      <c r="F467" s="526"/>
      <c r="G467" s="544"/>
      <c r="H467" s="526"/>
      <c r="I467" s="544"/>
      <c r="J467" s="526"/>
      <c r="K467" s="544"/>
      <c r="L467" s="526"/>
      <c r="M467" s="544"/>
      <c r="N467" s="526"/>
      <c r="O467" s="17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</row>
    <row r="468" spans="1:61" ht="15.75" thickBot="1">
      <c r="A468" s="85">
        <v>1</v>
      </c>
      <c r="B468" s="85">
        <v>2</v>
      </c>
      <c r="C468" s="14">
        <v>3</v>
      </c>
      <c r="D468" s="14">
        <v>4</v>
      </c>
      <c r="E468" s="600">
        <v>5</v>
      </c>
      <c r="F468" s="601"/>
      <c r="G468" s="600">
        <v>6</v>
      </c>
      <c r="H468" s="601"/>
      <c r="I468" s="600">
        <v>7</v>
      </c>
      <c r="J468" s="601"/>
      <c r="K468" s="600">
        <v>8</v>
      </c>
      <c r="L468" s="608"/>
      <c r="M468" s="548">
        <v>9</v>
      </c>
      <c r="N468" s="545"/>
      <c r="O468" s="17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</row>
    <row r="469" spans="1:61" ht="26.25" thickBot="1">
      <c r="A469" s="68"/>
      <c r="B469" s="68" t="s">
        <v>229</v>
      </c>
      <c r="C469" s="354"/>
      <c r="D469" s="354"/>
      <c r="E469" s="497"/>
      <c r="F469" s="499"/>
      <c r="G469" s="497"/>
      <c r="H469" s="499"/>
      <c r="I469" s="454"/>
      <c r="J469" s="456"/>
      <c r="K469" s="454"/>
      <c r="L469" s="528"/>
      <c r="M469" s="548"/>
      <c r="N469" s="545"/>
      <c r="O469" s="17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</row>
    <row r="470" spans="1:61" ht="15.75" thickBot="1">
      <c r="A470" s="85">
        <v>2000</v>
      </c>
      <c r="B470" s="123" t="s">
        <v>186</v>
      </c>
      <c r="C470" s="355">
        <f>C343</f>
        <v>255211712.92000002</v>
      </c>
      <c r="D470" s="355">
        <f>E343</f>
        <v>248772313.28</v>
      </c>
      <c r="E470" s="609">
        <f>E476</f>
        <v>18314.089999999997</v>
      </c>
      <c r="F470" s="610"/>
      <c r="G470" s="609">
        <f>G476</f>
        <v>0</v>
      </c>
      <c r="H470" s="610"/>
      <c r="I470" s="14"/>
      <c r="J470" s="16"/>
      <c r="K470" s="14"/>
      <c r="L470" s="64"/>
      <c r="M470" s="98"/>
      <c r="N470" s="77"/>
      <c r="O470" s="17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</row>
    <row r="471" spans="1:61" ht="26.25" thickBot="1">
      <c r="A471" s="85">
        <v>2100</v>
      </c>
      <c r="B471" s="123" t="s">
        <v>187</v>
      </c>
      <c r="C471" s="355">
        <f aca="true" t="shared" si="23" ref="C471:C525">C344</f>
        <v>193928971</v>
      </c>
      <c r="D471" s="355">
        <f aca="true" t="shared" si="24" ref="D471:D525">E344</f>
        <v>191798688.91</v>
      </c>
      <c r="E471" s="611"/>
      <c r="F471" s="612"/>
      <c r="G471" s="356"/>
      <c r="H471" s="357"/>
      <c r="I471" s="14"/>
      <c r="J471" s="16"/>
      <c r="K471" s="14"/>
      <c r="L471" s="64"/>
      <c r="M471" s="98"/>
      <c r="N471" s="77"/>
      <c r="O471" s="17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</row>
    <row r="472" spans="1:61" ht="15.75" thickBot="1">
      <c r="A472" s="85">
        <v>2110</v>
      </c>
      <c r="B472" s="123" t="s">
        <v>99</v>
      </c>
      <c r="C472" s="355">
        <f t="shared" si="23"/>
        <v>159216514</v>
      </c>
      <c r="D472" s="355">
        <f t="shared" si="24"/>
        <v>157768709.17</v>
      </c>
      <c r="E472" s="611"/>
      <c r="F472" s="612"/>
      <c r="G472" s="356"/>
      <c r="H472" s="357"/>
      <c r="I472" s="14"/>
      <c r="J472" s="16"/>
      <c r="K472" s="14"/>
      <c r="L472" s="64"/>
      <c r="M472" s="98"/>
      <c r="N472" s="77"/>
      <c r="O472" s="17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</row>
    <row r="473" spans="1:61" ht="15.75" thickBot="1">
      <c r="A473" s="85">
        <v>2111</v>
      </c>
      <c r="B473" s="123" t="s">
        <v>188</v>
      </c>
      <c r="C473" s="355">
        <f t="shared" si="23"/>
        <v>159216514</v>
      </c>
      <c r="D473" s="355">
        <f t="shared" si="24"/>
        <v>157768709.17</v>
      </c>
      <c r="E473" s="611"/>
      <c r="F473" s="612"/>
      <c r="G473" s="356"/>
      <c r="H473" s="357"/>
      <c r="I473" s="14"/>
      <c r="J473" s="16"/>
      <c r="K473" s="14"/>
      <c r="L473" s="64"/>
      <c r="M473" s="98"/>
      <c r="N473" s="77"/>
      <c r="O473" s="17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</row>
    <row r="474" spans="1:61" ht="26.25" thickBot="1">
      <c r="A474" s="85">
        <v>2112</v>
      </c>
      <c r="B474" s="123" t="s">
        <v>189</v>
      </c>
      <c r="C474" s="355">
        <f t="shared" si="23"/>
        <v>0</v>
      </c>
      <c r="D474" s="355">
        <f t="shared" si="24"/>
        <v>0</v>
      </c>
      <c r="E474" s="609"/>
      <c r="F474" s="610"/>
      <c r="G474" s="356"/>
      <c r="H474" s="357"/>
      <c r="I474" s="14"/>
      <c r="J474" s="16"/>
      <c r="K474" s="14"/>
      <c r="L474" s="64"/>
      <c r="M474" s="98"/>
      <c r="N474" s="77"/>
      <c r="O474" s="17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</row>
    <row r="475" spans="1:61" ht="15.75" thickBot="1">
      <c r="A475" s="85">
        <v>2120</v>
      </c>
      <c r="B475" s="123" t="s">
        <v>100</v>
      </c>
      <c r="C475" s="355">
        <f t="shared" si="23"/>
        <v>34712457</v>
      </c>
      <c r="D475" s="355">
        <f t="shared" si="24"/>
        <v>34029979.74</v>
      </c>
      <c r="E475" s="609"/>
      <c r="F475" s="610"/>
      <c r="G475" s="356"/>
      <c r="H475" s="357"/>
      <c r="I475" s="14"/>
      <c r="J475" s="16"/>
      <c r="K475" s="14"/>
      <c r="L475" s="64"/>
      <c r="M475" s="98"/>
      <c r="N475" s="77"/>
      <c r="O475" s="17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</row>
    <row r="476" spans="1:61" ht="15.75" thickBot="1">
      <c r="A476" s="85">
        <v>2200</v>
      </c>
      <c r="B476" s="123" t="s">
        <v>190</v>
      </c>
      <c r="C476" s="355">
        <f t="shared" si="23"/>
        <v>60481601.92</v>
      </c>
      <c r="D476" s="355">
        <f t="shared" si="24"/>
        <v>56172622.71</v>
      </c>
      <c r="E476" s="609">
        <f>E480+E483+E481</f>
        <v>18314.089999999997</v>
      </c>
      <c r="F476" s="610"/>
      <c r="G476" s="609"/>
      <c r="H476" s="610"/>
      <c r="I476" s="14"/>
      <c r="J476" s="16"/>
      <c r="K476" s="14"/>
      <c r="L476" s="64"/>
      <c r="M476" s="98"/>
      <c r="N476" s="77"/>
      <c r="O476" s="17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</row>
    <row r="477" spans="1:61" ht="26.25" thickBot="1">
      <c r="A477" s="85">
        <v>2210</v>
      </c>
      <c r="B477" s="123" t="s">
        <v>101</v>
      </c>
      <c r="C477" s="355">
        <f t="shared" si="23"/>
        <v>2723574</v>
      </c>
      <c r="D477" s="355">
        <f t="shared" si="24"/>
        <v>2495015.9</v>
      </c>
      <c r="E477" s="609"/>
      <c r="F477" s="610"/>
      <c r="G477" s="356"/>
      <c r="H477" s="357"/>
      <c r="I477" s="14"/>
      <c r="J477" s="16"/>
      <c r="K477" s="14"/>
      <c r="L477" s="64"/>
      <c r="M477" s="98"/>
      <c r="N477" s="77"/>
      <c r="O477" s="17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</row>
    <row r="478" spans="1:61" ht="26.25" thickBot="1">
      <c r="A478" s="85">
        <v>2220</v>
      </c>
      <c r="B478" s="123" t="s">
        <v>102</v>
      </c>
      <c r="C478" s="355">
        <f t="shared" si="23"/>
        <v>21854497.92</v>
      </c>
      <c r="D478" s="355">
        <f t="shared" si="24"/>
        <v>20152692.2</v>
      </c>
      <c r="E478" s="609"/>
      <c r="F478" s="610"/>
      <c r="G478" s="356"/>
      <c r="H478" s="357"/>
      <c r="I478" s="14"/>
      <c r="J478" s="16"/>
      <c r="K478" s="14"/>
      <c r="L478" s="64"/>
      <c r="M478" s="98"/>
      <c r="N478" s="77"/>
      <c r="O478" s="17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</row>
    <row r="479" spans="1:61" ht="15.75" thickBot="1">
      <c r="A479" s="85">
        <v>2230</v>
      </c>
      <c r="B479" s="123" t="s">
        <v>103</v>
      </c>
      <c r="C479" s="355">
        <f t="shared" si="23"/>
        <v>3516890</v>
      </c>
      <c r="D479" s="355">
        <f t="shared" si="24"/>
        <v>3435229.93</v>
      </c>
      <c r="E479" s="609"/>
      <c r="F479" s="610"/>
      <c r="G479" s="356"/>
      <c r="H479" s="357"/>
      <c r="I479" s="14"/>
      <c r="J479" s="16"/>
      <c r="K479" s="14"/>
      <c r="L479" s="64"/>
      <c r="M479" s="98"/>
      <c r="N479" s="77"/>
      <c r="O479" s="17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</row>
    <row r="480" spans="1:61" ht="15.75" thickBot="1">
      <c r="A480" s="85">
        <v>2240</v>
      </c>
      <c r="B480" s="123" t="s">
        <v>104</v>
      </c>
      <c r="C480" s="355">
        <f t="shared" si="23"/>
        <v>2314434</v>
      </c>
      <c r="D480" s="355">
        <f t="shared" si="24"/>
        <v>2242138.82</v>
      </c>
      <c r="E480" s="609">
        <v>482.8</v>
      </c>
      <c r="F480" s="610"/>
      <c r="G480" s="609"/>
      <c r="H480" s="610"/>
      <c r="I480" s="14"/>
      <c r="J480" s="16"/>
      <c r="K480" s="14"/>
      <c r="L480" s="64"/>
      <c r="M480" s="98"/>
      <c r="N480" s="77"/>
      <c r="O480" s="17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</row>
    <row r="481" spans="1:61" ht="15.75" thickBot="1">
      <c r="A481" s="85">
        <v>2250</v>
      </c>
      <c r="B481" s="62" t="s">
        <v>105</v>
      </c>
      <c r="C481" s="355">
        <f t="shared" si="23"/>
        <v>211259</v>
      </c>
      <c r="D481" s="355">
        <f t="shared" si="24"/>
        <v>178216.9</v>
      </c>
      <c r="E481" s="609">
        <v>2000</v>
      </c>
      <c r="F481" s="610"/>
      <c r="G481" s="609"/>
      <c r="H481" s="610"/>
      <c r="I481" s="14"/>
      <c r="J481" s="16"/>
      <c r="K481" s="14"/>
      <c r="L481" s="64"/>
      <c r="M481" s="98"/>
      <c r="N481" s="77"/>
      <c r="O481" s="17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</row>
    <row r="482" spans="1:61" ht="26.25" thickBot="1">
      <c r="A482" s="85">
        <v>2260</v>
      </c>
      <c r="B482" s="62" t="s">
        <v>191</v>
      </c>
      <c r="C482" s="355">
        <f t="shared" si="23"/>
        <v>0</v>
      </c>
      <c r="D482" s="355">
        <f t="shared" si="24"/>
        <v>0</v>
      </c>
      <c r="E482" s="609"/>
      <c r="F482" s="610"/>
      <c r="G482" s="358"/>
      <c r="H482" s="359"/>
      <c r="I482" s="14"/>
      <c r="J482" s="16"/>
      <c r="K482" s="14"/>
      <c r="L482" s="64"/>
      <c r="M482" s="98"/>
      <c r="N482" s="77"/>
      <c r="O482" s="17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</row>
    <row r="483" spans="1:61" ht="26.25" thickBot="1">
      <c r="A483" s="85">
        <v>2270</v>
      </c>
      <c r="B483" s="62" t="s">
        <v>106</v>
      </c>
      <c r="C483" s="355">
        <f t="shared" si="23"/>
        <v>29830847</v>
      </c>
      <c r="D483" s="355">
        <f t="shared" si="24"/>
        <v>27647949.97</v>
      </c>
      <c r="E483" s="609">
        <f>E484+E485+E486</f>
        <v>15831.289999999999</v>
      </c>
      <c r="F483" s="610"/>
      <c r="G483" s="609"/>
      <c r="H483" s="610"/>
      <c r="I483" s="14"/>
      <c r="J483" s="16"/>
      <c r="K483" s="14"/>
      <c r="L483" s="64"/>
      <c r="M483" s="98"/>
      <c r="N483" s="77"/>
      <c r="O483" s="17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</row>
    <row r="484" spans="1:61" ht="15.75" thickBot="1">
      <c r="A484" s="85">
        <v>2271</v>
      </c>
      <c r="B484" s="62" t="s">
        <v>107</v>
      </c>
      <c r="C484" s="355">
        <f t="shared" si="23"/>
        <v>16176477</v>
      </c>
      <c r="D484" s="355">
        <f t="shared" si="24"/>
        <v>15332596.51</v>
      </c>
      <c r="E484" s="609">
        <v>2159.94</v>
      </c>
      <c r="F484" s="610"/>
      <c r="G484" s="609"/>
      <c r="H484" s="610"/>
      <c r="I484" s="14"/>
      <c r="J484" s="16"/>
      <c r="K484" s="14"/>
      <c r="L484" s="64"/>
      <c r="M484" s="98"/>
      <c r="N484" s="77"/>
      <c r="O484" s="17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</row>
    <row r="485" spans="1:61" ht="26.25" thickBot="1">
      <c r="A485" s="85">
        <v>2272</v>
      </c>
      <c r="B485" s="62" t="s">
        <v>108</v>
      </c>
      <c r="C485" s="355">
        <f t="shared" si="23"/>
        <v>6140647</v>
      </c>
      <c r="D485" s="355">
        <f t="shared" si="24"/>
        <v>5163364.39</v>
      </c>
      <c r="E485" s="609">
        <v>4171.63</v>
      </c>
      <c r="F485" s="610"/>
      <c r="G485" s="609"/>
      <c r="H485" s="610"/>
      <c r="I485" s="14"/>
      <c r="J485" s="16"/>
      <c r="K485" s="14"/>
      <c r="L485" s="64"/>
      <c r="M485" s="98"/>
      <c r="N485" s="77"/>
      <c r="O485" s="17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</row>
    <row r="486" spans="1:61" ht="15.75" thickBot="1">
      <c r="A486" s="85">
        <v>2273</v>
      </c>
      <c r="B486" s="62" t="s">
        <v>109</v>
      </c>
      <c r="C486" s="355">
        <f t="shared" si="23"/>
        <v>7484766</v>
      </c>
      <c r="D486" s="355">
        <f t="shared" si="24"/>
        <v>7123032.68</v>
      </c>
      <c r="E486" s="609">
        <v>9499.72</v>
      </c>
      <c r="F486" s="610"/>
      <c r="G486" s="609"/>
      <c r="H486" s="610"/>
      <c r="I486" s="14"/>
      <c r="J486" s="16"/>
      <c r="K486" s="14"/>
      <c r="L486" s="64"/>
      <c r="M486" s="98"/>
      <c r="N486" s="77"/>
      <c r="O486" s="17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</row>
    <row r="487" spans="1:61" ht="15.75" thickBot="1">
      <c r="A487" s="85">
        <v>2274</v>
      </c>
      <c r="B487" s="62" t="s">
        <v>110</v>
      </c>
      <c r="C487" s="355">
        <f t="shared" si="23"/>
        <v>28957</v>
      </c>
      <c r="D487" s="355">
        <f t="shared" si="24"/>
        <v>28956.39</v>
      </c>
      <c r="E487" s="613"/>
      <c r="F487" s="614"/>
      <c r="G487" s="360"/>
      <c r="H487" s="361"/>
      <c r="I487" s="14"/>
      <c r="J487" s="16"/>
      <c r="K487" s="14"/>
      <c r="L487" s="64"/>
      <c r="M487" s="98"/>
      <c r="N487" s="77"/>
      <c r="O487" s="17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</row>
    <row r="488" spans="1:61" ht="15.75" thickBot="1">
      <c r="A488" s="85">
        <v>2275</v>
      </c>
      <c r="B488" s="62" t="s">
        <v>192</v>
      </c>
      <c r="C488" s="355">
        <f t="shared" si="23"/>
        <v>0</v>
      </c>
      <c r="D488" s="355">
        <f t="shared" si="24"/>
        <v>0</v>
      </c>
      <c r="E488" s="613"/>
      <c r="F488" s="614"/>
      <c r="G488" s="360"/>
      <c r="H488" s="361"/>
      <c r="I488" s="14"/>
      <c r="J488" s="16"/>
      <c r="K488" s="14"/>
      <c r="L488" s="64"/>
      <c r="M488" s="98"/>
      <c r="N488" s="77"/>
      <c r="O488" s="17"/>
      <c r="P488" s="120"/>
      <c r="Q488" s="120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</row>
    <row r="489" spans="1:61" ht="26.25" thickBot="1">
      <c r="A489" s="85">
        <v>2280</v>
      </c>
      <c r="B489" s="62" t="s">
        <v>193</v>
      </c>
      <c r="C489" s="355">
        <f t="shared" si="23"/>
        <v>30100</v>
      </c>
      <c r="D489" s="355">
        <f t="shared" si="24"/>
        <v>21378.99</v>
      </c>
      <c r="E489" s="613"/>
      <c r="F489" s="614"/>
      <c r="G489" s="360"/>
      <c r="H489" s="361"/>
      <c r="I489" s="14"/>
      <c r="J489" s="16"/>
      <c r="K489" s="14"/>
      <c r="L489" s="64"/>
      <c r="M489" s="98"/>
      <c r="N489" s="77"/>
      <c r="O489" s="17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</row>
    <row r="490" spans="1:61" ht="39" thickBot="1">
      <c r="A490" s="85">
        <v>2281</v>
      </c>
      <c r="B490" s="62" t="s">
        <v>194</v>
      </c>
      <c r="C490" s="355">
        <f t="shared" si="23"/>
        <v>0</v>
      </c>
      <c r="D490" s="355">
        <f t="shared" si="24"/>
        <v>0</v>
      </c>
      <c r="E490" s="613"/>
      <c r="F490" s="614"/>
      <c r="G490" s="360"/>
      <c r="H490" s="361"/>
      <c r="I490" s="14"/>
      <c r="J490" s="16"/>
      <c r="K490" s="14"/>
      <c r="L490" s="64"/>
      <c r="M490" s="98"/>
      <c r="N490" s="77"/>
      <c r="O490" s="17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</row>
    <row r="491" spans="1:61" ht="39" thickBot="1">
      <c r="A491" s="85">
        <v>2282</v>
      </c>
      <c r="B491" s="62" t="s">
        <v>111</v>
      </c>
      <c r="C491" s="355">
        <f t="shared" si="23"/>
        <v>30100</v>
      </c>
      <c r="D491" s="355">
        <f t="shared" si="24"/>
        <v>21378.99</v>
      </c>
      <c r="E491" s="613"/>
      <c r="F491" s="614"/>
      <c r="G491" s="360"/>
      <c r="H491" s="361"/>
      <c r="I491" s="14"/>
      <c r="J491" s="16"/>
      <c r="K491" s="14"/>
      <c r="L491" s="64"/>
      <c r="M491" s="98"/>
      <c r="N491" s="77"/>
      <c r="O491" s="17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</row>
    <row r="492" spans="1:61" ht="16.5" thickBot="1">
      <c r="A492" s="85">
        <v>2400</v>
      </c>
      <c r="B492" s="62" t="s">
        <v>195</v>
      </c>
      <c r="C492" s="355">
        <f t="shared" si="23"/>
        <v>0</v>
      </c>
      <c r="D492" s="355">
        <f t="shared" si="24"/>
        <v>0</v>
      </c>
      <c r="E492" s="613"/>
      <c r="F492" s="614"/>
      <c r="G492" s="360"/>
      <c r="H492" s="361"/>
      <c r="I492" s="14"/>
      <c r="J492" s="16"/>
      <c r="K492" s="14"/>
      <c r="L492" s="64"/>
      <c r="M492" s="98"/>
      <c r="N492" s="77"/>
      <c r="O492" s="17"/>
      <c r="P492" s="93"/>
      <c r="Q492" s="93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</row>
    <row r="493" spans="1:61" ht="26.25" thickBot="1">
      <c r="A493" s="85">
        <v>2410</v>
      </c>
      <c r="B493" s="62" t="s">
        <v>196</v>
      </c>
      <c r="C493" s="355">
        <f t="shared" si="23"/>
        <v>0</v>
      </c>
      <c r="D493" s="355">
        <f t="shared" si="24"/>
        <v>0</v>
      </c>
      <c r="E493" s="613"/>
      <c r="F493" s="614"/>
      <c r="G493" s="360"/>
      <c r="H493" s="361"/>
      <c r="I493" s="14"/>
      <c r="J493" s="16"/>
      <c r="K493" s="14"/>
      <c r="L493" s="64"/>
      <c r="M493" s="98"/>
      <c r="N493" s="77"/>
      <c r="O493" s="17"/>
      <c r="P493" s="127"/>
      <c r="Q493" s="127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</row>
    <row r="494" spans="1:61" ht="26.25" thickBot="1">
      <c r="A494" s="85">
        <v>2420</v>
      </c>
      <c r="B494" s="62" t="s">
        <v>197</v>
      </c>
      <c r="C494" s="355">
        <f t="shared" si="23"/>
        <v>0</v>
      </c>
      <c r="D494" s="355">
        <f t="shared" si="24"/>
        <v>0</v>
      </c>
      <c r="E494" s="613"/>
      <c r="F494" s="614"/>
      <c r="G494" s="360"/>
      <c r="H494" s="361"/>
      <c r="I494" s="14"/>
      <c r="J494" s="16"/>
      <c r="K494" s="14"/>
      <c r="L494" s="64"/>
      <c r="M494" s="98"/>
      <c r="N494" s="77"/>
      <c r="O494" s="17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</row>
    <row r="495" spans="1:61" ht="15.75" thickBot="1">
      <c r="A495" s="85">
        <v>2600</v>
      </c>
      <c r="B495" s="62" t="s">
        <v>198</v>
      </c>
      <c r="C495" s="355">
        <f t="shared" si="23"/>
        <v>0</v>
      </c>
      <c r="D495" s="355">
        <f t="shared" si="24"/>
        <v>0</v>
      </c>
      <c r="E495" s="613"/>
      <c r="F495" s="614"/>
      <c r="G495" s="360"/>
      <c r="H495" s="361"/>
      <c r="I495" s="14"/>
      <c r="J495" s="16"/>
      <c r="K495" s="14"/>
      <c r="L495" s="64"/>
      <c r="M495" s="98"/>
      <c r="N495" s="77"/>
      <c r="O495" s="17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</row>
    <row r="496" spans="1:61" ht="39" thickBot="1">
      <c r="A496" s="85">
        <v>2610</v>
      </c>
      <c r="B496" s="62" t="s">
        <v>199</v>
      </c>
      <c r="C496" s="355">
        <f t="shared" si="23"/>
        <v>0</v>
      </c>
      <c r="D496" s="355">
        <f t="shared" si="24"/>
        <v>0</v>
      </c>
      <c r="E496" s="613"/>
      <c r="F496" s="614"/>
      <c r="G496" s="360"/>
      <c r="H496" s="361"/>
      <c r="I496" s="14"/>
      <c r="J496" s="16"/>
      <c r="K496" s="14"/>
      <c r="L496" s="64"/>
      <c r="M496" s="98"/>
      <c r="N496" s="77"/>
      <c r="O496" s="17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</row>
    <row r="497" spans="1:61" ht="26.25" thickBot="1">
      <c r="A497" s="85">
        <v>2620</v>
      </c>
      <c r="B497" s="62" t="s">
        <v>200</v>
      </c>
      <c r="C497" s="355">
        <f t="shared" si="23"/>
        <v>0</v>
      </c>
      <c r="D497" s="355">
        <f t="shared" si="24"/>
        <v>0</v>
      </c>
      <c r="E497" s="613"/>
      <c r="F497" s="614"/>
      <c r="G497" s="360"/>
      <c r="H497" s="361"/>
      <c r="I497" s="14"/>
      <c r="J497" s="16"/>
      <c r="K497" s="14"/>
      <c r="L497" s="64"/>
      <c r="M497" s="98"/>
      <c r="N497" s="77"/>
      <c r="O497" s="17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</row>
    <row r="498" spans="1:61" ht="26.25" thickBot="1">
      <c r="A498" s="85">
        <v>2630</v>
      </c>
      <c r="B498" s="62" t="s">
        <v>201</v>
      </c>
      <c r="C498" s="355">
        <f t="shared" si="23"/>
        <v>0</v>
      </c>
      <c r="D498" s="355">
        <f t="shared" si="24"/>
        <v>0</v>
      </c>
      <c r="E498" s="613"/>
      <c r="F498" s="614"/>
      <c r="G498" s="360"/>
      <c r="H498" s="361"/>
      <c r="I498" s="14"/>
      <c r="J498" s="16"/>
      <c r="K498" s="14"/>
      <c r="L498" s="64"/>
      <c r="M498" s="98"/>
      <c r="N498" s="77"/>
      <c r="O498" s="17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</row>
    <row r="499" spans="1:61" ht="15.75" thickBot="1">
      <c r="A499" s="85">
        <v>2700</v>
      </c>
      <c r="B499" s="62" t="s">
        <v>112</v>
      </c>
      <c r="C499" s="355">
        <f t="shared" si="23"/>
        <v>801140</v>
      </c>
      <c r="D499" s="355">
        <f t="shared" si="24"/>
        <v>801001.66</v>
      </c>
      <c r="E499" s="613"/>
      <c r="F499" s="614"/>
      <c r="G499" s="360"/>
      <c r="H499" s="361"/>
      <c r="I499" s="14"/>
      <c r="J499" s="16"/>
      <c r="K499" s="14"/>
      <c r="L499" s="64"/>
      <c r="M499" s="98"/>
      <c r="N499" s="77"/>
      <c r="O499" s="17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</row>
    <row r="500" spans="1:61" ht="15.75" thickBot="1">
      <c r="A500" s="85">
        <v>2710</v>
      </c>
      <c r="B500" s="62" t="s">
        <v>113</v>
      </c>
      <c r="C500" s="355">
        <f t="shared" si="23"/>
        <v>801140</v>
      </c>
      <c r="D500" s="355">
        <f t="shared" si="24"/>
        <v>801001.66</v>
      </c>
      <c r="E500" s="613"/>
      <c r="F500" s="614"/>
      <c r="G500" s="360"/>
      <c r="H500" s="361"/>
      <c r="I500" s="14"/>
      <c r="J500" s="16"/>
      <c r="K500" s="14"/>
      <c r="L500" s="64"/>
      <c r="M500" s="98"/>
      <c r="N500" s="77"/>
      <c r="O500" s="17"/>
      <c r="R500" s="120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</row>
    <row r="501" spans="1:61" ht="15.75" thickBot="1">
      <c r="A501" s="85">
        <v>2720</v>
      </c>
      <c r="B501" s="62" t="s">
        <v>202</v>
      </c>
      <c r="C501" s="355">
        <f t="shared" si="23"/>
        <v>0</v>
      </c>
      <c r="D501" s="355">
        <f t="shared" si="24"/>
        <v>0</v>
      </c>
      <c r="E501" s="613"/>
      <c r="F501" s="614"/>
      <c r="G501" s="360"/>
      <c r="H501" s="361"/>
      <c r="I501" s="14"/>
      <c r="J501" s="16"/>
      <c r="K501" s="14"/>
      <c r="L501" s="64"/>
      <c r="M501" s="98"/>
      <c r="N501" s="77"/>
      <c r="O501" s="17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</row>
    <row r="502" spans="1:61" ht="15.75" thickBot="1">
      <c r="A502" s="85">
        <v>2730</v>
      </c>
      <c r="B502" s="62" t="s">
        <v>203</v>
      </c>
      <c r="C502" s="355">
        <f t="shared" si="23"/>
        <v>0</v>
      </c>
      <c r="D502" s="355">
        <f t="shared" si="24"/>
        <v>0</v>
      </c>
      <c r="E502" s="613"/>
      <c r="F502" s="614"/>
      <c r="G502" s="360"/>
      <c r="H502" s="361"/>
      <c r="I502" s="14"/>
      <c r="J502" s="16"/>
      <c r="K502" s="14"/>
      <c r="L502" s="64"/>
      <c r="M502" s="98"/>
      <c r="N502" s="77"/>
      <c r="O502" s="17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</row>
    <row r="503" spans="1:61" ht="15.75" thickBot="1">
      <c r="A503" s="85">
        <v>2800</v>
      </c>
      <c r="B503" s="62" t="s">
        <v>204</v>
      </c>
      <c r="C503" s="355">
        <f t="shared" si="23"/>
        <v>0</v>
      </c>
      <c r="D503" s="355">
        <f t="shared" si="24"/>
        <v>0</v>
      </c>
      <c r="E503" s="613"/>
      <c r="F503" s="614"/>
      <c r="G503" s="360"/>
      <c r="H503" s="361"/>
      <c r="I503" s="14"/>
      <c r="J503" s="16"/>
      <c r="K503" s="14"/>
      <c r="L503" s="64"/>
      <c r="M503" s="98"/>
      <c r="N503" s="77"/>
      <c r="O503" s="17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</row>
    <row r="504" spans="1:61" ht="16.5" thickBot="1">
      <c r="A504" s="85">
        <v>9000</v>
      </c>
      <c r="B504" s="123" t="s">
        <v>205</v>
      </c>
      <c r="C504" s="355">
        <f t="shared" si="23"/>
        <v>0</v>
      </c>
      <c r="D504" s="355">
        <f t="shared" si="24"/>
        <v>0</v>
      </c>
      <c r="E504" s="613"/>
      <c r="F504" s="614"/>
      <c r="G504" s="360"/>
      <c r="H504" s="361"/>
      <c r="I504" s="14"/>
      <c r="J504" s="16"/>
      <c r="K504" s="14"/>
      <c r="L504" s="64"/>
      <c r="M504" s="98"/>
      <c r="N504" s="77"/>
      <c r="O504" s="17"/>
      <c r="R504" s="93"/>
      <c r="S504" s="93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</row>
    <row r="505" spans="1:61" ht="15.75" thickBot="1">
      <c r="A505" s="85">
        <v>3000</v>
      </c>
      <c r="B505" s="62" t="s">
        <v>206</v>
      </c>
      <c r="C505" s="355">
        <f t="shared" si="23"/>
        <v>0</v>
      </c>
      <c r="D505" s="355">
        <f t="shared" si="24"/>
        <v>0</v>
      </c>
      <c r="E505" s="613"/>
      <c r="F505" s="614"/>
      <c r="G505" s="360"/>
      <c r="H505" s="361"/>
      <c r="I505" s="14"/>
      <c r="J505" s="16"/>
      <c r="K505" s="14"/>
      <c r="L505" s="64"/>
      <c r="M505" s="98"/>
      <c r="N505" s="77"/>
      <c r="O505" s="17"/>
      <c r="R505" s="127"/>
      <c r="S505" s="127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</row>
    <row r="506" spans="1:61" ht="15.75" thickBot="1">
      <c r="A506" s="85">
        <v>3100</v>
      </c>
      <c r="B506" s="62" t="s">
        <v>207</v>
      </c>
      <c r="C506" s="355">
        <f t="shared" si="23"/>
        <v>0</v>
      </c>
      <c r="D506" s="355">
        <f t="shared" si="24"/>
        <v>0</v>
      </c>
      <c r="E506" s="613"/>
      <c r="F506" s="614"/>
      <c r="G506" s="360"/>
      <c r="H506" s="361"/>
      <c r="I506" s="14"/>
      <c r="J506" s="16"/>
      <c r="K506" s="14"/>
      <c r="L506" s="64"/>
      <c r="M506" s="98"/>
      <c r="N506" s="77"/>
      <c r="O506" s="17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</row>
    <row r="507" spans="1:61" ht="26.25" thickBot="1">
      <c r="A507" s="85">
        <v>3110</v>
      </c>
      <c r="B507" s="62" t="s">
        <v>115</v>
      </c>
      <c r="C507" s="355">
        <f t="shared" si="23"/>
        <v>0</v>
      </c>
      <c r="D507" s="355">
        <f t="shared" si="24"/>
        <v>0</v>
      </c>
      <c r="E507" s="613"/>
      <c r="F507" s="614"/>
      <c r="G507" s="360"/>
      <c r="H507" s="361"/>
      <c r="I507" s="14"/>
      <c r="J507" s="16"/>
      <c r="K507" s="14"/>
      <c r="L507" s="64"/>
      <c r="M507" s="98"/>
      <c r="N507" s="77"/>
      <c r="O507" s="17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</row>
    <row r="508" spans="1:61" ht="15.75" thickBot="1">
      <c r="A508" s="85">
        <v>3120</v>
      </c>
      <c r="B508" s="62" t="s">
        <v>208</v>
      </c>
      <c r="C508" s="355">
        <f t="shared" si="23"/>
        <v>0</v>
      </c>
      <c r="D508" s="355">
        <f t="shared" si="24"/>
        <v>0</v>
      </c>
      <c r="E508" s="613"/>
      <c r="F508" s="614"/>
      <c r="G508" s="360"/>
      <c r="H508" s="361"/>
      <c r="I508" s="14"/>
      <c r="J508" s="16"/>
      <c r="K508" s="14"/>
      <c r="L508" s="64"/>
      <c r="M508" s="98"/>
      <c r="N508" s="77"/>
      <c r="O508" s="17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</row>
    <row r="509" spans="1:61" ht="26.25" thickBot="1">
      <c r="A509" s="85">
        <v>3121</v>
      </c>
      <c r="B509" s="62" t="s">
        <v>209</v>
      </c>
      <c r="C509" s="355">
        <f t="shared" si="23"/>
        <v>0</v>
      </c>
      <c r="D509" s="355">
        <f t="shared" si="24"/>
        <v>0</v>
      </c>
      <c r="E509" s="613"/>
      <c r="F509" s="614"/>
      <c r="G509" s="360"/>
      <c r="H509" s="361"/>
      <c r="I509" s="14"/>
      <c r="J509" s="16"/>
      <c r="K509" s="14"/>
      <c r="L509" s="64"/>
      <c r="M509" s="98"/>
      <c r="N509" s="77"/>
      <c r="O509" s="17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</row>
    <row r="510" spans="1:61" ht="26.25" thickBot="1">
      <c r="A510" s="85">
        <v>3122</v>
      </c>
      <c r="B510" s="62" t="s">
        <v>210</v>
      </c>
      <c r="C510" s="355">
        <f t="shared" si="23"/>
        <v>0</v>
      </c>
      <c r="D510" s="355">
        <f t="shared" si="24"/>
        <v>0</v>
      </c>
      <c r="E510" s="613"/>
      <c r="F510" s="614"/>
      <c r="G510" s="360"/>
      <c r="H510" s="361"/>
      <c r="I510" s="14"/>
      <c r="J510" s="16"/>
      <c r="K510" s="14"/>
      <c r="L510" s="64"/>
      <c r="M510" s="98"/>
      <c r="N510" s="77"/>
      <c r="O510" s="17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</row>
    <row r="511" spans="1:61" ht="15.75" thickBot="1">
      <c r="A511" s="85">
        <v>3130</v>
      </c>
      <c r="B511" s="62" t="s">
        <v>116</v>
      </c>
      <c r="C511" s="355">
        <f t="shared" si="23"/>
        <v>0</v>
      </c>
      <c r="D511" s="355">
        <f t="shared" si="24"/>
        <v>0</v>
      </c>
      <c r="E511" s="613"/>
      <c r="F511" s="614"/>
      <c r="G511" s="360"/>
      <c r="H511" s="361"/>
      <c r="I511" s="14"/>
      <c r="J511" s="16"/>
      <c r="K511" s="14"/>
      <c r="L511" s="64"/>
      <c r="M511" s="98"/>
      <c r="N511" s="77"/>
      <c r="O511" s="17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</row>
    <row r="512" spans="1:61" ht="26.25" thickBot="1">
      <c r="A512" s="85">
        <v>3131</v>
      </c>
      <c r="B512" s="62" t="s">
        <v>211</v>
      </c>
      <c r="C512" s="355">
        <f t="shared" si="23"/>
        <v>0</v>
      </c>
      <c r="D512" s="355">
        <f t="shared" si="24"/>
        <v>0</v>
      </c>
      <c r="E512" s="613"/>
      <c r="F512" s="614"/>
      <c r="G512" s="360"/>
      <c r="H512" s="361"/>
      <c r="I512" s="14"/>
      <c r="J512" s="16"/>
      <c r="K512" s="14"/>
      <c r="L512" s="64"/>
      <c r="M512" s="98"/>
      <c r="N512" s="77"/>
      <c r="O512" s="17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</row>
    <row r="513" spans="1:61" ht="15.75" thickBot="1">
      <c r="A513" s="85">
        <v>3132</v>
      </c>
      <c r="B513" s="62" t="s">
        <v>117</v>
      </c>
      <c r="C513" s="355">
        <f t="shared" si="23"/>
        <v>0</v>
      </c>
      <c r="D513" s="355">
        <f t="shared" si="24"/>
        <v>0</v>
      </c>
      <c r="E513" s="613"/>
      <c r="F513" s="614"/>
      <c r="G513" s="360"/>
      <c r="H513" s="361"/>
      <c r="I513" s="14"/>
      <c r="J513" s="16"/>
      <c r="K513" s="14"/>
      <c r="L513" s="64"/>
      <c r="M513" s="98"/>
      <c r="N513" s="77"/>
      <c r="O513" s="17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</row>
    <row r="514" spans="1:61" ht="15.75" thickBot="1">
      <c r="A514" s="85">
        <v>3140</v>
      </c>
      <c r="B514" s="62" t="s">
        <v>212</v>
      </c>
      <c r="C514" s="355">
        <f t="shared" si="23"/>
        <v>0</v>
      </c>
      <c r="D514" s="355">
        <f t="shared" si="24"/>
        <v>0</v>
      </c>
      <c r="E514" s="613"/>
      <c r="F514" s="614"/>
      <c r="G514" s="360"/>
      <c r="H514" s="361"/>
      <c r="I514" s="14"/>
      <c r="J514" s="16"/>
      <c r="K514" s="14"/>
      <c r="L514" s="64"/>
      <c r="M514" s="98"/>
      <c r="N514" s="77"/>
      <c r="O514" s="17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</row>
    <row r="515" spans="1:61" ht="26.25" thickBot="1">
      <c r="A515" s="85">
        <v>3141</v>
      </c>
      <c r="B515" s="62" t="s">
        <v>213</v>
      </c>
      <c r="C515" s="355">
        <f t="shared" si="23"/>
        <v>0</v>
      </c>
      <c r="D515" s="355">
        <f t="shared" si="24"/>
        <v>0</v>
      </c>
      <c r="E515" s="613"/>
      <c r="F515" s="614"/>
      <c r="G515" s="360"/>
      <c r="H515" s="361"/>
      <c r="I515" s="14"/>
      <c r="J515" s="16"/>
      <c r="K515" s="14"/>
      <c r="L515" s="64"/>
      <c r="M515" s="98"/>
      <c r="N515" s="77"/>
      <c r="O515" s="17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</row>
    <row r="516" spans="1:61" ht="26.25" thickBot="1">
      <c r="A516" s="85">
        <v>3142</v>
      </c>
      <c r="B516" s="62" t="s">
        <v>214</v>
      </c>
      <c r="C516" s="355">
        <f t="shared" si="23"/>
        <v>0</v>
      </c>
      <c r="D516" s="355">
        <f t="shared" si="24"/>
        <v>0</v>
      </c>
      <c r="E516" s="613"/>
      <c r="F516" s="614"/>
      <c r="G516" s="360"/>
      <c r="H516" s="361"/>
      <c r="I516" s="14"/>
      <c r="J516" s="16"/>
      <c r="K516" s="14"/>
      <c r="L516" s="64"/>
      <c r="M516" s="98"/>
      <c r="N516" s="77"/>
      <c r="O516" s="17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</row>
    <row r="517" spans="1:61" ht="26.25" thickBot="1">
      <c r="A517" s="85">
        <v>3143</v>
      </c>
      <c r="B517" s="62" t="s">
        <v>215</v>
      </c>
      <c r="C517" s="355">
        <f t="shared" si="23"/>
        <v>0</v>
      </c>
      <c r="D517" s="355">
        <f t="shared" si="24"/>
        <v>0</v>
      </c>
      <c r="E517" s="613"/>
      <c r="F517" s="614"/>
      <c r="G517" s="360"/>
      <c r="H517" s="361"/>
      <c r="I517" s="14"/>
      <c r="J517" s="16"/>
      <c r="K517" s="14"/>
      <c r="L517" s="64"/>
      <c r="M517" s="98"/>
      <c r="N517" s="77"/>
      <c r="O517" s="17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</row>
    <row r="518" spans="1:61" ht="15.75" thickBot="1">
      <c r="A518" s="85">
        <v>3150</v>
      </c>
      <c r="B518" s="62" t="s">
        <v>216</v>
      </c>
      <c r="C518" s="355">
        <f t="shared" si="23"/>
        <v>0</v>
      </c>
      <c r="D518" s="355">
        <f t="shared" si="24"/>
        <v>0</v>
      </c>
      <c r="E518" s="613"/>
      <c r="F518" s="614"/>
      <c r="G518" s="360"/>
      <c r="H518" s="361"/>
      <c r="I518" s="14"/>
      <c r="J518" s="16"/>
      <c r="K518" s="14"/>
      <c r="L518" s="64"/>
      <c r="M518" s="98"/>
      <c r="N518" s="77"/>
      <c r="O518" s="17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</row>
    <row r="519" spans="1:61" ht="26.25" thickBot="1">
      <c r="A519" s="85">
        <v>3160</v>
      </c>
      <c r="B519" s="62" t="s">
        <v>217</v>
      </c>
      <c r="C519" s="355">
        <f t="shared" si="23"/>
        <v>0</v>
      </c>
      <c r="D519" s="355">
        <f t="shared" si="24"/>
        <v>0</v>
      </c>
      <c r="E519" s="613"/>
      <c r="F519" s="614"/>
      <c r="G519" s="360"/>
      <c r="H519" s="361"/>
      <c r="I519" s="14"/>
      <c r="J519" s="16"/>
      <c r="K519" s="14"/>
      <c r="L519" s="64"/>
      <c r="M519" s="98"/>
      <c r="N519" s="77"/>
      <c r="O519" s="17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</row>
    <row r="520" spans="1:61" ht="15.75" thickBot="1">
      <c r="A520" s="85">
        <v>3200</v>
      </c>
      <c r="B520" s="62" t="s">
        <v>218</v>
      </c>
      <c r="C520" s="355">
        <f t="shared" si="23"/>
        <v>0</v>
      </c>
      <c r="D520" s="355">
        <f t="shared" si="24"/>
        <v>0</v>
      </c>
      <c r="E520" s="613"/>
      <c r="F520" s="614"/>
      <c r="G520" s="360"/>
      <c r="H520" s="361"/>
      <c r="I520" s="14"/>
      <c r="J520" s="16"/>
      <c r="K520" s="14"/>
      <c r="L520" s="64"/>
      <c r="M520" s="98"/>
      <c r="N520" s="77"/>
      <c r="O520" s="17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</row>
    <row r="521" spans="1:61" ht="26.25" thickBot="1">
      <c r="A521" s="85">
        <v>3210</v>
      </c>
      <c r="B521" s="62" t="s">
        <v>219</v>
      </c>
      <c r="C521" s="355">
        <f t="shared" si="23"/>
        <v>0</v>
      </c>
      <c r="D521" s="355">
        <f t="shared" si="24"/>
        <v>0</v>
      </c>
      <c r="E521" s="613"/>
      <c r="F521" s="614"/>
      <c r="G521" s="360"/>
      <c r="H521" s="361"/>
      <c r="I521" s="14"/>
      <c r="J521" s="16"/>
      <c r="K521" s="14"/>
      <c r="L521" s="64"/>
      <c r="M521" s="98"/>
      <c r="N521" s="77"/>
      <c r="O521" s="17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</row>
    <row r="522" spans="1:61" ht="26.25" thickBot="1">
      <c r="A522" s="85">
        <v>3220</v>
      </c>
      <c r="B522" s="62" t="s">
        <v>220</v>
      </c>
      <c r="C522" s="355">
        <f t="shared" si="23"/>
        <v>0</v>
      </c>
      <c r="D522" s="355">
        <f t="shared" si="24"/>
        <v>0</v>
      </c>
      <c r="E522" s="613"/>
      <c r="F522" s="614"/>
      <c r="G522" s="360"/>
      <c r="H522" s="361"/>
      <c r="I522" s="14"/>
      <c r="J522" s="16"/>
      <c r="K522" s="14"/>
      <c r="L522" s="64"/>
      <c r="M522" s="98"/>
      <c r="N522" s="77"/>
      <c r="O522" s="17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</row>
    <row r="523" spans="1:61" ht="39" thickBot="1">
      <c r="A523" s="85">
        <v>3230</v>
      </c>
      <c r="B523" s="62" t="s">
        <v>221</v>
      </c>
      <c r="C523" s="355">
        <f t="shared" si="23"/>
        <v>0</v>
      </c>
      <c r="D523" s="355">
        <f t="shared" si="24"/>
        <v>0</v>
      </c>
      <c r="E523" s="613"/>
      <c r="F523" s="614"/>
      <c r="G523" s="360"/>
      <c r="H523" s="361"/>
      <c r="I523" s="14"/>
      <c r="J523" s="16"/>
      <c r="K523" s="14"/>
      <c r="L523" s="64"/>
      <c r="M523" s="98"/>
      <c r="N523" s="77"/>
      <c r="O523" s="17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</row>
    <row r="524" spans="1:61" ht="15.75" thickBot="1">
      <c r="A524" s="85">
        <v>3240</v>
      </c>
      <c r="B524" s="62" t="s">
        <v>222</v>
      </c>
      <c r="C524" s="355">
        <f t="shared" si="23"/>
        <v>0</v>
      </c>
      <c r="D524" s="355">
        <f t="shared" si="24"/>
        <v>0</v>
      </c>
      <c r="E524" s="613"/>
      <c r="F524" s="614"/>
      <c r="G524" s="360"/>
      <c r="H524" s="361"/>
      <c r="I524" s="14"/>
      <c r="J524" s="16"/>
      <c r="K524" s="14"/>
      <c r="L524" s="64"/>
      <c r="M524" s="98"/>
      <c r="N524" s="77"/>
      <c r="O524" s="17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</row>
    <row r="525" spans="1:61" ht="15.75" thickBot="1">
      <c r="A525" s="68"/>
      <c r="B525" s="123" t="s">
        <v>118</v>
      </c>
      <c r="C525" s="355">
        <f t="shared" si="23"/>
        <v>255211712.92000002</v>
      </c>
      <c r="D525" s="355">
        <f t="shared" si="24"/>
        <v>248772313.28</v>
      </c>
      <c r="E525" s="613">
        <f>E470</f>
        <v>18314.089999999997</v>
      </c>
      <c r="F525" s="614"/>
      <c r="G525" s="613">
        <f>G470</f>
        <v>0</v>
      </c>
      <c r="H525" s="614"/>
      <c r="I525" s="14"/>
      <c r="J525" s="16"/>
      <c r="K525" s="14"/>
      <c r="L525" s="64"/>
      <c r="M525" s="98"/>
      <c r="N525" s="77"/>
      <c r="O525" s="17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</row>
    <row r="526" spans="1:66" ht="15">
      <c r="A526" s="17"/>
      <c r="B526" s="69"/>
      <c r="C526" s="69"/>
      <c r="D526" s="69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94"/>
      <c r="BK526" s="94"/>
      <c r="BL526" s="94"/>
      <c r="BM526" s="94"/>
      <c r="BN526" s="94"/>
    </row>
    <row r="527" spans="1:15" ht="31.5" customHeight="1">
      <c r="A527" s="379" t="s">
        <v>66</v>
      </c>
      <c r="B527" s="379"/>
      <c r="C527" s="379"/>
      <c r="D527" s="379"/>
      <c r="E527" s="379"/>
      <c r="F527" s="379"/>
      <c r="G527" s="379"/>
      <c r="H527" s="379"/>
      <c r="I527" s="379"/>
      <c r="J527" s="379"/>
      <c r="K527" s="379"/>
      <c r="L527" s="379"/>
      <c r="M527" s="379"/>
      <c r="N527" s="379"/>
      <c r="O527" s="9"/>
    </row>
    <row r="528" spans="1:15" ht="21" customHeight="1">
      <c r="A528" s="379" t="s">
        <v>230</v>
      </c>
      <c r="B528" s="379"/>
      <c r="C528" s="379"/>
      <c r="D528" s="379"/>
      <c r="E528" s="379"/>
      <c r="F528" s="379"/>
      <c r="G528" s="379"/>
      <c r="H528" s="379"/>
      <c r="I528" s="379"/>
      <c r="J528" s="379"/>
      <c r="K528" s="379"/>
      <c r="L528" s="379"/>
      <c r="M528" s="379"/>
      <c r="N528" s="379"/>
      <c r="O528" s="9"/>
    </row>
    <row r="529" spans="1:11" ht="15" customHeight="1">
      <c r="A529" s="97"/>
      <c r="B529" s="615"/>
      <c r="C529" s="615"/>
      <c r="D529" s="615"/>
      <c r="E529" s="615"/>
      <c r="F529" s="615"/>
      <c r="G529" s="615"/>
      <c r="H529" s="615"/>
      <c r="I529" s="615"/>
      <c r="J529" s="615"/>
      <c r="K529" s="97"/>
    </row>
    <row r="530" spans="1:15" ht="30" customHeight="1">
      <c r="A530" s="379" t="s">
        <v>67</v>
      </c>
      <c r="B530" s="379"/>
      <c r="C530" s="379"/>
      <c r="D530" s="379"/>
      <c r="E530" s="379"/>
      <c r="F530" s="379"/>
      <c r="G530" s="379"/>
      <c r="H530" s="379"/>
      <c r="I530" s="379"/>
      <c r="J530" s="379"/>
      <c r="K530" s="379"/>
      <c r="L530" s="379"/>
      <c r="M530" s="379"/>
      <c r="N530" s="379"/>
      <c r="O530" s="9"/>
    </row>
    <row r="531" spans="1:15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1" ht="15.75">
      <c r="A532" s="97"/>
      <c r="B532" s="616"/>
      <c r="C532" s="616"/>
      <c r="D532" s="616"/>
      <c r="E532" s="616"/>
      <c r="F532" s="616"/>
      <c r="G532" s="616"/>
      <c r="H532" s="616"/>
      <c r="I532" s="616"/>
      <c r="J532" s="616"/>
      <c r="K532" s="97"/>
    </row>
    <row r="533" spans="1:15" ht="31.5" customHeight="1">
      <c r="A533" s="370" t="s">
        <v>233</v>
      </c>
      <c r="B533" s="370"/>
      <c r="C533" s="370"/>
      <c r="D533" s="371" t="s">
        <v>231</v>
      </c>
      <c r="E533" s="371"/>
      <c r="F533" s="371"/>
      <c r="G533" s="371"/>
      <c r="J533" s="97"/>
      <c r="K533" s="372" t="s">
        <v>232</v>
      </c>
      <c r="L533" s="372"/>
      <c r="M533" s="372"/>
      <c r="N533" s="372"/>
      <c r="O533" s="128"/>
    </row>
    <row r="534" spans="1:15" ht="15" customHeight="1">
      <c r="A534" s="370"/>
      <c r="B534" s="370"/>
      <c r="C534" s="370"/>
      <c r="D534" s="374" t="s">
        <v>5</v>
      </c>
      <c r="E534" s="374"/>
      <c r="F534" s="374"/>
      <c r="G534" s="374"/>
      <c r="J534" s="97"/>
      <c r="K534" s="617" t="s">
        <v>6</v>
      </c>
      <c r="L534" s="617"/>
      <c r="M534" s="617"/>
      <c r="N534" s="617"/>
      <c r="O534" s="17"/>
    </row>
    <row r="535" spans="1:15" ht="31.5" customHeight="1">
      <c r="A535" s="370" t="s">
        <v>234</v>
      </c>
      <c r="B535" s="370"/>
      <c r="C535" s="370"/>
      <c r="D535" s="371" t="s">
        <v>231</v>
      </c>
      <c r="E535" s="371"/>
      <c r="F535" s="371"/>
      <c r="G535" s="371"/>
      <c r="J535" s="97"/>
      <c r="K535" s="372" t="s">
        <v>235</v>
      </c>
      <c r="L535" s="372"/>
      <c r="M535" s="372"/>
      <c r="N535" s="372"/>
      <c r="O535" s="128"/>
    </row>
    <row r="536" spans="1:15" ht="15" customHeight="1">
      <c r="A536" s="370"/>
      <c r="B536" s="370"/>
      <c r="C536" s="370"/>
      <c r="D536" s="374" t="s">
        <v>5</v>
      </c>
      <c r="E536" s="374"/>
      <c r="F536" s="374"/>
      <c r="G536" s="374"/>
      <c r="J536" s="97"/>
      <c r="K536" s="617" t="s">
        <v>6</v>
      </c>
      <c r="L536" s="617"/>
      <c r="M536" s="617"/>
      <c r="N536" s="617"/>
      <c r="O536" s="17"/>
    </row>
    <row r="537" spans="1:11" ht="1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ht="15.75">
      <c r="A538" s="37"/>
    </row>
  </sheetData>
  <sheetProtection/>
  <mergeCells count="841">
    <mergeCell ref="O13:P13"/>
    <mergeCell ref="O14:P14"/>
    <mergeCell ref="O10:P10"/>
    <mergeCell ref="O11:P11"/>
    <mergeCell ref="A16:B16"/>
    <mergeCell ref="C16:D16"/>
    <mergeCell ref="E16:F16"/>
    <mergeCell ref="G16:H16"/>
    <mergeCell ref="I16:J16"/>
    <mergeCell ref="A13:N13"/>
    <mergeCell ref="A535:C536"/>
    <mergeCell ref="D535:G535"/>
    <mergeCell ref="K535:N535"/>
    <mergeCell ref="D536:G536"/>
    <mergeCell ref="K536:N536"/>
    <mergeCell ref="L6:N6"/>
    <mergeCell ref="A17:B17"/>
    <mergeCell ref="C17:D17"/>
    <mergeCell ref="E17:F17"/>
    <mergeCell ref="G17:H17"/>
    <mergeCell ref="B532:J532"/>
    <mergeCell ref="A533:C534"/>
    <mergeCell ref="D533:G533"/>
    <mergeCell ref="K533:N533"/>
    <mergeCell ref="D534:G534"/>
    <mergeCell ref="K534:N534"/>
    <mergeCell ref="E525:F525"/>
    <mergeCell ref="G525:H525"/>
    <mergeCell ref="A527:N527"/>
    <mergeCell ref="A528:N528"/>
    <mergeCell ref="B529:J529"/>
    <mergeCell ref="A530:N530"/>
    <mergeCell ref="E519:F519"/>
    <mergeCell ref="E520:F520"/>
    <mergeCell ref="E521:F521"/>
    <mergeCell ref="E522:F522"/>
    <mergeCell ref="E523:F523"/>
    <mergeCell ref="E524:F524"/>
    <mergeCell ref="E513:F513"/>
    <mergeCell ref="E514:F514"/>
    <mergeCell ref="E515:F515"/>
    <mergeCell ref="E516:F516"/>
    <mergeCell ref="E517:F517"/>
    <mergeCell ref="E518:F518"/>
    <mergeCell ref="E507:F507"/>
    <mergeCell ref="E508:F508"/>
    <mergeCell ref="E509:F509"/>
    <mergeCell ref="E510:F510"/>
    <mergeCell ref="E511:F511"/>
    <mergeCell ref="E512:F512"/>
    <mergeCell ref="E501:F501"/>
    <mergeCell ref="E502:F502"/>
    <mergeCell ref="E503:F503"/>
    <mergeCell ref="E504:F504"/>
    <mergeCell ref="E505:F505"/>
    <mergeCell ref="E506:F506"/>
    <mergeCell ref="E495:F495"/>
    <mergeCell ref="E496:F496"/>
    <mergeCell ref="E497:F497"/>
    <mergeCell ref="E498:F498"/>
    <mergeCell ref="E499:F499"/>
    <mergeCell ref="E500:F500"/>
    <mergeCell ref="E489:F489"/>
    <mergeCell ref="E490:F490"/>
    <mergeCell ref="E491:F491"/>
    <mergeCell ref="E492:F492"/>
    <mergeCell ref="E493:F493"/>
    <mergeCell ref="E494:F494"/>
    <mergeCell ref="E485:F485"/>
    <mergeCell ref="G485:H485"/>
    <mergeCell ref="E486:F486"/>
    <mergeCell ref="G486:H486"/>
    <mergeCell ref="E487:F487"/>
    <mergeCell ref="E488:F488"/>
    <mergeCell ref="E481:F481"/>
    <mergeCell ref="G481:H481"/>
    <mergeCell ref="E482:F482"/>
    <mergeCell ref="E483:F483"/>
    <mergeCell ref="G483:H483"/>
    <mergeCell ref="E484:F484"/>
    <mergeCell ref="G484:H484"/>
    <mergeCell ref="G476:H476"/>
    <mergeCell ref="E477:F477"/>
    <mergeCell ref="E478:F478"/>
    <mergeCell ref="E479:F479"/>
    <mergeCell ref="E480:F480"/>
    <mergeCell ref="G480:H480"/>
    <mergeCell ref="E471:F471"/>
    <mergeCell ref="E472:F472"/>
    <mergeCell ref="E473:F473"/>
    <mergeCell ref="E474:F474"/>
    <mergeCell ref="E475:F475"/>
    <mergeCell ref="E476:F476"/>
    <mergeCell ref="E469:F469"/>
    <mergeCell ref="G469:H469"/>
    <mergeCell ref="I469:J469"/>
    <mergeCell ref="K469:L469"/>
    <mergeCell ref="M469:N469"/>
    <mergeCell ref="E470:F470"/>
    <mergeCell ref="G470:H470"/>
    <mergeCell ref="I466:J467"/>
    <mergeCell ref="K466:L467"/>
    <mergeCell ref="M466:N467"/>
    <mergeCell ref="E468:F468"/>
    <mergeCell ref="G468:H468"/>
    <mergeCell ref="I468:J468"/>
    <mergeCell ref="K468:L468"/>
    <mergeCell ref="M468:N468"/>
    <mergeCell ref="A466:A467"/>
    <mergeCell ref="B466:B467"/>
    <mergeCell ref="C466:C467"/>
    <mergeCell ref="D466:D467"/>
    <mergeCell ref="E466:F467"/>
    <mergeCell ref="G466:H467"/>
    <mergeCell ref="B447:C447"/>
    <mergeCell ref="B454:C454"/>
    <mergeCell ref="B458:C458"/>
    <mergeCell ref="B459:C459"/>
    <mergeCell ref="B460:C460"/>
    <mergeCell ref="BI463:BI465"/>
    <mergeCell ref="A464:K464"/>
    <mergeCell ref="M465:N465"/>
    <mergeCell ref="B406:C406"/>
    <mergeCell ref="M406:N406"/>
    <mergeCell ref="BH406:BI406"/>
    <mergeCell ref="B426:C426"/>
    <mergeCell ref="B427:C427"/>
    <mergeCell ref="B428:C428"/>
    <mergeCell ref="F403:G403"/>
    <mergeCell ref="J403:J405"/>
    <mergeCell ref="K403:L403"/>
    <mergeCell ref="M403:N405"/>
    <mergeCell ref="BH403:BI403"/>
    <mergeCell ref="BH404:BI405"/>
    <mergeCell ref="A400:K400"/>
    <mergeCell ref="BI400:BI401"/>
    <mergeCell ref="M401:N401"/>
    <mergeCell ref="A402:A405"/>
    <mergeCell ref="B402:C405"/>
    <mergeCell ref="D402:H402"/>
    <mergeCell ref="I402:N402"/>
    <mergeCell ref="AN402:BG402"/>
    <mergeCell ref="BH402:BI402"/>
    <mergeCell ref="E403:E405"/>
    <mergeCell ref="F397:G397"/>
    <mergeCell ref="H397:I397"/>
    <mergeCell ref="J397:K397"/>
    <mergeCell ref="F398:G398"/>
    <mergeCell ref="H398:I398"/>
    <mergeCell ref="J398:K398"/>
    <mergeCell ref="F395:G395"/>
    <mergeCell ref="H395:I395"/>
    <mergeCell ref="J395:K395"/>
    <mergeCell ref="F396:G396"/>
    <mergeCell ref="H396:I396"/>
    <mergeCell ref="J396:K396"/>
    <mergeCell ref="F393:G393"/>
    <mergeCell ref="H393:I393"/>
    <mergeCell ref="J393:K393"/>
    <mergeCell ref="F394:G394"/>
    <mergeCell ref="H394:I394"/>
    <mergeCell ref="J394:K394"/>
    <mergeCell ref="F391:G391"/>
    <mergeCell ref="H391:I391"/>
    <mergeCell ref="J391:K391"/>
    <mergeCell ref="F392:G392"/>
    <mergeCell ref="H392:I392"/>
    <mergeCell ref="J392:K392"/>
    <mergeCell ref="F389:G389"/>
    <mergeCell ref="H389:I389"/>
    <mergeCell ref="J389:K389"/>
    <mergeCell ref="F390:G390"/>
    <mergeCell ref="H390:I390"/>
    <mergeCell ref="J390:K390"/>
    <mergeCell ref="F387:G387"/>
    <mergeCell ref="H387:I387"/>
    <mergeCell ref="J387:K387"/>
    <mergeCell ref="F388:G388"/>
    <mergeCell ref="H388:I388"/>
    <mergeCell ref="J388:K388"/>
    <mergeCell ref="F385:G385"/>
    <mergeCell ref="H385:I385"/>
    <mergeCell ref="J385:K385"/>
    <mergeCell ref="F386:G386"/>
    <mergeCell ref="H386:I386"/>
    <mergeCell ref="J386:K386"/>
    <mergeCell ref="F383:G383"/>
    <mergeCell ref="H383:I383"/>
    <mergeCell ref="J383:K383"/>
    <mergeCell ref="F384:G384"/>
    <mergeCell ref="H384:I384"/>
    <mergeCell ref="J384:K384"/>
    <mergeCell ref="F381:G381"/>
    <mergeCell ref="H381:I381"/>
    <mergeCell ref="J381:K381"/>
    <mergeCell ref="F382:G382"/>
    <mergeCell ref="H382:I382"/>
    <mergeCell ref="J382:K382"/>
    <mergeCell ref="F379:G379"/>
    <mergeCell ref="H379:I379"/>
    <mergeCell ref="J379:K379"/>
    <mergeCell ref="F380:G380"/>
    <mergeCell ref="H380:I380"/>
    <mergeCell ref="J380:K380"/>
    <mergeCell ref="F377:G377"/>
    <mergeCell ref="H377:I377"/>
    <mergeCell ref="J377:K377"/>
    <mergeCell ref="F378:G378"/>
    <mergeCell ref="H378:I378"/>
    <mergeCell ref="J378:K378"/>
    <mergeCell ref="F375:G375"/>
    <mergeCell ref="H375:I375"/>
    <mergeCell ref="J375:K375"/>
    <mergeCell ref="F376:G376"/>
    <mergeCell ref="H376:I376"/>
    <mergeCell ref="J376:K376"/>
    <mergeCell ref="F373:G373"/>
    <mergeCell ref="H373:I373"/>
    <mergeCell ref="J373:K373"/>
    <mergeCell ref="F374:G374"/>
    <mergeCell ref="H374:I374"/>
    <mergeCell ref="J374:K374"/>
    <mergeCell ref="F371:G371"/>
    <mergeCell ref="H371:I371"/>
    <mergeCell ref="J371:K371"/>
    <mergeCell ref="F372:G372"/>
    <mergeCell ref="H372:I372"/>
    <mergeCell ref="J372:K372"/>
    <mergeCell ref="F369:G369"/>
    <mergeCell ref="H369:I369"/>
    <mergeCell ref="J369:K369"/>
    <mergeCell ref="F370:G370"/>
    <mergeCell ref="H370:I370"/>
    <mergeCell ref="J370:K370"/>
    <mergeCell ref="F367:G367"/>
    <mergeCell ref="H367:I367"/>
    <mergeCell ref="J367:K367"/>
    <mergeCell ref="F368:G368"/>
    <mergeCell ref="H368:I368"/>
    <mergeCell ref="J368:K368"/>
    <mergeCell ref="F365:G365"/>
    <mergeCell ref="H365:I365"/>
    <mergeCell ref="J365:K365"/>
    <mergeCell ref="F366:G366"/>
    <mergeCell ref="H366:I366"/>
    <mergeCell ref="J366:K366"/>
    <mergeCell ref="F363:G363"/>
    <mergeCell ref="H363:I363"/>
    <mergeCell ref="J363:K363"/>
    <mergeCell ref="F364:G364"/>
    <mergeCell ref="H364:I364"/>
    <mergeCell ref="J364:K364"/>
    <mergeCell ref="F361:G361"/>
    <mergeCell ref="H361:I361"/>
    <mergeCell ref="J361:K361"/>
    <mergeCell ref="F362:G362"/>
    <mergeCell ref="H362:I362"/>
    <mergeCell ref="J362:K362"/>
    <mergeCell ref="F359:G359"/>
    <mergeCell ref="H359:I359"/>
    <mergeCell ref="J359:K359"/>
    <mergeCell ref="F360:G360"/>
    <mergeCell ref="H360:I360"/>
    <mergeCell ref="J360:K360"/>
    <mergeCell ref="F357:G357"/>
    <mergeCell ref="H357:I357"/>
    <mergeCell ref="J357:K357"/>
    <mergeCell ref="F358:G358"/>
    <mergeCell ref="H358:I358"/>
    <mergeCell ref="J358:K358"/>
    <mergeCell ref="F355:G355"/>
    <mergeCell ref="H355:I355"/>
    <mergeCell ref="J355:K355"/>
    <mergeCell ref="F356:G356"/>
    <mergeCell ref="H356:I356"/>
    <mergeCell ref="J356:K356"/>
    <mergeCell ref="F353:G353"/>
    <mergeCell ref="H353:I353"/>
    <mergeCell ref="J353:K353"/>
    <mergeCell ref="F354:G354"/>
    <mergeCell ref="H354:I354"/>
    <mergeCell ref="J354:K354"/>
    <mergeCell ref="F351:G351"/>
    <mergeCell ref="H351:I351"/>
    <mergeCell ref="J351:K351"/>
    <mergeCell ref="F352:G352"/>
    <mergeCell ref="H352:I352"/>
    <mergeCell ref="J352:K352"/>
    <mergeCell ref="F349:G349"/>
    <mergeCell ref="H349:I349"/>
    <mergeCell ref="J349:K349"/>
    <mergeCell ref="F350:G350"/>
    <mergeCell ref="H350:I350"/>
    <mergeCell ref="J350:K350"/>
    <mergeCell ref="F347:G347"/>
    <mergeCell ref="H347:I347"/>
    <mergeCell ref="J347:K347"/>
    <mergeCell ref="F348:G348"/>
    <mergeCell ref="H348:I348"/>
    <mergeCell ref="J348:K348"/>
    <mergeCell ref="F345:G345"/>
    <mergeCell ref="H345:I345"/>
    <mergeCell ref="J345:K345"/>
    <mergeCell ref="F346:G346"/>
    <mergeCell ref="H346:I346"/>
    <mergeCell ref="J346:K346"/>
    <mergeCell ref="BE342:BH342"/>
    <mergeCell ref="F343:G343"/>
    <mergeCell ref="H343:I343"/>
    <mergeCell ref="J343:K343"/>
    <mergeCell ref="F344:G344"/>
    <mergeCell ref="H344:I344"/>
    <mergeCell ref="J344:K344"/>
    <mergeCell ref="BI340:BI341"/>
    <mergeCell ref="AU341:AX341"/>
    <mergeCell ref="AY341:BD341"/>
    <mergeCell ref="BE341:BH341"/>
    <mergeCell ref="C342:D342"/>
    <mergeCell ref="F342:G342"/>
    <mergeCell ref="H342:I342"/>
    <mergeCell ref="J342:K342"/>
    <mergeCell ref="AU342:AX342"/>
    <mergeCell ref="AY342:BD342"/>
    <mergeCell ref="H339:I341"/>
    <mergeCell ref="J339:K341"/>
    <mergeCell ref="L339:M340"/>
    <mergeCell ref="N339:N341"/>
    <mergeCell ref="AU339:BD339"/>
    <mergeCell ref="BE339:BH339"/>
    <mergeCell ref="AU340:AX340"/>
    <mergeCell ref="AY340:BD340"/>
    <mergeCell ref="BE340:BH340"/>
    <mergeCell ref="O339:O341"/>
    <mergeCell ref="A335:N335"/>
    <mergeCell ref="BI335:BI338"/>
    <mergeCell ref="A336:J336"/>
    <mergeCell ref="A337:K337"/>
    <mergeCell ref="M338:N338"/>
    <mergeCell ref="A339:A341"/>
    <mergeCell ref="B339:B341"/>
    <mergeCell ref="C339:D341"/>
    <mergeCell ref="E339:E341"/>
    <mergeCell ref="F339:G341"/>
    <mergeCell ref="AZ317:BH317"/>
    <mergeCell ref="AA318:AE318"/>
    <mergeCell ref="AF318:AI318"/>
    <mergeCell ref="AJ318:AM318"/>
    <mergeCell ref="AN318:AQ318"/>
    <mergeCell ref="AR318:AT318"/>
    <mergeCell ref="AU318:AY318"/>
    <mergeCell ref="AZ318:BH318"/>
    <mergeCell ref="AA317:AE317"/>
    <mergeCell ref="AF317:AI317"/>
    <mergeCell ref="AJ317:AM317"/>
    <mergeCell ref="AN317:AQ317"/>
    <mergeCell ref="AR317:AT317"/>
    <mergeCell ref="AU317:AY317"/>
    <mergeCell ref="AZ315:BH315"/>
    <mergeCell ref="AA316:AE316"/>
    <mergeCell ref="AF316:AI316"/>
    <mergeCell ref="AJ316:AM316"/>
    <mergeCell ref="AN316:AQ316"/>
    <mergeCell ref="AR316:AT316"/>
    <mergeCell ref="AU316:AY316"/>
    <mergeCell ref="AZ316:BH316"/>
    <mergeCell ref="AA315:AE315"/>
    <mergeCell ref="AF315:AI315"/>
    <mergeCell ref="AJ315:AM315"/>
    <mergeCell ref="AN315:AQ315"/>
    <mergeCell ref="AR315:AT315"/>
    <mergeCell ref="AU315:AY315"/>
    <mergeCell ref="AZ313:BH313"/>
    <mergeCell ref="AA314:AE314"/>
    <mergeCell ref="AF314:AI314"/>
    <mergeCell ref="AJ314:AM314"/>
    <mergeCell ref="AN314:AQ314"/>
    <mergeCell ref="AR314:AT314"/>
    <mergeCell ref="AU314:AY314"/>
    <mergeCell ref="AZ314:BH314"/>
    <mergeCell ref="AA313:AE313"/>
    <mergeCell ref="AF313:AI313"/>
    <mergeCell ref="AJ313:AM313"/>
    <mergeCell ref="AN313:AQ313"/>
    <mergeCell ref="AR313:AT313"/>
    <mergeCell ref="AU313:AY313"/>
    <mergeCell ref="AZ311:BH311"/>
    <mergeCell ref="AA312:AE312"/>
    <mergeCell ref="AF312:AI312"/>
    <mergeCell ref="AJ312:AM312"/>
    <mergeCell ref="AN312:AQ312"/>
    <mergeCell ref="AR312:AT312"/>
    <mergeCell ref="AU312:AY312"/>
    <mergeCell ref="AZ312:BH312"/>
    <mergeCell ref="AA311:AE311"/>
    <mergeCell ref="AF311:AI311"/>
    <mergeCell ref="AJ311:AM311"/>
    <mergeCell ref="AN311:AQ311"/>
    <mergeCell ref="AR311:AT311"/>
    <mergeCell ref="AU311:AY311"/>
    <mergeCell ref="AJ309:AM310"/>
    <mergeCell ref="AN309:AQ309"/>
    <mergeCell ref="AR309:AT309"/>
    <mergeCell ref="AU309:AY310"/>
    <mergeCell ref="AA310:AE310"/>
    <mergeCell ref="AF310:AI310"/>
    <mergeCell ref="AN310:AQ310"/>
    <mergeCell ref="AR310:AT310"/>
    <mergeCell ref="J309:J310"/>
    <mergeCell ref="K309:K310"/>
    <mergeCell ref="L309:L310"/>
    <mergeCell ref="M309:M310"/>
    <mergeCell ref="AA309:AE309"/>
    <mergeCell ref="AF309:AI309"/>
    <mergeCell ref="J308:K308"/>
    <mergeCell ref="L308:M308"/>
    <mergeCell ref="AA308:AM308"/>
    <mergeCell ref="AN308:AY308"/>
    <mergeCell ref="AZ308:BH310"/>
    <mergeCell ref="D309:D310"/>
    <mergeCell ref="E309:E310"/>
    <mergeCell ref="F309:F310"/>
    <mergeCell ref="G309:G310"/>
    <mergeCell ref="H309:H310"/>
    <mergeCell ref="BI304:BI307"/>
    <mergeCell ref="A305:M305"/>
    <mergeCell ref="K307:L307"/>
    <mergeCell ref="A308:A310"/>
    <mergeCell ref="B308:B310"/>
    <mergeCell ref="C308:C310"/>
    <mergeCell ref="D308:E308"/>
    <mergeCell ref="F308:G308"/>
    <mergeCell ref="H308:I308"/>
    <mergeCell ref="I309:I310"/>
    <mergeCell ref="C298:D298"/>
    <mergeCell ref="C299:D299"/>
    <mergeCell ref="C300:D300"/>
    <mergeCell ref="C301:D301"/>
    <mergeCell ref="C302:D302"/>
    <mergeCell ref="C303:D303"/>
    <mergeCell ref="AW291:BC291"/>
    <mergeCell ref="BD291:BH291"/>
    <mergeCell ref="A293:M293"/>
    <mergeCell ref="BI293:BI295"/>
    <mergeCell ref="I295:J295"/>
    <mergeCell ref="A296:A297"/>
    <mergeCell ref="B296:B297"/>
    <mergeCell ref="C296:D297"/>
    <mergeCell ref="E296:G296"/>
    <mergeCell ref="H296:J296"/>
    <mergeCell ref="C287:D287"/>
    <mergeCell ref="C288:D288"/>
    <mergeCell ref="C289:D289"/>
    <mergeCell ref="C291:D291"/>
    <mergeCell ref="AK291:AP291"/>
    <mergeCell ref="AQ291:AV291"/>
    <mergeCell ref="A282:N282"/>
    <mergeCell ref="A283:N283"/>
    <mergeCell ref="L284:M284"/>
    <mergeCell ref="A285:A286"/>
    <mergeCell ref="B285:B286"/>
    <mergeCell ref="C285:D286"/>
    <mergeCell ref="E285:G285"/>
    <mergeCell ref="H285:J285"/>
    <mergeCell ref="K285:M285"/>
    <mergeCell ref="P270:P273"/>
    <mergeCell ref="Q270:Q273"/>
    <mergeCell ref="T270:U270"/>
    <mergeCell ref="X270:Y270"/>
    <mergeCell ref="AA270:AA271"/>
    <mergeCell ref="T271:U271"/>
    <mergeCell ref="X271:Y271"/>
    <mergeCell ref="AA272:AA273"/>
    <mergeCell ref="P269:Q269"/>
    <mergeCell ref="V269:W269"/>
    <mergeCell ref="X269:Z269"/>
    <mergeCell ref="C270:D271"/>
    <mergeCell ref="E270:F271"/>
    <mergeCell ref="G270:H271"/>
    <mergeCell ref="I270:J271"/>
    <mergeCell ref="K270:K273"/>
    <mergeCell ref="L270:L273"/>
    <mergeCell ref="M270:M273"/>
    <mergeCell ref="A264:B264"/>
    <mergeCell ref="A265:B265"/>
    <mergeCell ref="A267:N267"/>
    <mergeCell ref="A269:A273"/>
    <mergeCell ref="B269:B273"/>
    <mergeCell ref="C269:F269"/>
    <mergeCell ref="G269:J269"/>
    <mergeCell ref="K269:L269"/>
    <mergeCell ref="N270:N273"/>
    <mergeCell ref="M269:O269"/>
    <mergeCell ref="K258:L258"/>
    <mergeCell ref="W258:Z258"/>
    <mergeCell ref="AA259:AA260"/>
    <mergeCell ref="A261:B261"/>
    <mergeCell ref="A262:B262"/>
    <mergeCell ref="A263:B263"/>
    <mergeCell ref="B217:D217"/>
    <mergeCell ref="E217:F217"/>
    <mergeCell ref="G217:I217"/>
    <mergeCell ref="A256:N256"/>
    <mergeCell ref="K257:L257"/>
    <mergeCell ref="A258:B260"/>
    <mergeCell ref="C258:D258"/>
    <mergeCell ref="E258:F258"/>
    <mergeCell ref="G258:H258"/>
    <mergeCell ref="I258:J258"/>
    <mergeCell ref="B215:D215"/>
    <mergeCell ref="E215:F215"/>
    <mergeCell ref="G215:I215"/>
    <mergeCell ref="B216:D216"/>
    <mergeCell ref="E216:F216"/>
    <mergeCell ref="G216:I216"/>
    <mergeCell ref="B213:D213"/>
    <mergeCell ref="E213:F213"/>
    <mergeCell ref="G213:I213"/>
    <mergeCell ref="B214:D214"/>
    <mergeCell ref="E214:F214"/>
    <mergeCell ref="G214:I214"/>
    <mergeCell ref="B211:D211"/>
    <mergeCell ref="E211:F211"/>
    <mergeCell ref="G211:I211"/>
    <mergeCell ref="B212:D212"/>
    <mergeCell ref="E212:F212"/>
    <mergeCell ref="G212:I212"/>
    <mergeCell ref="B208:D208"/>
    <mergeCell ref="B209:D209"/>
    <mergeCell ref="E209:F209"/>
    <mergeCell ref="G209:I209"/>
    <mergeCell ref="B210:D210"/>
    <mergeCell ref="E210:F210"/>
    <mergeCell ref="G210:I210"/>
    <mergeCell ref="B205:D205"/>
    <mergeCell ref="E205:F205"/>
    <mergeCell ref="G205:I205"/>
    <mergeCell ref="B206:D206"/>
    <mergeCell ref="B207:D207"/>
    <mergeCell ref="E207:F207"/>
    <mergeCell ref="G207:I207"/>
    <mergeCell ref="B203:D203"/>
    <mergeCell ref="E203:F203"/>
    <mergeCell ref="G203:I203"/>
    <mergeCell ref="B204:D204"/>
    <mergeCell ref="E204:F204"/>
    <mergeCell ref="G204:I204"/>
    <mergeCell ref="G200:I200"/>
    <mergeCell ref="B201:D201"/>
    <mergeCell ref="G201:I201"/>
    <mergeCell ref="B202:D202"/>
    <mergeCell ref="E202:F202"/>
    <mergeCell ref="G202:I202"/>
    <mergeCell ref="G198:I198"/>
    <mergeCell ref="A221:A223"/>
    <mergeCell ref="B221:D223"/>
    <mergeCell ref="E221:F223"/>
    <mergeCell ref="G221:I223"/>
    <mergeCell ref="B199:D199"/>
    <mergeCell ref="E199:F199"/>
    <mergeCell ref="G199:I199"/>
    <mergeCell ref="B200:D200"/>
    <mergeCell ref="E200:F200"/>
    <mergeCell ref="B195:D195"/>
    <mergeCell ref="E195:F195"/>
    <mergeCell ref="B197:D197"/>
    <mergeCell ref="B198:D198"/>
    <mergeCell ref="E198:F198"/>
    <mergeCell ref="B196:D196"/>
    <mergeCell ref="E196:F196"/>
    <mergeCell ref="B185:D185"/>
    <mergeCell ref="E185:F185"/>
    <mergeCell ref="B186:D186"/>
    <mergeCell ref="E186:F186"/>
    <mergeCell ref="B187:D187"/>
    <mergeCell ref="E187:F187"/>
    <mergeCell ref="B179:D179"/>
    <mergeCell ref="B180:D180"/>
    <mergeCell ref="B181:D181"/>
    <mergeCell ref="B182:D182"/>
    <mergeCell ref="E182:F182"/>
    <mergeCell ref="G182:I186"/>
    <mergeCell ref="B183:D183"/>
    <mergeCell ref="E183:F183"/>
    <mergeCell ref="B184:D184"/>
    <mergeCell ref="E184:F184"/>
    <mergeCell ref="L174:M174"/>
    <mergeCell ref="N174:P174"/>
    <mergeCell ref="B177:D177"/>
    <mergeCell ref="E177:F177"/>
    <mergeCell ref="G177:I177"/>
    <mergeCell ref="B178:D178"/>
    <mergeCell ref="E178:F178"/>
    <mergeCell ref="G178:I178"/>
    <mergeCell ref="B166:D166"/>
    <mergeCell ref="B167:D167"/>
    <mergeCell ref="B168:D168"/>
    <mergeCell ref="A170:N170"/>
    <mergeCell ref="A172:N172"/>
    <mergeCell ref="A174:A176"/>
    <mergeCell ref="B174:D176"/>
    <mergeCell ref="E174:F176"/>
    <mergeCell ref="G174:I176"/>
    <mergeCell ref="J174:K174"/>
    <mergeCell ref="A161:N161"/>
    <mergeCell ref="K162:L162"/>
    <mergeCell ref="A163:A165"/>
    <mergeCell ref="B163:D165"/>
    <mergeCell ref="E163:H163"/>
    <mergeCell ref="I163:L163"/>
    <mergeCell ref="G164:G165"/>
    <mergeCell ref="K164:K165"/>
    <mergeCell ref="M153:N153"/>
    <mergeCell ref="A154:A156"/>
    <mergeCell ref="B154:B156"/>
    <mergeCell ref="C154:F154"/>
    <mergeCell ref="G154:J154"/>
    <mergeCell ref="K154:N154"/>
    <mergeCell ref="E155:E156"/>
    <mergeCell ref="I155:I156"/>
    <mergeCell ref="M155:M156"/>
    <mergeCell ref="M144:M145"/>
    <mergeCell ref="B146:F146"/>
    <mergeCell ref="B147:F147"/>
    <mergeCell ref="B148:F148"/>
    <mergeCell ref="A150:N150"/>
    <mergeCell ref="A152:N152"/>
    <mergeCell ref="B137:F137"/>
    <mergeCell ref="B138:F138"/>
    <mergeCell ref="B139:F139"/>
    <mergeCell ref="A141:N141"/>
    <mergeCell ref="M142:N142"/>
    <mergeCell ref="A143:A145"/>
    <mergeCell ref="B143:F145"/>
    <mergeCell ref="G143:J143"/>
    <mergeCell ref="K143:N143"/>
    <mergeCell ref="I144:I145"/>
    <mergeCell ref="B130:F130"/>
    <mergeCell ref="B132:F132"/>
    <mergeCell ref="B133:F133"/>
    <mergeCell ref="B134:F134"/>
    <mergeCell ref="B135:F135"/>
    <mergeCell ref="B136:F136"/>
    <mergeCell ref="B131:F131"/>
    <mergeCell ref="B124:F124"/>
    <mergeCell ref="B125:F125"/>
    <mergeCell ref="B126:F126"/>
    <mergeCell ref="B127:F127"/>
    <mergeCell ref="B128:F128"/>
    <mergeCell ref="B129:F129"/>
    <mergeCell ref="B118:F118"/>
    <mergeCell ref="B119:F119"/>
    <mergeCell ref="B120:F120"/>
    <mergeCell ref="B121:F121"/>
    <mergeCell ref="B122:F122"/>
    <mergeCell ref="B123:F123"/>
    <mergeCell ref="A113:N113"/>
    <mergeCell ref="M114:N114"/>
    <mergeCell ref="A115:A117"/>
    <mergeCell ref="B115:F117"/>
    <mergeCell ref="G115:J115"/>
    <mergeCell ref="K115:N115"/>
    <mergeCell ref="I116:I117"/>
    <mergeCell ref="M116:M117"/>
    <mergeCell ref="A104:N104"/>
    <mergeCell ref="M105:N105"/>
    <mergeCell ref="A106:A108"/>
    <mergeCell ref="B106:B108"/>
    <mergeCell ref="C106:F106"/>
    <mergeCell ref="G106:J106"/>
    <mergeCell ref="K106:N106"/>
    <mergeCell ref="E107:E108"/>
    <mergeCell ref="I107:I108"/>
    <mergeCell ref="M107:M108"/>
    <mergeCell ref="A77:N77"/>
    <mergeCell ref="A78:A80"/>
    <mergeCell ref="B78:B80"/>
    <mergeCell ref="C78:F78"/>
    <mergeCell ref="G78:J78"/>
    <mergeCell ref="K78:N78"/>
    <mergeCell ref="E79:E80"/>
    <mergeCell ref="I79:I80"/>
    <mergeCell ref="M79:M80"/>
    <mergeCell ref="B62:F62"/>
    <mergeCell ref="B63:F63"/>
    <mergeCell ref="B64:F64"/>
    <mergeCell ref="B65:F65"/>
    <mergeCell ref="B66:F66"/>
    <mergeCell ref="A75:N75"/>
    <mergeCell ref="B56:F56"/>
    <mergeCell ref="B57:F57"/>
    <mergeCell ref="B58:F58"/>
    <mergeCell ref="B59:F59"/>
    <mergeCell ref="B60:F60"/>
    <mergeCell ref="B61:F61"/>
    <mergeCell ref="I37:I38"/>
    <mergeCell ref="M37:M38"/>
    <mergeCell ref="A51:N51"/>
    <mergeCell ref="M52:N52"/>
    <mergeCell ref="A53:A55"/>
    <mergeCell ref="B53:F55"/>
    <mergeCell ref="G53:J53"/>
    <mergeCell ref="K53:N53"/>
    <mergeCell ref="I54:I55"/>
    <mergeCell ref="M54:M55"/>
    <mergeCell ref="A32:N32"/>
    <mergeCell ref="A28:M28"/>
    <mergeCell ref="A30:O30"/>
    <mergeCell ref="A34:N34"/>
    <mergeCell ref="A36:A38"/>
    <mergeCell ref="B36:B38"/>
    <mergeCell ref="C36:F36"/>
    <mergeCell ref="G36:J36"/>
    <mergeCell ref="K36:N36"/>
    <mergeCell ref="E37:E38"/>
    <mergeCell ref="A14:N14"/>
    <mergeCell ref="A19:N19"/>
    <mergeCell ref="A21:N21"/>
    <mergeCell ref="I17:J17"/>
    <mergeCell ref="O271:O273"/>
    <mergeCell ref="H6:K6"/>
    <mergeCell ref="A23:N23"/>
    <mergeCell ref="A25:Q25"/>
    <mergeCell ref="A27:M27"/>
    <mergeCell ref="A29:N29"/>
    <mergeCell ref="R6:U6"/>
    <mergeCell ref="K7:N7"/>
    <mergeCell ref="A8:N8"/>
    <mergeCell ref="A10:N10"/>
    <mergeCell ref="A11:N11"/>
    <mergeCell ref="H4:J4"/>
    <mergeCell ref="L4:N4"/>
    <mergeCell ref="R4:T4"/>
    <mergeCell ref="H5:J5"/>
    <mergeCell ref="L5:N5"/>
    <mergeCell ref="R5:T5"/>
    <mergeCell ref="K1:N1"/>
    <mergeCell ref="R1:U1"/>
    <mergeCell ref="H2:J2"/>
    <mergeCell ref="L2:N2"/>
    <mergeCell ref="R2:T2"/>
    <mergeCell ref="H3:J3"/>
    <mergeCell ref="L3:N3"/>
    <mergeCell ref="R3:T3"/>
    <mergeCell ref="G187:I187"/>
    <mergeCell ref="B188:D188"/>
    <mergeCell ref="E188:F188"/>
    <mergeCell ref="G188:I188"/>
    <mergeCell ref="G193:I193"/>
    <mergeCell ref="G194:I195"/>
    <mergeCell ref="B190:D190"/>
    <mergeCell ref="B191:D191"/>
    <mergeCell ref="E191:F191"/>
    <mergeCell ref="G191:I192"/>
    <mergeCell ref="G196:I196"/>
    <mergeCell ref="B189:D189"/>
    <mergeCell ref="E189:F189"/>
    <mergeCell ref="G189:I189"/>
    <mergeCell ref="B192:D192"/>
    <mergeCell ref="E192:F192"/>
    <mergeCell ref="B193:D193"/>
    <mergeCell ref="E193:F193"/>
    <mergeCell ref="B194:D194"/>
    <mergeCell ref="E194:F194"/>
    <mergeCell ref="J221:K221"/>
    <mergeCell ref="L221:M221"/>
    <mergeCell ref="N221:P221"/>
    <mergeCell ref="B224:D224"/>
    <mergeCell ref="E224:F224"/>
    <mergeCell ref="G224:I224"/>
    <mergeCell ref="B225:D225"/>
    <mergeCell ref="E225:F225"/>
    <mergeCell ref="G225:I225"/>
    <mergeCell ref="B226:D226"/>
    <mergeCell ref="B227:D227"/>
    <mergeCell ref="B228:D228"/>
    <mergeCell ref="B229:D229"/>
    <mergeCell ref="E229:F229"/>
    <mergeCell ref="G229:I233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G234:I234"/>
    <mergeCell ref="B235:D235"/>
    <mergeCell ref="E235:F235"/>
    <mergeCell ref="G235:I235"/>
    <mergeCell ref="B236:D236"/>
    <mergeCell ref="E236:F236"/>
    <mergeCell ref="G236:I236"/>
    <mergeCell ref="B237:D237"/>
    <mergeCell ref="B238:D238"/>
    <mergeCell ref="E238:F238"/>
    <mergeCell ref="G238:I239"/>
    <mergeCell ref="B239:D239"/>
    <mergeCell ref="E239:F239"/>
    <mergeCell ref="B240:D240"/>
    <mergeCell ref="E240:F240"/>
    <mergeCell ref="G240:I240"/>
    <mergeCell ref="B241:D241"/>
    <mergeCell ref="E241:F241"/>
    <mergeCell ref="G241:I242"/>
    <mergeCell ref="B242:D242"/>
    <mergeCell ref="E242:F242"/>
    <mergeCell ref="B243:D243"/>
    <mergeCell ref="E243:F243"/>
    <mergeCell ref="G243:I243"/>
    <mergeCell ref="B244:D244"/>
    <mergeCell ref="B245:D245"/>
    <mergeCell ref="E245:F245"/>
    <mergeCell ref="G245:I245"/>
    <mergeCell ref="B246:D246"/>
    <mergeCell ref="E246:F246"/>
    <mergeCell ref="G246:I246"/>
    <mergeCell ref="B247:D247"/>
    <mergeCell ref="E247:F247"/>
    <mergeCell ref="G247:I247"/>
    <mergeCell ref="G252:I252"/>
    <mergeCell ref="B248:D248"/>
    <mergeCell ref="G248:I248"/>
    <mergeCell ref="B249:D249"/>
    <mergeCell ref="E249:F249"/>
    <mergeCell ref="G249:I249"/>
    <mergeCell ref="B250:D250"/>
    <mergeCell ref="E250:F250"/>
    <mergeCell ref="G250:I250"/>
    <mergeCell ref="M76:N76"/>
    <mergeCell ref="M35:N35"/>
    <mergeCell ref="B253:D253"/>
    <mergeCell ref="A219:N219"/>
    <mergeCell ref="C290:D290"/>
    <mergeCell ref="B251:D251"/>
    <mergeCell ref="E251:F251"/>
    <mergeCell ref="G251:I251"/>
    <mergeCell ref="B252:D252"/>
    <mergeCell ref="E252:F252"/>
  </mergeCells>
  <printOptions horizontalCentered="1"/>
  <pageMargins left="0.31496062992125984" right="0.1968503937007874" top="0.7480314960629921" bottom="0.35433070866141736" header="0.31496062992125984" footer="0.31496062992125984"/>
  <pageSetup horizontalDpi="600" verticalDpi="600" orientation="landscape" paperSize="9" scale="62" r:id="rId1"/>
  <rowBreaks count="8" manualBreakCount="8">
    <brk id="31" min="1" max="15" man="1"/>
    <brk id="112" min="1" max="15" man="1"/>
    <brk id="149" min="1" max="15" man="1"/>
    <brk id="169" min="1" max="15" man="1"/>
    <brk id="266" min="1" max="15" man="1"/>
    <brk id="292" min="1" max="15" man="1"/>
    <brk id="398" min="1" max="15" man="1"/>
    <brk id="5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2019-11-21T14:53:46Z</dcterms:modified>
  <cp:category/>
  <cp:version/>
  <cp:contentType/>
  <cp:contentStatus/>
</cp:coreProperties>
</file>